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https://unitednations-my.sharepoint.com/personal/kjellstrom_un_org/Documents/Documents/FCS/Reports/FCS rapport annuel 2022/First draft/"/>
    </mc:Choice>
  </mc:AlternateContent>
  <xr:revisionPtr revIDLastSave="0" documentId="8_{2A5E9A37-A2F8-4A4F-BB95-3467CEAD2AEA}" xr6:coauthVersionLast="47" xr6:coauthVersionMax="47" xr10:uidLastSave="{00000000-0000-0000-0000-000000000000}"/>
  <bookViews>
    <workbookView xWindow="-120" yWindow="-120" windowWidth="20730" windowHeight="11160" activeTab="3" xr2:uid="{241359FA-8FF6-D34F-AD56-28D7587A913E}"/>
  </bookViews>
  <sheets>
    <sheet name="Framework by Territory (2)" sheetId="7" state="hidden" r:id="rId1"/>
    <sheet name="Framework by Province" sheetId="10" r:id="rId2"/>
    <sheet name="Framework  by Consortium " sheetId="2" r:id="rId3"/>
    <sheet name="Framework by Territory" sheetId="3" r:id="rId4"/>
    <sheet name="Framework  by Consortium  (2)" sheetId="5" state="hidden"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U14" i="2" l="1"/>
  <c r="AU124" i="2"/>
  <c r="AU123" i="2"/>
  <c r="AU116" i="2"/>
  <c r="AU113" i="2"/>
  <c r="AU110" i="2"/>
  <c r="AU109" i="2"/>
  <c r="AU108" i="2"/>
  <c r="AU105" i="2"/>
  <c r="AU103" i="2"/>
  <c r="AU100" i="2"/>
  <c r="AU71" i="2"/>
  <c r="AU70" i="2"/>
  <c r="AU69" i="2"/>
  <c r="AU68" i="2"/>
  <c r="AU67" i="2"/>
  <c r="AU60" i="2"/>
  <c r="AU59" i="2"/>
  <c r="AU58" i="2"/>
  <c r="AU57" i="2"/>
  <c r="AU54" i="2"/>
  <c r="AU53" i="2"/>
  <c r="AU52" i="2"/>
  <c r="AU51" i="2"/>
  <c r="AU49" i="2"/>
  <c r="AU48" i="2"/>
  <c r="AU42" i="2"/>
  <c r="AU41" i="2"/>
  <c r="AU39" i="2"/>
  <c r="AU38" i="2"/>
  <c r="AU37" i="2"/>
  <c r="AU36" i="2"/>
  <c r="AU35" i="2"/>
  <c r="AU33" i="2"/>
  <c r="AU32" i="2"/>
  <c r="AU31" i="2"/>
  <c r="AU28" i="2"/>
  <c r="AU27" i="2"/>
  <c r="AU26" i="2"/>
  <c r="AU23" i="2"/>
  <c r="AU22" i="2"/>
  <c r="AU21" i="2"/>
  <c r="AU18" i="2"/>
  <c r="AU17" i="2"/>
  <c r="AU15" i="2"/>
  <c r="AU11" i="2"/>
  <c r="AU10" i="2"/>
  <c r="AU9" i="2"/>
  <c r="CD15" i="2" l="1"/>
  <c r="AZ23" i="3"/>
  <c r="V23" i="10"/>
  <c r="AQ110" i="2" l="1"/>
  <c r="AQ109" i="2"/>
  <c r="AQ105" i="2"/>
  <c r="AQ103" i="2"/>
  <c r="AQ100" i="2"/>
  <c r="AQ79" i="2"/>
  <c r="AQ78" i="2"/>
  <c r="AQ77" i="2"/>
  <c r="AQ76" i="2"/>
  <c r="AO110" i="2"/>
  <c r="AO106" i="2"/>
  <c r="AO105" i="2"/>
  <c r="AO103" i="2"/>
  <c r="AO96" i="2"/>
  <c r="AO109" i="2"/>
  <c r="AO108" i="2"/>
  <c r="AO104" i="2"/>
  <c r="AO101" i="2"/>
  <c r="AO100" i="2"/>
  <c r="AO98" i="2"/>
  <c r="AO97" i="2"/>
  <c r="AO95" i="2"/>
  <c r="AO93" i="2"/>
  <c r="AO92" i="2"/>
  <c r="AO68" i="2"/>
  <c r="E19" i="2" l="1"/>
  <c r="AQ129" i="2"/>
  <c r="AQ127" i="2"/>
  <c r="AQ124" i="2"/>
  <c r="AQ116" i="2"/>
  <c r="AQ113" i="2"/>
  <c r="AQ108" i="2"/>
  <c r="AQ104" i="2"/>
  <c r="AQ98" i="2"/>
  <c r="AQ97" i="2"/>
  <c r="AQ95" i="2"/>
  <c r="AQ93" i="2"/>
  <c r="AQ92" i="2"/>
  <c r="AQ70" i="2"/>
  <c r="AQ69" i="2"/>
  <c r="AQ68" i="2"/>
  <c r="AQ67" i="2"/>
  <c r="AQ64" i="2"/>
  <c r="AQ63" i="2"/>
  <c r="AQ62" i="2"/>
  <c r="AQ60" i="2"/>
  <c r="AQ59" i="2"/>
  <c r="AQ58" i="2"/>
  <c r="AQ57" i="2"/>
  <c r="AQ53" i="2"/>
  <c r="AQ52" i="2"/>
  <c r="AQ49" i="2"/>
  <c r="AQ48" i="2"/>
  <c r="AQ33" i="2"/>
  <c r="AQ32" i="2"/>
  <c r="AQ31" i="2"/>
  <c r="AQ22" i="2"/>
  <c r="AQ21" i="2"/>
  <c r="AQ19" i="2"/>
  <c r="AQ18" i="2"/>
  <c r="AQ14" i="2"/>
  <c r="AQ11" i="2"/>
  <c r="AQ10" i="2"/>
  <c r="AO9" i="2"/>
  <c r="AQ9" i="2"/>
  <c r="AQ55" i="2"/>
  <c r="AQ54" i="2"/>
  <c r="AQ51" i="2"/>
  <c r="AQ45" i="2"/>
  <c r="AQ42" i="2"/>
  <c r="AQ41" i="2"/>
  <c r="AQ39" i="2"/>
  <c r="AQ38" i="2"/>
  <c r="AQ37" i="2"/>
  <c r="AQ36" i="2"/>
  <c r="AQ35" i="2"/>
  <c r="AQ28" i="2"/>
  <c r="AQ27" i="2"/>
  <c r="AQ26" i="2"/>
  <c r="AQ25" i="2"/>
  <c r="AQ23" i="2"/>
  <c r="AQ17" i="2"/>
  <c r="AO127" i="2"/>
  <c r="AO126" i="2"/>
  <c r="AO124" i="2"/>
  <c r="AO123" i="2"/>
  <c r="AO122" i="2"/>
  <c r="AO120" i="2"/>
  <c r="AO118" i="2"/>
  <c r="AO117" i="2"/>
  <c r="AO116" i="2"/>
  <c r="AO113" i="2"/>
  <c r="AO70" i="2"/>
  <c r="AO69" i="2"/>
  <c r="AO67" i="2"/>
  <c r="AO64" i="2"/>
  <c r="AO63" i="2"/>
  <c r="AO62" i="2"/>
  <c r="AO60" i="2"/>
  <c r="AO59" i="2"/>
  <c r="AO58" i="2"/>
  <c r="AO57" i="2"/>
  <c r="AO54" i="2"/>
  <c r="AO52" i="2"/>
  <c r="AO51" i="2"/>
  <c r="AO49" i="2"/>
  <c r="AO48" i="2"/>
  <c r="AO42" i="2"/>
  <c r="AO41" i="2"/>
  <c r="AO39" i="2"/>
  <c r="AO38" i="2"/>
  <c r="AO37" i="2"/>
  <c r="AO36" i="2"/>
  <c r="AO35" i="2"/>
  <c r="AO33" i="2"/>
  <c r="AO32" i="2"/>
  <c r="AO31" i="2"/>
  <c r="AO28" i="2"/>
  <c r="AO27" i="2"/>
  <c r="AO26" i="2"/>
  <c r="AO25" i="2"/>
  <c r="AO23" i="2"/>
  <c r="AO22" i="2"/>
  <c r="AO21" i="2"/>
  <c r="AO19" i="2"/>
  <c r="AO18" i="2"/>
  <c r="AO17" i="2"/>
  <c r="AO15" i="2"/>
  <c r="AO14" i="2"/>
  <c r="AO12" i="2"/>
  <c r="AO11" i="2"/>
  <c r="AO10" i="2"/>
  <c r="AE68" i="7" l="1"/>
  <c r="AH68" i="7" s="1"/>
  <c r="AC68" i="7"/>
  <c r="AG68" i="7" s="1"/>
  <c r="AG67" i="7"/>
  <c r="AE67" i="7"/>
  <c r="AH67" i="7" s="1"/>
  <c r="AC67" i="7"/>
  <c r="AC66" i="7"/>
  <c r="AG65" i="7"/>
  <c r="AE65" i="7"/>
  <c r="AH65" i="7" s="1"/>
  <c r="AC65" i="7"/>
  <c r="AH57" i="7"/>
  <c r="AE57" i="7"/>
  <c r="AC57" i="7"/>
  <c r="AG57" i="7" s="1"/>
  <c r="I57" i="7"/>
  <c r="G57" i="7"/>
  <c r="J57" i="7" s="1"/>
  <c r="E57" i="7"/>
  <c r="AH56" i="7"/>
  <c r="AE56" i="7"/>
  <c r="AC56" i="7"/>
  <c r="AG56" i="7" s="1"/>
  <c r="I56" i="7"/>
  <c r="G56" i="7"/>
  <c r="J56" i="7" s="1"/>
  <c r="E56" i="7"/>
  <c r="AH41" i="7"/>
  <c r="AE41" i="7"/>
  <c r="AC41" i="7"/>
  <c r="AG41" i="7" s="1"/>
  <c r="AG40" i="7"/>
  <c r="AE40" i="7"/>
  <c r="AH40" i="7" s="1"/>
  <c r="AC40" i="7"/>
  <c r="AH39" i="7"/>
  <c r="AE39" i="7"/>
  <c r="AC39" i="7"/>
  <c r="AG39" i="7" s="1"/>
  <c r="AE26" i="7"/>
  <c r="AC26" i="7"/>
  <c r="AR23" i="7"/>
  <c r="AF14" i="7"/>
  <c r="AD14" i="7"/>
  <c r="AB14" i="7"/>
  <c r="AA14" i="7"/>
  <c r="H14" i="7"/>
  <c r="F14" i="7"/>
  <c r="D14" i="7"/>
  <c r="C14" i="7"/>
  <c r="AF13" i="7"/>
  <c r="AD13" i="7"/>
  <c r="AB13" i="7"/>
  <c r="AA13" i="7"/>
  <c r="H13" i="7"/>
  <c r="F13" i="7"/>
  <c r="D13" i="7"/>
  <c r="C13" i="7"/>
  <c r="AF12" i="7"/>
  <c r="AD12" i="7"/>
  <c r="AB12" i="7"/>
  <c r="AA12" i="7"/>
  <c r="H12" i="7"/>
  <c r="F12" i="7"/>
  <c r="D12" i="7"/>
  <c r="C12" i="7"/>
  <c r="AF11" i="7"/>
  <c r="AD11" i="7"/>
  <c r="AB11" i="7"/>
  <c r="AA11" i="7"/>
  <c r="H11" i="7"/>
  <c r="F11" i="7"/>
  <c r="D11" i="7"/>
  <c r="C11" i="7"/>
  <c r="AF10" i="7"/>
  <c r="AD10" i="7"/>
  <c r="AB10" i="7"/>
  <c r="AA10" i="7"/>
  <c r="H10" i="7"/>
  <c r="F10" i="7"/>
  <c r="D10" i="7"/>
  <c r="C10" i="7"/>
  <c r="AF9" i="7"/>
  <c r="AD9" i="7"/>
  <c r="AB9" i="7"/>
  <c r="AA9" i="7"/>
  <c r="H9" i="7"/>
  <c r="F9" i="7"/>
  <c r="D9" i="7"/>
  <c r="C9" i="7"/>
  <c r="AF8" i="7"/>
  <c r="AD8" i="7"/>
  <c r="AB8" i="7"/>
  <c r="AA8" i="7"/>
  <c r="H8" i="7"/>
  <c r="F8" i="7"/>
  <c r="D8" i="7"/>
  <c r="C8" i="7"/>
  <c r="W23" i="5"/>
  <c r="AS123" i="2" l="1"/>
  <c r="AS124" i="2"/>
  <c r="AS116" i="2"/>
  <c r="AS110" i="2"/>
  <c r="AS109" i="2"/>
  <c r="AS108" i="2"/>
  <c r="AS105" i="2"/>
  <c r="AS103" i="2"/>
  <c r="AS100" i="2"/>
  <c r="AS71" i="2"/>
  <c r="AS70" i="2"/>
  <c r="AS69" i="2"/>
  <c r="AS67" i="2"/>
  <c r="AS54" i="2"/>
  <c r="AS51" i="2"/>
  <c r="AS42" i="2"/>
  <c r="AS41" i="2"/>
  <c r="AS39" i="2"/>
  <c r="AS38" i="2"/>
  <c r="AS37" i="2"/>
  <c r="AS36" i="2"/>
  <c r="AS35" i="2"/>
  <c r="AS28" i="2"/>
  <c r="AS27" i="2"/>
  <c r="AS26" i="2"/>
  <c r="AS25" i="2"/>
  <c r="AS23" i="2"/>
  <c r="AS17" i="2"/>
  <c r="AS14" i="2"/>
  <c r="AS113" i="2"/>
  <c r="AS68" i="2"/>
  <c r="AS64" i="2"/>
  <c r="AS63" i="2"/>
  <c r="AS62" i="2"/>
  <c r="AS60" i="2"/>
  <c r="AS59" i="2"/>
  <c r="AS58" i="2"/>
  <c r="AS57" i="2"/>
  <c r="AS53" i="2"/>
  <c r="AS52" i="2"/>
  <c r="AS49" i="2"/>
  <c r="AS48" i="2"/>
  <c r="AS33" i="2"/>
  <c r="AS32" i="2"/>
  <c r="AS31" i="2"/>
  <c r="AS22" i="2"/>
  <c r="AS21" i="2"/>
  <c r="AS18" i="2"/>
  <c r="AS15" i="2"/>
  <c r="AS11" i="2"/>
  <c r="AS10" i="2"/>
  <c r="AS9" i="2"/>
  <c r="AQ15" i="2"/>
  <c r="K49" i="2" l="1"/>
  <c r="K48" i="2"/>
</calcChain>
</file>

<file path=xl/sharedStrings.xml><?xml version="1.0" encoding="utf-8"?>
<sst xmlns="http://schemas.openxmlformats.org/spreadsheetml/2006/main" count="2038" uniqueCount="282">
  <si>
    <t>INDICATEUR</t>
  </si>
  <si>
    <t>SOURCES DE VERIFICATION</t>
  </si>
  <si>
    <t>PILIER 1</t>
  </si>
  <si>
    <t>Outcome IR1: La population et l'Etat Congolais mettent en œuvre des solutions concrètes pour la transformation des conflits violents et la stabilisation de leurs zones</t>
  </si>
  <si>
    <t>* IR1.1. % de personnes dans les provinces ciblées qui se sentent en sécurité pendant leurs activités quotidiennes</t>
  </si>
  <si>
    <t>Base de données de la collecte et Rapport de
l’enquête</t>
  </si>
  <si>
    <t>IR1.2. % des bénéficiaires qui s'attendent à ce que leur Village devienne plus paisible dans un an</t>
  </si>
  <si>
    <t>IR 1.3. % de la population qui admet que les projets de consolidation de la paix adressent les problèmes importants pour la stabilisation de leur zone</t>
  </si>
  <si>
    <t>IR1.4. % des personnes qui se sentent en sécurité lorsqu’ils rencontrent des membres d'un autre groupe ethnique</t>
  </si>
  <si>
    <t>Output 1a:  Les  structures communautaires sont fonctionnlle et capable de soutenir la population pour améliorer la cohésion sociale et réduire les conflits</t>
  </si>
  <si>
    <t>1a.1 Nombre des structures dont le score d'efficacité / durabilité s’est amélioré</t>
  </si>
  <si>
    <t>Fiche de calculde l’Index de chaque structure</t>
  </si>
  <si>
    <t>1a.2 % des structures accompagnées qui ont atteint le seuil d'efficacité/ durabilité</t>
  </si>
  <si>
    <t>Output 1b:  Des plans d’actions communautaires bien structurés et les documents formalisés sont signés par toutes les parties prenantes et sont mis en oeuvre</t>
  </si>
  <si>
    <t>1b.1 Nombre de plans d'actions communautaires/ de documents entre parties prenantes au processus qui sont formalisés</t>
  </si>
  <si>
    <t>Copie du plan d’actions communautaire signé/ copie de la Feuille de route signée/tout autre document d’accord signé entre parties prenantes</t>
  </si>
  <si>
    <t>1b.2 % des plans d'actions communautaires / documents formalisés entre parties prenantes au processus qui répondent aux besoins spécifiques des femmes</t>
  </si>
  <si>
    <t>Rapport ad hoc d’analyse et évaluation sur la prise en compte des besoins spécifiques de la femme dans le plan/ document d’attente</t>
  </si>
  <si>
    <t>1b.3 % des solutionsprioritairesproposées dans les plans d'actions communautaires et documents formalisés entre parties prenantes qui sont mises en œuvre</t>
  </si>
  <si>
    <t>Rapport ad hoc d’analyse</t>
  </si>
  <si>
    <t xml:space="preserve">Output 1c: les acteurs politiques sont engagés dans le processus de dialogue de manière formelle </t>
  </si>
  <si>
    <t>1c.1 % des résolutions proposées au gouvernement qui sont approuvées et mises en application</t>
  </si>
  <si>
    <t>Rapport de suivi de la mise en œuvre du Compact</t>
  </si>
  <si>
    <t>1c.2 % des résolutions spécifiques aux femmes proposées au gouvernement qui sont approuvées et mises en application</t>
  </si>
  <si>
    <t>Rapport de suivi de la mise en œuvre du
Compact+A20B20</t>
  </si>
  <si>
    <t>1c.3 Nombre de plaidoyers effectués en faveur de la résolution des conflits par les Partenaires de
mise en œuvre (IPs)</t>
  </si>
  <si>
    <t>Note de plaidoyer avec accusé de réception au destinataire</t>
  </si>
  <si>
    <t xml:space="preserve">Output 1d: le Plan de communication est formulé et mis en œuvre </t>
  </si>
  <si>
    <t>1d.1 Nombre des programmes radio liés à la thématique de prévention, résolution, gestion de conflit et la cohabitation pacifique</t>
  </si>
  <si>
    <t>Fil conducteur, Enregistrements CD de différentes émissions.</t>
  </si>
  <si>
    <t>1d.2 Nombre des journalistes formés sur les thématiques liéesà lastabilisation</t>
  </si>
  <si>
    <t>Module de formation, Listes de présences à la formation Rapport de la formation</t>
  </si>
  <si>
    <t>Rapport de l’activité et sous-basselent</t>
  </si>
  <si>
    <t>1d.4 Nombre des programmes radio liés à la thématique des Droits de la femme</t>
  </si>
  <si>
    <t>PILIER 2</t>
  </si>
  <si>
    <t xml:space="preserve">Outcome IR2: les populations de l'Est de la RDC vivent en sécurité et perçoivent les FARDC et les PNC comme des garants de sécurité dans leurs communautés </t>
  </si>
  <si>
    <t>IR2.1 % de bénéficiaires qui estiment que les FARDC offrent une contribution "grande" ou "très grande" dans la sécurité de leur zone</t>
  </si>
  <si>
    <t>Base des données des enquêtes</t>
  </si>
  <si>
    <t>IR2.2 % de bénéficiaires qui estiment que les PNC offrent une contribution " grande" ou " très grande" à la sécurité de leur zone</t>
  </si>
  <si>
    <t>IR2.3 % des bénéficiaires qui déclarent avoir payé "une taxe" pour leur sécurité dans la zone durant les 6 derniers mois</t>
  </si>
  <si>
    <t>Output 2a: Les conseils Locaux pour la Sécurité de Proximité (CLSP) et les forums de groupement sont fonctionnels pour améliorer les relations entre la population et les agents de service de sécurité</t>
  </si>
  <si>
    <t>2. a.1 Nombre de CLSP (Conseils Locaux pour la Sécurité de Proximité) et Forums de groupement qui sont mis en place et fonctionnels</t>
  </si>
  <si>
    <t>Document de mise en œuvre du CLSP ou du Forum. Liste de membres du
CLSP ou du Forum PV des réunions et listes de présences à ces réunions</t>
  </si>
  <si>
    <t>2. a.2 Nombre d’événements de rapprochements civilo-militaires organisés par le CLSP (divisés par type d’évènements)</t>
  </si>
  <si>
    <t>Rapports d’activité</t>
  </si>
  <si>
    <t>2. a.3 Nombre des problèmes de sécurité identifiés, suivis et résolus</t>
  </si>
  <si>
    <t>Rapports d’activité signés par les parties prenante</t>
  </si>
  <si>
    <t>2. a.4 Nombre des plans de sécurité élaborés/ mis à jour et approuvés</t>
  </si>
  <si>
    <t>Copie du plan de sécurité et rapport d’activité</t>
  </si>
  <si>
    <t>2. a.5 Nombre des problèmes de sécurité spécifiques aux femmes identifiés, suivis et résolus</t>
  </si>
  <si>
    <t>Rapports d’activité retrançant dans un tableau les problèmes de sécurité spécifiques aux femmes
identifiés, suivis et résolus</t>
  </si>
  <si>
    <t>Output 2b: le niveau de connaissance des rôles et responsabilités des agents de sécurité est amélioré</t>
  </si>
  <si>
    <t>2b.1 Nombre de séances de formation sur la protection civile, Droits de l'homme et Droit International humanitaire(DIH) en faveur des agents de sécurité et d’ordre organisées</t>
  </si>
  <si>
    <t>Modules de la formation, Listes de présences et le rapport de l’activit</t>
  </si>
  <si>
    <t>2b. 2 Nombre de séances de formation sur la protection de la femme en faveur des agents de sécurité et de l’ordre organisées</t>
  </si>
  <si>
    <t>Module de la formation, les listes de présences et le rapport de l’activité</t>
  </si>
  <si>
    <t>2b.3 % d’agents de sécurité et de l’ordre formés qui ont amélioré leur niveau de connaissance en DIH, Droits de l’Homme, Protection et sur leurs rôles et responsabilités</t>
  </si>
  <si>
    <t>Post et pre-test</t>
  </si>
  <si>
    <t>2b.4 % d'agents de sécurité et de l’ordre qui ont amélioré leur niveau de connaissance de leurs rôles et responsabilités sur les droits des femmes</t>
  </si>
  <si>
    <t>2b.5. Nombre d’infrastructures et des kits d’équipements fournis aux CLSP sur base du plan de sécurité.</t>
  </si>
  <si>
    <t>document de remise contresigné par l’autorité aynt présidé la remise et le partenaire d’implémentation</t>
  </si>
  <si>
    <t>PILIER 3</t>
  </si>
  <si>
    <t>OUTCOME IR3.1: l'accès au système judiciaire est amélioré</t>
  </si>
  <si>
    <t>Base de données</t>
  </si>
  <si>
    <t>IR.3.2b % de personnes qui perçoivent que la justice est rendue de manière équitable et transparente</t>
  </si>
  <si>
    <t>Output3a : des nouveaux tribunaux sont construits ou redynamisés</t>
  </si>
  <si>
    <t>3a.1 Nombre de nouveaux tribunaux formels et informels ouverts dans les zones prioritaires avec des concentrations de populations pauvres ou marginalisées</t>
  </si>
  <si>
    <t>document d’ouverture d’un nouveau tribunal par la juridiction compétente (formel) ou par le chef de village/ groupement
(informel)</t>
  </si>
  <si>
    <t>3a.2 % de citoyens qui déclarent avoir accès à un tribunal dans un délai d'un jour</t>
  </si>
  <si>
    <t>Base de données de l’enquête</t>
  </si>
  <si>
    <t>3a.3 % de citoyens qui déclarent avoir accès à un système judiciaire pour résoudre les différends (problèmes)</t>
  </si>
  <si>
    <t>3a.4. Nombre d’audiences tenues dans des tribunaux mobiles installés dans les zones prioritaires</t>
  </si>
  <si>
    <t>Rapports d’activité des tribunaux,docume nt d’ouverture de chaque audience</t>
  </si>
  <si>
    <t>3a.5. Nombre de dossiers des personnes marginalisées traités par les tribunaux mobiles installés
dans les zones prioritaires</t>
  </si>
  <si>
    <t>Extrait du Roll list du tribunal, documents sous formes des listes des dossiers traités signés par les tribunaux</t>
  </si>
  <si>
    <t>Output 3b: le personnel judiciaire et administratif gère les services publics de manière participative et transparente</t>
  </si>
  <si>
    <t>3b.1. % des personnes qui sont capables de payer les frais de justice</t>
  </si>
  <si>
    <t>3b.2 % des personnes qui déclarent avoir payé un surplus sur leurs frais de justice pour accélérer leur dossier judiciaire</t>
  </si>
  <si>
    <t>3b.3 % des personnels judiciaires formés</t>
  </si>
  <si>
    <t>Modules de formation, Résultats du Post et pretest, Rapports d’activités Listes des participants</t>
  </si>
  <si>
    <t>3b.4 % des personnes dont le dossier a été clôturé</t>
  </si>
  <si>
    <t>Rapport des greffes des cours et tribunaux en concerne</t>
  </si>
  <si>
    <t>Outcome IR3.2  la gouvernance locale est améliorée</t>
  </si>
  <si>
    <t>IR.3.2a : % de personnes qui perçoivent que les AUTORITES LOCALES (Chef de Quartier/ Village) représentent les intérêts et opinions de la population</t>
  </si>
  <si>
    <t>IR3.2.b % de personnes qui pensent que les points de vue la population sont pris en compte dans la gestion de la chose publique</t>
  </si>
  <si>
    <t>IR3.2c % des personnes qui déclarent que la gestion de leur ETD est inclusive et transparente</t>
  </si>
  <si>
    <t>IR 3.2d : % des ETD accompagnées qui ont amélioré le seuil de performance</t>
  </si>
  <si>
    <t>Rapport d’actvités,Fiche de performance des ETD</t>
  </si>
  <si>
    <t xml:space="preserve">Output 3c: Les mécanismes de concertation entre ETD, autorités provinciales et la population sont opérationnels et les PLD sont mis en place </t>
  </si>
  <si>
    <t>3c.1 Nombre des mécanismes de concertation mis en place ou redynamisés qui sont opérationnels au niveau des ETD</t>
  </si>
  <si>
    <t>PV de constitution du mécanisme, PV des réunions, rapport d’actvité</t>
  </si>
  <si>
    <t>3c.2 % des autorités des ETD et des Animateurs des structures citoyennes formés qui ont amélioré leur niveau de connaissance sur leurs rôles et responsabilités</t>
  </si>
  <si>
    <t>Module de formation Résultats post et pre-test,rapports d’activités et des listes des participants</t>
  </si>
  <si>
    <t>3c. 3 Nombre des Plans de Développement Local (PDL) élaborés de manière participative et approuvés</t>
  </si>
  <si>
    <t>Rapport d’activité,Copie du PDL approuvé</t>
  </si>
  <si>
    <t>3c.4 % des PDL élaborés de manière participative et approuvés prenant en compte les besoins spécifiques des femmes et groupes marginalisés.</t>
  </si>
  <si>
    <t>Rapport sensible au genre, PLD.</t>
  </si>
  <si>
    <t>3c.5 % des ETD qui ont régulièrement reçu la rétrocession selon l'article 115 de la loi n°08/016 du 07 Octobre 2008</t>
  </si>
  <si>
    <t>Résultat d’enquête/ Fiche d’enquête auprès des eETD</t>
  </si>
  <si>
    <t>OUTCOME : IR3.3 la gestion des ressources naturelles est améliorée</t>
  </si>
  <si>
    <t>IR.3.3a % de personnes qui perçoivent que l’accès à la terre est bon ou très bon</t>
  </si>
  <si>
    <t>IR3.3b % des personnes qui perçoivent que la gestion des ressources naturelles (minières et autres) de leurs zones est transparente et bénéfique au développement de leurs milieux</t>
  </si>
  <si>
    <t xml:space="preserve">Output 3.d. : les institutions et structures locales de gestion participative de la terre sont appuyees </t>
  </si>
  <si>
    <t>3d.1. Nombre de citoyens recevant des informations sur les droits fonciers, les rôles et attributions de l'administration foncière</t>
  </si>
  <si>
    <t>Rapports d’activités et des listes des participants</t>
  </si>
  <si>
    <t>3d.2. Nombre des bénéficiaires qui ont eu accès à la terre grâce au projet I4s</t>
  </si>
  <si>
    <t>Rapport d’activité, Copies des titres fonciers avec mention « Sans valeur
Juridique »</t>
  </si>
  <si>
    <t>3d.3. Nombre des conflits fonciers identifiés et résolus</t>
  </si>
  <si>
    <t>fiches/ registres desconflits résolus, compromis signé et entériné par l’autorité, rapport d’activités.</t>
  </si>
  <si>
    <t>3d. 4. Nombre de dossiers de la population marginalisée traités par les circonscriptions foncières (services cadastraux) mobiles installés dans les zones prioritaires,</t>
  </si>
  <si>
    <t>Fiche des dossiers traités signés par les circonscriptions foncières avec mention de la qualité et contacts des bénéficiaires</t>
  </si>
  <si>
    <t>3d.5. Nombre des structures communautaire s de gestion participative des terres mises en place et qui sont fonctionnelles et inclusives.</t>
  </si>
  <si>
    <t>PV de création et la liste des membres de la structure et rapports d’activités.</t>
  </si>
  <si>
    <t>3d.6 % des citoyens qui estiment que le coût de location des terres est moins cher (abordable).</t>
  </si>
  <si>
    <t>3d.7 % des agents de cadastre formés qui ont amélioré leurs connaissances</t>
  </si>
  <si>
    <t>Module de formation Resultats pretest et post test, Rapports d’activités et listes des participants</t>
  </si>
  <si>
    <t>Output 3.e. les mécanismes locaux de gestion transparente des sites miniers sont renforcés</t>
  </si>
  <si>
    <t>3.e.1. Nombre des comités de suivi des activités minières mis en place</t>
  </si>
  <si>
    <t>rapport d’activités ,PV de constitution,Listes de membres</t>
  </si>
  <si>
    <t>3.e.2. Nombre de coopératives minières formées</t>
  </si>
  <si>
    <t>Modules de formation,Rapport d’activités,Liste de préseces</t>
  </si>
  <si>
    <t>3.e.3. % des postes décisionnels occupés par des femmes dans les commissions de suivi</t>
  </si>
  <si>
    <t>PV d’élection ou de constitution du cmoité, Liste de membres du comité
Rapport d’activités</t>
  </si>
  <si>
    <t>3.e.4. % des postes décisionnels occupés par des femmes dans des coopératives minières</t>
  </si>
  <si>
    <t>3e. 5 Nombre de conflits liés aux sites miniers qui sont résolus</t>
  </si>
  <si>
    <t>fiches/ registres des conflits résolus et compromis ou auprès des autorités compétentes ( cours et tribunaux)</t>
  </si>
  <si>
    <t>PILIER 4</t>
  </si>
  <si>
    <t xml:space="preserve">Outcome IR4 : La cohésion sociale inter-intracommunautaire est renforcée et le risque que des jeunes défavorisés rejoignent des groupes armés est réduit  </t>
  </si>
  <si>
    <t>Base de données, rapport d’activité</t>
  </si>
  <si>
    <t>IR4.2 % de population qui a une perception positive vis-àvis des anciens combattants réintégrés dans la communauté</t>
  </si>
  <si>
    <t>IR4.3 % des ménages bénéficiaires qui ont atteint le seuil de résilience économique</t>
  </si>
  <si>
    <t xml:space="preserve">Output 4.a. : les conditions économiques des bénéficiaires (ex-combattants, jeunes à risques, femmes, réfugiés et déplacés &amp; communautés hôtes) sont améliorées </t>
  </si>
  <si>
    <t>4a.1 % des ménages bénéficiaires qui ont amélioré leur score de résilience économique</t>
  </si>
  <si>
    <t>Modules de formation Listes des participants et rapport d’activité de formation</t>
  </si>
  <si>
    <t>4a.3 : % de bénéficiaires qui ont augmenté d’au moins 20% leur épargne</t>
  </si>
  <si>
    <t>4a.4: % des bénéficiaires (excombattants, jeunes à risques, femmes, réfugiés et déplacé) qui ont augmenté leur revenu d’au moins 50%</t>
  </si>
  <si>
    <t xml:space="preserve">Output 4b:Des infrastructures de base pour la connexion intercommunautaire (marchés, ponts, routes, centres de santé, adduction d’eau, centre de jeunes) sont mises en place dans la zone prioritaire ISSSS </t>
  </si>
  <si>
    <t>rapports d’activités et des PVs de remise contresignés par maitre d’ouvrage</t>
  </si>
  <si>
    <t>4b. 2: % des postes décisionnels occupés par des femmes dans les comités de gestion des infrastructur es de base</t>
  </si>
  <si>
    <t>PV d’électionou de la constitution du comité,Rapport d’activité et listes des présences</t>
  </si>
  <si>
    <t xml:space="preserve">Output 4c: Les déplacés, refugiés, retournés, anciens combattants et jeunes à risque ont accès aux services de soutiens (d’appui psycho-social et réconciliation) </t>
  </si>
  <si>
    <t>4c.1:Nombre deservices d’appui psycho social fournis</t>
  </si>
  <si>
    <t>Rapport d’activités</t>
  </si>
  <si>
    <t>4c.2 : % de membres de la communauté qui sont informés des services de soutien existants et déclarent pouvoir y accéder</t>
  </si>
  <si>
    <t>Base de donnée</t>
  </si>
  <si>
    <t>4c.3 : Nombre de services d’appui fournis spécifiquement aux femmes vulnérables</t>
  </si>
  <si>
    <t>4c.4 : % des bénéficiaires excombattants qui sont accompagnés psycho socialement</t>
  </si>
  <si>
    <t>fiche individuelle d’accompagneme nt psychosocial, rapport d’activité</t>
  </si>
  <si>
    <t xml:space="preserve">Output 4d: les activités conviviales pour le renforcement de la cohésion sociale sont organisées et efficaces </t>
  </si>
  <si>
    <t>4d.1 Nombre d'activités conviviales pour le renforcement de la cohésion sociale organisées</t>
  </si>
  <si>
    <t>rapports d’activités des structures communautaires.</t>
  </si>
  <si>
    <t>4d.2 Nombre d'activités réalisées pour l'amélioration de l'intégration communautaire des femmes</t>
  </si>
  <si>
    <t>Rapport d’activité</t>
  </si>
  <si>
    <t>4d.3 Nombre de bénéficiaires participant aux activités conviviales</t>
  </si>
  <si>
    <t>Rapport d’activité, liste de presence</t>
  </si>
  <si>
    <t>PILIER 5</t>
  </si>
  <si>
    <t xml:space="preserve">Outcome IR5:Les femmes sont en mesure d’influencer et de gérer les processus de stabilisation et de maintien de la paix en RDC </t>
  </si>
  <si>
    <t>5.a : % des femmes et des membres des groupes marginalisés qui estiment que leurs opinions se reflètent dans les solutions participativesmisent en œuvre dans le cadre du processus de consolidation de la paix</t>
  </si>
  <si>
    <t>5.b : % des femmes dans les institutions au niveau national, provincial et local(territoirial)</t>
  </si>
  <si>
    <t>Note d’affectation ou de vote ; toute autre preuve de nomination ou
d’élection</t>
  </si>
  <si>
    <t xml:space="preserve"> Output 5a:les lois et politiques favorisant l’égalité entre les sexes sont développées et appliquées à tous les niveaux</t>
  </si>
  <si>
    <t>5a.1 Nombre de fois que les femmes ont rencontré les autorités locales pour les problèmes spécifiques</t>
  </si>
  <si>
    <t>Rapport d’activité , Copies des documents de plaidoyers ( rencontres) avec accusé de réception</t>
  </si>
  <si>
    <t>Rapport d’activité , Copies des plans signé</t>
  </si>
  <si>
    <t>Rapports
d’activité</t>
  </si>
  <si>
    <t>2. a.5 Nombre des problèmes de sécurité spécifiques aux femmes
identifiés, suivis et résolus</t>
  </si>
  <si>
    <t>Rapports d’activité.</t>
  </si>
  <si>
    <t>4a.2 Nombre de bénéficiaires qui sont des femmes</t>
  </si>
  <si>
    <t>listes des participants , rapport d’activité,
module de formation</t>
  </si>
  <si>
    <t xml:space="preserve"> Output 5b :Inclusive community norms and attitudes promoted</t>
  </si>
  <si>
    <t>5b.1 Nombre de femmes formées en leadership transformationnel</t>
  </si>
  <si>
    <t>listes de présences, rapport d’activité,module de formation</t>
  </si>
  <si>
    <t>1d.4 Nombre des programmes radio liées à la thématique sur le droit de la femme</t>
  </si>
  <si>
    <t>Rapports d’activité, CD des émissions réalisées, Fil conducteur</t>
  </si>
  <si>
    <t>2b. 2 Nombre de séances de formation sur la protection de la femme en faveur des agents de sécurité et d’ordre organisées</t>
  </si>
  <si>
    <t>Rapports d’activité.
Module de
formations, listes de présences</t>
  </si>
  <si>
    <t>2b.4 % d'agents qui ont amélioré leur niveau de connaissance de leurs rôles et responsabilités sur les droits des femmes</t>
  </si>
  <si>
    <t>Résultats post et pretest, odule de formation, Rapports
d’activité et listes des participants</t>
  </si>
  <si>
    <t>rapports d’activités</t>
  </si>
  <si>
    <t xml:space="preserve"> Output 5c: Les femmes participent effectivement à la prise de décision sur les questions autour de la prévention, la gestion et la transformation des conflits </t>
  </si>
  <si>
    <t>5c.1 % des postes décisionnels occupés par des femmes dans les structures communautaires</t>
  </si>
  <si>
    <t>PV de reunion de nomination ou d’élection ;</t>
  </si>
  <si>
    <t>3.e.3. % de postes de décision occupés par des femmes dans les comités de suivi de la governance minière</t>
  </si>
  <si>
    <t>PV de reunion de nomination ou d’élection</t>
  </si>
  <si>
    <t>3.e.4. % des postes décisionnels occupés par des femmes
coopératives minières</t>
  </si>
  <si>
    <t>4b. 2: % des postes décisionnels occupés par des femmes dans les infrastructures de base</t>
  </si>
  <si>
    <t>PV de reunion de nomination</t>
  </si>
  <si>
    <t>4a.2 Nombre de femmes et de membres de groupes marginalisés participant à des formations de base qui facilitent les moyens de subsistance</t>
  </si>
  <si>
    <t>4b. 1 : Nombre d'infrastructures de base construites/ réhabilitées et remises à la communauté</t>
  </si>
  <si>
    <t>4a.3 Nombre de femmes et de membres de groupes marginalisés participant aux formations de base qui facilitent les moyens de subsistance</t>
  </si>
  <si>
    <t>IR 3.1a % de répondants indiquant qu’ils font confiance aux tribunaux / au système judiciaire (« extrêmement » ou « beaucoup»)</t>
  </si>
  <si>
    <t>1d.3 Nombre de séances d'information communication du projet aux communautés bénéficiaires par rapport au processus et activités du projet</t>
  </si>
  <si>
    <t>NA</t>
  </si>
  <si>
    <t>%</t>
  </si>
  <si>
    <t xml:space="preserve">IR4.1 % d'anciens combattants précédemment retournés dans leur communauté dans le cadre d'une activité de réintégration officielle qui ont quitté leur communauté dans un délai d'un an </t>
  </si>
  <si>
    <t xml:space="preserve">NA </t>
  </si>
  <si>
    <t>**</t>
  </si>
  <si>
    <t xml:space="preserve"> RESULT December 2021</t>
  </si>
  <si>
    <t xml:space="preserve"> RESUL T Julliet 2021</t>
  </si>
  <si>
    <t xml:space="preserve">TARGET      Julliet 2021 </t>
  </si>
  <si>
    <t>TARGET December 2021</t>
  </si>
  <si>
    <t>TARGET Julliet 2022</t>
  </si>
  <si>
    <t>TARGET December 2022</t>
  </si>
  <si>
    <t xml:space="preserve"> BASELINE         DEC 2020 </t>
  </si>
  <si>
    <t xml:space="preserve">  BASELINE         DEC 2020</t>
  </si>
  <si>
    <t>TARGET Dec 2022</t>
  </si>
  <si>
    <t>SUD KIVU</t>
  </si>
  <si>
    <t xml:space="preserve">ITURI </t>
  </si>
  <si>
    <t>RESULT July 2022</t>
  </si>
  <si>
    <t>NORD KIVU</t>
  </si>
  <si>
    <t>TARGET July 2022</t>
  </si>
  <si>
    <t xml:space="preserve">  RESULT BASELINE         DEC 2021</t>
  </si>
  <si>
    <t xml:space="preserve"> 1 (340 emission)</t>
  </si>
  <si>
    <t xml:space="preserve"> 1 (340 emission) </t>
  </si>
  <si>
    <t>1 (258 emission)</t>
  </si>
  <si>
    <t xml:space="preserve">Fizi e Mwenga activities stopped due to inacessibility of zones </t>
  </si>
  <si>
    <t xml:space="preserve">Le consortium Interpeace est on retard avec la collection de donnes </t>
  </si>
  <si>
    <t>342* nombre des émissions radio.</t>
  </si>
  <si>
    <t>FIZI</t>
  </si>
  <si>
    <t>MWENGA</t>
  </si>
  <si>
    <t>UVIRA</t>
  </si>
  <si>
    <t>WALUNGU</t>
  </si>
  <si>
    <t>DJUGU</t>
  </si>
  <si>
    <t>IRUMU</t>
  </si>
  <si>
    <t>BENI</t>
  </si>
  <si>
    <t>***</t>
  </si>
  <si>
    <t>CORDAID</t>
  </si>
  <si>
    <t>INTERPEACE</t>
  </si>
  <si>
    <t>ZOA</t>
  </si>
  <si>
    <t>*</t>
  </si>
  <si>
    <t>ACIAR</t>
  </si>
  <si>
    <t>DRC</t>
  </si>
  <si>
    <t>SFCG</t>
  </si>
  <si>
    <t>**17%</t>
  </si>
  <si>
    <t xml:space="preserve">IMPACT </t>
  </si>
  <si>
    <t xml:space="preserve">&lt; decreasing </t>
  </si>
  <si>
    <t xml:space="preserve">SAGE Monusco Incident Database </t>
  </si>
  <si>
    <t xml:space="preserve">G.1 Nombre de conflit intra-communitaire identifie da chaque zone des intervention </t>
  </si>
  <si>
    <t xml:space="preserve">G.2 Nombre d'attacque de gourps armee dans chaque zone d'intervention </t>
  </si>
  <si>
    <t xml:space="preserve">G.3 Nombre de tuerie dans chaque zone d'intervention </t>
  </si>
  <si>
    <t xml:space="preserve">G.4 Nombre des incidents commis par les FRDC &amp; PNC </t>
  </si>
  <si>
    <t>G.5 Nombre des taxes et extorsions illégales demandées par les institutions provinciales et locales</t>
  </si>
  <si>
    <t>G.6 Nombre de jeunes enfants recrutés par le groupes armées</t>
  </si>
  <si>
    <t xml:space="preserve">G.7 Nombre de violence sexuelle faites aux femmes </t>
  </si>
  <si>
    <t>SUD KIVU PROVINCE</t>
  </si>
  <si>
    <t xml:space="preserve">BREAK DOWN BY TERRITORIES </t>
  </si>
  <si>
    <t>ITURI PROVINCE</t>
  </si>
  <si>
    <t xml:space="preserve">BREAK DOWN INTO TERRITORIES </t>
  </si>
  <si>
    <t>BASELINE DEC 2021</t>
  </si>
  <si>
    <t>RESULT Decembre 2022</t>
  </si>
  <si>
    <t xml:space="preserve">TARGET December  2021 </t>
  </si>
  <si>
    <t>TARGET      Julliet 2022</t>
  </si>
  <si>
    <t>POLE INSTITUTE</t>
  </si>
  <si>
    <t xml:space="preserve">TARGET JULY2021 </t>
  </si>
  <si>
    <t xml:space="preserve">TARGET DECEMBER 2021 </t>
  </si>
  <si>
    <t xml:space="preserve">TARGET JULY  2022 </t>
  </si>
  <si>
    <t>TARGET JULY2022</t>
  </si>
  <si>
    <t>TARGET JULLIE T 2021</t>
  </si>
  <si>
    <t>TARGET Julliet 2021</t>
  </si>
  <si>
    <t xml:space="preserve">SUD KIVU: RESULTS BY IMPLEMENTATION PARTNERS </t>
  </si>
  <si>
    <t>**10%</t>
  </si>
  <si>
    <t xml:space="preserve">IOM </t>
  </si>
  <si>
    <t xml:space="preserve">ITURI : DATA BY IMPLEMENTATION PARTNER </t>
  </si>
  <si>
    <t xml:space="preserve"> Baseline December 2021</t>
  </si>
  <si>
    <t>RESULT Dec 2022</t>
  </si>
  <si>
    <t xml:space="preserve">  RESULT BASELINE AUOT 2022</t>
  </si>
  <si>
    <t>RESULT December 2022</t>
  </si>
  <si>
    <t>RESULT July 2023</t>
  </si>
  <si>
    <t>LUBERO, RUTSHURU et WALIKALE</t>
  </si>
  <si>
    <t>LUBERO</t>
  </si>
  <si>
    <t>RUTSHURU</t>
  </si>
  <si>
    <t>WALIKALE</t>
  </si>
  <si>
    <t>HEKS EPER</t>
  </si>
  <si>
    <t>10 (1030 emission)</t>
  </si>
  <si>
    <t>TARGET DECEMBER 2022</t>
  </si>
  <si>
    <t>TARGET      Dec 2022</t>
  </si>
  <si>
    <t>TARGET Deceber 2022</t>
  </si>
  <si>
    <t>TARGET DEC 2022</t>
  </si>
  <si>
    <t>TBD</t>
  </si>
  <si>
    <t>TB</t>
  </si>
  <si>
    <t>Extention</t>
  </si>
  <si>
    <t>EXTENSION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</si>
</sst>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2"/>
      <color theme="1"/>
      <name val="Calibri"/>
      <family val="2"/>
      <scheme val="minor"/>
    </font>
    <font>
      <sz val="12"/>
      <color theme="1"/>
      <name val="Calibri"/>
      <family val="2"/>
      <scheme val="minor"/>
    </font>
    <font>
      <sz val="18"/>
      <color theme="1"/>
      <name val="Calibri"/>
      <family val="2"/>
      <scheme val="minor"/>
    </font>
    <font>
      <b/>
      <sz val="12"/>
      <color theme="1"/>
      <name val="Calibri"/>
      <family val="2"/>
      <scheme val="minor"/>
    </font>
    <font>
      <b/>
      <sz val="12"/>
      <color theme="0"/>
      <name val="Calibri"/>
      <family val="2"/>
      <scheme val="minor"/>
    </font>
    <font>
      <b/>
      <sz val="12"/>
      <name val="Calibri"/>
      <family val="2"/>
      <scheme val="minor"/>
    </font>
    <font>
      <b/>
      <sz val="12"/>
      <color rgb="FF000000"/>
      <name val="Calibri"/>
      <family val="2"/>
      <scheme val="minor"/>
    </font>
    <font>
      <sz val="12"/>
      <color rgb="FF000000"/>
      <name val="Calibri"/>
      <family val="2"/>
      <scheme val="minor"/>
    </font>
    <font>
      <i/>
      <sz val="12"/>
      <color theme="1"/>
      <name val="Calibri"/>
      <family val="2"/>
      <scheme val="minor"/>
    </font>
    <font>
      <b/>
      <i/>
      <sz val="12"/>
      <color theme="1"/>
      <name val="Calibri"/>
      <family val="2"/>
      <scheme val="minor"/>
    </font>
    <font>
      <sz val="12"/>
      <color rgb="FFFF0000"/>
      <name val="Calibri"/>
      <family val="2"/>
      <scheme val="minor"/>
    </font>
    <font>
      <sz val="12"/>
      <name val="Calibri"/>
      <family val="2"/>
      <scheme val="minor"/>
    </font>
    <font>
      <b/>
      <sz val="14"/>
      <color theme="0"/>
      <name val="Calibri"/>
      <family val="2"/>
      <scheme val="minor"/>
    </font>
    <font>
      <sz val="12"/>
      <color theme="0"/>
      <name val="Calibri"/>
      <family val="2"/>
      <scheme val="minor"/>
    </font>
    <font>
      <b/>
      <sz val="10"/>
      <color theme="1"/>
      <name val="Calibri"/>
      <family val="2"/>
      <scheme val="minor"/>
    </font>
    <font>
      <b/>
      <sz val="11"/>
      <color theme="1"/>
      <name val="Calibri"/>
      <family val="2"/>
      <scheme val="minor"/>
    </font>
    <font>
      <b/>
      <sz val="24"/>
      <color theme="1"/>
      <name val="Calibri"/>
      <family val="2"/>
      <scheme val="minor"/>
    </font>
    <font>
      <b/>
      <sz val="18"/>
      <color theme="0"/>
      <name val="Calibri"/>
      <family val="2"/>
      <scheme val="minor"/>
    </font>
    <font>
      <b/>
      <sz val="16"/>
      <color theme="1"/>
      <name val="Calibri"/>
      <family val="2"/>
      <scheme val="minor"/>
    </font>
    <font>
      <b/>
      <sz val="16"/>
      <color theme="0"/>
      <name val="Calibri"/>
      <family val="2"/>
      <scheme val="minor"/>
    </font>
    <font>
      <sz val="8"/>
      <name val="Calibri"/>
      <family val="2"/>
      <scheme val="minor"/>
    </font>
  </fonts>
  <fills count="27">
    <fill>
      <patternFill patternType="none"/>
    </fill>
    <fill>
      <patternFill patternType="gray125"/>
    </fill>
    <fill>
      <patternFill patternType="solid">
        <fgColor theme="4" tint="-0.249977111117893"/>
        <bgColor indexed="64"/>
      </patternFill>
    </fill>
    <fill>
      <patternFill patternType="solid">
        <fgColor theme="9" tint="-0.499984740745262"/>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2" tint="-9.9978637043366805E-2"/>
        <bgColor indexed="64"/>
      </patternFill>
    </fill>
    <fill>
      <patternFill patternType="solid">
        <fgColor theme="9" tint="0.59999389629810485"/>
        <bgColor indexed="64"/>
      </patternFill>
    </fill>
    <fill>
      <patternFill patternType="solid">
        <fgColor theme="0"/>
        <bgColor indexed="64"/>
      </patternFill>
    </fill>
    <fill>
      <patternFill patternType="solid">
        <fgColor rgb="FFFF0000"/>
        <bgColor indexed="64"/>
      </patternFill>
    </fill>
    <fill>
      <patternFill patternType="solid">
        <fgColor rgb="FF00B050"/>
        <bgColor indexed="64"/>
      </patternFill>
    </fill>
    <fill>
      <patternFill patternType="solid">
        <fgColor theme="4" tint="0.79998168889431442"/>
        <bgColor indexed="64"/>
      </patternFill>
    </fill>
    <fill>
      <patternFill patternType="solid">
        <fgColor theme="9"/>
        <bgColor indexed="64"/>
      </patternFill>
    </fill>
    <fill>
      <patternFill patternType="solid">
        <fgColor theme="9" tint="-0.249977111117893"/>
        <bgColor indexed="64"/>
      </patternFill>
    </fill>
    <fill>
      <patternFill patternType="solid">
        <fgColor rgb="FF92D050"/>
        <bgColor indexed="64"/>
      </patternFill>
    </fill>
    <fill>
      <patternFill patternType="solid">
        <fgColor theme="0"/>
        <bgColor rgb="FF000000"/>
      </patternFill>
    </fill>
    <fill>
      <patternFill patternType="solid">
        <fgColor rgb="FFFFFF00"/>
        <bgColor indexed="64"/>
      </patternFill>
    </fill>
    <fill>
      <patternFill patternType="solid">
        <fgColor theme="7" tint="0.39997558519241921"/>
        <bgColor indexed="64"/>
      </patternFill>
    </fill>
    <fill>
      <patternFill patternType="solid">
        <fgColor theme="0" tint="-0.14999847407452621"/>
        <bgColor indexed="64"/>
      </patternFill>
    </fill>
    <fill>
      <patternFill patternType="solid">
        <fgColor theme="0" tint="-0.14999847407452621"/>
        <bgColor rgb="FF000000"/>
      </patternFill>
    </fill>
    <fill>
      <patternFill patternType="solid">
        <fgColor rgb="FFC00000"/>
        <bgColor indexed="64"/>
      </patternFill>
    </fill>
    <fill>
      <patternFill patternType="solid">
        <fgColor theme="2" tint="-9.9978637043366805E-2"/>
        <bgColor rgb="FF000000"/>
      </patternFill>
    </fill>
    <fill>
      <patternFill patternType="solid">
        <fgColor theme="2"/>
        <bgColor indexed="64"/>
      </patternFill>
    </fill>
    <fill>
      <patternFill patternType="solid">
        <fgColor rgb="FFFFC000"/>
        <bgColor indexed="64"/>
      </patternFill>
    </fill>
    <fill>
      <patternFill patternType="solid">
        <fgColor rgb="FFD9D9D9"/>
        <bgColor rgb="FF000000"/>
      </patternFill>
    </fill>
    <fill>
      <patternFill patternType="solid">
        <fgColor rgb="FF00B050"/>
        <bgColor rgb="FF000000"/>
      </patternFill>
    </fill>
    <fill>
      <patternFill patternType="solid">
        <fgColor rgb="FFFF0000"/>
        <bgColor rgb="FF000000"/>
      </patternFill>
    </fill>
  </fills>
  <borders count="8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rgb="FF00B0F0"/>
      </left>
      <right style="medium">
        <color indexed="64"/>
      </right>
      <top style="medium">
        <color indexed="64"/>
      </top>
      <bottom style="thin">
        <color rgb="FF00B0F0"/>
      </bottom>
      <diagonal/>
    </border>
    <border>
      <left style="medium">
        <color indexed="64"/>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style="thin">
        <color rgb="FF00B0F0"/>
      </left>
      <right style="medium">
        <color indexed="64"/>
      </right>
      <top style="thin">
        <color rgb="FF00B0F0"/>
      </top>
      <bottom style="thin">
        <color rgb="FF00B0F0"/>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top/>
      <bottom/>
      <diagonal/>
    </border>
    <border>
      <left style="medium">
        <color indexed="64"/>
      </left>
      <right/>
      <top style="thin">
        <color indexed="64"/>
      </top>
      <bottom/>
      <diagonal/>
    </border>
    <border>
      <left/>
      <right style="thin">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thin">
        <color rgb="FF00B0F0"/>
      </left>
      <right style="medium">
        <color indexed="64"/>
      </right>
      <top style="thin">
        <color rgb="FF00B0F0"/>
      </top>
      <bottom/>
      <diagonal/>
    </border>
    <border>
      <left style="thin">
        <color indexed="64"/>
      </left>
      <right style="thin">
        <color indexed="64"/>
      </right>
      <top/>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medium">
        <color indexed="64"/>
      </bottom>
      <diagonal/>
    </border>
    <border>
      <left style="thin">
        <color rgb="FF00B0F0"/>
      </left>
      <right style="medium">
        <color indexed="64"/>
      </right>
      <top/>
      <bottom style="thin">
        <color rgb="FF00B0F0"/>
      </bottom>
      <diagonal/>
    </border>
    <border>
      <left style="thin">
        <color indexed="64"/>
      </left>
      <right/>
      <top style="medium">
        <color indexed="64"/>
      </top>
      <bottom style="thin">
        <color indexed="64"/>
      </bottom>
      <diagonal/>
    </border>
    <border>
      <left style="thin">
        <color rgb="FF00B0F0"/>
      </left>
      <right/>
      <top style="thin">
        <color rgb="FF00B0F0"/>
      </top>
      <bottom style="thin">
        <color rgb="FF00B0F0"/>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style="thin">
        <color rgb="FF00B0F0"/>
      </left>
      <right style="medium">
        <color indexed="64"/>
      </right>
      <top style="medium">
        <color indexed="64"/>
      </top>
      <bottom/>
      <diagonal/>
    </border>
    <border>
      <left style="thin">
        <color indexed="64"/>
      </left>
      <right/>
      <top/>
      <bottom style="medium">
        <color indexed="64"/>
      </bottom>
      <diagonal/>
    </border>
    <border>
      <left style="thin">
        <color rgb="FF00B0F0"/>
      </left>
      <right style="medium">
        <color indexed="64"/>
      </right>
      <top/>
      <bottom/>
      <diagonal/>
    </border>
    <border>
      <left style="thin">
        <color rgb="FF00B0F0"/>
      </left>
      <right style="medium">
        <color indexed="64"/>
      </right>
      <top style="thin">
        <color rgb="FF00B0F0"/>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diagonal/>
    </border>
    <border>
      <left/>
      <right style="thin">
        <color indexed="64"/>
      </right>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s>
  <cellStyleXfs count="2">
    <xf numFmtId="0" fontId="0" fillId="0" borderId="0"/>
    <xf numFmtId="9" fontId="1" fillId="0" borderId="0" applyFont="0" applyFill="0" applyBorder="0" applyAlignment="0" applyProtection="0"/>
  </cellStyleXfs>
  <cellXfs count="2324">
    <xf numFmtId="0" fontId="0" fillId="0" borderId="0" xfId="0"/>
    <xf numFmtId="0" fontId="0" fillId="0" borderId="0" xfId="0" applyAlignment="1">
      <alignment horizontal="center"/>
    </xf>
    <xf numFmtId="0" fontId="2" fillId="0" borderId="0" xfId="0" applyFont="1" applyAlignment="1">
      <alignment horizontal="center"/>
    </xf>
    <xf numFmtId="0" fontId="0" fillId="5" borderId="11" xfId="0" applyFill="1" applyBorder="1" applyAlignment="1">
      <alignment horizontal="center"/>
    </xf>
    <xf numFmtId="9" fontId="0" fillId="0" borderId="18" xfId="0" applyNumberFormat="1" applyBorder="1" applyAlignment="1">
      <alignment horizontal="center" vertical="center"/>
    </xf>
    <xf numFmtId="9" fontId="0" fillId="0" borderId="20" xfId="0" applyNumberFormat="1" applyBorder="1" applyAlignment="1">
      <alignment horizontal="center" vertical="center"/>
    </xf>
    <xf numFmtId="9" fontId="0" fillId="0" borderId="21" xfId="0" applyNumberFormat="1" applyBorder="1"/>
    <xf numFmtId="0" fontId="0" fillId="0" borderId="33" xfId="0" applyBorder="1" applyAlignment="1">
      <alignment horizontal="center"/>
    </xf>
    <xf numFmtId="0" fontId="0" fillId="0" borderId="20" xfId="0" applyBorder="1" applyAlignment="1">
      <alignment horizontal="center"/>
    </xf>
    <xf numFmtId="0" fontId="0" fillId="0" borderId="21" xfId="0" applyBorder="1" applyAlignment="1">
      <alignment horizontal="center"/>
    </xf>
    <xf numFmtId="0" fontId="0" fillId="0" borderId="36" xfId="0" applyBorder="1" applyAlignment="1">
      <alignment horizontal="center"/>
    </xf>
    <xf numFmtId="0" fontId="0" fillId="0" borderId="25" xfId="0" applyBorder="1" applyAlignment="1">
      <alignment horizontal="center"/>
    </xf>
    <xf numFmtId="0" fontId="0" fillId="0" borderId="26" xfId="0" applyBorder="1" applyAlignment="1">
      <alignment horizontal="center"/>
    </xf>
    <xf numFmtId="0" fontId="0" fillId="0" borderId="54" xfId="0" applyBorder="1" applyAlignment="1">
      <alignment horizontal="center"/>
    </xf>
    <xf numFmtId="0" fontId="0" fillId="0" borderId="53" xfId="0" applyBorder="1" applyAlignment="1">
      <alignment horizontal="center"/>
    </xf>
    <xf numFmtId="0" fontId="0" fillId="0" borderId="55" xfId="0" applyBorder="1" applyAlignment="1">
      <alignment horizontal="center"/>
    </xf>
    <xf numFmtId="0" fontId="0" fillId="0" borderId="13" xfId="0" applyBorder="1" applyAlignment="1">
      <alignment wrapText="1"/>
    </xf>
    <xf numFmtId="0" fontId="0" fillId="0" borderId="18" xfId="0" applyBorder="1" applyAlignment="1">
      <alignment vertical="top" wrapText="1"/>
    </xf>
    <xf numFmtId="0" fontId="0" fillId="0" borderId="19" xfId="0" applyBorder="1" applyAlignment="1">
      <alignment wrapText="1"/>
    </xf>
    <xf numFmtId="0" fontId="0" fillId="0" borderId="18" xfId="0" applyBorder="1" applyAlignment="1">
      <alignment wrapText="1"/>
    </xf>
    <xf numFmtId="0" fontId="0" fillId="0" borderId="22" xfId="0" applyBorder="1" applyAlignment="1">
      <alignment wrapText="1"/>
    </xf>
    <xf numFmtId="0" fontId="0" fillId="0" borderId="23" xfId="0" applyBorder="1" applyAlignment="1">
      <alignment wrapText="1"/>
    </xf>
    <xf numFmtId="0" fontId="0" fillId="0" borderId="14" xfId="0" applyBorder="1" applyAlignment="1">
      <alignment wrapText="1"/>
    </xf>
    <xf numFmtId="0" fontId="0" fillId="0" borderId="35" xfId="0" applyBorder="1" applyAlignment="1">
      <alignment horizontal="center"/>
    </xf>
    <xf numFmtId="0" fontId="0" fillId="0" borderId="31" xfId="0" applyBorder="1" applyAlignment="1">
      <alignment vertical="top" wrapText="1"/>
    </xf>
    <xf numFmtId="0" fontId="0" fillId="0" borderId="32" xfId="0" applyBorder="1" applyAlignment="1">
      <alignment vertical="top" wrapText="1"/>
    </xf>
    <xf numFmtId="0" fontId="0" fillId="0" borderId="13" xfId="0" applyBorder="1" applyAlignment="1">
      <alignment horizontal="left" vertical="center" wrapText="1"/>
    </xf>
    <xf numFmtId="0" fontId="0" fillId="0" borderId="30" xfId="0" applyBorder="1" applyAlignment="1">
      <alignment horizontal="center" vertical="center"/>
    </xf>
    <xf numFmtId="9" fontId="0" fillId="0" borderId="33" xfId="1" applyFont="1" applyBorder="1" applyAlignment="1">
      <alignment horizontal="center"/>
    </xf>
    <xf numFmtId="9" fontId="0" fillId="0" borderId="20" xfId="1" applyFont="1" applyBorder="1" applyAlignment="1">
      <alignment horizontal="center"/>
    </xf>
    <xf numFmtId="0" fontId="0" fillId="0" borderId="17" xfId="0" applyBorder="1" applyAlignment="1">
      <alignment horizontal="center" vertical="center"/>
    </xf>
    <xf numFmtId="0" fontId="0" fillId="0" borderId="21" xfId="0" applyBorder="1" applyAlignment="1">
      <alignment horizontal="center" vertical="center"/>
    </xf>
    <xf numFmtId="0" fontId="0" fillId="0" borderId="26" xfId="0" applyBorder="1" applyAlignment="1">
      <alignment horizontal="center" vertical="center"/>
    </xf>
    <xf numFmtId="9" fontId="0" fillId="0" borderId="21" xfId="1" applyFont="1" applyBorder="1" applyAlignment="1">
      <alignment horizontal="center"/>
    </xf>
    <xf numFmtId="0" fontId="0" fillId="0" borderId="19" xfId="0" applyBorder="1"/>
    <xf numFmtId="0" fontId="0" fillId="0" borderId="16" xfId="0" applyBorder="1" applyAlignment="1">
      <alignment horizontal="center"/>
    </xf>
    <xf numFmtId="0" fontId="0" fillId="0" borderId="17" xfId="0" applyBorder="1" applyAlignment="1">
      <alignment horizontal="center"/>
    </xf>
    <xf numFmtId="9" fontId="0" fillId="0" borderId="21" xfId="0" applyNumberFormat="1" applyBorder="1" applyAlignment="1">
      <alignment horizontal="center" vertical="center"/>
    </xf>
    <xf numFmtId="0" fontId="0" fillId="0" borderId="20" xfId="0" applyBorder="1" applyAlignment="1">
      <alignment wrapText="1"/>
    </xf>
    <xf numFmtId="9" fontId="0" fillId="6" borderId="33" xfId="1" applyFont="1" applyFill="1" applyBorder="1" applyAlignment="1">
      <alignment horizontal="center"/>
    </xf>
    <xf numFmtId="9" fontId="0" fillId="6" borderId="20" xfId="1" applyFont="1" applyFill="1" applyBorder="1" applyAlignment="1">
      <alignment horizontal="center"/>
    </xf>
    <xf numFmtId="9" fontId="0" fillId="0" borderId="17" xfId="0" applyNumberFormat="1" applyBorder="1" applyAlignment="1">
      <alignment horizontal="center" vertical="center"/>
    </xf>
    <xf numFmtId="0" fontId="0" fillId="0" borderId="20" xfId="1" applyNumberFormat="1" applyFont="1" applyBorder="1" applyAlignment="1">
      <alignment horizontal="center"/>
    </xf>
    <xf numFmtId="0" fontId="0" fillId="0" borderId="21" xfId="1" applyNumberFormat="1" applyFont="1" applyBorder="1" applyAlignment="1">
      <alignment horizontal="center"/>
    </xf>
    <xf numFmtId="0" fontId="0" fillId="0" borderId="18" xfId="0" applyBorder="1"/>
    <xf numFmtId="9" fontId="0" fillId="0" borderId="26" xfId="0" applyNumberFormat="1" applyBorder="1" applyAlignment="1">
      <alignment horizontal="center" vertical="center"/>
    </xf>
    <xf numFmtId="0" fontId="0" fillId="0" borderId="37" xfId="0" applyBorder="1" applyAlignment="1">
      <alignment horizontal="left" vertical="center" wrapText="1"/>
    </xf>
    <xf numFmtId="0" fontId="0" fillId="0" borderId="38" xfId="0" applyBorder="1" applyAlignment="1">
      <alignment vertical="top" wrapText="1"/>
    </xf>
    <xf numFmtId="0" fontId="0" fillId="0" borderId="34" xfId="0" applyBorder="1" applyAlignment="1">
      <alignment horizontal="center" vertical="center"/>
    </xf>
    <xf numFmtId="0" fontId="0" fillId="0" borderId="56" xfId="0" applyBorder="1" applyAlignment="1">
      <alignment horizontal="center"/>
    </xf>
    <xf numFmtId="0" fontId="0" fillId="0" borderId="28" xfId="0" applyBorder="1" applyAlignment="1">
      <alignment horizontal="center"/>
    </xf>
    <xf numFmtId="0" fontId="0" fillId="0" borderId="39" xfId="0" applyBorder="1" applyAlignment="1">
      <alignment horizontal="center"/>
    </xf>
    <xf numFmtId="9" fontId="0" fillId="0" borderId="21" xfId="1" applyFont="1" applyFill="1" applyBorder="1" applyAlignment="1">
      <alignment horizontal="center"/>
    </xf>
    <xf numFmtId="0" fontId="0" fillId="0" borderId="39" xfId="0" applyBorder="1" applyAlignment="1">
      <alignment horizontal="center" vertical="center"/>
    </xf>
    <xf numFmtId="9" fontId="0" fillId="0" borderId="56" xfId="1" applyFont="1" applyBorder="1" applyAlignment="1">
      <alignment horizontal="center"/>
    </xf>
    <xf numFmtId="9" fontId="0" fillId="0" borderId="28" xfId="1" applyFont="1" applyBorder="1" applyAlignment="1">
      <alignment horizontal="center"/>
    </xf>
    <xf numFmtId="0" fontId="3" fillId="5" borderId="10" xfId="0" applyFont="1" applyFill="1" applyBorder="1" applyAlignment="1">
      <alignment horizontal="left" vertical="center"/>
    </xf>
    <xf numFmtId="0" fontId="3" fillId="5" borderId="11" xfId="0" applyFont="1" applyFill="1" applyBorder="1" applyAlignment="1">
      <alignment horizontal="left" vertical="center"/>
    </xf>
    <xf numFmtId="9" fontId="0" fillId="9" borderId="18" xfId="0" applyNumberFormat="1" applyFill="1" applyBorder="1" applyAlignment="1">
      <alignment horizontal="center" vertical="center"/>
    </xf>
    <xf numFmtId="9" fontId="0" fillId="9" borderId="33" xfId="1" applyFont="1" applyFill="1" applyBorder="1" applyAlignment="1">
      <alignment horizontal="center"/>
    </xf>
    <xf numFmtId="9" fontId="0" fillId="9" borderId="20" xfId="1" applyFont="1" applyFill="1" applyBorder="1" applyAlignment="1">
      <alignment horizontal="center"/>
    </xf>
    <xf numFmtId="0" fontId="0" fillId="9" borderId="18" xfId="0" applyFill="1" applyBorder="1" applyAlignment="1">
      <alignment horizontal="center" vertical="center"/>
    </xf>
    <xf numFmtId="9" fontId="0" fillId="0" borderId="19" xfId="0" applyNumberFormat="1" applyBorder="1" applyAlignment="1">
      <alignment horizontal="center" vertical="center"/>
    </xf>
    <xf numFmtId="9" fontId="0" fillId="0" borderId="19" xfId="0" applyNumberFormat="1" applyBorder="1"/>
    <xf numFmtId="9" fontId="0" fillId="0" borderId="24" xfId="0" applyNumberFormat="1" applyBorder="1" applyAlignment="1">
      <alignment horizontal="center" vertical="center"/>
    </xf>
    <xf numFmtId="9" fontId="0" fillId="0" borderId="25" xfId="0" applyNumberFormat="1" applyBorder="1" applyAlignment="1">
      <alignment horizontal="center" vertical="center"/>
    </xf>
    <xf numFmtId="9" fontId="0" fillId="0" borderId="33" xfId="1" applyFont="1" applyFill="1" applyBorder="1" applyAlignment="1">
      <alignment horizontal="center"/>
    </xf>
    <xf numFmtId="0" fontId="0" fillId="0" borderId="23" xfId="0" applyBorder="1" applyAlignment="1">
      <alignment horizontal="left" vertical="center"/>
    </xf>
    <xf numFmtId="9" fontId="0" fillId="0" borderId="53" xfId="0" applyNumberFormat="1" applyBorder="1" applyAlignment="1">
      <alignment horizontal="center" vertical="center"/>
    </xf>
    <xf numFmtId="0" fontId="0" fillId="0" borderId="60" xfId="0" applyBorder="1" applyAlignment="1">
      <alignment horizontal="center" vertical="center"/>
    </xf>
    <xf numFmtId="0" fontId="0" fillId="5" borderId="65" xfId="0" applyFill="1" applyBorder="1" applyAlignment="1">
      <alignment horizontal="center"/>
    </xf>
    <xf numFmtId="9" fontId="0" fillId="0" borderId="54" xfId="1" applyFont="1" applyFill="1" applyBorder="1" applyAlignment="1">
      <alignment vertical="center"/>
    </xf>
    <xf numFmtId="0" fontId="0" fillId="0" borderId="66" xfId="0" applyBorder="1" applyAlignment="1">
      <alignment horizontal="center"/>
    </xf>
    <xf numFmtId="0" fontId="0" fillId="0" borderId="13" xfId="0" applyBorder="1" applyAlignment="1">
      <alignment vertical="top" wrapText="1"/>
    </xf>
    <xf numFmtId="9" fontId="0" fillId="0" borderId="28" xfId="0" applyNumberFormat="1" applyBorder="1" applyAlignment="1">
      <alignment horizontal="center" vertical="center"/>
    </xf>
    <xf numFmtId="9" fontId="0" fillId="0" borderId="67" xfId="0" applyNumberFormat="1" applyBorder="1" applyAlignment="1">
      <alignment horizontal="center" vertical="center"/>
    </xf>
    <xf numFmtId="0" fontId="0" fillId="0" borderId="45" xfId="0" applyBorder="1" applyAlignment="1">
      <alignment horizontal="left" vertical="center" wrapText="1"/>
    </xf>
    <xf numFmtId="9" fontId="0" fillId="0" borderId="8" xfId="0" applyNumberFormat="1" applyBorder="1" applyAlignment="1">
      <alignment horizontal="center" vertical="center"/>
    </xf>
    <xf numFmtId="0" fontId="0" fillId="0" borderId="18" xfId="0" applyBorder="1" applyAlignment="1">
      <alignment horizontal="center" vertical="center"/>
    </xf>
    <xf numFmtId="0" fontId="0" fillId="0" borderId="20" xfId="0" applyBorder="1" applyAlignment="1">
      <alignment horizontal="center" vertical="center"/>
    </xf>
    <xf numFmtId="9" fontId="0" fillId="0" borderId="68" xfId="0" applyNumberFormat="1" applyBorder="1"/>
    <xf numFmtId="9" fontId="0" fillId="0" borderId="69" xfId="0" applyNumberFormat="1" applyBorder="1" applyAlignment="1">
      <alignment horizontal="center" vertical="center"/>
    </xf>
    <xf numFmtId="0" fontId="0" fillId="0" borderId="8" xfId="0" applyBorder="1" applyAlignment="1">
      <alignment vertical="center" wrapText="1"/>
    </xf>
    <xf numFmtId="0" fontId="0" fillId="0" borderId="8" xfId="0" applyBorder="1" applyAlignment="1">
      <alignment horizontal="center" vertical="center"/>
    </xf>
    <xf numFmtId="0" fontId="0" fillId="0" borderId="9" xfId="0" applyBorder="1" applyAlignment="1">
      <alignment horizontal="center" vertical="center"/>
    </xf>
    <xf numFmtId="0" fontId="0" fillId="0" borderId="0" xfId="0" applyAlignment="1">
      <alignment vertical="center"/>
    </xf>
    <xf numFmtId="9" fontId="0" fillId="0" borderId="17" xfId="1" applyFont="1" applyBorder="1" applyAlignment="1">
      <alignment horizontal="center"/>
    </xf>
    <xf numFmtId="9" fontId="0" fillId="0" borderId="25" xfId="1" applyFont="1" applyBorder="1" applyAlignment="1">
      <alignment horizontal="center"/>
    </xf>
    <xf numFmtId="9" fontId="0" fillId="0" borderId="26" xfId="1" applyFont="1" applyBorder="1" applyAlignment="1">
      <alignment horizontal="center"/>
    </xf>
    <xf numFmtId="9" fontId="0" fillId="0" borderId="13" xfId="0" applyNumberFormat="1" applyBorder="1" applyAlignment="1">
      <alignment horizontal="center" vertical="center"/>
    </xf>
    <xf numFmtId="9" fontId="0" fillId="0" borderId="39" xfId="0" applyNumberFormat="1" applyBorder="1" applyAlignment="1">
      <alignment horizontal="center" vertical="center"/>
    </xf>
    <xf numFmtId="9" fontId="0" fillId="0" borderId="39" xfId="1" applyFont="1" applyBorder="1" applyAlignment="1">
      <alignment horizontal="center"/>
    </xf>
    <xf numFmtId="0" fontId="0" fillId="7" borderId="12" xfId="0" applyFill="1" applyBorder="1"/>
    <xf numFmtId="0" fontId="0" fillId="0" borderId="21" xfId="0" applyBorder="1"/>
    <xf numFmtId="0" fontId="13" fillId="0" borderId="20" xfId="0" applyFont="1" applyBorder="1"/>
    <xf numFmtId="0" fontId="13" fillId="0" borderId="21" xfId="0" applyFont="1" applyBorder="1"/>
    <xf numFmtId="0" fontId="0" fillId="8" borderId="13" xfId="0" applyFill="1" applyBorder="1" applyAlignment="1">
      <alignment horizontal="left" vertical="center" wrapText="1"/>
    </xf>
    <xf numFmtId="0" fontId="0" fillId="8" borderId="14" xfId="0" applyFill="1" applyBorder="1" applyAlignment="1">
      <alignment wrapText="1"/>
    </xf>
    <xf numFmtId="0" fontId="0" fillId="8" borderId="18" xfId="0" applyFill="1" applyBorder="1" applyAlignment="1">
      <alignment vertical="top" wrapText="1"/>
    </xf>
    <xf numFmtId="0" fontId="0" fillId="8" borderId="19" xfId="0" applyFill="1" applyBorder="1" applyAlignment="1">
      <alignment wrapText="1"/>
    </xf>
    <xf numFmtId="0" fontId="0" fillId="8" borderId="22" xfId="0" applyFill="1" applyBorder="1" applyAlignment="1">
      <alignment vertical="top" wrapText="1"/>
    </xf>
    <xf numFmtId="0" fontId="0" fillId="8" borderId="23" xfId="0" applyFill="1" applyBorder="1" applyAlignment="1">
      <alignment wrapText="1"/>
    </xf>
    <xf numFmtId="0" fontId="0" fillId="0" borderId="55" xfId="0" applyBorder="1" applyAlignment="1">
      <alignment horizontal="center" vertical="center"/>
    </xf>
    <xf numFmtId="9" fontId="0" fillId="0" borderId="54" xfId="1" applyFont="1" applyBorder="1" applyAlignment="1">
      <alignment horizontal="center"/>
    </xf>
    <xf numFmtId="9" fontId="0" fillId="0" borderId="53" xfId="1" applyFont="1" applyBorder="1" applyAlignment="1">
      <alignment horizontal="center"/>
    </xf>
    <xf numFmtId="9" fontId="0" fillId="0" borderId="55" xfId="1" applyFont="1" applyBorder="1" applyAlignment="1">
      <alignment horizontal="center"/>
    </xf>
    <xf numFmtId="0" fontId="0" fillId="0" borderId="28" xfId="1" applyNumberFormat="1" applyFont="1" applyBorder="1" applyAlignment="1">
      <alignment horizontal="center"/>
    </xf>
    <xf numFmtId="0" fontId="0" fillId="0" borderId="39" xfId="1" applyNumberFormat="1" applyFont="1" applyBorder="1" applyAlignment="1">
      <alignment horizontal="center"/>
    </xf>
    <xf numFmtId="9" fontId="0" fillId="8" borderId="26" xfId="1" applyFont="1" applyFill="1" applyBorder="1" applyAlignment="1">
      <alignment horizontal="center"/>
    </xf>
    <xf numFmtId="9" fontId="0" fillId="8" borderId="36" xfId="1" applyFont="1" applyFill="1" applyBorder="1" applyAlignment="1">
      <alignment horizontal="center"/>
    </xf>
    <xf numFmtId="9" fontId="0" fillId="8" borderId="25" xfId="1" applyFont="1" applyFill="1" applyBorder="1" applyAlignment="1">
      <alignment horizontal="center"/>
    </xf>
    <xf numFmtId="0" fontId="0" fillId="7" borderId="13" xfId="0" applyFill="1" applyBorder="1" applyAlignment="1">
      <alignment horizontal="center" vertical="center"/>
    </xf>
    <xf numFmtId="0" fontId="0" fillId="7" borderId="18" xfId="0" applyFill="1" applyBorder="1" applyAlignment="1">
      <alignment horizontal="center" vertical="center"/>
    </xf>
    <xf numFmtId="0" fontId="0" fillId="8" borderId="38" xfId="0" applyFill="1" applyBorder="1" applyAlignment="1">
      <alignment vertical="top" wrapText="1"/>
    </xf>
    <xf numFmtId="0" fontId="0" fillId="8" borderId="37" xfId="0" applyFill="1" applyBorder="1" applyAlignment="1">
      <alignment horizontal="left" vertical="center" wrapText="1"/>
    </xf>
    <xf numFmtId="0" fontId="0" fillId="8" borderId="42" xfId="0" applyFill="1" applyBorder="1" applyAlignment="1">
      <alignment horizontal="left" vertical="center" wrapText="1"/>
    </xf>
    <xf numFmtId="0" fontId="0" fillId="0" borderId="31" xfId="0" applyBorder="1" applyAlignment="1">
      <alignment horizontal="left" vertical="center" wrapText="1"/>
    </xf>
    <xf numFmtId="0" fontId="0" fillId="0" borderId="28" xfId="0" applyBorder="1"/>
    <xf numFmtId="0" fontId="0" fillId="0" borderId="39" xfId="0" applyBorder="1"/>
    <xf numFmtId="0" fontId="0" fillId="0" borderId="26" xfId="0" applyBorder="1"/>
    <xf numFmtId="9" fontId="0" fillId="0" borderId="20" xfId="0" applyNumberFormat="1" applyBorder="1" applyAlignment="1">
      <alignment vertical="center"/>
    </xf>
    <xf numFmtId="9" fontId="0" fillId="10" borderId="15" xfId="0" applyNumberFormat="1" applyFill="1" applyBorder="1" applyAlignment="1">
      <alignment horizontal="center" vertical="center" wrapText="1"/>
    </xf>
    <xf numFmtId="9" fontId="0" fillId="10" borderId="18" xfId="0" applyNumberFormat="1" applyFill="1" applyBorder="1" applyAlignment="1">
      <alignment horizontal="center" vertical="center" wrapText="1"/>
    </xf>
    <xf numFmtId="9" fontId="0" fillId="10" borderId="24" xfId="0" applyNumberFormat="1" applyFill="1" applyBorder="1" applyAlignment="1">
      <alignment horizontal="center" vertical="center" wrapText="1"/>
    </xf>
    <xf numFmtId="0" fontId="0" fillId="9" borderId="15" xfId="0" applyFill="1" applyBorder="1" applyAlignment="1">
      <alignment horizontal="center" vertical="center"/>
    </xf>
    <xf numFmtId="9" fontId="0" fillId="10" borderId="22" xfId="0" applyNumberFormat="1" applyFill="1" applyBorder="1" applyAlignment="1">
      <alignment horizontal="center" vertical="center"/>
    </xf>
    <xf numFmtId="9" fontId="0" fillId="10" borderId="8" xfId="0" applyNumberFormat="1" applyFill="1" applyBorder="1" applyAlignment="1">
      <alignment horizontal="center" vertical="center"/>
    </xf>
    <xf numFmtId="0" fontId="0" fillId="10" borderId="54" xfId="0" applyFill="1" applyBorder="1" applyAlignment="1">
      <alignment horizontal="center" vertical="center"/>
    </xf>
    <xf numFmtId="0" fontId="0" fillId="10" borderId="56" xfId="0" applyFill="1" applyBorder="1" applyAlignment="1">
      <alignment horizontal="center" vertical="center"/>
    </xf>
    <xf numFmtId="9" fontId="0" fillId="10" borderId="18" xfId="0" applyNumberFormat="1" applyFill="1" applyBorder="1" applyAlignment="1">
      <alignment horizontal="center" vertical="center"/>
    </xf>
    <xf numFmtId="9" fontId="0" fillId="9" borderId="56" xfId="0" applyNumberFormat="1" applyFill="1" applyBorder="1" applyAlignment="1">
      <alignment horizontal="center" vertical="center"/>
    </xf>
    <xf numFmtId="0" fontId="0" fillId="10" borderId="33" xfId="0" applyFill="1" applyBorder="1" applyAlignment="1">
      <alignment horizontal="center" vertical="center"/>
    </xf>
    <xf numFmtId="0" fontId="0" fillId="10" borderId="36" xfId="0" applyFill="1" applyBorder="1" applyAlignment="1">
      <alignment horizontal="center" vertical="center"/>
    </xf>
    <xf numFmtId="0" fontId="0" fillId="10" borderId="15" xfId="0" applyFill="1" applyBorder="1" applyAlignment="1">
      <alignment horizontal="center" vertical="center"/>
    </xf>
    <xf numFmtId="0" fontId="0" fillId="10" borderId="18" xfId="0" applyFill="1" applyBorder="1" applyAlignment="1">
      <alignment horizontal="center" vertical="center"/>
    </xf>
    <xf numFmtId="9" fontId="0" fillId="10" borderId="24" xfId="0" applyNumberFormat="1" applyFill="1" applyBorder="1" applyAlignment="1">
      <alignment horizontal="center" vertical="center"/>
    </xf>
    <xf numFmtId="9" fontId="0" fillId="10" borderId="15" xfId="0" applyNumberFormat="1" applyFill="1" applyBorder="1" applyAlignment="1">
      <alignment horizontal="center" vertical="center"/>
    </xf>
    <xf numFmtId="0" fontId="7" fillId="0" borderId="60" xfId="0" applyFont="1" applyBorder="1" applyAlignment="1">
      <alignment horizontal="center" vertical="center"/>
    </xf>
    <xf numFmtId="9" fontId="0" fillId="10" borderId="36" xfId="1" applyFont="1" applyFill="1" applyBorder="1" applyAlignment="1">
      <alignment vertical="center"/>
    </xf>
    <xf numFmtId="0" fontId="0" fillId="9" borderId="35" xfId="0" applyFill="1" applyBorder="1" applyAlignment="1">
      <alignment vertical="center"/>
    </xf>
    <xf numFmtId="9" fontId="0" fillId="9" borderId="33" xfId="1" applyFont="1" applyFill="1" applyBorder="1" applyAlignment="1">
      <alignment vertical="center"/>
    </xf>
    <xf numFmtId="9" fontId="0" fillId="9" borderId="54" xfId="1" applyFont="1" applyFill="1" applyBorder="1" applyAlignment="1">
      <alignment vertical="center"/>
    </xf>
    <xf numFmtId="9" fontId="0" fillId="9" borderId="8" xfId="1" applyFont="1" applyFill="1" applyBorder="1" applyAlignment="1">
      <alignment horizontal="center" vertical="center"/>
    </xf>
    <xf numFmtId="0" fontId="0" fillId="9" borderId="13" xfId="0" applyFill="1" applyBorder="1" applyAlignment="1">
      <alignment horizontal="center"/>
    </xf>
    <xf numFmtId="0" fontId="0" fillId="9" borderId="24" xfId="0" applyFill="1" applyBorder="1" applyAlignment="1">
      <alignment horizontal="center"/>
    </xf>
    <xf numFmtId="0" fontId="0" fillId="10" borderId="36" xfId="0" applyFill="1" applyBorder="1" applyAlignment="1">
      <alignment horizontal="center"/>
    </xf>
    <xf numFmtId="0" fontId="0" fillId="10" borderId="35" xfId="0" applyFill="1" applyBorder="1" applyAlignment="1">
      <alignment horizontal="center"/>
    </xf>
    <xf numFmtId="0" fontId="0" fillId="10" borderId="56" xfId="0" applyFill="1" applyBorder="1" applyAlignment="1">
      <alignment horizontal="center"/>
    </xf>
    <xf numFmtId="9" fontId="0" fillId="10" borderId="33" xfId="1" applyFont="1" applyFill="1" applyBorder="1" applyAlignment="1">
      <alignment horizontal="center"/>
    </xf>
    <xf numFmtId="9" fontId="0" fillId="9" borderId="35" xfId="1" applyFont="1" applyFill="1" applyBorder="1" applyAlignment="1">
      <alignment horizontal="center"/>
    </xf>
    <xf numFmtId="0" fontId="0" fillId="10" borderId="33" xfId="0" applyFill="1" applyBorder="1" applyAlignment="1">
      <alignment horizontal="center"/>
    </xf>
    <xf numFmtId="0" fontId="0" fillId="9" borderId="35" xfId="0" applyFill="1" applyBorder="1" applyAlignment="1">
      <alignment horizontal="center" vertical="center"/>
    </xf>
    <xf numFmtId="0" fontId="0" fillId="9" borderId="33" xfId="0" applyFill="1" applyBorder="1" applyAlignment="1">
      <alignment horizontal="center" vertical="center"/>
    </xf>
    <xf numFmtId="9" fontId="0" fillId="9" borderId="33" xfId="1" applyFont="1" applyFill="1" applyBorder="1" applyAlignment="1">
      <alignment horizontal="center" vertical="center"/>
    </xf>
    <xf numFmtId="9" fontId="0" fillId="0" borderId="21" xfId="1" applyFont="1" applyBorder="1" applyAlignment="1">
      <alignment horizontal="center" vertical="center"/>
    </xf>
    <xf numFmtId="9" fontId="0" fillId="0" borderId="20" xfId="1" applyFont="1" applyBorder="1" applyAlignment="1">
      <alignment horizontal="center" vertical="center"/>
    </xf>
    <xf numFmtId="9" fontId="0" fillId="10" borderId="20" xfId="1" applyFont="1" applyFill="1" applyBorder="1" applyAlignment="1">
      <alignment horizontal="center" vertical="center"/>
    </xf>
    <xf numFmtId="0" fontId="0" fillId="10" borderId="20" xfId="0" applyFill="1" applyBorder="1" applyAlignment="1">
      <alignment horizontal="center"/>
    </xf>
    <xf numFmtId="9" fontId="0" fillId="9" borderId="15" xfId="1" applyFont="1" applyFill="1" applyBorder="1" applyAlignment="1">
      <alignment horizontal="center"/>
    </xf>
    <xf numFmtId="9" fontId="0" fillId="9" borderId="18" xfId="1" applyFont="1" applyFill="1" applyBorder="1" applyAlignment="1">
      <alignment horizontal="center"/>
    </xf>
    <xf numFmtId="9" fontId="0" fillId="9" borderId="24" xfId="1" applyFont="1" applyFill="1" applyBorder="1" applyAlignment="1">
      <alignment horizontal="center"/>
    </xf>
    <xf numFmtId="0" fontId="0" fillId="0" borderId="17" xfId="0" applyBorder="1"/>
    <xf numFmtId="0" fontId="0" fillId="0" borderId="19" xfId="0" applyBorder="1" applyAlignment="1">
      <alignment horizontal="left" vertical="center" wrapText="1"/>
    </xf>
    <xf numFmtId="0" fontId="10" fillId="0" borderId="20" xfId="0" applyFont="1" applyBorder="1" applyAlignment="1">
      <alignment horizontal="center" vertical="center"/>
    </xf>
    <xf numFmtId="9" fontId="0" fillId="0" borderId="20" xfId="1" applyFont="1" applyFill="1" applyBorder="1" applyAlignment="1">
      <alignment horizontal="center"/>
    </xf>
    <xf numFmtId="0" fontId="0" fillId="0" borderId="55" xfId="0" applyBorder="1"/>
    <xf numFmtId="9" fontId="0" fillId="0" borderId="16" xfId="0" applyNumberFormat="1" applyBorder="1" applyAlignment="1">
      <alignment horizontal="center" vertical="center"/>
    </xf>
    <xf numFmtId="9" fontId="0" fillId="0" borderId="26" xfId="1" applyFont="1" applyFill="1" applyBorder="1" applyAlignment="1">
      <alignment horizontal="center"/>
    </xf>
    <xf numFmtId="0" fontId="0" fillId="0" borderId="16" xfId="0" applyBorder="1" applyAlignment="1">
      <alignment horizontal="center" vertical="center"/>
    </xf>
    <xf numFmtId="9" fontId="0" fillId="0" borderId="16" xfId="1" applyFont="1" applyFill="1" applyBorder="1" applyAlignment="1">
      <alignment horizontal="center"/>
    </xf>
    <xf numFmtId="9" fontId="10" fillId="0" borderId="26" xfId="0" applyNumberFormat="1" applyFont="1" applyBorder="1" applyAlignment="1">
      <alignment horizontal="center" vertical="center"/>
    </xf>
    <xf numFmtId="0" fontId="3" fillId="7" borderId="11" xfId="0" applyFont="1" applyFill="1" applyBorder="1" applyAlignment="1">
      <alignment horizontal="left" vertical="center"/>
    </xf>
    <xf numFmtId="9" fontId="0" fillId="8" borderId="38" xfId="0" applyNumberFormat="1" applyFill="1" applyBorder="1" applyAlignment="1">
      <alignment horizontal="center" vertical="top" wrapText="1"/>
    </xf>
    <xf numFmtId="0" fontId="1" fillId="0" borderId="20" xfId="0" applyFont="1" applyBorder="1" applyAlignment="1">
      <alignment horizontal="center" vertical="center"/>
    </xf>
    <xf numFmtId="0" fontId="1" fillId="0" borderId="21" xfId="0" applyFont="1" applyBorder="1" applyAlignment="1">
      <alignment horizontal="center" vertical="center"/>
    </xf>
    <xf numFmtId="0" fontId="1" fillId="0" borderId="28" xfId="0" applyFont="1" applyBorder="1" applyAlignment="1">
      <alignment horizontal="center" vertical="center"/>
    </xf>
    <xf numFmtId="0" fontId="1" fillId="0" borderId="39" xfId="0" applyFont="1" applyBorder="1" applyAlignment="1">
      <alignment horizontal="center" vertical="center"/>
    </xf>
    <xf numFmtId="9" fontId="1" fillId="0" borderId="20" xfId="0" applyNumberFormat="1" applyFont="1" applyBorder="1" applyAlignment="1">
      <alignment horizontal="center" vertical="center"/>
    </xf>
    <xf numFmtId="9" fontId="1" fillId="0" borderId="21" xfId="0" applyNumberFormat="1" applyFont="1" applyBorder="1" applyAlignment="1">
      <alignment horizontal="center" vertical="center"/>
    </xf>
    <xf numFmtId="0" fontId="1" fillId="10" borderId="18" xfId="0" applyFont="1" applyFill="1" applyBorder="1" applyAlignment="1">
      <alignment horizontal="center" vertical="center"/>
    </xf>
    <xf numFmtId="0" fontId="1" fillId="10" borderId="13" xfId="0" applyFont="1" applyFill="1" applyBorder="1" applyAlignment="1">
      <alignment horizontal="center" vertical="center"/>
    </xf>
    <xf numFmtId="9" fontId="1" fillId="10" borderId="18" xfId="0" applyNumberFormat="1" applyFont="1" applyFill="1" applyBorder="1" applyAlignment="1">
      <alignment horizontal="center" vertical="center"/>
    </xf>
    <xf numFmtId="0" fontId="0" fillId="0" borderId="68" xfId="0" applyBorder="1" applyAlignment="1">
      <alignment vertical="top" wrapText="1"/>
    </xf>
    <xf numFmtId="0" fontId="0" fillId="0" borderId="62" xfId="0" applyBorder="1" applyAlignment="1">
      <alignment wrapText="1"/>
    </xf>
    <xf numFmtId="0" fontId="0" fillId="10" borderId="56" xfId="1" applyNumberFormat="1" applyFont="1" applyFill="1" applyBorder="1" applyAlignment="1">
      <alignment horizontal="center"/>
    </xf>
    <xf numFmtId="0" fontId="0" fillId="10" borderId="33" xfId="1" applyNumberFormat="1" applyFont="1" applyFill="1" applyBorder="1" applyAlignment="1">
      <alignment horizontal="center"/>
    </xf>
    <xf numFmtId="0" fontId="0" fillId="0" borderId="15" xfId="0" applyBorder="1" applyAlignment="1">
      <alignment horizontal="left" vertical="center" wrapText="1"/>
    </xf>
    <xf numFmtId="0" fontId="0" fillId="0" borderId="47" xfId="0" applyBorder="1" applyAlignment="1">
      <alignment horizontal="left" vertical="center" wrapText="1"/>
    </xf>
    <xf numFmtId="0" fontId="0" fillId="0" borderId="18" xfId="0" applyBorder="1" applyAlignment="1">
      <alignment horizontal="left" vertical="center" wrapText="1"/>
    </xf>
    <xf numFmtId="0" fontId="0" fillId="0" borderId="24" xfId="0" applyBorder="1" applyAlignment="1">
      <alignment horizontal="left" vertical="center" wrapText="1"/>
    </xf>
    <xf numFmtId="0" fontId="0" fillId="0" borderId="62" xfId="0" applyBorder="1" applyAlignment="1">
      <alignment horizontal="left" vertical="center" wrapText="1"/>
    </xf>
    <xf numFmtId="0" fontId="1" fillId="0" borderId="26" xfId="0" applyFont="1" applyBorder="1"/>
    <xf numFmtId="0" fontId="0" fillId="0" borderId="2" xfId="0" applyBorder="1"/>
    <xf numFmtId="0" fontId="0" fillId="0" borderId="70" xfId="0" applyBorder="1" applyAlignment="1">
      <alignment horizontal="center"/>
    </xf>
    <xf numFmtId="9" fontId="0" fillId="0" borderId="66" xfId="1" applyFont="1" applyBorder="1" applyAlignment="1">
      <alignment horizontal="center"/>
    </xf>
    <xf numFmtId="9" fontId="0" fillId="0" borderId="72" xfId="1" applyFont="1" applyBorder="1" applyAlignment="1">
      <alignment horizontal="center"/>
    </xf>
    <xf numFmtId="9" fontId="0" fillId="0" borderId="73" xfId="1" applyFont="1" applyFill="1" applyBorder="1" applyAlignment="1">
      <alignment horizontal="center"/>
    </xf>
    <xf numFmtId="0" fontId="0" fillId="0" borderId="74" xfId="0" applyBorder="1" applyAlignment="1">
      <alignment horizontal="center"/>
    </xf>
    <xf numFmtId="9" fontId="0" fillId="0" borderId="70" xfId="1" applyFont="1" applyBorder="1" applyAlignment="1">
      <alignment horizontal="center"/>
    </xf>
    <xf numFmtId="0" fontId="0" fillId="5" borderId="21" xfId="0" applyFill="1" applyBorder="1" applyAlignment="1">
      <alignment horizontal="center"/>
    </xf>
    <xf numFmtId="9" fontId="0" fillId="0" borderId="46" xfId="1" applyFont="1" applyBorder="1" applyAlignment="1">
      <alignment horizontal="center"/>
    </xf>
    <xf numFmtId="0" fontId="0" fillId="0" borderId="27" xfId="0" applyBorder="1" applyAlignment="1">
      <alignment horizontal="center"/>
    </xf>
    <xf numFmtId="0" fontId="0" fillId="11" borderId="13" xfId="0" applyFill="1" applyBorder="1" applyAlignment="1">
      <alignment horizontal="left" vertical="center" wrapText="1"/>
    </xf>
    <xf numFmtId="9" fontId="0" fillId="0" borderId="36" xfId="0" applyNumberFormat="1" applyBorder="1" applyAlignment="1">
      <alignment horizontal="center" vertical="center"/>
    </xf>
    <xf numFmtId="9" fontId="0" fillId="10" borderId="36" xfId="0" applyNumberFormat="1" applyFill="1" applyBorder="1" applyAlignment="1">
      <alignment horizontal="center" vertical="center"/>
    </xf>
    <xf numFmtId="9" fontId="0" fillId="0" borderId="33" xfId="0" applyNumberFormat="1" applyBorder="1" applyAlignment="1">
      <alignment horizontal="center" vertical="center"/>
    </xf>
    <xf numFmtId="0" fontId="0" fillId="0" borderId="33" xfId="0" applyBorder="1" applyAlignment="1">
      <alignment horizontal="center" vertical="center"/>
    </xf>
    <xf numFmtId="0" fontId="0" fillId="0" borderId="35" xfId="0" applyBorder="1" applyAlignment="1">
      <alignment horizontal="center" vertical="center"/>
    </xf>
    <xf numFmtId="9" fontId="0" fillId="0" borderId="54" xfId="0" applyNumberFormat="1" applyBorder="1" applyAlignment="1">
      <alignment horizontal="center" vertical="center"/>
    </xf>
    <xf numFmtId="9" fontId="0" fillId="0" borderId="56" xfId="0" applyNumberFormat="1" applyBorder="1" applyAlignment="1">
      <alignment horizontal="center" vertical="center"/>
    </xf>
    <xf numFmtId="0" fontId="0" fillId="0" borderId="54" xfId="0" applyBorder="1" applyAlignment="1">
      <alignment horizontal="center" vertical="center"/>
    </xf>
    <xf numFmtId="0" fontId="0" fillId="0" borderId="56" xfId="0" applyBorder="1" applyAlignment="1">
      <alignment horizontal="center" vertical="center"/>
    </xf>
    <xf numFmtId="0" fontId="0" fillId="0" borderId="36" xfId="0" applyBorder="1" applyAlignment="1">
      <alignment horizontal="center" vertical="center"/>
    </xf>
    <xf numFmtId="9" fontId="0" fillId="0" borderId="35" xfId="0" applyNumberFormat="1" applyBorder="1" applyAlignment="1">
      <alignment horizontal="center" vertical="center"/>
    </xf>
    <xf numFmtId="0" fontId="1" fillId="0" borderId="33" xfId="0" applyFont="1" applyBorder="1" applyAlignment="1">
      <alignment horizontal="center" vertical="center"/>
    </xf>
    <xf numFmtId="0" fontId="1" fillId="0" borderId="56" xfId="0" applyFont="1" applyBorder="1" applyAlignment="1">
      <alignment horizontal="center" vertical="center"/>
    </xf>
    <xf numFmtId="9" fontId="1" fillId="0" borderId="33" xfId="0" applyNumberFormat="1" applyFont="1" applyBorder="1" applyAlignment="1">
      <alignment horizontal="center" vertical="center"/>
    </xf>
    <xf numFmtId="9" fontId="0" fillId="0" borderId="35" xfId="1" applyFont="1" applyFill="1" applyBorder="1" applyAlignment="1">
      <alignment horizontal="center" vertical="center"/>
    </xf>
    <xf numFmtId="9" fontId="0" fillId="0" borderId="8" xfId="1" applyFont="1" applyFill="1" applyBorder="1" applyAlignment="1">
      <alignment horizontal="center" vertical="center"/>
    </xf>
    <xf numFmtId="9" fontId="0" fillId="0" borderId="35" xfId="1" applyFont="1" applyFill="1" applyBorder="1" applyAlignment="1">
      <alignment horizontal="center"/>
    </xf>
    <xf numFmtId="9" fontId="0" fillId="0" borderId="36" xfId="1" applyFont="1" applyFill="1" applyBorder="1" applyAlignment="1">
      <alignment horizontal="center" vertical="center"/>
    </xf>
    <xf numFmtId="9" fontId="0" fillId="0" borderId="33" xfId="1" applyFont="1" applyFill="1" applyBorder="1" applyAlignment="1">
      <alignment horizontal="center" vertical="center"/>
    </xf>
    <xf numFmtId="9" fontId="0" fillId="0" borderId="20" xfId="1" applyFont="1" applyFill="1" applyBorder="1" applyAlignment="1">
      <alignment horizontal="center" vertical="center"/>
    </xf>
    <xf numFmtId="9" fontId="0" fillId="0" borderId="18" xfId="1" applyFont="1" applyFill="1" applyBorder="1" applyAlignment="1">
      <alignment horizontal="center"/>
    </xf>
    <xf numFmtId="9" fontId="0" fillId="0" borderId="36" xfId="1" applyFont="1" applyFill="1" applyBorder="1" applyAlignment="1">
      <alignment horizontal="center"/>
    </xf>
    <xf numFmtId="0" fontId="0" fillId="0" borderId="56" xfId="1" applyNumberFormat="1" applyFont="1" applyFill="1" applyBorder="1" applyAlignment="1">
      <alignment horizontal="center"/>
    </xf>
    <xf numFmtId="0" fontId="0" fillId="0" borderId="33" xfId="1" applyNumberFormat="1" applyFont="1" applyFill="1" applyBorder="1" applyAlignment="1">
      <alignment horizontal="center"/>
    </xf>
    <xf numFmtId="0" fontId="0" fillId="0" borderId="52" xfId="0" applyBorder="1" applyAlignment="1">
      <alignment horizontal="center" vertical="center"/>
    </xf>
    <xf numFmtId="9" fontId="0" fillId="0" borderId="35" xfId="0" applyNumberFormat="1" applyBorder="1" applyAlignment="1">
      <alignment horizontal="center"/>
    </xf>
    <xf numFmtId="9" fontId="0" fillId="0" borderId="33" xfId="0" applyNumberFormat="1" applyBorder="1" applyAlignment="1">
      <alignment horizontal="center"/>
    </xf>
    <xf numFmtId="9" fontId="0" fillId="9" borderId="20" xfId="0" applyNumberFormat="1" applyFill="1" applyBorder="1" applyAlignment="1">
      <alignment horizontal="center" vertical="center"/>
    </xf>
    <xf numFmtId="9" fontId="0" fillId="10" borderId="20" xfId="0" applyNumberFormat="1" applyFill="1" applyBorder="1" applyAlignment="1">
      <alignment horizontal="center" vertical="center"/>
    </xf>
    <xf numFmtId="0" fontId="13" fillId="0" borderId="20" xfId="0" applyFont="1" applyBorder="1" applyAlignment="1">
      <alignment horizontal="center"/>
    </xf>
    <xf numFmtId="0" fontId="3" fillId="5" borderId="11" xfId="0" applyFont="1" applyFill="1" applyBorder="1" applyAlignment="1">
      <alignment horizontal="center" vertical="center"/>
    </xf>
    <xf numFmtId="0" fontId="1" fillId="0" borderId="36" xfId="0" applyFont="1" applyBorder="1" applyAlignment="1">
      <alignment horizontal="center"/>
    </xf>
    <xf numFmtId="0" fontId="0" fillId="9" borderId="52" xfId="0" applyFill="1" applyBorder="1" applyAlignment="1">
      <alignment horizontal="center" vertical="center"/>
    </xf>
    <xf numFmtId="9" fontId="0" fillId="9" borderId="15" xfId="0" applyNumberFormat="1" applyFill="1" applyBorder="1" applyAlignment="1">
      <alignment horizontal="center"/>
    </xf>
    <xf numFmtId="9" fontId="0" fillId="9" borderId="18" xfId="0" applyNumberFormat="1" applyFill="1" applyBorder="1" applyAlignment="1">
      <alignment horizontal="center"/>
    </xf>
    <xf numFmtId="9" fontId="0" fillId="9" borderId="33" xfId="0" applyNumberFormat="1" applyFill="1" applyBorder="1" applyAlignment="1">
      <alignment horizontal="center"/>
    </xf>
    <xf numFmtId="0" fontId="0" fillId="0" borderId="22" xfId="0" applyBorder="1" applyAlignment="1">
      <alignment horizontal="center" vertical="center"/>
    </xf>
    <xf numFmtId="0" fontId="0" fillId="0" borderId="22" xfId="0" applyBorder="1" applyAlignment="1">
      <alignment horizontal="center"/>
    </xf>
    <xf numFmtId="0" fontId="7" fillId="0" borderId="22" xfId="0" applyFont="1" applyBorder="1" applyAlignment="1">
      <alignment horizontal="center"/>
    </xf>
    <xf numFmtId="0" fontId="0" fillId="0" borderId="13" xfId="0" applyBorder="1" applyAlignment="1">
      <alignment horizontal="center"/>
    </xf>
    <xf numFmtId="0" fontId="0" fillId="0" borderId="18" xfId="0" applyBorder="1" applyAlignment="1">
      <alignment horizontal="center"/>
    </xf>
    <xf numFmtId="0" fontId="0" fillId="0" borderId="24" xfId="0" applyBorder="1" applyAlignment="1">
      <alignment horizontal="center"/>
    </xf>
    <xf numFmtId="0" fontId="0" fillId="0" borderId="15" xfId="0" applyBorder="1" applyAlignment="1">
      <alignment horizontal="center"/>
    </xf>
    <xf numFmtId="0" fontId="1" fillId="0" borderId="24" xfId="0" applyFont="1" applyBorder="1" applyAlignment="1">
      <alignment horizontal="center"/>
    </xf>
    <xf numFmtId="0" fontId="11" fillId="0" borderId="20" xfId="0" applyFont="1" applyBorder="1" applyAlignment="1">
      <alignment horizontal="center"/>
    </xf>
    <xf numFmtId="0" fontId="0" fillId="10" borderId="54" xfId="0" applyFill="1" applyBorder="1" applyAlignment="1">
      <alignment horizontal="center"/>
    </xf>
    <xf numFmtId="9" fontId="0" fillId="0" borderId="54" xfId="1" applyFont="1" applyFill="1" applyBorder="1" applyAlignment="1">
      <alignment horizontal="center"/>
    </xf>
    <xf numFmtId="9" fontId="0" fillId="0" borderId="25" xfId="1" applyFont="1" applyFill="1" applyBorder="1" applyAlignment="1">
      <alignment horizontal="center"/>
    </xf>
    <xf numFmtId="9" fontId="0" fillId="0" borderId="54" xfId="1" applyFont="1" applyFill="1" applyBorder="1" applyAlignment="1">
      <alignment horizontal="center" vertical="center"/>
    </xf>
    <xf numFmtId="9" fontId="0" fillId="12" borderId="16" xfId="0" applyNumberFormat="1" applyFill="1" applyBorder="1" applyAlignment="1">
      <alignment horizontal="center" vertical="center" wrapText="1"/>
    </xf>
    <xf numFmtId="9" fontId="0" fillId="12" borderId="20" xfId="0" applyNumberFormat="1" applyFill="1" applyBorder="1" applyAlignment="1">
      <alignment horizontal="center" vertical="center" wrapText="1"/>
    </xf>
    <xf numFmtId="9" fontId="0" fillId="12" borderId="25" xfId="0" applyNumberFormat="1" applyFill="1" applyBorder="1" applyAlignment="1">
      <alignment horizontal="center" vertical="center" wrapText="1"/>
    </xf>
    <xf numFmtId="0" fontId="0" fillId="9" borderId="16" xfId="0" applyFill="1" applyBorder="1" applyAlignment="1">
      <alignment horizontal="center" vertical="center"/>
    </xf>
    <xf numFmtId="9" fontId="0" fillId="12" borderId="20" xfId="0" applyNumberFormat="1" applyFill="1" applyBorder="1" applyAlignment="1">
      <alignment horizontal="center" vertical="center"/>
    </xf>
    <xf numFmtId="9" fontId="0" fillId="12" borderId="53" xfId="0" applyNumberFormat="1" applyFill="1" applyBorder="1" applyAlignment="1">
      <alignment horizontal="center" vertical="center"/>
    </xf>
    <xf numFmtId="9" fontId="0" fillId="9" borderId="8" xfId="0" applyNumberFormat="1" applyFill="1" applyBorder="1" applyAlignment="1">
      <alignment horizontal="center" vertical="center"/>
    </xf>
    <xf numFmtId="9" fontId="0" fillId="9" borderId="28" xfId="0" applyNumberFormat="1" applyFill="1" applyBorder="1" applyAlignment="1">
      <alignment horizontal="center" vertical="center"/>
    </xf>
    <xf numFmtId="0" fontId="0" fillId="9" borderId="53" xfId="0" applyFill="1" applyBorder="1" applyAlignment="1">
      <alignment horizontal="center" vertical="center"/>
    </xf>
    <xf numFmtId="0" fontId="0" fillId="9" borderId="28" xfId="0" applyFill="1" applyBorder="1" applyAlignment="1">
      <alignment horizontal="center" vertical="center"/>
    </xf>
    <xf numFmtId="0" fontId="0" fillId="9" borderId="20" xfId="0" applyFill="1" applyBorder="1" applyAlignment="1">
      <alignment horizontal="center" vertical="center"/>
    </xf>
    <xf numFmtId="0" fontId="0" fillId="12" borderId="25" xfId="0" applyFill="1" applyBorder="1" applyAlignment="1">
      <alignment horizontal="center" vertical="center"/>
    </xf>
    <xf numFmtId="9" fontId="3" fillId="0" borderId="15" xfId="0" applyNumberFormat="1" applyFont="1" applyBorder="1" applyAlignment="1">
      <alignment horizontal="center" vertical="center"/>
    </xf>
    <xf numFmtId="9" fontId="3" fillId="0" borderId="18" xfId="0" applyNumberFormat="1" applyFont="1" applyBorder="1" applyAlignment="1">
      <alignment horizontal="center" vertical="center"/>
    </xf>
    <xf numFmtId="9" fontId="3" fillId="0" borderId="24" xfId="0" applyNumberFormat="1" applyFont="1" applyBorder="1" applyAlignment="1">
      <alignment horizontal="center" vertical="center"/>
    </xf>
    <xf numFmtId="0" fontId="0" fillId="0" borderId="63" xfId="0" applyBorder="1" applyAlignment="1">
      <alignment vertical="center" wrapText="1"/>
    </xf>
    <xf numFmtId="9" fontId="0" fillId="0" borderId="58" xfId="1" applyFont="1" applyFill="1" applyBorder="1" applyAlignment="1">
      <alignment vertical="center" wrapText="1"/>
    </xf>
    <xf numFmtId="1" fontId="3" fillId="0" borderId="18" xfId="0" applyNumberFormat="1" applyFont="1" applyBorder="1" applyAlignment="1">
      <alignment horizontal="center" vertical="center"/>
    </xf>
    <xf numFmtId="9" fontId="3" fillId="0" borderId="22" xfId="1" applyFont="1" applyFill="1" applyBorder="1" applyAlignment="1">
      <alignment horizontal="center" vertical="center"/>
    </xf>
    <xf numFmtId="9" fontId="3" fillId="0" borderId="8" xfId="1" applyFont="1" applyFill="1" applyBorder="1" applyAlignment="1">
      <alignment horizontal="center" vertical="center"/>
    </xf>
    <xf numFmtId="9" fontId="3" fillId="0" borderId="57" xfId="1" applyFont="1" applyFill="1" applyBorder="1" applyAlignment="1">
      <alignment horizontal="center" vertical="center"/>
    </xf>
    <xf numFmtId="1" fontId="3" fillId="0" borderId="59" xfId="0" applyNumberFormat="1" applyFont="1" applyBorder="1" applyAlignment="1">
      <alignment horizontal="center" vertical="center"/>
    </xf>
    <xf numFmtId="1" fontId="14" fillId="0" borderId="63" xfId="0" applyNumberFormat="1" applyFont="1" applyBorder="1" applyAlignment="1">
      <alignment horizontal="center" vertical="center" wrapText="1"/>
    </xf>
    <xf numFmtId="1" fontId="3" fillId="0" borderId="46" xfId="0" applyNumberFormat="1" applyFont="1" applyBorder="1" applyAlignment="1">
      <alignment horizontal="center" vertical="center"/>
    </xf>
    <xf numFmtId="1" fontId="3" fillId="0" borderId="58" xfId="0" applyNumberFormat="1" applyFont="1" applyBorder="1" applyAlignment="1">
      <alignment horizontal="center" vertical="center"/>
    </xf>
    <xf numFmtId="9" fontId="8" fillId="0" borderId="18" xfId="0" applyNumberFormat="1" applyFont="1" applyBorder="1" applyAlignment="1">
      <alignment horizontal="center" vertical="center" wrapText="1"/>
    </xf>
    <xf numFmtId="9" fontId="0" fillId="0" borderId="13" xfId="1" applyFont="1" applyFill="1" applyBorder="1" applyAlignment="1">
      <alignment horizontal="center" vertical="center"/>
    </xf>
    <xf numFmtId="9" fontId="0" fillId="0" borderId="24" xfId="1" applyFont="1" applyFill="1" applyBorder="1" applyAlignment="1">
      <alignment horizontal="center" vertical="center"/>
    </xf>
    <xf numFmtId="0" fontId="0" fillId="0" borderId="47" xfId="0" applyBorder="1" applyAlignment="1">
      <alignment horizontal="center" vertical="center" wrapText="1"/>
    </xf>
    <xf numFmtId="9" fontId="3" fillId="0" borderId="18" xfId="1" applyFont="1" applyFill="1" applyBorder="1" applyAlignment="1">
      <alignment horizontal="center" vertical="center"/>
    </xf>
    <xf numFmtId="9" fontId="9" fillId="0" borderId="20" xfId="0" applyNumberFormat="1" applyFont="1" applyBorder="1" applyAlignment="1">
      <alignment horizontal="center" vertical="center" wrapText="1"/>
    </xf>
    <xf numFmtId="9" fontId="3" fillId="0" borderId="20" xfId="1" applyFont="1" applyFill="1" applyBorder="1" applyAlignment="1">
      <alignment horizontal="center" vertical="center"/>
    </xf>
    <xf numFmtId="1" fontId="6" fillId="0" borderId="20" xfId="1" applyNumberFormat="1" applyFont="1" applyFill="1" applyBorder="1" applyAlignment="1">
      <alignment horizontal="center" vertical="center" wrapText="1"/>
    </xf>
    <xf numFmtId="9" fontId="6" fillId="0" borderId="20" xfId="1" applyFont="1" applyFill="1" applyBorder="1" applyAlignment="1">
      <alignment horizontal="center" vertical="center" wrapText="1"/>
    </xf>
    <xf numFmtId="9" fontId="6" fillId="0" borderId="18" xfId="1" applyFont="1" applyFill="1" applyBorder="1" applyAlignment="1">
      <alignment horizontal="center" vertical="center" wrapText="1"/>
    </xf>
    <xf numFmtId="1" fontId="6" fillId="0" borderId="18" xfId="1" applyNumberFormat="1" applyFont="1" applyFill="1" applyBorder="1" applyAlignment="1">
      <alignment horizontal="center" vertical="center" wrapText="1"/>
    </xf>
    <xf numFmtId="9" fontId="3" fillId="0" borderId="17" xfId="1" applyFont="1" applyFill="1" applyBorder="1" applyAlignment="1">
      <alignment horizontal="center"/>
    </xf>
    <xf numFmtId="9" fontId="3" fillId="0" borderId="21" xfId="1" applyFont="1" applyFill="1" applyBorder="1" applyAlignment="1">
      <alignment horizontal="center"/>
    </xf>
    <xf numFmtId="1" fontId="6" fillId="0" borderId="21" xfId="1" applyNumberFormat="1" applyFont="1" applyFill="1" applyBorder="1" applyAlignment="1">
      <alignment horizontal="center" vertical="center" wrapText="1"/>
    </xf>
    <xf numFmtId="1" fontId="6" fillId="0" borderId="26" xfId="1" applyNumberFormat="1" applyFont="1" applyFill="1" applyBorder="1" applyAlignment="1">
      <alignment horizontal="center" vertical="center" wrapText="1"/>
    </xf>
    <xf numFmtId="0" fontId="0" fillId="0" borderId="37" xfId="0" applyBorder="1" applyAlignment="1">
      <alignment wrapText="1"/>
    </xf>
    <xf numFmtId="0" fontId="0" fillId="0" borderId="43" xfId="0" applyBorder="1" applyAlignment="1">
      <alignment wrapText="1"/>
    </xf>
    <xf numFmtId="1" fontId="6" fillId="0" borderId="45" xfId="1" applyNumberFormat="1" applyFont="1" applyFill="1" applyBorder="1" applyAlignment="1">
      <alignment horizontal="center" vertical="center" wrapText="1"/>
    </xf>
    <xf numFmtId="0" fontId="0" fillId="0" borderId="37" xfId="0" applyBorder="1" applyAlignment="1">
      <alignment horizontal="center" vertical="center" wrapText="1"/>
    </xf>
    <xf numFmtId="0" fontId="0" fillId="0" borderId="38" xfId="0" applyBorder="1" applyAlignment="1">
      <alignment horizontal="center" vertical="top" wrapText="1"/>
    </xf>
    <xf numFmtId="0" fontId="0" fillId="0" borderId="42" xfId="0" applyBorder="1" applyAlignment="1">
      <alignment horizontal="left" vertical="center" wrapText="1"/>
    </xf>
    <xf numFmtId="0" fontId="0" fillId="0" borderId="43" xfId="0" applyBorder="1" applyAlignment="1">
      <alignment vertical="top" wrapText="1"/>
    </xf>
    <xf numFmtId="0" fontId="0" fillId="0" borderId="63" xfId="0" applyBorder="1" applyAlignment="1">
      <alignment horizontal="center" vertical="top" wrapText="1"/>
    </xf>
    <xf numFmtId="0" fontId="0" fillId="0" borderId="57" xfId="0" applyBorder="1" applyAlignment="1">
      <alignment horizontal="left" vertical="center" wrapText="1"/>
    </xf>
    <xf numFmtId="0" fontId="0" fillId="0" borderId="51" xfId="0" applyBorder="1" applyAlignment="1">
      <alignment horizontal="left" vertical="center" wrapText="1"/>
    </xf>
    <xf numFmtId="9" fontId="3" fillId="0" borderId="18" xfId="1" applyFont="1" applyFill="1" applyBorder="1" applyAlignment="1">
      <alignment horizontal="center" vertical="center" wrapText="1"/>
    </xf>
    <xf numFmtId="0" fontId="0" fillId="0" borderId="22" xfId="0" applyBorder="1" applyAlignment="1">
      <alignment vertical="top" wrapText="1"/>
    </xf>
    <xf numFmtId="1" fontId="6" fillId="0" borderId="24" xfId="1" applyNumberFormat="1" applyFont="1" applyFill="1" applyBorder="1" applyAlignment="1">
      <alignment horizontal="center" vertical="center" wrapText="1"/>
    </xf>
    <xf numFmtId="0" fontId="0" fillId="0" borderId="43" xfId="0" applyBorder="1" applyAlignment="1">
      <alignment horizontal="left" vertical="center" wrapText="1"/>
    </xf>
    <xf numFmtId="1" fontId="6" fillId="0" borderId="15" xfId="1" applyNumberFormat="1" applyFont="1" applyFill="1" applyBorder="1" applyAlignment="1">
      <alignment horizontal="center" vertical="center" wrapText="1"/>
    </xf>
    <xf numFmtId="1" fontId="3" fillId="0" borderId="18" xfId="1" applyNumberFormat="1" applyFont="1" applyFill="1" applyBorder="1" applyAlignment="1">
      <alignment horizontal="center" vertical="center" wrapText="1"/>
    </xf>
    <xf numFmtId="1" fontId="3" fillId="0" borderId="24" xfId="1" applyNumberFormat="1" applyFont="1" applyFill="1" applyBorder="1" applyAlignment="1">
      <alignment horizontal="center" vertical="center" wrapText="1"/>
    </xf>
    <xf numFmtId="0" fontId="0" fillId="0" borderId="20" xfId="0" applyBorder="1" applyAlignment="1">
      <alignment horizontal="left" vertical="center" wrapText="1"/>
    </xf>
    <xf numFmtId="0" fontId="0" fillId="0" borderId="25" xfId="0" applyBorder="1" applyAlignment="1">
      <alignment horizontal="left" vertical="center" wrapText="1"/>
    </xf>
    <xf numFmtId="9" fontId="15" fillId="0" borderId="20" xfId="0" applyNumberFormat="1" applyFont="1" applyBorder="1" applyAlignment="1">
      <alignment horizontal="center" vertical="center"/>
    </xf>
    <xf numFmtId="0" fontId="7" fillId="0" borderId="54" xfId="0" applyFont="1" applyBorder="1" applyAlignment="1">
      <alignment horizontal="center"/>
    </xf>
    <xf numFmtId="9" fontId="0" fillId="0" borderId="40" xfId="0" applyNumberFormat="1" applyBorder="1" applyAlignment="1">
      <alignment horizontal="center" vertical="top" wrapText="1"/>
    </xf>
    <xf numFmtId="9" fontId="0" fillId="9" borderId="25" xfId="0" applyNumberFormat="1" applyFill="1" applyBorder="1" applyAlignment="1">
      <alignment horizontal="center" vertical="center"/>
    </xf>
    <xf numFmtId="0" fontId="0" fillId="10" borderId="20" xfId="0" applyFill="1" applyBorder="1" applyAlignment="1">
      <alignment horizontal="center" vertical="center"/>
    </xf>
    <xf numFmtId="9" fontId="0" fillId="10" borderId="25" xfId="0" applyNumberFormat="1" applyFill="1" applyBorder="1" applyAlignment="1">
      <alignment horizontal="center" vertical="center"/>
    </xf>
    <xf numFmtId="9" fontId="0" fillId="10" borderId="16" xfId="0" applyNumberFormat="1" applyFill="1" applyBorder="1" applyAlignment="1">
      <alignment horizontal="center" vertical="center"/>
    </xf>
    <xf numFmtId="9" fontId="0" fillId="9" borderId="16" xfId="0" applyNumberFormat="1" applyFill="1" applyBorder="1" applyAlignment="1">
      <alignment horizontal="center" vertical="center"/>
    </xf>
    <xf numFmtId="0" fontId="1" fillId="9" borderId="20" xfId="0" applyFont="1" applyFill="1" applyBorder="1" applyAlignment="1">
      <alignment horizontal="center" vertical="center"/>
    </xf>
    <xf numFmtId="0" fontId="1" fillId="10" borderId="28" xfId="0" applyFont="1" applyFill="1" applyBorder="1" applyAlignment="1">
      <alignment horizontal="center" vertical="center"/>
    </xf>
    <xf numFmtId="9" fontId="1" fillId="9" borderId="20" xfId="0" applyNumberFormat="1" applyFont="1" applyFill="1" applyBorder="1" applyAlignment="1">
      <alignment horizontal="center" vertical="center"/>
    </xf>
    <xf numFmtId="0" fontId="1" fillId="10" borderId="20" xfId="0" applyFont="1" applyFill="1" applyBorder="1" applyAlignment="1">
      <alignment horizontal="center" vertical="center"/>
    </xf>
    <xf numFmtId="9" fontId="0" fillId="9" borderId="36" xfId="1" applyFont="1" applyFill="1" applyBorder="1" applyAlignment="1">
      <alignment vertical="center"/>
    </xf>
    <xf numFmtId="9" fontId="0" fillId="10" borderId="33" xfId="1" applyFont="1" applyFill="1" applyBorder="1" applyAlignment="1">
      <alignment vertical="center"/>
    </xf>
    <xf numFmtId="0" fontId="0" fillId="9" borderId="28" xfId="0" applyFill="1" applyBorder="1" applyAlignment="1">
      <alignment horizontal="center"/>
    </xf>
    <xf numFmtId="0" fontId="0" fillId="9" borderId="36" xfId="0" applyFill="1" applyBorder="1" applyAlignment="1">
      <alignment horizontal="center"/>
    </xf>
    <xf numFmtId="0" fontId="0" fillId="9" borderId="20" xfId="0" applyFill="1" applyBorder="1" applyAlignment="1">
      <alignment horizontal="center"/>
    </xf>
    <xf numFmtId="0" fontId="0" fillId="9" borderId="20" xfId="1" applyNumberFormat="1" applyFont="1" applyFill="1" applyBorder="1" applyAlignment="1">
      <alignment horizontal="center"/>
    </xf>
    <xf numFmtId="1" fontId="0" fillId="0" borderId="26" xfId="1" applyNumberFormat="1" applyFont="1" applyBorder="1" applyAlignment="1">
      <alignment horizontal="center" vertical="center"/>
    </xf>
    <xf numFmtId="9" fontId="0" fillId="9" borderId="20" xfId="1" applyFont="1" applyFill="1" applyBorder="1" applyAlignment="1">
      <alignment horizontal="center" vertical="center"/>
    </xf>
    <xf numFmtId="9" fontId="0" fillId="10" borderId="16" xfId="1" applyFont="1" applyFill="1" applyBorder="1" applyAlignment="1">
      <alignment horizontal="center"/>
    </xf>
    <xf numFmtId="9" fontId="0" fillId="10" borderId="18" xfId="1" applyFont="1" applyFill="1" applyBorder="1" applyAlignment="1">
      <alignment horizontal="center"/>
    </xf>
    <xf numFmtId="9" fontId="0" fillId="9" borderId="25" xfId="1" applyFont="1" applyFill="1" applyBorder="1" applyAlignment="1">
      <alignment horizontal="center"/>
    </xf>
    <xf numFmtId="9" fontId="0" fillId="8" borderId="56" xfId="1" applyFont="1" applyFill="1" applyBorder="1" applyAlignment="1">
      <alignment horizontal="center"/>
    </xf>
    <xf numFmtId="9" fontId="0" fillId="8" borderId="33" xfId="1" applyFont="1" applyFill="1" applyBorder="1" applyAlignment="1">
      <alignment horizontal="center"/>
    </xf>
    <xf numFmtId="9" fontId="0" fillId="8" borderId="54" xfId="1" applyFont="1" applyFill="1" applyBorder="1" applyAlignment="1">
      <alignment horizontal="center"/>
    </xf>
    <xf numFmtId="0" fontId="0" fillId="9" borderId="28" xfId="1" applyNumberFormat="1" applyFont="1" applyFill="1" applyBorder="1" applyAlignment="1">
      <alignment horizontal="center"/>
    </xf>
    <xf numFmtId="0" fontId="0" fillId="0" borderId="19" xfId="0" applyBorder="1" applyAlignment="1">
      <alignment horizontal="center"/>
    </xf>
    <xf numFmtId="0" fontId="0" fillId="0" borderId="23" xfId="0" applyBorder="1" applyAlignment="1">
      <alignment horizontal="center"/>
    </xf>
    <xf numFmtId="0" fontId="2" fillId="0" borderId="53" xfId="0" applyFont="1" applyBorder="1" applyAlignment="1">
      <alignment horizontal="center"/>
    </xf>
    <xf numFmtId="0" fontId="0" fillId="10" borderId="13" xfId="0" applyFill="1" applyBorder="1" applyAlignment="1">
      <alignment horizontal="center" vertical="center"/>
    </xf>
    <xf numFmtId="0" fontId="0" fillId="10" borderId="28" xfId="0" applyFill="1" applyBorder="1" applyAlignment="1">
      <alignment horizontal="center" vertical="center"/>
    </xf>
    <xf numFmtId="0" fontId="0" fillId="0" borderId="28" xfId="0" applyBorder="1" applyAlignment="1">
      <alignment horizontal="center" vertical="center"/>
    </xf>
    <xf numFmtId="9" fontId="0" fillId="10" borderId="35" xfId="1" applyFont="1" applyFill="1" applyBorder="1" applyAlignment="1">
      <alignment horizontal="center" vertical="center"/>
    </xf>
    <xf numFmtId="9" fontId="0" fillId="0" borderId="16" xfId="1" applyFont="1" applyFill="1" applyBorder="1" applyAlignment="1">
      <alignment horizontal="center" vertical="center"/>
    </xf>
    <xf numFmtId="0" fontId="0" fillId="0" borderId="25" xfId="0" applyBorder="1" applyAlignment="1">
      <alignment horizontal="center" vertical="center"/>
    </xf>
    <xf numFmtId="0" fontId="0" fillId="9" borderId="33" xfId="0" applyFill="1" applyBorder="1" applyAlignment="1">
      <alignment horizontal="center"/>
    </xf>
    <xf numFmtId="9" fontId="0" fillId="0" borderId="18" xfId="1" applyFont="1" applyFill="1" applyBorder="1" applyAlignment="1">
      <alignment horizontal="center" vertical="center"/>
    </xf>
    <xf numFmtId="9" fontId="0" fillId="0" borderId="21" xfId="1" applyFont="1" applyFill="1" applyBorder="1" applyAlignment="1">
      <alignment horizontal="center" vertical="center"/>
    </xf>
    <xf numFmtId="9" fontId="0" fillId="10" borderId="33" xfId="1" applyFont="1" applyFill="1" applyBorder="1" applyAlignment="1">
      <alignment horizontal="center" vertical="center"/>
    </xf>
    <xf numFmtId="0" fontId="0" fillId="0" borderId="68" xfId="0" applyBorder="1"/>
    <xf numFmtId="0" fontId="0" fillId="0" borderId="23" xfId="0" applyBorder="1"/>
    <xf numFmtId="0" fontId="0" fillId="0" borderId="62" xfId="0" applyBorder="1"/>
    <xf numFmtId="9" fontId="0" fillId="9" borderId="52" xfId="1" applyFont="1" applyFill="1" applyBorder="1" applyAlignment="1">
      <alignment horizontal="center"/>
    </xf>
    <xf numFmtId="9" fontId="0" fillId="0" borderId="52" xfId="1" applyFont="1" applyFill="1" applyBorder="1" applyAlignment="1">
      <alignment horizontal="center"/>
    </xf>
    <xf numFmtId="9" fontId="0" fillId="9" borderId="44" xfId="1" applyFont="1" applyFill="1" applyBorder="1" applyAlignment="1">
      <alignment horizontal="center"/>
    </xf>
    <xf numFmtId="9" fontId="0" fillId="0" borderId="44" xfId="1" applyFont="1" applyFill="1" applyBorder="1" applyAlignment="1">
      <alignment horizontal="center"/>
    </xf>
    <xf numFmtId="9" fontId="0" fillId="0" borderId="62" xfId="0" applyNumberFormat="1" applyBorder="1" applyAlignment="1">
      <alignment horizontal="center" vertical="center"/>
    </xf>
    <xf numFmtId="0" fontId="0" fillId="3" borderId="27" xfId="0" applyFill="1" applyBorder="1"/>
    <xf numFmtId="0" fontId="0" fillId="7" borderId="12" xfId="0" applyFill="1" applyBorder="1" applyAlignment="1">
      <alignment horizontal="center"/>
    </xf>
    <xf numFmtId="1" fontId="0" fillId="8" borderId="63" xfId="0" applyNumberFormat="1" applyFill="1" applyBorder="1" applyAlignment="1">
      <alignment horizontal="center" vertical="center"/>
    </xf>
    <xf numFmtId="9" fontId="0" fillId="8" borderId="58" xfId="0" applyNumberFormat="1" applyFill="1" applyBorder="1" applyAlignment="1">
      <alignment horizontal="center" vertical="center"/>
    </xf>
    <xf numFmtId="0" fontId="0" fillId="8" borderId="63" xfId="0" applyFill="1" applyBorder="1" applyAlignment="1">
      <alignment vertical="center"/>
    </xf>
    <xf numFmtId="9" fontId="0" fillId="8" borderId="46" xfId="0" applyNumberFormat="1" applyFill="1" applyBorder="1" applyAlignment="1">
      <alignment vertical="center"/>
    </xf>
    <xf numFmtId="9" fontId="0" fillId="8" borderId="59" xfId="0" applyNumberFormat="1" applyFill="1" applyBorder="1" applyAlignment="1">
      <alignment vertical="center"/>
    </xf>
    <xf numFmtId="9" fontId="0" fillId="8" borderId="8" xfId="0" applyNumberFormat="1" applyFill="1" applyBorder="1" applyAlignment="1">
      <alignment horizontal="center" vertical="center"/>
    </xf>
    <xf numFmtId="9" fontId="0" fillId="8" borderId="57" xfId="0" applyNumberFormat="1" applyFill="1" applyBorder="1" applyAlignment="1">
      <alignment horizontal="center" vertical="center"/>
    </xf>
    <xf numFmtId="0" fontId="0" fillId="8" borderId="59" xfId="0" applyFill="1" applyBorder="1" applyAlignment="1">
      <alignment horizontal="center" vertical="center"/>
    </xf>
    <xf numFmtId="0" fontId="0" fillId="8" borderId="57" xfId="0" applyFill="1" applyBorder="1" applyAlignment="1">
      <alignment horizontal="center" vertical="center"/>
    </xf>
    <xf numFmtId="0" fontId="0" fillId="8" borderId="46" xfId="0" applyFill="1" applyBorder="1" applyAlignment="1">
      <alignment horizontal="center" vertical="center"/>
    </xf>
    <xf numFmtId="9" fontId="8" fillId="8" borderId="63" xfId="0" applyNumberFormat="1" applyFont="1" applyFill="1" applyBorder="1" applyAlignment="1">
      <alignment horizontal="center" vertical="center" wrapText="1"/>
    </xf>
    <xf numFmtId="9" fontId="0" fillId="8" borderId="57" xfId="1" applyFont="1" applyFill="1" applyBorder="1" applyAlignment="1">
      <alignment horizontal="center" vertical="center"/>
    </xf>
    <xf numFmtId="9" fontId="0" fillId="8" borderId="59" xfId="1" applyFont="1" applyFill="1" applyBorder="1" applyAlignment="1">
      <alignment horizontal="center" vertical="center"/>
    </xf>
    <xf numFmtId="1" fontId="0" fillId="8" borderId="20" xfId="1" applyNumberFormat="1" applyFont="1" applyFill="1" applyBorder="1" applyAlignment="1">
      <alignment horizontal="center" vertical="center"/>
    </xf>
    <xf numFmtId="1" fontId="0" fillId="8" borderId="33" xfId="1" applyNumberFormat="1" applyFont="1" applyFill="1" applyBorder="1" applyAlignment="1">
      <alignment horizontal="center" vertical="center"/>
    </xf>
    <xf numFmtId="9" fontId="0" fillId="8" borderId="20" xfId="1" applyFont="1" applyFill="1" applyBorder="1" applyAlignment="1">
      <alignment horizontal="center" vertical="center"/>
    </xf>
    <xf numFmtId="9" fontId="7" fillId="15" borderId="20" xfId="0" applyNumberFormat="1" applyFont="1" applyFill="1" applyBorder="1" applyAlignment="1">
      <alignment horizontal="center" vertical="center"/>
    </xf>
    <xf numFmtId="0" fontId="0" fillId="8" borderId="20" xfId="0" applyFill="1" applyBorder="1" applyAlignment="1">
      <alignment horizontal="center" vertical="center"/>
    </xf>
    <xf numFmtId="9" fontId="0" fillId="8" borderId="38" xfId="0" applyNumberFormat="1" applyFill="1" applyBorder="1" applyAlignment="1">
      <alignment horizontal="center" vertical="center"/>
    </xf>
    <xf numFmtId="9" fontId="0" fillId="8" borderId="46" xfId="0" applyNumberFormat="1" applyFill="1" applyBorder="1" applyAlignment="1">
      <alignment horizontal="center" vertical="center"/>
    </xf>
    <xf numFmtId="9" fontId="0" fillId="8" borderId="59" xfId="0" applyNumberFormat="1" applyFill="1" applyBorder="1" applyAlignment="1">
      <alignment horizontal="center" vertical="center"/>
    </xf>
    <xf numFmtId="0" fontId="0" fillId="8" borderId="11" xfId="0" applyFill="1" applyBorder="1" applyAlignment="1">
      <alignment horizontal="center" vertical="center"/>
    </xf>
    <xf numFmtId="1" fontId="0" fillId="8" borderId="28" xfId="1" applyNumberFormat="1" applyFont="1" applyFill="1" applyBorder="1" applyAlignment="1">
      <alignment horizontal="center" vertical="center"/>
    </xf>
    <xf numFmtId="9" fontId="0" fillId="8" borderId="20" xfId="0" applyNumberFormat="1" applyFill="1" applyBorder="1" applyAlignment="1">
      <alignment horizontal="center" vertical="center"/>
    </xf>
    <xf numFmtId="0" fontId="0" fillId="8" borderId="53" xfId="0" applyFill="1" applyBorder="1" applyAlignment="1">
      <alignment horizontal="center" vertical="center"/>
    </xf>
    <xf numFmtId="0" fontId="0" fillId="8" borderId="28" xfId="0" applyFill="1" applyBorder="1" applyAlignment="1">
      <alignment horizontal="center" vertical="center"/>
    </xf>
    <xf numFmtId="0" fontId="0" fillId="8" borderId="75" xfId="0" applyFill="1" applyBorder="1" applyAlignment="1">
      <alignment horizontal="center" vertical="center"/>
    </xf>
    <xf numFmtId="1" fontId="0" fillId="8" borderId="41" xfId="0" applyNumberFormat="1" applyFill="1" applyBorder="1" applyAlignment="1">
      <alignment horizontal="center" vertical="center"/>
    </xf>
    <xf numFmtId="0" fontId="0" fillId="8" borderId="5" xfId="0" applyFill="1" applyBorder="1" applyAlignment="1">
      <alignment horizontal="center" vertical="center"/>
    </xf>
    <xf numFmtId="9" fontId="0" fillId="8" borderId="63" xfId="0" applyNumberFormat="1" applyFill="1" applyBorder="1" applyAlignment="1">
      <alignment horizontal="center" vertical="center"/>
    </xf>
    <xf numFmtId="0" fontId="0" fillId="8" borderId="47" xfId="0" applyFill="1" applyBorder="1" applyAlignment="1">
      <alignment horizontal="center" vertical="center"/>
    </xf>
    <xf numFmtId="0" fontId="0" fillId="8" borderId="38" xfId="0" applyFill="1" applyBorder="1" applyAlignment="1">
      <alignment horizontal="center" vertical="center"/>
    </xf>
    <xf numFmtId="1" fontId="3" fillId="8" borderId="19" xfId="1" applyNumberFormat="1" applyFont="1" applyFill="1" applyBorder="1" applyAlignment="1">
      <alignment horizontal="center" vertical="center"/>
    </xf>
    <xf numFmtId="9" fontId="0" fillId="8" borderId="62" xfId="0" applyNumberFormat="1" applyFill="1" applyBorder="1" applyAlignment="1">
      <alignment horizontal="center" vertical="center"/>
    </xf>
    <xf numFmtId="0" fontId="0" fillId="8" borderId="63" xfId="0" applyFill="1" applyBorder="1" applyAlignment="1">
      <alignment horizontal="center" vertical="center"/>
    </xf>
    <xf numFmtId="0" fontId="0" fillId="8" borderId="58" xfId="0" applyFill="1" applyBorder="1" applyAlignment="1">
      <alignment horizontal="center" vertical="center"/>
    </xf>
    <xf numFmtId="0" fontId="0" fillId="8" borderId="0" xfId="0" applyFill="1" applyAlignment="1">
      <alignment horizontal="center" vertical="center"/>
    </xf>
    <xf numFmtId="9" fontId="6" fillId="8" borderId="35" xfId="0" applyNumberFormat="1" applyFont="1" applyFill="1" applyBorder="1" applyAlignment="1">
      <alignment horizontal="center" vertical="center" wrapText="1"/>
    </xf>
    <xf numFmtId="9" fontId="6" fillId="8" borderId="33" xfId="0" applyNumberFormat="1" applyFont="1" applyFill="1" applyBorder="1" applyAlignment="1">
      <alignment horizontal="center" vertical="center" wrapText="1"/>
    </xf>
    <xf numFmtId="9" fontId="6" fillId="8" borderId="36" xfId="0" applyNumberFormat="1" applyFont="1" applyFill="1" applyBorder="1" applyAlignment="1">
      <alignment horizontal="center" vertical="center" wrapText="1"/>
    </xf>
    <xf numFmtId="9" fontId="0" fillId="0" borderId="19" xfId="0" applyNumberFormat="1" applyBorder="1" applyAlignment="1">
      <alignment vertical="center"/>
    </xf>
    <xf numFmtId="0" fontId="0" fillId="8" borderId="15" xfId="0" applyFill="1" applyBorder="1" applyAlignment="1">
      <alignment wrapText="1"/>
    </xf>
    <xf numFmtId="0" fontId="0" fillId="8" borderId="18" xfId="0" applyFill="1" applyBorder="1" applyAlignment="1">
      <alignment wrapText="1"/>
    </xf>
    <xf numFmtId="0" fontId="0" fillId="8" borderId="24" xfId="0" applyFill="1" applyBorder="1" applyAlignment="1">
      <alignment wrapText="1"/>
    </xf>
    <xf numFmtId="0" fontId="0" fillId="0" borderId="42" xfId="0" applyBorder="1" applyAlignment="1">
      <alignment wrapText="1"/>
    </xf>
    <xf numFmtId="0" fontId="0" fillId="9" borderId="13" xfId="0" applyFill="1" applyBorder="1" applyAlignment="1">
      <alignment horizontal="center" vertical="center"/>
    </xf>
    <xf numFmtId="0" fontId="0" fillId="14" borderId="28" xfId="0" applyFill="1" applyBorder="1" applyAlignment="1">
      <alignment horizontal="center" vertical="center"/>
    </xf>
    <xf numFmtId="0" fontId="0" fillId="8" borderId="39" xfId="0" applyFill="1" applyBorder="1" applyAlignment="1">
      <alignment horizontal="center" vertical="center"/>
    </xf>
    <xf numFmtId="0" fontId="0" fillId="0" borderId="32" xfId="0" applyBorder="1" applyAlignment="1">
      <alignment wrapText="1"/>
    </xf>
    <xf numFmtId="0" fontId="0" fillId="0" borderId="1" xfId="0" applyBorder="1" applyAlignment="1">
      <alignment horizontal="center" vertical="center" wrapText="1"/>
    </xf>
    <xf numFmtId="0" fontId="0" fillId="9" borderId="22" xfId="0" applyFill="1" applyBorder="1" applyAlignment="1">
      <alignment horizontal="center" vertical="center"/>
    </xf>
    <xf numFmtId="1" fontId="0" fillId="0" borderId="54" xfId="1" applyNumberFormat="1" applyFont="1" applyFill="1" applyBorder="1" applyAlignment="1">
      <alignment horizontal="center" vertical="center"/>
    </xf>
    <xf numFmtId="1" fontId="3" fillId="0" borderId="13" xfId="0" applyNumberFormat="1" applyFont="1" applyBorder="1" applyAlignment="1">
      <alignment horizontal="center" vertical="center"/>
    </xf>
    <xf numFmtId="0" fontId="0" fillId="9" borderId="56" xfId="0" applyFill="1" applyBorder="1" applyAlignment="1">
      <alignment horizontal="center" vertical="center"/>
    </xf>
    <xf numFmtId="9" fontId="0" fillId="8" borderId="53" xfId="1" applyFont="1" applyFill="1" applyBorder="1" applyAlignment="1">
      <alignment horizontal="center" vertical="center"/>
    </xf>
    <xf numFmtId="0" fontId="0" fillId="5" borderId="0" xfId="0" applyFill="1"/>
    <xf numFmtId="0" fontId="12" fillId="2" borderId="76" xfId="0" applyFont="1" applyFill="1" applyBorder="1" applyAlignment="1">
      <alignment horizontal="center" vertical="center" wrapText="1"/>
    </xf>
    <xf numFmtId="0" fontId="12" fillId="2" borderId="6" xfId="0" applyFont="1" applyFill="1" applyBorder="1" applyAlignment="1">
      <alignment horizontal="center" vertical="center" wrapText="1"/>
    </xf>
    <xf numFmtId="1" fontId="0" fillId="0" borderId="63" xfId="0" applyNumberFormat="1" applyBorder="1" applyAlignment="1">
      <alignment horizontal="center" vertical="center"/>
    </xf>
    <xf numFmtId="0" fontId="0" fillId="0" borderId="35" xfId="0" applyBorder="1" applyAlignment="1">
      <alignment vertical="center"/>
    </xf>
    <xf numFmtId="9" fontId="7" fillId="0" borderId="58" xfId="0" applyNumberFormat="1" applyFont="1" applyBorder="1" applyAlignment="1">
      <alignment horizontal="center" vertical="center" wrapText="1"/>
    </xf>
    <xf numFmtId="9" fontId="0" fillId="0" borderId="36" xfId="1" applyFont="1" applyFill="1" applyBorder="1" applyAlignment="1">
      <alignment vertical="center"/>
    </xf>
    <xf numFmtId="0" fontId="0" fillId="0" borderId="63" xfId="0" applyBorder="1" applyAlignment="1">
      <alignment horizontal="center" vertical="center"/>
    </xf>
    <xf numFmtId="9" fontId="0" fillId="0" borderId="46" xfId="0" applyNumberFormat="1" applyBorder="1" applyAlignment="1">
      <alignment horizontal="center" vertical="center"/>
    </xf>
    <xf numFmtId="9" fontId="0" fillId="0" borderId="33" xfId="1" applyFont="1" applyFill="1" applyBorder="1" applyAlignment="1">
      <alignment vertical="center"/>
    </xf>
    <xf numFmtId="9" fontId="0" fillId="0" borderId="59" xfId="0" applyNumberFormat="1" applyBorder="1" applyAlignment="1">
      <alignment horizontal="center" vertical="center"/>
    </xf>
    <xf numFmtId="9" fontId="0" fillId="0" borderId="40" xfId="0" applyNumberFormat="1" applyBorder="1" applyAlignment="1">
      <alignment horizontal="center" vertical="center"/>
    </xf>
    <xf numFmtId="0" fontId="0" fillId="0" borderId="53" xfId="0" applyBorder="1" applyAlignment="1">
      <alignment horizontal="center" vertical="center"/>
    </xf>
    <xf numFmtId="0" fontId="0" fillId="0" borderId="77" xfId="0" applyBorder="1" applyAlignment="1">
      <alignment horizontal="center" vertical="center"/>
    </xf>
    <xf numFmtId="0" fontId="0" fillId="0" borderId="40" xfId="0" applyBorder="1" applyAlignment="1">
      <alignment horizontal="center" vertical="center"/>
    </xf>
    <xf numFmtId="0" fontId="0" fillId="0" borderId="41" xfId="0" applyBorder="1" applyAlignment="1">
      <alignment horizontal="center" vertical="center"/>
    </xf>
    <xf numFmtId="0" fontId="0" fillId="0" borderId="46" xfId="0" applyBorder="1" applyAlignment="1">
      <alignment horizontal="center" vertical="center"/>
    </xf>
    <xf numFmtId="9" fontId="8" fillId="0" borderId="63" xfId="0" applyNumberFormat="1" applyFont="1" applyBorder="1" applyAlignment="1">
      <alignment horizontal="center" vertical="center" wrapText="1"/>
    </xf>
    <xf numFmtId="9" fontId="0" fillId="0" borderId="57" xfId="1" applyFont="1" applyFill="1" applyBorder="1" applyAlignment="1">
      <alignment horizontal="center" vertical="center"/>
    </xf>
    <xf numFmtId="9" fontId="0" fillId="0" borderId="59" xfId="1" applyFont="1" applyFill="1" applyBorder="1" applyAlignment="1">
      <alignment horizontal="center" vertical="center"/>
    </xf>
    <xf numFmtId="1" fontId="0" fillId="0" borderId="56" xfId="1" applyNumberFormat="1" applyFont="1" applyFill="1" applyBorder="1" applyAlignment="1">
      <alignment horizontal="center" vertical="center"/>
    </xf>
    <xf numFmtId="1" fontId="0" fillId="0" borderId="28" xfId="1" applyNumberFormat="1" applyFont="1" applyFill="1" applyBorder="1" applyAlignment="1">
      <alignment horizontal="center" vertical="center"/>
    </xf>
    <xf numFmtId="1" fontId="0" fillId="0" borderId="33" xfId="1" applyNumberFormat="1" applyFont="1" applyFill="1" applyBorder="1" applyAlignment="1">
      <alignment horizontal="center" vertical="center"/>
    </xf>
    <xf numFmtId="1" fontId="0" fillId="0" borderId="20" xfId="1" applyNumberFormat="1" applyFont="1" applyFill="1" applyBorder="1" applyAlignment="1">
      <alignment horizontal="center" vertical="center"/>
    </xf>
    <xf numFmtId="1" fontId="0" fillId="0" borderId="53" xfId="1" applyNumberFormat="1" applyFont="1" applyFill="1" applyBorder="1" applyAlignment="1">
      <alignment horizontal="center" vertical="center"/>
    </xf>
    <xf numFmtId="9" fontId="0" fillId="0" borderId="53" xfId="1" applyFont="1" applyFill="1" applyBorder="1" applyAlignment="1">
      <alignment horizontal="center" vertical="center"/>
    </xf>
    <xf numFmtId="9" fontId="7" fillId="0" borderId="20" xfId="0" applyNumberFormat="1" applyFont="1" applyBorder="1" applyAlignment="1">
      <alignment horizontal="center" vertical="center"/>
    </xf>
    <xf numFmtId="9" fontId="0" fillId="0" borderId="20" xfId="0" applyNumberFormat="1" applyBorder="1" applyAlignment="1">
      <alignment horizontal="center"/>
    </xf>
    <xf numFmtId="9" fontId="0" fillId="0" borderId="41" xfId="0" applyNumberFormat="1" applyBorder="1" applyAlignment="1">
      <alignment horizontal="center"/>
    </xf>
    <xf numFmtId="9" fontId="0" fillId="0" borderId="38" xfId="0" applyNumberFormat="1" applyBorder="1" applyAlignment="1">
      <alignment horizontal="center" vertical="center"/>
    </xf>
    <xf numFmtId="9" fontId="0" fillId="0" borderId="15" xfId="1" applyFont="1" applyFill="1" applyBorder="1" applyAlignment="1">
      <alignment horizontal="center"/>
    </xf>
    <xf numFmtId="9" fontId="0" fillId="0" borderId="24" xfId="1" applyFont="1" applyFill="1" applyBorder="1" applyAlignment="1">
      <alignment horizontal="center"/>
    </xf>
    <xf numFmtId="9" fontId="0" fillId="0" borderId="56" xfId="1" applyFont="1" applyFill="1" applyBorder="1" applyAlignment="1">
      <alignment horizontal="center"/>
    </xf>
    <xf numFmtId="9" fontId="0" fillId="0" borderId="41" xfId="0" applyNumberFormat="1" applyBorder="1" applyAlignment="1">
      <alignment horizontal="center" vertical="center"/>
    </xf>
    <xf numFmtId="9" fontId="0" fillId="0" borderId="77" xfId="0" applyNumberFormat="1" applyBorder="1" applyAlignment="1">
      <alignment horizontal="center" vertical="center"/>
    </xf>
    <xf numFmtId="9" fontId="0" fillId="0" borderId="23" xfId="1" applyFont="1" applyFill="1" applyBorder="1" applyAlignment="1">
      <alignment horizontal="center"/>
    </xf>
    <xf numFmtId="0" fontId="0" fillId="0" borderId="40" xfId="0" applyBorder="1" applyAlignment="1">
      <alignment horizontal="center"/>
    </xf>
    <xf numFmtId="0" fontId="0" fillId="0" borderId="41" xfId="0" applyBorder="1" applyAlignment="1">
      <alignment horizontal="center"/>
    </xf>
    <xf numFmtId="0" fontId="0" fillId="0" borderId="49" xfId="0" applyBorder="1" applyAlignment="1">
      <alignment horizontal="center"/>
    </xf>
    <xf numFmtId="0" fontId="0" fillId="0" borderId="77" xfId="0" applyBorder="1" applyAlignment="1">
      <alignment horizontal="center"/>
    </xf>
    <xf numFmtId="0" fontId="10" fillId="0" borderId="41" xfId="0" applyFont="1" applyBorder="1" applyAlignment="1">
      <alignment horizontal="center" vertical="center"/>
    </xf>
    <xf numFmtId="9" fontId="0" fillId="0" borderId="49" xfId="0" applyNumberFormat="1" applyBorder="1" applyAlignment="1">
      <alignment horizontal="center" vertical="center"/>
    </xf>
    <xf numFmtId="0" fontId="0" fillId="0" borderId="75" xfId="0" applyBorder="1" applyAlignment="1">
      <alignment horizontal="center" vertical="center"/>
    </xf>
    <xf numFmtId="1" fontId="0" fillId="0" borderId="41" xfId="0" applyNumberFormat="1" applyBorder="1" applyAlignment="1">
      <alignment horizontal="center" vertical="center"/>
    </xf>
    <xf numFmtId="0" fontId="0" fillId="0" borderId="5" xfId="0" applyBorder="1" applyAlignment="1">
      <alignment horizontal="center" vertical="center"/>
    </xf>
    <xf numFmtId="9" fontId="0" fillId="0" borderId="47" xfId="0" applyNumberFormat="1" applyBorder="1" applyAlignment="1">
      <alignment horizontal="center" vertical="center"/>
    </xf>
    <xf numFmtId="9" fontId="0" fillId="0" borderId="48" xfId="0" applyNumberFormat="1" applyBorder="1" applyAlignment="1">
      <alignment horizontal="center" vertical="center"/>
    </xf>
    <xf numFmtId="0" fontId="11" fillId="0" borderId="16" xfId="0" applyFont="1" applyBorder="1" applyAlignment="1">
      <alignment horizontal="center"/>
    </xf>
    <xf numFmtId="0" fontId="11" fillId="0" borderId="75" xfId="0" applyFont="1" applyBorder="1" applyAlignment="1">
      <alignment horizontal="center"/>
    </xf>
    <xf numFmtId="0" fontId="1" fillId="0" borderId="41" xfId="0" applyFont="1" applyBorder="1" applyAlignment="1">
      <alignment horizontal="center" vertical="center"/>
    </xf>
    <xf numFmtId="1" fontId="3" fillId="0" borderId="20" xfId="1" applyNumberFormat="1" applyFont="1" applyFill="1" applyBorder="1" applyAlignment="1">
      <alignment horizontal="center" vertical="center"/>
    </xf>
    <xf numFmtId="1" fontId="3" fillId="0" borderId="19" xfId="1" applyNumberFormat="1" applyFont="1" applyFill="1" applyBorder="1" applyAlignment="1">
      <alignment horizontal="center" vertical="center"/>
    </xf>
    <xf numFmtId="9" fontId="1" fillId="0" borderId="41" xfId="0" applyNumberFormat="1" applyFont="1" applyBorder="1" applyAlignment="1">
      <alignment horizontal="center" vertical="center"/>
    </xf>
    <xf numFmtId="9" fontId="1" fillId="0" borderId="62" xfId="0" applyNumberFormat="1" applyFont="1" applyBorder="1" applyAlignment="1">
      <alignment horizontal="center" vertical="center"/>
    </xf>
    <xf numFmtId="0" fontId="0" fillId="0" borderId="47" xfId="0" applyBorder="1" applyAlignment="1">
      <alignment horizontal="center"/>
    </xf>
    <xf numFmtId="0" fontId="0" fillId="0" borderId="43" xfId="0" applyBorder="1" applyAlignment="1">
      <alignment horizontal="center"/>
    </xf>
    <xf numFmtId="0" fontId="0" fillId="0" borderId="38" xfId="0" applyBorder="1" applyAlignment="1">
      <alignment horizontal="center"/>
    </xf>
    <xf numFmtId="0" fontId="0" fillId="0" borderId="48" xfId="0" applyBorder="1" applyAlignment="1">
      <alignment horizontal="center"/>
    </xf>
    <xf numFmtId="0" fontId="0" fillId="9" borderId="29" xfId="0" applyFill="1" applyBorder="1" applyAlignment="1">
      <alignment horizontal="center" vertical="center"/>
    </xf>
    <xf numFmtId="9" fontId="0" fillId="12" borderId="25" xfId="0" applyNumberFormat="1" applyFill="1" applyBorder="1" applyAlignment="1">
      <alignment horizontal="center" vertical="center"/>
    </xf>
    <xf numFmtId="9" fontId="0" fillId="13" borderId="16" xfId="0" applyNumberFormat="1" applyFill="1" applyBorder="1" applyAlignment="1">
      <alignment horizontal="center"/>
    </xf>
    <xf numFmtId="9" fontId="0" fillId="13" borderId="20" xfId="0" applyNumberFormat="1" applyFill="1" applyBorder="1" applyAlignment="1">
      <alignment horizontal="center"/>
    </xf>
    <xf numFmtId="9" fontId="0" fillId="9" borderId="20" xfId="0" applyNumberFormat="1" applyFill="1" applyBorder="1" applyAlignment="1">
      <alignment horizontal="center"/>
    </xf>
    <xf numFmtId="9" fontId="0" fillId="10" borderId="20" xfId="0" applyNumberFormat="1" applyFill="1" applyBorder="1" applyAlignment="1">
      <alignment horizontal="center"/>
    </xf>
    <xf numFmtId="0" fontId="1" fillId="0" borderId="25" xfId="0" applyFont="1" applyBorder="1" applyAlignment="1">
      <alignment horizontal="center"/>
    </xf>
    <xf numFmtId="9" fontId="7" fillId="0" borderId="20" xfId="0" applyNumberFormat="1" applyFont="1" applyBorder="1" applyAlignment="1">
      <alignment horizontal="center" vertical="center" wrapText="1"/>
    </xf>
    <xf numFmtId="0" fontId="2" fillId="0" borderId="0" xfId="0" applyFont="1" applyAlignment="1">
      <alignment horizontal="right"/>
    </xf>
    <xf numFmtId="9" fontId="0" fillId="0" borderId="20" xfId="1" applyFont="1" applyBorder="1" applyAlignment="1">
      <alignment horizontal="right"/>
    </xf>
    <xf numFmtId="0" fontId="0" fillId="0" borderId="35" xfId="0" applyBorder="1" applyAlignment="1">
      <alignment horizontal="right" vertical="center"/>
    </xf>
    <xf numFmtId="9" fontId="0" fillId="0" borderId="36" xfId="1" applyFont="1" applyFill="1" applyBorder="1" applyAlignment="1">
      <alignment horizontal="right" vertical="center"/>
    </xf>
    <xf numFmtId="9" fontId="0" fillId="0" borderId="33" xfId="1" applyFont="1" applyFill="1" applyBorder="1" applyAlignment="1">
      <alignment horizontal="right" vertical="center"/>
    </xf>
    <xf numFmtId="9" fontId="0" fillId="0" borderId="54" xfId="1" applyFont="1" applyFill="1" applyBorder="1" applyAlignment="1">
      <alignment horizontal="right" vertical="center"/>
    </xf>
    <xf numFmtId="9" fontId="0" fillId="0" borderId="8" xfId="1" applyFont="1" applyFill="1" applyBorder="1" applyAlignment="1">
      <alignment horizontal="right" vertical="center"/>
    </xf>
    <xf numFmtId="0" fontId="0" fillId="0" borderId="28" xfId="0" applyBorder="1" applyAlignment="1">
      <alignment horizontal="right"/>
    </xf>
    <xf numFmtId="0" fontId="0" fillId="0" borderId="36" xfId="0" applyBorder="1" applyAlignment="1">
      <alignment horizontal="right"/>
    </xf>
    <xf numFmtId="0" fontId="0" fillId="0" borderId="56" xfId="0" applyBorder="1" applyAlignment="1">
      <alignment horizontal="right"/>
    </xf>
    <xf numFmtId="0" fontId="0" fillId="0" borderId="35" xfId="0" applyBorder="1" applyAlignment="1">
      <alignment horizontal="right"/>
    </xf>
    <xf numFmtId="0" fontId="0" fillId="0" borderId="20" xfId="0" applyBorder="1" applyAlignment="1">
      <alignment horizontal="right"/>
    </xf>
    <xf numFmtId="9" fontId="0" fillId="0" borderId="35" xfId="1" applyFont="1" applyFill="1" applyBorder="1" applyAlignment="1">
      <alignment horizontal="right"/>
    </xf>
    <xf numFmtId="9" fontId="0" fillId="0" borderId="33" xfId="1" applyFont="1" applyFill="1" applyBorder="1" applyAlignment="1">
      <alignment horizontal="right"/>
    </xf>
    <xf numFmtId="0" fontId="0" fillId="0" borderId="53" xfId="0" applyBorder="1" applyAlignment="1">
      <alignment horizontal="right"/>
    </xf>
    <xf numFmtId="0" fontId="0" fillId="0" borderId="20" xfId="1" applyNumberFormat="1" applyFont="1" applyFill="1" applyBorder="1" applyAlignment="1">
      <alignment horizontal="right"/>
    </xf>
    <xf numFmtId="9" fontId="0" fillId="0" borderId="20" xfId="1" applyFont="1" applyFill="1" applyBorder="1" applyAlignment="1">
      <alignment horizontal="right" vertical="center"/>
    </xf>
    <xf numFmtId="0" fontId="5" fillId="4" borderId="0" xfId="0" applyFont="1" applyFill="1" applyAlignment="1">
      <alignment horizontal="right" vertical="center" wrapText="1"/>
    </xf>
    <xf numFmtId="9" fontId="0" fillId="0" borderId="20" xfId="1" applyFont="1" applyBorder="1" applyAlignment="1">
      <alignment horizontal="right" vertical="center"/>
    </xf>
    <xf numFmtId="9" fontId="0" fillId="0" borderId="20" xfId="1" applyFont="1" applyFill="1" applyBorder="1" applyAlignment="1">
      <alignment horizontal="right"/>
    </xf>
    <xf numFmtId="9" fontId="0" fillId="0" borderId="16" xfId="1" applyFont="1" applyFill="1" applyBorder="1" applyAlignment="1">
      <alignment horizontal="right"/>
    </xf>
    <xf numFmtId="9" fontId="0" fillId="0" borderId="18" xfId="1" applyFont="1" applyFill="1" applyBorder="1" applyAlignment="1">
      <alignment horizontal="right"/>
    </xf>
    <xf numFmtId="9" fontId="0" fillId="0" borderId="25" xfId="1" applyFont="1" applyFill="1" applyBorder="1" applyAlignment="1">
      <alignment horizontal="right"/>
    </xf>
    <xf numFmtId="9" fontId="0" fillId="0" borderId="28" xfId="1" applyFont="1" applyBorder="1" applyAlignment="1">
      <alignment horizontal="right"/>
    </xf>
    <xf numFmtId="9" fontId="0" fillId="0" borderId="53" xfId="1" applyFont="1" applyBorder="1" applyAlignment="1">
      <alignment horizontal="right"/>
    </xf>
    <xf numFmtId="0" fontId="0" fillId="5" borderId="11" xfId="0" applyFill="1" applyBorder="1" applyAlignment="1">
      <alignment horizontal="right"/>
    </xf>
    <xf numFmtId="0" fontId="0" fillId="0" borderId="28" xfId="1" applyNumberFormat="1" applyFont="1" applyFill="1" applyBorder="1" applyAlignment="1">
      <alignment horizontal="right"/>
    </xf>
    <xf numFmtId="9" fontId="0" fillId="8" borderId="25" xfId="1" applyFont="1" applyFill="1" applyBorder="1" applyAlignment="1">
      <alignment horizontal="right"/>
    </xf>
    <xf numFmtId="0" fontId="0" fillId="0" borderId="16" xfId="0" applyBorder="1" applyAlignment="1">
      <alignment horizontal="right"/>
    </xf>
    <xf numFmtId="0" fontId="0" fillId="0" borderId="25" xfId="0" applyBorder="1" applyAlignment="1">
      <alignment horizontal="right"/>
    </xf>
    <xf numFmtId="0" fontId="5" fillId="7" borderId="2" xfId="0" applyFont="1" applyFill="1" applyBorder="1" applyAlignment="1">
      <alignment horizontal="right" vertical="center" wrapText="1"/>
    </xf>
    <xf numFmtId="0" fontId="5" fillId="0" borderId="0" xfId="0" applyFont="1" applyAlignment="1">
      <alignment horizontal="right" vertical="center" wrapText="1"/>
    </xf>
    <xf numFmtId="9" fontId="0" fillId="0" borderId="16" xfId="1" applyFont="1" applyFill="1" applyBorder="1" applyAlignment="1">
      <alignment horizontal="right" vertical="center"/>
    </xf>
    <xf numFmtId="0" fontId="0" fillId="0" borderId="25" xfId="0" applyBorder="1" applyAlignment="1">
      <alignment horizontal="right" vertical="center"/>
    </xf>
    <xf numFmtId="0" fontId="0" fillId="0" borderId="16" xfId="0" applyBorder="1" applyAlignment="1">
      <alignment horizontal="right" vertical="center"/>
    </xf>
    <xf numFmtId="0" fontId="3" fillId="7" borderId="11" xfId="0" applyFont="1" applyFill="1" applyBorder="1" applyAlignment="1">
      <alignment horizontal="center" vertical="center"/>
    </xf>
    <xf numFmtId="0" fontId="0" fillId="3" borderId="27" xfId="0" applyFill="1" applyBorder="1" applyAlignment="1">
      <alignment horizontal="center"/>
    </xf>
    <xf numFmtId="9" fontId="0" fillId="10" borderId="16" xfId="0" applyNumberFormat="1" applyFill="1" applyBorder="1" applyAlignment="1">
      <alignment horizontal="center" vertical="center" wrapText="1"/>
    </xf>
    <xf numFmtId="9" fontId="0" fillId="10" borderId="20" xfId="0" applyNumberFormat="1" applyFill="1" applyBorder="1" applyAlignment="1">
      <alignment horizontal="center" vertical="center" wrapText="1"/>
    </xf>
    <xf numFmtId="9" fontId="0" fillId="10" borderId="25" xfId="0" applyNumberFormat="1" applyFill="1" applyBorder="1" applyAlignment="1">
      <alignment horizontal="center" vertical="center" wrapText="1"/>
    </xf>
    <xf numFmtId="9" fontId="0" fillId="8" borderId="16" xfId="0" applyNumberFormat="1" applyFill="1" applyBorder="1" applyAlignment="1">
      <alignment horizontal="center" vertical="center" wrapText="1"/>
    </xf>
    <xf numFmtId="9" fontId="0" fillId="8" borderId="20" xfId="0" applyNumberFormat="1" applyFill="1" applyBorder="1" applyAlignment="1">
      <alignment horizontal="center" vertical="center" wrapText="1"/>
    </xf>
    <xf numFmtId="9" fontId="0" fillId="8" borderId="25" xfId="0" applyNumberFormat="1" applyFill="1" applyBorder="1" applyAlignment="1">
      <alignment horizontal="center" vertical="center" wrapText="1"/>
    </xf>
    <xf numFmtId="0" fontId="0" fillId="8" borderId="29" xfId="0" applyFill="1" applyBorder="1" applyAlignment="1">
      <alignment horizontal="center" vertical="center"/>
    </xf>
    <xf numFmtId="9" fontId="0" fillId="8" borderId="25" xfId="0" applyNumberFormat="1" applyFill="1" applyBorder="1" applyAlignment="1">
      <alignment horizontal="center" vertical="center"/>
    </xf>
    <xf numFmtId="0" fontId="0" fillId="10" borderId="16" xfId="0" applyFill="1" applyBorder="1" applyAlignment="1">
      <alignment horizontal="center" vertical="center"/>
    </xf>
    <xf numFmtId="9" fontId="0" fillId="10" borderId="53" xfId="0" applyNumberFormat="1" applyFill="1" applyBorder="1" applyAlignment="1">
      <alignment horizontal="center" vertical="center"/>
    </xf>
    <xf numFmtId="0" fontId="0" fillId="8" borderId="16" xfId="0" applyFill="1" applyBorder="1" applyAlignment="1">
      <alignment horizontal="center" vertical="center"/>
    </xf>
    <xf numFmtId="9" fontId="0" fillId="8" borderId="53" xfId="0" applyNumberFormat="1" applyFill="1" applyBorder="1" applyAlignment="1">
      <alignment horizontal="center" vertical="center"/>
    </xf>
    <xf numFmtId="9" fontId="0" fillId="10" borderId="28" xfId="0" applyNumberFormat="1" applyFill="1" applyBorder="1" applyAlignment="1">
      <alignment horizontal="center" vertical="center"/>
    </xf>
    <xf numFmtId="0" fontId="0" fillId="10" borderId="53" xfId="0" applyFill="1" applyBorder="1" applyAlignment="1">
      <alignment horizontal="center" vertical="center"/>
    </xf>
    <xf numFmtId="9" fontId="0" fillId="8" borderId="28" xfId="0" applyNumberFormat="1" applyFill="1" applyBorder="1" applyAlignment="1">
      <alignment horizontal="center" vertical="center"/>
    </xf>
    <xf numFmtId="0" fontId="0" fillId="8" borderId="20" xfId="0" applyFill="1" applyBorder="1" applyAlignment="1">
      <alignment horizontal="center"/>
    </xf>
    <xf numFmtId="0" fontId="0" fillId="8" borderId="25" xfId="0" applyFill="1" applyBorder="1" applyAlignment="1">
      <alignment horizontal="center" vertical="center"/>
    </xf>
    <xf numFmtId="9" fontId="0" fillId="8" borderId="16" xfId="0" applyNumberFormat="1" applyFill="1" applyBorder="1" applyAlignment="1">
      <alignment horizontal="center"/>
    </xf>
    <xf numFmtId="9" fontId="0" fillId="8" borderId="20" xfId="0" applyNumberFormat="1" applyFill="1" applyBorder="1" applyAlignment="1">
      <alignment horizontal="center"/>
    </xf>
    <xf numFmtId="9" fontId="0" fillId="10" borderId="16" xfId="0" applyNumberFormat="1" applyFill="1" applyBorder="1" applyAlignment="1">
      <alignment horizontal="center"/>
    </xf>
    <xf numFmtId="0" fontId="0" fillId="10" borderId="25" xfId="0" applyFill="1" applyBorder="1" applyAlignment="1">
      <alignment horizontal="center" vertical="center"/>
    </xf>
    <xf numFmtId="9" fontId="0" fillId="16" borderId="20" xfId="0" applyNumberFormat="1" applyFill="1" applyBorder="1" applyAlignment="1">
      <alignment horizontal="center"/>
    </xf>
    <xf numFmtId="9" fontId="0" fillId="8" borderId="16" xfId="0" applyNumberFormat="1" applyFill="1" applyBorder="1" applyAlignment="1">
      <alignment horizontal="center" vertical="center"/>
    </xf>
    <xf numFmtId="0" fontId="0" fillId="8" borderId="53" xfId="0" applyFill="1" applyBorder="1" applyAlignment="1">
      <alignment horizontal="center"/>
    </xf>
    <xf numFmtId="9" fontId="0" fillId="16" borderId="16" xfId="0" applyNumberFormat="1" applyFill="1" applyBorder="1" applyAlignment="1">
      <alignment horizontal="center" vertical="center"/>
    </xf>
    <xf numFmtId="9" fontId="0" fillId="16" borderId="20" xfId="0" applyNumberFormat="1" applyFill="1" applyBorder="1" applyAlignment="1">
      <alignment horizontal="center" vertical="center"/>
    </xf>
    <xf numFmtId="9" fontId="0" fillId="16" borderId="25" xfId="0" applyNumberFormat="1" applyFill="1" applyBorder="1" applyAlignment="1">
      <alignment horizontal="center" vertical="center"/>
    </xf>
    <xf numFmtId="0" fontId="0" fillId="0" borderId="71" xfId="0" applyBorder="1"/>
    <xf numFmtId="0" fontId="0" fillId="8" borderId="16" xfId="0" applyFill="1" applyBorder="1" applyAlignment="1">
      <alignment horizontal="center"/>
    </xf>
    <xf numFmtId="0" fontId="1" fillId="8" borderId="20" xfId="0" applyFont="1" applyFill="1" applyBorder="1" applyAlignment="1">
      <alignment horizontal="center" vertical="center"/>
    </xf>
    <xf numFmtId="0" fontId="1" fillId="8" borderId="28" xfId="0" applyFont="1" applyFill="1" applyBorder="1" applyAlignment="1">
      <alignment horizontal="center" vertical="center"/>
    </xf>
    <xf numFmtId="9" fontId="1" fillId="8" borderId="20" xfId="0" applyNumberFormat="1" applyFont="1" applyFill="1" applyBorder="1" applyAlignment="1">
      <alignment horizontal="center" vertical="center"/>
    </xf>
    <xf numFmtId="0" fontId="1" fillId="8" borderId="25" xfId="0" applyFont="1" applyFill="1" applyBorder="1" applyAlignment="1">
      <alignment horizontal="center"/>
    </xf>
    <xf numFmtId="9" fontId="0" fillId="8" borderId="52" xfId="1" applyFont="1" applyFill="1" applyBorder="1" applyAlignment="1">
      <alignment horizontal="center"/>
    </xf>
    <xf numFmtId="9" fontId="0" fillId="8" borderId="20" xfId="1" applyFont="1" applyFill="1" applyBorder="1" applyAlignment="1">
      <alignment horizontal="center"/>
    </xf>
    <xf numFmtId="9" fontId="0" fillId="8" borderId="44" xfId="1" applyFont="1" applyFill="1" applyBorder="1" applyAlignment="1">
      <alignment horizontal="center"/>
    </xf>
    <xf numFmtId="9" fontId="0" fillId="10" borderId="52" xfId="1" applyFont="1" applyFill="1" applyBorder="1" applyAlignment="1">
      <alignment horizontal="center"/>
    </xf>
    <xf numFmtId="9" fontId="0" fillId="10" borderId="20" xfId="1" applyFont="1" applyFill="1" applyBorder="1" applyAlignment="1">
      <alignment horizontal="center"/>
    </xf>
    <xf numFmtId="0" fontId="0" fillId="17" borderId="10" xfId="0" applyFill="1" applyBorder="1"/>
    <xf numFmtId="0" fontId="0" fillId="17" borderId="11" xfId="0" applyFill="1" applyBorder="1"/>
    <xf numFmtId="0" fontId="0" fillId="17" borderId="12" xfId="0" applyFill="1" applyBorder="1"/>
    <xf numFmtId="0" fontId="0" fillId="16" borderId="10" xfId="0" applyFill="1" applyBorder="1"/>
    <xf numFmtId="0" fontId="0" fillId="16" borderId="11" xfId="0" applyFill="1" applyBorder="1"/>
    <xf numFmtId="0" fontId="0" fillId="16" borderId="12" xfId="0" applyFill="1" applyBorder="1"/>
    <xf numFmtId="0" fontId="0" fillId="9" borderId="35" xfId="0" applyFill="1" applyBorder="1" applyAlignment="1">
      <alignment horizontal="center"/>
    </xf>
    <xf numFmtId="9" fontId="0" fillId="9" borderId="16" xfId="1" applyFont="1" applyFill="1" applyBorder="1" applyAlignment="1">
      <alignment horizontal="center"/>
    </xf>
    <xf numFmtId="9" fontId="0" fillId="10" borderId="28" xfId="1" applyFont="1" applyFill="1" applyBorder="1" applyAlignment="1">
      <alignment horizontal="center"/>
    </xf>
    <xf numFmtId="9" fontId="0" fillId="10" borderId="16" xfId="1" applyFont="1" applyFill="1" applyBorder="1" applyAlignment="1">
      <alignment horizontal="center" vertical="center"/>
    </xf>
    <xf numFmtId="9" fontId="6" fillId="9" borderId="20" xfId="0" applyNumberFormat="1" applyFont="1" applyFill="1" applyBorder="1" applyAlignment="1">
      <alignment horizontal="center" vertical="center" wrapText="1"/>
    </xf>
    <xf numFmtId="1" fontId="0" fillId="10" borderId="63" xfId="0" applyNumberFormat="1" applyFill="1" applyBorder="1" applyAlignment="1">
      <alignment horizontal="center" vertical="center"/>
    </xf>
    <xf numFmtId="9" fontId="0" fillId="10" borderId="58" xfId="0" applyNumberFormat="1" applyFill="1" applyBorder="1" applyAlignment="1">
      <alignment horizontal="center" vertical="center"/>
    </xf>
    <xf numFmtId="0" fontId="0" fillId="10" borderId="63" xfId="0" applyFill="1" applyBorder="1" applyAlignment="1">
      <alignment horizontal="center" vertical="center"/>
    </xf>
    <xf numFmtId="9" fontId="0" fillId="10" borderId="46" xfId="0" applyNumberFormat="1" applyFill="1" applyBorder="1" applyAlignment="1">
      <alignment horizontal="center" vertical="center"/>
    </xf>
    <xf numFmtId="9" fontId="0" fillId="10" borderId="59" xfId="0" applyNumberFormat="1" applyFill="1" applyBorder="1" applyAlignment="1">
      <alignment horizontal="center" vertical="center"/>
    </xf>
    <xf numFmtId="9" fontId="0" fillId="9" borderId="57" xfId="0" applyNumberFormat="1" applyFill="1" applyBorder="1" applyAlignment="1">
      <alignment horizontal="center" vertical="center"/>
    </xf>
    <xf numFmtId="0" fontId="0" fillId="10" borderId="59" xfId="0" applyFill="1" applyBorder="1" applyAlignment="1">
      <alignment horizontal="center" vertical="center"/>
    </xf>
    <xf numFmtId="0" fontId="0" fillId="9" borderId="57" xfId="0" applyFill="1" applyBorder="1" applyAlignment="1">
      <alignment horizontal="center" vertical="center"/>
    </xf>
    <xf numFmtId="0" fontId="0" fillId="10" borderId="46" xfId="0" applyFill="1" applyBorder="1" applyAlignment="1">
      <alignment horizontal="center" vertical="center"/>
    </xf>
    <xf numFmtId="0" fontId="0" fillId="9" borderId="46" xfId="0" applyFill="1" applyBorder="1" applyAlignment="1">
      <alignment horizontal="center" vertical="center"/>
    </xf>
    <xf numFmtId="9" fontId="8" fillId="9" borderId="63" xfId="0" applyNumberFormat="1" applyFont="1" applyFill="1" applyBorder="1" applyAlignment="1">
      <alignment horizontal="center" vertical="center" wrapText="1"/>
    </xf>
    <xf numFmtId="9" fontId="0" fillId="9" borderId="57" xfId="1" applyFont="1" applyFill="1" applyBorder="1" applyAlignment="1">
      <alignment horizontal="center" vertical="center"/>
    </xf>
    <xf numFmtId="1" fontId="0" fillId="10" borderId="54" xfId="1" applyNumberFormat="1" applyFont="1" applyFill="1" applyBorder="1" applyAlignment="1">
      <alignment horizontal="center" vertical="center"/>
    </xf>
    <xf numFmtId="1" fontId="0" fillId="9" borderId="20" xfId="1" applyNumberFormat="1" applyFont="1" applyFill="1" applyBorder="1" applyAlignment="1">
      <alignment horizontal="center" vertical="center"/>
    </xf>
    <xf numFmtId="9" fontId="0" fillId="9" borderId="46" xfId="0" applyNumberFormat="1" applyFill="1" applyBorder="1" applyAlignment="1">
      <alignment horizontal="center" vertical="center"/>
    </xf>
    <xf numFmtId="9" fontId="0" fillId="9" borderId="63" xfId="0" applyNumberFormat="1" applyFill="1" applyBorder="1" applyAlignment="1">
      <alignment horizontal="center" vertical="center"/>
    </xf>
    <xf numFmtId="0" fontId="12" fillId="2" borderId="5" xfId="0" applyFont="1" applyFill="1" applyBorder="1" applyAlignment="1">
      <alignment horizontal="center" vertical="center" wrapText="1"/>
    </xf>
    <xf numFmtId="0" fontId="16" fillId="0" borderId="0" xfId="0" applyFont="1" applyAlignment="1">
      <alignment horizontal="center" vertical="center"/>
    </xf>
    <xf numFmtId="0" fontId="16" fillId="0" borderId="27" xfId="0" applyFont="1" applyBorder="1" applyAlignment="1">
      <alignment horizontal="center" vertical="center"/>
    </xf>
    <xf numFmtId="0" fontId="12" fillId="2" borderId="27" xfId="0" applyFont="1" applyFill="1" applyBorder="1" applyAlignment="1">
      <alignment horizontal="center" vertical="center"/>
    </xf>
    <xf numFmtId="9" fontId="0" fillId="0" borderId="2" xfId="0" applyNumberFormat="1" applyBorder="1" applyAlignment="1">
      <alignment horizontal="center" vertical="center"/>
    </xf>
    <xf numFmtId="1" fontId="0" fillId="0" borderId="40" xfId="0" applyNumberFormat="1" applyBorder="1" applyAlignment="1">
      <alignment vertical="center"/>
    </xf>
    <xf numFmtId="9" fontId="0" fillId="0" borderId="77" xfId="0" applyNumberFormat="1" applyBorder="1" applyAlignment="1">
      <alignment vertical="center"/>
    </xf>
    <xf numFmtId="0" fontId="0" fillId="0" borderId="2" xfId="0" applyBorder="1" applyAlignment="1">
      <alignment horizontal="center" vertical="center"/>
    </xf>
    <xf numFmtId="9" fontId="0" fillId="0" borderId="0" xfId="0" applyNumberFormat="1" applyAlignment="1">
      <alignment horizontal="center" vertical="center"/>
    </xf>
    <xf numFmtId="0" fontId="0" fillId="0" borderId="0" xfId="0" applyAlignment="1">
      <alignment horizontal="center" vertical="center"/>
    </xf>
    <xf numFmtId="0" fontId="0" fillId="0" borderId="14" xfId="0" applyBorder="1" applyAlignment="1">
      <alignment horizontal="center" vertical="center"/>
    </xf>
    <xf numFmtId="0" fontId="0" fillId="0" borderId="19" xfId="0" applyBorder="1" applyAlignment="1">
      <alignment horizontal="center" vertical="center"/>
    </xf>
    <xf numFmtId="0" fontId="0" fillId="0" borderId="23" xfId="0" applyBorder="1" applyAlignment="1">
      <alignment horizontal="center" vertical="center"/>
    </xf>
    <xf numFmtId="9" fontId="0" fillId="0" borderId="75" xfId="0" applyNumberFormat="1" applyBorder="1"/>
    <xf numFmtId="9" fontId="0" fillId="0" borderId="40" xfId="0" applyNumberFormat="1" applyBorder="1"/>
    <xf numFmtId="0" fontId="13" fillId="0" borderId="19" xfId="0" applyFont="1" applyBorder="1"/>
    <xf numFmtId="9" fontId="0" fillId="0" borderId="14" xfId="0" applyNumberFormat="1" applyBorder="1" applyAlignment="1">
      <alignment horizontal="center" vertical="center"/>
    </xf>
    <xf numFmtId="0" fontId="7" fillId="0" borderId="0" xfId="0" applyFont="1" applyAlignment="1">
      <alignment horizontal="center" vertical="center"/>
    </xf>
    <xf numFmtId="0" fontId="0" fillId="0" borderId="40" xfId="0" applyBorder="1"/>
    <xf numFmtId="0" fontId="0" fillId="0" borderId="41" xfId="0" applyBorder="1"/>
    <xf numFmtId="0" fontId="0" fillId="0" borderId="49" xfId="0" applyBorder="1"/>
    <xf numFmtId="9" fontId="0" fillId="0" borderId="23" xfId="0" applyNumberFormat="1" applyBorder="1" applyAlignment="1">
      <alignment horizontal="center" vertical="center"/>
    </xf>
    <xf numFmtId="0" fontId="0" fillId="0" borderId="70" xfId="0" applyBorder="1"/>
    <xf numFmtId="0" fontId="0" fillId="0" borderId="72" xfId="0" applyBorder="1"/>
    <xf numFmtId="0" fontId="0" fillId="0" borderId="66" xfId="0" applyBorder="1"/>
    <xf numFmtId="9" fontId="0" fillId="0" borderId="75" xfId="0" applyNumberFormat="1" applyBorder="1" applyAlignment="1">
      <alignment horizontal="center" vertical="center"/>
    </xf>
    <xf numFmtId="9" fontId="10" fillId="0" borderId="49" xfId="0" applyNumberFormat="1" applyFont="1" applyBorder="1" applyAlignment="1">
      <alignment horizontal="center" vertical="center"/>
    </xf>
    <xf numFmtId="0" fontId="0" fillId="0" borderId="14" xfId="0" applyBorder="1"/>
    <xf numFmtId="0" fontId="1" fillId="0" borderId="19" xfId="0" applyFont="1" applyBorder="1" applyAlignment="1">
      <alignment horizontal="center" vertical="center"/>
    </xf>
    <xf numFmtId="0" fontId="1" fillId="0" borderId="14" xfId="0" applyFont="1" applyBorder="1" applyAlignment="1">
      <alignment horizontal="center" vertical="center"/>
    </xf>
    <xf numFmtId="9" fontId="1" fillId="0" borderId="19" xfId="0" applyNumberFormat="1" applyFont="1" applyBorder="1" applyAlignment="1">
      <alignment horizontal="center" vertical="center"/>
    </xf>
    <xf numFmtId="0" fontId="1" fillId="0" borderId="62" xfId="0" applyFont="1" applyBorder="1"/>
    <xf numFmtId="0" fontId="0" fillId="0" borderId="75" xfId="0" applyBorder="1"/>
    <xf numFmtId="0" fontId="0" fillId="0" borderId="77" xfId="0" applyBorder="1"/>
    <xf numFmtId="0" fontId="12" fillId="2" borderId="71" xfId="0" applyFont="1" applyFill="1" applyBorder="1" applyAlignment="1">
      <alignment vertical="center" wrapText="1"/>
    </xf>
    <xf numFmtId="0" fontId="12" fillId="2" borderId="0" xfId="0" applyFont="1" applyFill="1" applyAlignment="1">
      <alignment vertical="center" wrapText="1"/>
    </xf>
    <xf numFmtId="9" fontId="0" fillId="0" borderId="75" xfId="0" applyNumberFormat="1" applyBorder="1" applyAlignment="1">
      <alignment horizontal="right"/>
    </xf>
    <xf numFmtId="9" fontId="0" fillId="0" borderId="40" xfId="0" applyNumberFormat="1" applyBorder="1" applyAlignment="1">
      <alignment horizontal="right"/>
    </xf>
    <xf numFmtId="9" fontId="11" fillId="0" borderId="20" xfId="1" applyFont="1" applyFill="1" applyBorder="1"/>
    <xf numFmtId="9" fontId="11" fillId="0" borderId="19" xfId="1" applyFont="1" applyFill="1" applyBorder="1"/>
    <xf numFmtId="9" fontId="11" fillId="0" borderId="14" xfId="0" applyNumberFormat="1" applyFont="1" applyBorder="1" applyAlignment="1">
      <alignment horizontal="center" vertical="center"/>
    </xf>
    <xf numFmtId="9" fontId="0" fillId="0" borderId="20" xfId="0" applyNumberFormat="1" applyBorder="1" applyAlignment="1">
      <alignment horizontal="right"/>
    </xf>
    <xf numFmtId="0" fontId="0" fillId="0" borderId="20" xfId="0" applyBorder="1"/>
    <xf numFmtId="9" fontId="0" fillId="0" borderId="19" xfId="1" applyFont="1" applyFill="1" applyBorder="1"/>
    <xf numFmtId="0" fontId="0" fillId="8" borderId="62" xfId="0" applyFill="1" applyBorder="1" applyAlignment="1">
      <alignment horizontal="center" vertical="center"/>
    </xf>
    <xf numFmtId="0" fontId="0" fillId="0" borderId="19" xfId="0" applyBorder="1" applyAlignment="1">
      <alignment horizontal="right" vertical="center"/>
    </xf>
    <xf numFmtId="9" fontId="0" fillId="0" borderId="19" xfId="0" applyNumberFormat="1" applyBorder="1" applyAlignment="1">
      <alignment horizontal="right" vertical="center"/>
    </xf>
    <xf numFmtId="9" fontId="0" fillId="0" borderId="20" xfId="0" applyNumberFormat="1" applyBorder="1" applyAlignment="1">
      <alignment horizontal="right" vertical="center"/>
    </xf>
    <xf numFmtId="0" fontId="13" fillId="0" borderId="20" xfId="0" applyFont="1" applyBorder="1" applyAlignment="1">
      <alignment horizontal="right"/>
    </xf>
    <xf numFmtId="0" fontId="13" fillId="0" borderId="19" xfId="0" applyFont="1" applyBorder="1" applyAlignment="1">
      <alignment horizontal="right"/>
    </xf>
    <xf numFmtId="9" fontId="0" fillId="0" borderId="19" xfId="0" applyNumberFormat="1" applyBorder="1" applyAlignment="1">
      <alignment horizontal="right"/>
    </xf>
    <xf numFmtId="0" fontId="0" fillId="0" borderId="19" xfId="0" applyBorder="1" applyAlignment="1">
      <alignment horizontal="right"/>
    </xf>
    <xf numFmtId="0" fontId="1" fillId="0" borderId="19" xfId="0" applyFont="1" applyBorder="1" applyAlignment="1">
      <alignment horizontal="right" vertical="center"/>
    </xf>
    <xf numFmtId="9" fontId="1" fillId="0" borderId="19" xfId="0" applyNumberFormat="1" applyFont="1" applyBorder="1" applyAlignment="1">
      <alignment horizontal="right" vertical="center"/>
    </xf>
    <xf numFmtId="9" fontId="0" fillId="0" borderId="20" xfId="1" applyFont="1" applyFill="1" applyBorder="1"/>
    <xf numFmtId="9" fontId="0" fillId="0" borderId="19" xfId="1" applyFont="1" applyFill="1" applyBorder="1" applyAlignment="1">
      <alignment horizontal="right"/>
    </xf>
    <xf numFmtId="9" fontId="0" fillId="0" borderId="25" xfId="0" applyNumberFormat="1" applyBorder="1" applyAlignment="1">
      <alignment horizontal="center"/>
    </xf>
    <xf numFmtId="9" fontId="0" fillId="0" borderId="16" xfId="0" applyNumberFormat="1" applyBorder="1" applyAlignment="1">
      <alignment horizontal="center"/>
    </xf>
    <xf numFmtId="0" fontId="0" fillId="0" borderId="20" xfId="1" applyNumberFormat="1" applyFont="1" applyFill="1" applyBorder="1" applyAlignment="1">
      <alignment horizontal="center"/>
    </xf>
    <xf numFmtId="0" fontId="0" fillId="14" borderId="20" xfId="0" applyFill="1" applyBorder="1" applyAlignment="1">
      <alignment horizontal="center"/>
    </xf>
    <xf numFmtId="0" fontId="0" fillId="17" borderId="20" xfId="0" applyFill="1" applyBorder="1" applyAlignment="1">
      <alignment horizontal="center"/>
    </xf>
    <xf numFmtId="0" fontId="7" fillId="0" borderId="20" xfId="0" applyFont="1" applyBorder="1" applyAlignment="1">
      <alignment vertical="center"/>
    </xf>
    <xf numFmtId="0" fontId="7" fillId="0" borderId="28" xfId="0" applyFont="1" applyBorder="1" applyAlignment="1">
      <alignment vertical="center"/>
    </xf>
    <xf numFmtId="0" fontId="0" fillId="0" borderId="25" xfId="0" applyBorder="1"/>
    <xf numFmtId="0" fontId="0" fillId="0" borderId="16" xfId="0" applyBorder="1"/>
    <xf numFmtId="0" fontId="0" fillId="10" borderId="16" xfId="0" applyFill="1" applyBorder="1" applyAlignment="1">
      <alignment horizontal="center"/>
    </xf>
    <xf numFmtId="0" fontId="0" fillId="14" borderId="16" xfId="0" applyFill="1" applyBorder="1" applyAlignment="1">
      <alignment horizontal="center"/>
    </xf>
    <xf numFmtId="0" fontId="0" fillId="9" borderId="25" xfId="0" applyFill="1" applyBorder="1" applyAlignment="1">
      <alignment horizontal="center"/>
    </xf>
    <xf numFmtId="0" fontId="0" fillId="14" borderId="25" xfId="0" applyFill="1" applyBorder="1" applyAlignment="1">
      <alignment horizontal="center"/>
    </xf>
    <xf numFmtId="0" fontId="0" fillId="10" borderId="25" xfId="0" applyFill="1" applyBorder="1" applyAlignment="1">
      <alignment horizontal="center"/>
    </xf>
    <xf numFmtId="0" fontId="12" fillId="2" borderId="1" xfId="0" applyFont="1" applyFill="1" applyBorder="1" applyAlignment="1">
      <alignment vertical="center"/>
    </xf>
    <xf numFmtId="0" fontId="12" fillId="2" borderId="2" xfId="0" applyFont="1" applyFill="1" applyBorder="1" applyAlignment="1">
      <alignment vertical="center"/>
    </xf>
    <xf numFmtId="0" fontId="12" fillId="2" borderId="3" xfId="0" applyFont="1" applyFill="1" applyBorder="1" applyAlignment="1">
      <alignment vertical="center"/>
    </xf>
    <xf numFmtId="0" fontId="12" fillId="2" borderId="4" xfId="0" applyFont="1" applyFill="1" applyBorder="1" applyAlignment="1">
      <alignment vertical="center"/>
    </xf>
    <xf numFmtId="0" fontId="12" fillId="2" borderId="5" xfId="0" applyFont="1" applyFill="1" applyBorder="1" applyAlignment="1">
      <alignment vertical="center"/>
    </xf>
    <xf numFmtId="0" fontId="12" fillId="2" borderId="6" xfId="0" applyFont="1" applyFill="1" applyBorder="1" applyAlignment="1">
      <alignment vertical="center"/>
    </xf>
    <xf numFmtId="9" fontId="15" fillId="0" borderId="16" xfId="0" applyNumberFormat="1" applyFont="1" applyBorder="1" applyAlignment="1">
      <alignment horizontal="center" vertical="center"/>
    </xf>
    <xf numFmtId="9" fontId="0" fillId="0" borderId="78" xfId="0" applyNumberFormat="1" applyBorder="1" applyAlignment="1">
      <alignment horizontal="center" vertical="center"/>
    </xf>
    <xf numFmtId="9" fontId="15" fillId="0" borderId="25" xfId="0" applyNumberFormat="1" applyFont="1" applyBorder="1" applyAlignment="1">
      <alignment horizontal="center" vertical="center"/>
    </xf>
    <xf numFmtId="1" fontId="0" fillId="0" borderId="17" xfId="0" applyNumberFormat="1" applyBorder="1" applyAlignment="1">
      <alignment vertical="center"/>
    </xf>
    <xf numFmtId="9" fontId="0" fillId="0" borderId="26" xfId="0" applyNumberFormat="1" applyBorder="1" applyAlignment="1">
      <alignment vertical="center"/>
    </xf>
    <xf numFmtId="1" fontId="3" fillId="0" borderId="15" xfId="0" applyNumberFormat="1" applyFont="1" applyBorder="1" applyAlignment="1">
      <alignment horizontal="center" vertical="center"/>
    </xf>
    <xf numFmtId="0" fontId="0" fillId="0" borderId="78" xfId="0" applyBorder="1" applyAlignment="1">
      <alignment horizontal="center" vertical="center"/>
    </xf>
    <xf numFmtId="9" fontId="0" fillId="0" borderId="3" xfId="0" applyNumberFormat="1" applyBorder="1" applyAlignment="1">
      <alignment horizontal="center" vertical="center"/>
    </xf>
    <xf numFmtId="9" fontId="0" fillId="0" borderId="72" xfId="0" applyNumberFormat="1" applyBorder="1" applyAlignment="1">
      <alignment horizontal="center" vertical="center"/>
    </xf>
    <xf numFmtId="9" fontId="0" fillId="0" borderId="66" xfId="0" applyNumberFormat="1" applyBorder="1" applyAlignment="1">
      <alignment horizontal="center" vertical="center"/>
    </xf>
    <xf numFmtId="0" fontId="0" fillId="9" borderId="16" xfId="0" applyFill="1" applyBorder="1" applyAlignment="1">
      <alignment horizontal="center"/>
    </xf>
    <xf numFmtId="0" fontId="0" fillId="6" borderId="15" xfId="0" applyFill="1" applyBorder="1" applyAlignment="1">
      <alignment horizontal="center"/>
    </xf>
    <xf numFmtId="0" fontId="0" fillId="6" borderId="18" xfId="0" applyFill="1" applyBorder="1" applyAlignment="1">
      <alignment horizontal="center"/>
    </xf>
    <xf numFmtId="0" fontId="0" fillId="6" borderId="24" xfId="0" applyFill="1" applyBorder="1" applyAlignment="1">
      <alignment horizontal="center"/>
    </xf>
    <xf numFmtId="9" fontId="6" fillId="6" borderId="15" xfId="1" applyFont="1" applyFill="1" applyBorder="1" applyAlignment="1">
      <alignment horizontal="center" vertical="center" wrapText="1"/>
    </xf>
    <xf numFmtId="9" fontId="6" fillId="6" borderId="18" xfId="1" applyFont="1" applyFill="1" applyBorder="1" applyAlignment="1">
      <alignment horizontal="center" vertical="center" wrapText="1"/>
    </xf>
    <xf numFmtId="9" fontId="3" fillId="6" borderId="24" xfId="1" applyFont="1" applyFill="1" applyBorder="1" applyAlignment="1">
      <alignment horizontal="center" vertical="center" wrapText="1"/>
    </xf>
    <xf numFmtId="0" fontId="0" fillId="6" borderId="50" xfId="0" applyFill="1" applyBorder="1" applyAlignment="1">
      <alignment horizontal="center" vertical="center" wrapText="1"/>
    </xf>
    <xf numFmtId="9" fontId="0" fillId="6" borderId="58" xfId="0" applyNumberFormat="1" applyFill="1" applyBorder="1" applyAlignment="1">
      <alignment horizontal="center" vertical="center" wrapText="1"/>
    </xf>
    <xf numFmtId="0" fontId="0" fillId="6" borderId="47" xfId="0" applyFill="1" applyBorder="1" applyAlignment="1">
      <alignment horizontal="center" wrapText="1"/>
    </xf>
    <xf numFmtId="9" fontId="0" fillId="6" borderId="48" xfId="0" applyNumberFormat="1" applyFill="1" applyBorder="1" applyAlignment="1">
      <alignment horizontal="center" vertical="center"/>
    </xf>
    <xf numFmtId="9" fontId="0" fillId="6" borderId="8" xfId="0" applyNumberFormat="1" applyFill="1" applyBorder="1" applyAlignment="1">
      <alignment horizontal="center" vertical="center" wrapText="1"/>
    </xf>
    <xf numFmtId="9" fontId="0" fillId="6" borderId="37" xfId="0" applyNumberFormat="1" applyFill="1" applyBorder="1" applyAlignment="1">
      <alignment horizontal="center" wrapText="1"/>
    </xf>
    <xf numFmtId="0" fontId="0" fillId="6" borderId="43" xfId="0" applyFill="1" applyBorder="1" applyAlignment="1">
      <alignment horizontal="center" wrapText="1"/>
    </xf>
    <xf numFmtId="0" fontId="0" fillId="6" borderId="47" xfId="0" applyFill="1" applyBorder="1" applyAlignment="1">
      <alignment horizontal="center" vertical="center" wrapText="1"/>
    </xf>
    <xf numFmtId="0" fontId="0" fillId="6" borderId="38" xfId="0" applyFill="1" applyBorder="1" applyAlignment="1">
      <alignment horizontal="center" vertical="center" wrapText="1"/>
    </xf>
    <xf numFmtId="1" fontId="6" fillId="6" borderId="38" xfId="1" applyNumberFormat="1" applyFont="1" applyFill="1" applyBorder="1" applyAlignment="1">
      <alignment horizontal="center" vertical="center" wrapText="1"/>
    </xf>
    <xf numFmtId="0" fontId="0" fillId="6" borderId="48" xfId="0" applyFill="1" applyBorder="1" applyAlignment="1">
      <alignment horizontal="center" vertical="center" wrapText="1"/>
    </xf>
    <xf numFmtId="9" fontId="8" fillId="6" borderId="18" xfId="0" applyNumberFormat="1" applyFont="1" applyFill="1" applyBorder="1" applyAlignment="1">
      <alignment horizontal="center" vertical="center" wrapText="1"/>
    </xf>
    <xf numFmtId="9" fontId="0" fillId="6" borderId="13" xfId="1" applyFont="1" applyFill="1" applyBorder="1" applyAlignment="1">
      <alignment horizontal="center" vertical="center"/>
    </xf>
    <xf numFmtId="9" fontId="0" fillId="6" borderId="24" xfId="1" applyFont="1" applyFill="1" applyBorder="1" applyAlignment="1">
      <alignment horizontal="center" vertical="center"/>
    </xf>
    <xf numFmtId="0" fontId="0" fillId="6" borderId="37" xfId="0" applyFill="1" applyBorder="1" applyAlignment="1">
      <alignment horizontal="center" vertical="center" wrapText="1"/>
    </xf>
    <xf numFmtId="0" fontId="0" fillId="6" borderId="38" xfId="0" applyFill="1" applyBorder="1" applyAlignment="1">
      <alignment horizontal="center" wrapText="1"/>
    </xf>
    <xf numFmtId="0" fontId="0" fillId="6" borderId="37" xfId="0" applyFill="1" applyBorder="1" applyAlignment="1">
      <alignment horizontal="center" wrapText="1"/>
    </xf>
    <xf numFmtId="0" fontId="0" fillId="6" borderId="42" xfId="0" applyFill="1" applyBorder="1" applyAlignment="1">
      <alignment horizontal="center" wrapText="1"/>
    </xf>
    <xf numFmtId="9" fontId="9" fillId="6" borderId="20" xfId="0" applyNumberFormat="1" applyFont="1" applyFill="1" applyBorder="1" applyAlignment="1">
      <alignment horizontal="center" vertical="center" wrapText="1"/>
    </xf>
    <xf numFmtId="9" fontId="3" fillId="6" borderId="20" xfId="1" applyFont="1" applyFill="1" applyBorder="1" applyAlignment="1">
      <alignment horizontal="center" vertical="center"/>
    </xf>
    <xf numFmtId="9" fontId="3" fillId="6" borderId="18" xfId="1" applyFont="1" applyFill="1" applyBorder="1" applyAlignment="1">
      <alignment horizontal="center"/>
    </xf>
    <xf numFmtId="9" fontId="3" fillId="6" borderId="15" xfId="1" applyFont="1" applyFill="1" applyBorder="1" applyAlignment="1">
      <alignment horizontal="center"/>
    </xf>
    <xf numFmtId="9" fontId="6" fillId="6" borderId="24" xfId="1" applyFont="1" applyFill="1" applyBorder="1" applyAlignment="1">
      <alignment horizontal="center" vertical="center" wrapText="1"/>
    </xf>
    <xf numFmtId="9" fontId="3" fillId="6" borderId="13" xfId="1" applyFont="1" applyFill="1" applyBorder="1" applyAlignment="1">
      <alignment horizontal="center" vertical="center"/>
    </xf>
    <xf numFmtId="0" fontId="3" fillId="6" borderId="42" xfId="0" applyFont="1" applyFill="1" applyBorder="1" applyAlignment="1">
      <alignment horizontal="center" vertical="center"/>
    </xf>
    <xf numFmtId="0" fontId="0" fillId="6" borderId="11" xfId="0" applyFill="1" applyBorder="1" applyAlignment="1">
      <alignment horizontal="center"/>
    </xf>
    <xf numFmtId="9" fontId="10" fillId="6" borderId="38" xfId="0" applyNumberFormat="1" applyFont="1" applyFill="1" applyBorder="1" applyAlignment="1">
      <alignment horizontal="center" vertical="center" wrapText="1"/>
    </xf>
    <xf numFmtId="9" fontId="0" fillId="6" borderId="38" xfId="0" applyNumberFormat="1" applyFill="1" applyBorder="1" applyAlignment="1">
      <alignment horizontal="center" wrapText="1"/>
    </xf>
    <xf numFmtId="9" fontId="10" fillId="6" borderId="43" xfId="0" applyNumberFormat="1" applyFont="1" applyFill="1" applyBorder="1" applyAlignment="1">
      <alignment horizontal="center" wrapText="1"/>
    </xf>
    <xf numFmtId="9" fontId="3" fillId="6" borderId="18" xfId="1" applyFont="1" applyFill="1" applyBorder="1" applyAlignment="1">
      <alignment horizontal="center" vertical="center"/>
    </xf>
    <xf numFmtId="9" fontId="3" fillId="6" borderId="24" xfId="1" applyFont="1" applyFill="1" applyBorder="1" applyAlignment="1">
      <alignment horizontal="center" vertical="center"/>
    </xf>
    <xf numFmtId="0" fontId="0" fillId="6" borderId="38" xfId="0" applyFill="1" applyBorder="1" applyAlignment="1">
      <alignment horizontal="center" vertical="top" wrapText="1"/>
    </xf>
    <xf numFmtId="0" fontId="0" fillId="6" borderId="42" xfId="0" applyFill="1" applyBorder="1" applyAlignment="1">
      <alignment horizontal="center" vertical="center" wrapText="1"/>
    </xf>
    <xf numFmtId="0" fontId="0" fillId="6" borderId="43" xfId="0" applyFill="1" applyBorder="1" applyAlignment="1">
      <alignment horizontal="center" vertical="top" wrapText="1"/>
    </xf>
    <xf numFmtId="9" fontId="0" fillId="6" borderId="37" xfId="0" applyNumberFormat="1" applyFill="1" applyBorder="1" applyAlignment="1">
      <alignment horizontal="center" vertical="center" wrapText="1"/>
    </xf>
    <xf numFmtId="9" fontId="3" fillId="6" borderId="18" xfId="1" applyFont="1" applyFill="1" applyBorder="1"/>
    <xf numFmtId="0" fontId="0" fillId="6" borderId="0" xfId="0" applyFill="1" applyAlignment="1">
      <alignment horizontal="center"/>
    </xf>
    <xf numFmtId="9" fontId="0" fillId="6" borderId="24" xfId="1" applyFont="1" applyFill="1" applyBorder="1" applyAlignment="1">
      <alignment horizontal="center"/>
    </xf>
    <xf numFmtId="9" fontId="0" fillId="6" borderId="43" xfId="0" applyNumberFormat="1" applyFill="1" applyBorder="1" applyAlignment="1">
      <alignment horizontal="center" vertical="center" wrapText="1"/>
    </xf>
    <xf numFmtId="0" fontId="0" fillId="6" borderId="43" xfId="0" applyFill="1" applyBorder="1" applyAlignment="1">
      <alignment horizontal="center" vertical="center" wrapText="1"/>
    </xf>
    <xf numFmtId="1" fontId="6" fillId="6" borderId="15" xfId="1" applyNumberFormat="1" applyFont="1" applyFill="1" applyBorder="1" applyAlignment="1">
      <alignment horizontal="center" vertical="center" wrapText="1"/>
    </xf>
    <xf numFmtId="1" fontId="3" fillId="6" borderId="18" xfId="1" applyNumberFormat="1" applyFont="1" applyFill="1" applyBorder="1" applyAlignment="1">
      <alignment horizontal="center" vertical="center" wrapText="1"/>
    </xf>
    <xf numFmtId="0" fontId="1" fillId="6" borderId="37" xfId="0" applyFont="1" applyFill="1" applyBorder="1" applyAlignment="1">
      <alignment horizontal="center" vertical="center" wrapText="1"/>
    </xf>
    <xf numFmtId="9" fontId="1" fillId="6" borderId="38" xfId="0" applyNumberFormat="1" applyFont="1" applyFill="1" applyBorder="1" applyAlignment="1">
      <alignment horizontal="center" vertical="center" wrapText="1"/>
    </xf>
    <xf numFmtId="0" fontId="1" fillId="6" borderId="38" xfId="0" applyFont="1" applyFill="1" applyBorder="1" applyAlignment="1">
      <alignment horizontal="center" vertical="center" wrapText="1"/>
    </xf>
    <xf numFmtId="0" fontId="1" fillId="6" borderId="48" xfId="0" applyFont="1" applyFill="1" applyBorder="1" applyAlignment="1">
      <alignment horizontal="center" vertical="center" wrapText="1"/>
    </xf>
    <xf numFmtId="0" fontId="16" fillId="2" borderId="42" xfId="0" applyFont="1" applyFill="1" applyBorder="1" applyAlignment="1">
      <alignment horizontal="center" vertical="center"/>
    </xf>
    <xf numFmtId="9" fontId="0" fillId="6" borderId="1" xfId="0" applyNumberFormat="1" applyFill="1" applyBorder="1" applyAlignment="1">
      <alignment horizontal="center" vertical="center"/>
    </xf>
    <xf numFmtId="9" fontId="0" fillId="6" borderId="38" xfId="0" applyNumberFormat="1" applyFill="1" applyBorder="1" applyAlignment="1">
      <alignment horizontal="center" vertical="center"/>
    </xf>
    <xf numFmtId="9" fontId="0" fillId="6" borderId="41" xfId="0" applyNumberFormat="1" applyFill="1" applyBorder="1" applyAlignment="1">
      <alignment horizontal="center" vertical="center"/>
    </xf>
    <xf numFmtId="9" fontId="0" fillId="6" borderId="0" xfId="0" applyNumberFormat="1" applyFill="1" applyAlignment="1">
      <alignment horizontal="center" vertical="center"/>
    </xf>
    <xf numFmtId="0" fontId="0" fillId="6" borderId="14" xfId="0" applyFill="1" applyBorder="1" applyAlignment="1">
      <alignment horizontal="center" vertical="center"/>
    </xf>
    <xf numFmtId="0" fontId="0" fillId="6" borderId="19" xfId="0" applyFill="1" applyBorder="1" applyAlignment="1">
      <alignment horizontal="center" vertical="center"/>
    </xf>
    <xf numFmtId="0" fontId="0" fillId="6" borderId="23" xfId="0" applyFill="1" applyBorder="1" applyAlignment="1">
      <alignment horizontal="center" vertical="center"/>
    </xf>
    <xf numFmtId="9" fontId="0" fillId="6" borderId="19" xfId="0" applyNumberFormat="1" applyFill="1" applyBorder="1" applyAlignment="1">
      <alignment horizontal="center" vertical="center"/>
    </xf>
    <xf numFmtId="0" fontId="3" fillId="6" borderId="11" xfId="0" applyFont="1" applyFill="1" applyBorder="1" applyAlignment="1">
      <alignment horizontal="left" vertical="center"/>
    </xf>
    <xf numFmtId="0" fontId="0" fillId="6" borderId="0" xfId="0" applyFill="1"/>
    <xf numFmtId="0" fontId="16" fillId="2" borderId="0" xfId="0" applyFont="1" applyFill="1" applyAlignment="1">
      <alignment horizontal="center" vertical="center"/>
    </xf>
    <xf numFmtId="0" fontId="0" fillId="0" borderId="3" xfId="0" applyBorder="1" applyAlignment="1">
      <alignment horizontal="center" vertical="center"/>
    </xf>
    <xf numFmtId="1" fontId="0" fillId="0" borderId="75" xfId="0" applyNumberFormat="1" applyBorder="1" applyAlignment="1">
      <alignment vertical="center"/>
    </xf>
    <xf numFmtId="1" fontId="0" fillId="0" borderId="70" xfId="0" applyNumberFormat="1" applyBorder="1" applyAlignment="1">
      <alignment vertical="center"/>
    </xf>
    <xf numFmtId="9" fontId="0" fillId="0" borderId="49" xfId="0" applyNumberFormat="1" applyBorder="1" applyAlignment="1">
      <alignment vertical="center"/>
    </xf>
    <xf numFmtId="9" fontId="0" fillId="0" borderId="66" xfId="0" applyNumberFormat="1" applyBorder="1" applyAlignment="1">
      <alignment vertical="center"/>
    </xf>
    <xf numFmtId="9" fontId="0" fillId="0" borderId="79" xfId="0" applyNumberFormat="1" applyBorder="1" applyAlignment="1">
      <alignment horizontal="center" vertical="center"/>
    </xf>
    <xf numFmtId="9" fontId="0" fillId="0" borderId="27" xfId="0" applyNumberFormat="1" applyBorder="1" applyAlignment="1">
      <alignment horizontal="center" vertical="center"/>
    </xf>
    <xf numFmtId="0" fontId="0" fillId="0" borderId="6" xfId="0" applyBorder="1" applyAlignment="1">
      <alignment horizontal="center" vertical="center"/>
    </xf>
    <xf numFmtId="0" fontId="0" fillId="0" borderId="68" xfId="0" applyBorder="1" applyAlignment="1">
      <alignment horizontal="center" vertical="center"/>
    </xf>
    <xf numFmtId="0" fontId="0" fillId="0" borderId="62" xfId="0" applyBorder="1" applyAlignment="1">
      <alignment horizontal="center" vertical="center"/>
    </xf>
    <xf numFmtId="9" fontId="0" fillId="8" borderId="17" xfId="0" applyNumberFormat="1" applyFill="1" applyBorder="1" applyAlignment="1">
      <alignment horizontal="center"/>
    </xf>
    <xf numFmtId="9" fontId="0" fillId="8" borderId="21" xfId="0" applyNumberFormat="1" applyFill="1" applyBorder="1" applyAlignment="1">
      <alignment horizontal="center"/>
    </xf>
    <xf numFmtId="9" fontId="0" fillId="0" borderId="5" xfId="0" applyNumberFormat="1" applyBorder="1" applyAlignment="1">
      <alignment horizontal="right" vertical="center"/>
    </xf>
    <xf numFmtId="9" fontId="0" fillId="8" borderId="26" xfId="0" applyNumberFormat="1" applyFill="1" applyBorder="1" applyAlignment="1">
      <alignment horizontal="center" vertical="center"/>
    </xf>
    <xf numFmtId="9" fontId="0" fillId="0" borderId="70" xfId="0" applyNumberFormat="1" applyBorder="1"/>
    <xf numFmtId="9" fontId="0" fillId="0" borderId="74" xfId="0" applyNumberFormat="1" applyBorder="1"/>
    <xf numFmtId="9" fontId="0" fillId="0" borderId="5" xfId="0" applyNumberFormat="1" applyBorder="1" applyAlignment="1">
      <alignment horizontal="center" vertical="center"/>
    </xf>
    <xf numFmtId="9" fontId="0" fillId="0" borderId="6" xfId="0" applyNumberFormat="1" applyBorder="1" applyAlignment="1">
      <alignment horizontal="center" vertical="center"/>
    </xf>
    <xf numFmtId="9" fontId="0" fillId="6" borderId="47" xfId="0" applyNumberFormat="1" applyFill="1" applyBorder="1" applyAlignment="1">
      <alignment horizontal="right"/>
    </xf>
    <xf numFmtId="9" fontId="0" fillId="6" borderId="37" xfId="0" applyNumberFormat="1" applyFill="1" applyBorder="1" applyAlignment="1">
      <alignment horizontal="right"/>
    </xf>
    <xf numFmtId="9" fontId="0" fillId="6" borderId="4" xfId="0" applyNumberFormat="1" applyFill="1" applyBorder="1" applyAlignment="1">
      <alignment horizontal="right" vertical="center"/>
    </xf>
    <xf numFmtId="0" fontId="0" fillId="6" borderId="47" xfId="0" applyFill="1" applyBorder="1" applyAlignment="1">
      <alignment horizontal="center" vertical="center"/>
    </xf>
    <xf numFmtId="0" fontId="0" fillId="0" borderId="70" xfId="0" applyBorder="1" applyAlignment="1">
      <alignment horizontal="center" vertical="center"/>
    </xf>
    <xf numFmtId="0" fontId="0" fillId="6" borderId="38" xfId="0" applyFill="1" applyBorder="1" applyAlignment="1">
      <alignment horizontal="center" vertical="center"/>
    </xf>
    <xf numFmtId="0" fontId="0" fillId="0" borderId="72" xfId="0" applyBorder="1" applyAlignment="1">
      <alignment horizontal="center" vertical="center"/>
    </xf>
    <xf numFmtId="0" fontId="0" fillId="6" borderId="48" xfId="0" applyFill="1" applyBorder="1" applyAlignment="1">
      <alignment horizontal="center" vertical="center"/>
    </xf>
    <xf numFmtId="0" fontId="0" fillId="0" borderId="49" xfId="0" applyBorder="1" applyAlignment="1">
      <alignment horizontal="center" vertical="center"/>
    </xf>
    <xf numFmtId="0" fontId="0" fillId="0" borderId="66" xfId="0" applyBorder="1" applyAlignment="1">
      <alignment horizontal="center" vertical="center"/>
    </xf>
    <xf numFmtId="1" fontId="0" fillId="8" borderId="16" xfId="1" applyNumberFormat="1" applyFont="1" applyFill="1" applyBorder="1" applyAlignment="1">
      <alignment horizontal="center" vertical="center"/>
    </xf>
    <xf numFmtId="0" fontId="0" fillId="8" borderId="16" xfId="0" applyFill="1" applyBorder="1" applyAlignment="1">
      <alignment horizontal="right" vertical="center"/>
    </xf>
    <xf numFmtId="0" fontId="0" fillId="8" borderId="17" xfId="0" applyFill="1" applyBorder="1" applyAlignment="1">
      <alignment horizontal="center" vertical="center"/>
    </xf>
    <xf numFmtId="1" fontId="0" fillId="8" borderId="36" xfId="1" applyNumberFormat="1" applyFont="1" applyFill="1" applyBorder="1" applyAlignment="1">
      <alignment horizontal="center" vertical="center"/>
    </xf>
    <xf numFmtId="1" fontId="0" fillId="9" borderId="36" xfId="1" applyNumberFormat="1" applyFont="1" applyFill="1" applyBorder="1" applyAlignment="1">
      <alignment horizontal="center" vertical="center"/>
    </xf>
    <xf numFmtId="1" fontId="0" fillId="0" borderId="36" xfId="1" applyNumberFormat="1" applyFont="1" applyFill="1" applyBorder="1" applyAlignment="1">
      <alignment horizontal="center" vertical="center"/>
    </xf>
    <xf numFmtId="1" fontId="0" fillId="9" borderId="25" xfId="1" applyNumberFormat="1" applyFont="1" applyFill="1" applyBorder="1" applyAlignment="1">
      <alignment horizontal="center" vertical="center"/>
    </xf>
    <xf numFmtId="1" fontId="0" fillId="0" borderId="25" xfId="1" applyNumberFormat="1" applyFont="1" applyFill="1" applyBorder="1" applyAlignment="1">
      <alignment horizontal="right" vertical="center"/>
    </xf>
    <xf numFmtId="9" fontId="0" fillId="0" borderId="70" xfId="1" applyFont="1" applyFill="1" applyBorder="1" applyAlignment="1">
      <alignment horizontal="right"/>
    </xf>
    <xf numFmtId="9" fontId="0" fillId="0" borderId="72" xfId="1" applyFont="1" applyFill="1" applyBorder="1" applyAlignment="1">
      <alignment horizontal="right"/>
    </xf>
    <xf numFmtId="9" fontId="0" fillId="0" borderId="66" xfId="1" applyFont="1" applyFill="1" applyBorder="1" applyAlignment="1">
      <alignment horizontal="right"/>
    </xf>
    <xf numFmtId="0" fontId="0" fillId="0" borderId="27" xfId="0" applyBorder="1" applyAlignment="1">
      <alignment horizontal="center" vertical="center"/>
    </xf>
    <xf numFmtId="9" fontId="0" fillId="0" borderId="19" xfId="1" applyFont="1" applyBorder="1" applyAlignment="1">
      <alignment horizontal="center" vertical="center"/>
    </xf>
    <xf numFmtId="0" fontId="0" fillId="5" borderId="19" xfId="0" applyFill="1" applyBorder="1" applyAlignment="1">
      <alignment horizontal="center"/>
    </xf>
    <xf numFmtId="9" fontId="0" fillId="0" borderId="19" xfId="1" applyFont="1" applyBorder="1" applyAlignment="1">
      <alignment horizontal="center"/>
    </xf>
    <xf numFmtId="9" fontId="0" fillId="6" borderId="19" xfId="1" applyFont="1" applyFill="1" applyBorder="1" applyAlignment="1">
      <alignment horizontal="center"/>
    </xf>
    <xf numFmtId="9" fontId="0" fillId="0" borderId="16" xfId="0" applyNumberFormat="1" applyBorder="1" applyAlignment="1">
      <alignment vertical="center"/>
    </xf>
    <xf numFmtId="9" fontId="0" fillId="0" borderId="17" xfId="0" applyNumberFormat="1" applyBorder="1" applyAlignment="1">
      <alignment vertical="center"/>
    </xf>
    <xf numFmtId="9" fontId="0" fillId="0" borderId="21" xfId="0" applyNumberFormat="1" applyBorder="1" applyAlignment="1">
      <alignment vertical="center"/>
    </xf>
    <xf numFmtId="9" fontId="11" fillId="0" borderId="21" xfId="1" applyFont="1" applyFill="1" applyBorder="1"/>
    <xf numFmtId="9" fontId="0" fillId="0" borderId="25" xfId="0" applyNumberFormat="1" applyBorder="1" applyAlignment="1">
      <alignment vertical="center"/>
    </xf>
    <xf numFmtId="0" fontId="13" fillId="0" borderId="16" xfId="0" applyFont="1" applyBorder="1"/>
    <xf numFmtId="0" fontId="13" fillId="0" borderId="17" xfId="0" applyFont="1" applyBorder="1"/>
    <xf numFmtId="0" fontId="13" fillId="0" borderId="62" xfId="0" applyFont="1" applyBorder="1"/>
    <xf numFmtId="0" fontId="13" fillId="0" borderId="26" xfId="0" applyFont="1" applyBorder="1"/>
    <xf numFmtId="9" fontId="0" fillId="0" borderId="68" xfId="0" applyNumberFormat="1" applyBorder="1" applyAlignment="1">
      <alignment horizontal="center" vertical="center"/>
    </xf>
    <xf numFmtId="0" fontId="0" fillId="0" borderId="68" xfId="0" applyBorder="1" applyAlignment="1">
      <alignment horizontal="center"/>
    </xf>
    <xf numFmtId="0" fontId="0" fillId="0" borderId="14" xfId="0" applyBorder="1" applyAlignment="1">
      <alignment horizontal="center"/>
    </xf>
    <xf numFmtId="0" fontId="0" fillId="0" borderId="62" xfId="0" applyBorder="1" applyAlignment="1">
      <alignment horizontal="center"/>
    </xf>
    <xf numFmtId="0" fontId="0" fillId="3" borderId="0" xfId="0" applyFill="1"/>
    <xf numFmtId="9" fontId="0" fillId="0" borderId="19" xfId="1" applyFont="1" applyFill="1" applyBorder="1" applyAlignment="1">
      <alignment horizontal="center"/>
    </xf>
    <xf numFmtId="0" fontId="0" fillId="0" borderId="11" xfId="0" applyBorder="1" applyAlignment="1">
      <alignment horizontal="center"/>
    </xf>
    <xf numFmtId="9" fontId="0" fillId="0" borderId="62" xfId="1" applyFont="1" applyFill="1" applyBorder="1" applyAlignment="1">
      <alignment horizontal="center"/>
    </xf>
    <xf numFmtId="0" fontId="0" fillId="0" borderId="2" xfId="0" applyBorder="1" applyAlignment="1">
      <alignment horizontal="center"/>
    </xf>
    <xf numFmtId="9" fontId="0" fillId="0" borderId="68" xfId="1" applyFont="1" applyFill="1" applyBorder="1" applyAlignment="1">
      <alignment horizontal="center" vertical="center"/>
    </xf>
    <xf numFmtId="9" fontId="0" fillId="0" borderId="19" xfId="1" applyFont="1" applyFill="1" applyBorder="1" applyAlignment="1">
      <alignment horizontal="center" vertical="center"/>
    </xf>
    <xf numFmtId="0" fontId="7" fillId="0" borderId="27" xfId="0" applyFont="1" applyBorder="1" applyAlignment="1">
      <alignment horizontal="center" vertical="center"/>
    </xf>
    <xf numFmtId="0" fontId="0" fillId="0" borderId="74" xfId="0" applyBorder="1"/>
    <xf numFmtId="9" fontId="0" fillId="0" borderId="55" xfId="0" applyNumberFormat="1" applyBorder="1" applyAlignment="1">
      <alignment horizontal="center" vertical="center"/>
    </xf>
    <xf numFmtId="0" fontId="0" fillId="0" borderId="27" xfId="0" applyBorder="1"/>
    <xf numFmtId="9" fontId="0" fillId="0" borderId="70" xfId="0" applyNumberFormat="1" applyBorder="1" applyAlignment="1">
      <alignment horizontal="center" vertical="center"/>
    </xf>
    <xf numFmtId="9" fontId="10" fillId="0" borderId="66" xfId="0" applyNumberFormat="1" applyFont="1" applyBorder="1" applyAlignment="1">
      <alignment horizontal="center" vertical="center"/>
    </xf>
    <xf numFmtId="0" fontId="0" fillId="0" borderId="73" xfId="0" applyBorder="1"/>
    <xf numFmtId="0" fontId="0" fillId="6" borderId="42" xfId="0" applyFill="1" applyBorder="1" applyAlignment="1">
      <alignment horizontal="center" vertical="center"/>
    </xf>
    <xf numFmtId="0" fontId="7" fillId="6" borderId="42" xfId="0" applyFont="1" applyFill="1" applyBorder="1" applyAlignment="1">
      <alignment horizontal="center" vertical="center"/>
    </xf>
    <xf numFmtId="9" fontId="0" fillId="6" borderId="43" xfId="0" applyNumberFormat="1" applyFill="1" applyBorder="1" applyAlignment="1">
      <alignment horizontal="center" vertical="center"/>
    </xf>
    <xf numFmtId="9" fontId="0" fillId="0" borderId="80" xfId="0" applyNumberFormat="1" applyBorder="1" applyAlignment="1">
      <alignment horizontal="center" vertical="center"/>
    </xf>
    <xf numFmtId="9" fontId="0" fillId="6" borderId="42" xfId="0" applyNumberFormat="1" applyFill="1" applyBorder="1" applyAlignment="1">
      <alignment horizontal="center" vertical="center"/>
    </xf>
    <xf numFmtId="9" fontId="0" fillId="0" borderId="9" xfId="0" applyNumberFormat="1" applyBorder="1" applyAlignment="1">
      <alignment horizontal="center" vertical="center"/>
    </xf>
    <xf numFmtId="0" fontId="0" fillId="5" borderId="11" xfId="0" applyFill="1" applyBorder="1"/>
    <xf numFmtId="0" fontId="0" fillId="5" borderId="12" xfId="0" applyFill="1" applyBorder="1"/>
    <xf numFmtId="9" fontId="7" fillId="0" borderId="16" xfId="0" applyNumberFormat="1" applyFont="1" applyBorder="1" applyAlignment="1">
      <alignment horizontal="center" vertical="center" wrapText="1"/>
    </xf>
    <xf numFmtId="9" fontId="6" fillId="9" borderId="16" xfId="0" applyNumberFormat="1" applyFont="1" applyFill="1" applyBorder="1" applyAlignment="1">
      <alignment horizontal="center" vertical="center" wrapText="1"/>
    </xf>
    <xf numFmtId="9" fontId="0" fillId="0" borderId="17" xfId="1" applyFont="1" applyFill="1" applyBorder="1" applyAlignment="1">
      <alignment horizontal="center"/>
    </xf>
    <xf numFmtId="9" fontId="7" fillId="0" borderId="25" xfId="0" applyNumberFormat="1" applyFont="1" applyBorder="1" applyAlignment="1">
      <alignment horizontal="center" vertical="center" wrapText="1"/>
    </xf>
    <xf numFmtId="9" fontId="6" fillId="9" borderId="25" xfId="0" applyNumberFormat="1" applyFont="1" applyFill="1" applyBorder="1" applyAlignment="1">
      <alignment horizontal="center" vertical="center" wrapText="1"/>
    </xf>
    <xf numFmtId="0" fontId="5" fillId="4" borderId="10" xfId="0" applyFont="1" applyFill="1" applyBorder="1" applyAlignment="1">
      <alignment vertical="center" wrapText="1"/>
    </xf>
    <xf numFmtId="0" fontId="5" fillId="4" borderId="11" xfId="0" applyFont="1" applyFill="1" applyBorder="1" applyAlignment="1">
      <alignment vertical="center" wrapText="1"/>
    </xf>
    <xf numFmtId="0" fontId="5" fillId="4" borderId="2" xfId="0" applyFont="1" applyFill="1" applyBorder="1" applyAlignment="1">
      <alignment vertical="center" wrapText="1"/>
    </xf>
    <xf numFmtId="0" fontId="0" fillId="6" borderId="4" xfId="0" applyFill="1" applyBorder="1" applyAlignment="1">
      <alignment horizontal="center" vertical="center" wrapText="1"/>
    </xf>
    <xf numFmtId="0" fontId="0" fillId="0" borderId="4" xfId="0" applyBorder="1" applyAlignment="1">
      <alignment horizontal="left" vertical="center" wrapText="1"/>
    </xf>
    <xf numFmtId="0" fontId="0" fillId="0" borderId="81" xfId="0" applyBorder="1" applyAlignment="1">
      <alignment horizontal="center" vertical="center"/>
    </xf>
    <xf numFmtId="0" fontId="0" fillId="6" borderId="48" xfId="0" applyFill="1" applyBorder="1" applyAlignment="1">
      <alignment horizontal="center" vertical="top" wrapText="1"/>
    </xf>
    <xf numFmtId="0" fontId="0" fillId="0" borderId="48" xfId="0" applyBorder="1" applyAlignment="1">
      <alignment vertical="top" wrapText="1"/>
    </xf>
    <xf numFmtId="0" fontId="0" fillId="6" borderId="18" xfId="0" applyFill="1" applyBorder="1" applyAlignment="1">
      <alignment horizontal="center" vertical="center" wrapText="1"/>
    </xf>
    <xf numFmtId="0" fontId="0" fillId="6" borderId="24" xfId="0" applyFill="1" applyBorder="1" applyAlignment="1">
      <alignment horizontal="center" vertical="center" wrapText="1"/>
    </xf>
    <xf numFmtId="9" fontId="0" fillId="6" borderId="15" xfId="0" applyNumberFormat="1" applyFill="1" applyBorder="1" applyAlignment="1">
      <alignment vertical="center"/>
    </xf>
    <xf numFmtId="9" fontId="0" fillId="0" borderId="17" xfId="0" applyNumberFormat="1" applyBorder="1"/>
    <xf numFmtId="0" fontId="0" fillId="6" borderId="38" xfId="0" applyFill="1" applyBorder="1"/>
    <xf numFmtId="0" fontId="0" fillId="6" borderId="48" xfId="0" applyFill="1" applyBorder="1"/>
    <xf numFmtId="9" fontId="0" fillId="6" borderId="47" xfId="0" applyNumberFormat="1" applyFill="1" applyBorder="1" applyAlignment="1">
      <alignment horizontal="center" vertical="center"/>
    </xf>
    <xf numFmtId="0" fontId="0" fillId="6" borderId="47" xfId="0" applyFill="1" applyBorder="1"/>
    <xf numFmtId="1" fontId="0" fillId="8" borderId="20" xfId="0" applyNumberFormat="1" applyFill="1" applyBorder="1" applyAlignment="1">
      <alignment horizontal="center" vertical="center"/>
    </xf>
    <xf numFmtId="9" fontId="3" fillId="0" borderId="20" xfId="1" applyFont="1" applyFill="1" applyBorder="1" applyAlignment="1">
      <alignment horizontal="center" vertical="center" wrapText="1"/>
    </xf>
    <xf numFmtId="0" fontId="0" fillId="6" borderId="15" xfId="0" applyFill="1" applyBorder="1" applyAlignment="1">
      <alignment horizontal="center" vertical="center" wrapText="1"/>
    </xf>
    <xf numFmtId="1" fontId="6" fillId="0" borderId="16" xfId="1" applyNumberFormat="1" applyFont="1" applyFill="1" applyBorder="1" applyAlignment="1">
      <alignment horizontal="center" vertical="center" wrapText="1"/>
    </xf>
    <xf numFmtId="0" fontId="0" fillId="6" borderId="24" xfId="0" applyFill="1" applyBorder="1" applyAlignment="1">
      <alignment horizontal="center" vertical="top" wrapText="1"/>
    </xf>
    <xf numFmtId="0" fontId="0" fillId="0" borderId="25" xfId="0" applyBorder="1" applyAlignment="1">
      <alignment vertical="top" wrapText="1"/>
    </xf>
    <xf numFmtId="0" fontId="0" fillId="6" borderId="18" xfId="0" applyFill="1" applyBorder="1" applyAlignment="1">
      <alignment horizontal="center" vertical="top" wrapText="1"/>
    </xf>
    <xf numFmtId="1" fontId="6" fillId="0" borderId="25" xfId="1" applyNumberFormat="1" applyFont="1" applyFill="1" applyBorder="1" applyAlignment="1">
      <alignment horizontal="center" vertical="center" wrapText="1"/>
    </xf>
    <xf numFmtId="0" fontId="0" fillId="6" borderId="15" xfId="0" applyFill="1" applyBorder="1" applyAlignment="1">
      <alignment horizontal="center" wrapText="1"/>
    </xf>
    <xf numFmtId="0" fontId="13" fillId="0" borderId="16" xfId="0" applyFont="1" applyBorder="1" applyAlignment="1">
      <alignment horizontal="center"/>
    </xf>
    <xf numFmtId="0" fontId="0" fillId="6" borderId="4" xfId="0" applyFill="1" applyBorder="1" applyAlignment="1">
      <alignment horizontal="center" wrapText="1"/>
    </xf>
    <xf numFmtId="0" fontId="13" fillId="0" borderId="25" xfId="0" applyFont="1" applyBorder="1" applyAlignment="1">
      <alignment horizontal="center"/>
    </xf>
    <xf numFmtId="0" fontId="11" fillId="0" borderId="25" xfId="0" applyFont="1" applyBorder="1" applyAlignment="1">
      <alignment horizontal="center"/>
    </xf>
    <xf numFmtId="0" fontId="0" fillId="6" borderId="15" xfId="0" applyFill="1" applyBorder="1"/>
    <xf numFmtId="0" fontId="0" fillId="6" borderId="18" xfId="0" applyFill="1" applyBorder="1"/>
    <xf numFmtId="0" fontId="0" fillId="6" borderId="24" xfId="0" applyFill="1" applyBorder="1"/>
    <xf numFmtId="0" fontId="16" fillId="6" borderId="0" xfId="0" applyFont="1" applyFill="1" applyAlignment="1">
      <alignment horizontal="center" vertical="center"/>
    </xf>
    <xf numFmtId="1" fontId="0" fillId="6" borderId="40" xfId="0" applyNumberFormat="1" applyFill="1" applyBorder="1" applyAlignment="1">
      <alignment vertical="center"/>
    </xf>
    <xf numFmtId="9" fontId="0" fillId="6" borderId="77" xfId="0" applyNumberFormat="1" applyFill="1" applyBorder="1" applyAlignment="1">
      <alignment vertical="center"/>
    </xf>
    <xf numFmtId="0" fontId="0" fillId="6" borderId="2" xfId="0" applyFill="1" applyBorder="1" applyAlignment="1">
      <alignment horizontal="center" vertical="center"/>
    </xf>
    <xf numFmtId="9" fontId="0" fillId="6" borderId="45" xfId="0" applyNumberFormat="1" applyFill="1" applyBorder="1" applyAlignment="1">
      <alignment horizontal="center" vertical="center"/>
    </xf>
    <xf numFmtId="0" fontId="0" fillId="6" borderId="76" xfId="0" applyFill="1" applyBorder="1" applyAlignment="1">
      <alignment horizontal="center"/>
    </xf>
    <xf numFmtId="0" fontId="0" fillId="6" borderId="37" xfId="0" applyFill="1" applyBorder="1" applyAlignment="1">
      <alignment horizontal="center" vertical="center"/>
    </xf>
    <xf numFmtId="0" fontId="3" fillId="6" borderId="11" xfId="0" applyFont="1" applyFill="1" applyBorder="1" applyAlignment="1">
      <alignment horizontal="center" vertical="center"/>
    </xf>
    <xf numFmtId="9" fontId="0" fillId="6" borderId="18" xfId="0" applyNumberFormat="1" applyFill="1" applyBorder="1" applyAlignment="1">
      <alignment vertical="center"/>
    </xf>
    <xf numFmtId="9" fontId="11" fillId="6" borderId="18" xfId="1" applyFont="1" applyFill="1" applyBorder="1"/>
    <xf numFmtId="9" fontId="11" fillId="6" borderId="38" xfId="1" applyFont="1" applyFill="1" applyBorder="1"/>
    <xf numFmtId="9" fontId="0" fillId="6" borderId="19" xfId="0" applyNumberFormat="1" applyFill="1" applyBorder="1"/>
    <xf numFmtId="9" fontId="0" fillId="6" borderId="19" xfId="1" applyFont="1" applyFill="1" applyBorder="1"/>
    <xf numFmtId="9" fontId="0" fillId="6" borderId="14" xfId="0" applyNumberFormat="1" applyFill="1" applyBorder="1" applyAlignment="1">
      <alignment horizontal="center" vertical="center"/>
    </xf>
    <xf numFmtId="9" fontId="0" fillId="6" borderId="26" xfId="0" applyNumberFormat="1" applyFill="1" applyBorder="1" applyAlignment="1">
      <alignment horizontal="center" vertical="center"/>
    </xf>
    <xf numFmtId="0" fontId="0" fillId="6" borderId="37" xfId="0" applyFill="1" applyBorder="1"/>
    <xf numFmtId="0" fontId="0" fillId="6" borderId="71" xfId="0" applyFill="1" applyBorder="1"/>
    <xf numFmtId="9" fontId="0" fillId="6" borderId="37" xfId="0" applyNumberFormat="1" applyFill="1" applyBorder="1" applyAlignment="1">
      <alignment horizontal="center" vertical="center"/>
    </xf>
    <xf numFmtId="0" fontId="0" fillId="6" borderId="42" xfId="0" applyFill="1" applyBorder="1" applyAlignment="1">
      <alignment horizontal="center"/>
    </xf>
    <xf numFmtId="0" fontId="0" fillId="6" borderId="43" xfId="0" applyFill="1" applyBorder="1"/>
    <xf numFmtId="0" fontId="0" fillId="6" borderId="63" xfId="0" applyFill="1" applyBorder="1"/>
    <xf numFmtId="0" fontId="0" fillId="6" borderId="46" xfId="0" applyFill="1" applyBorder="1"/>
    <xf numFmtId="0" fontId="0" fillId="6" borderId="58" xfId="0" applyFill="1" applyBorder="1"/>
    <xf numFmtId="0" fontId="0" fillId="6" borderId="42" xfId="0" applyFill="1" applyBorder="1"/>
    <xf numFmtId="9" fontId="10" fillId="6" borderId="48" xfId="0" applyNumberFormat="1" applyFont="1" applyFill="1" applyBorder="1" applyAlignment="1">
      <alignment horizontal="center" vertical="center"/>
    </xf>
    <xf numFmtId="0" fontId="1" fillId="6" borderId="38" xfId="0" applyFont="1" applyFill="1" applyBorder="1" applyAlignment="1">
      <alignment horizontal="center" vertical="center"/>
    </xf>
    <xf numFmtId="0" fontId="1" fillId="6" borderId="37" xfId="0" applyFont="1" applyFill="1" applyBorder="1" applyAlignment="1">
      <alignment horizontal="center" vertical="center"/>
    </xf>
    <xf numFmtId="9" fontId="1" fillId="6" borderId="38" xfId="0" applyNumberFormat="1" applyFont="1" applyFill="1" applyBorder="1" applyAlignment="1">
      <alignment horizontal="center" vertical="center"/>
    </xf>
    <xf numFmtId="0" fontId="1" fillId="6" borderId="48" xfId="0" applyFont="1" applyFill="1" applyBorder="1"/>
    <xf numFmtId="0" fontId="16" fillId="18" borderId="42" xfId="0" applyFont="1" applyFill="1" applyBorder="1" applyAlignment="1">
      <alignment horizontal="center" vertical="center"/>
    </xf>
    <xf numFmtId="0" fontId="0" fillId="18" borderId="15" xfId="0" applyFill="1" applyBorder="1" applyAlignment="1">
      <alignment horizontal="center"/>
    </xf>
    <xf numFmtId="0" fontId="0" fillId="18" borderId="18" xfId="0" applyFill="1" applyBorder="1" applyAlignment="1">
      <alignment horizontal="center"/>
    </xf>
    <xf numFmtId="0" fontId="0" fillId="18" borderId="24" xfId="0" applyFill="1" applyBorder="1" applyAlignment="1">
      <alignment horizontal="center"/>
    </xf>
    <xf numFmtId="9" fontId="6" fillId="18" borderId="63" xfId="0" applyNumberFormat="1" applyFont="1" applyFill="1" applyBorder="1" applyAlignment="1">
      <alignment horizontal="center" vertical="center" wrapText="1"/>
    </xf>
    <xf numFmtId="9" fontId="6" fillId="18" borderId="46" xfId="0" applyNumberFormat="1" applyFont="1" applyFill="1" applyBorder="1" applyAlignment="1">
      <alignment horizontal="center" vertical="center" wrapText="1"/>
    </xf>
    <xf numFmtId="9" fontId="6" fillId="18" borderId="58" xfId="0" applyNumberFormat="1" applyFont="1" applyFill="1" applyBorder="1" applyAlignment="1">
      <alignment horizontal="center" vertical="center" wrapText="1"/>
    </xf>
    <xf numFmtId="1" fontId="0" fillId="18" borderId="63" xfId="0" applyNumberFormat="1" applyFill="1" applyBorder="1" applyAlignment="1">
      <alignment horizontal="center" vertical="center"/>
    </xf>
    <xf numFmtId="9" fontId="7" fillId="18" borderId="58" xfId="0" applyNumberFormat="1" applyFont="1" applyFill="1" applyBorder="1" applyAlignment="1">
      <alignment horizontal="center" vertical="center" wrapText="1"/>
    </xf>
    <xf numFmtId="0" fontId="0" fillId="18" borderId="63" xfId="0" applyFill="1" applyBorder="1" applyAlignment="1">
      <alignment horizontal="center" vertical="center"/>
    </xf>
    <xf numFmtId="9" fontId="0" fillId="18" borderId="46" xfId="0" applyNumberFormat="1" applyFill="1" applyBorder="1" applyAlignment="1">
      <alignment horizontal="center" vertical="center"/>
    </xf>
    <xf numFmtId="9" fontId="0" fillId="18" borderId="59" xfId="0" applyNumberFormat="1" applyFill="1" applyBorder="1" applyAlignment="1">
      <alignment horizontal="center" vertical="center"/>
    </xf>
    <xf numFmtId="9" fontId="0" fillId="18" borderId="8" xfId="0" applyNumberFormat="1" applyFill="1" applyBorder="1" applyAlignment="1">
      <alignment horizontal="center" vertical="center"/>
    </xf>
    <xf numFmtId="9" fontId="0" fillId="18" borderId="28" xfId="0" applyNumberFormat="1" applyFill="1" applyBorder="1" applyAlignment="1">
      <alignment horizontal="center" vertical="center"/>
    </xf>
    <xf numFmtId="0" fontId="0" fillId="18" borderId="53" xfId="0" applyFill="1" applyBorder="1" applyAlignment="1">
      <alignment horizontal="center" vertical="center"/>
    </xf>
    <xf numFmtId="0" fontId="0" fillId="18" borderId="28" xfId="0" applyFill="1" applyBorder="1" applyAlignment="1">
      <alignment horizontal="center" vertical="center"/>
    </xf>
    <xf numFmtId="0" fontId="0" fillId="18" borderId="20" xfId="0" applyFill="1" applyBorder="1" applyAlignment="1">
      <alignment horizontal="center" vertical="center"/>
    </xf>
    <xf numFmtId="9" fontId="8" fillId="18" borderId="63" xfId="0" applyNumberFormat="1" applyFont="1" applyFill="1" applyBorder="1" applyAlignment="1">
      <alignment horizontal="center" vertical="center" wrapText="1"/>
    </xf>
    <xf numFmtId="9" fontId="0" fillId="18" borderId="57" xfId="1" applyFont="1" applyFill="1" applyBorder="1" applyAlignment="1">
      <alignment horizontal="center" vertical="center"/>
    </xf>
    <xf numFmtId="9" fontId="0" fillId="18" borderId="59" xfId="1" applyFont="1" applyFill="1" applyBorder="1" applyAlignment="1">
      <alignment horizontal="center" vertical="center"/>
    </xf>
    <xf numFmtId="1" fontId="0" fillId="18" borderId="15" xfId="1" applyNumberFormat="1" applyFont="1" applyFill="1" applyBorder="1" applyAlignment="1">
      <alignment horizontal="center" vertical="center"/>
    </xf>
    <xf numFmtId="1" fontId="0" fillId="18" borderId="18" xfId="1" applyNumberFormat="1" applyFont="1" applyFill="1" applyBorder="1" applyAlignment="1">
      <alignment horizontal="center" vertical="center"/>
    </xf>
    <xf numFmtId="1" fontId="0" fillId="18" borderId="24" xfId="1" applyNumberFormat="1" applyFont="1" applyFill="1" applyBorder="1" applyAlignment="1">
      <alignment horizontal="center" vertical="center"/>
    </xf>
    <xf numFmtId="1" fontId="0" fillId="18" borderId="28" xfId="1" applyNumberFormat="1" applyFont="1" applyFill="1" applyBorder="1" applyAlignment="1">
      <alignment horizontal="center" vertical="center"/>
    </xf>
    <xf numFmtId="1" fontId="0" fillId="18" borderId="20" xfId="1" applyNumberFormat="1" applyFont="1" applyFill="1" applyBorder="1" applyAlignment="1">
      <alignment horizontal="center" vertical="center"/>
    </xf>
    <xf numFmtId="9" fontId="0" fillId="18" borderId="20" xfId="1" applyFont="1" applyFill="1" applyBorder="1" applyAlignment="1">
      <alignment horizontal="center" vertical="center"/>
    </xf>
    <xf numFmtId="1" fontId="0" fillId="18" borderId="53" xfId="1" applyNumberFormat="1" applyFont="1" applyFill="1" applyBorder="1" applyAlignment="1">
      <alignment horizontal="center" vertical="center"/>
    </xf>
    <xf numFmtId="9" fontId="7" fillId="19" borderId="20" xfId="0" applyNumberFormat="1" applyFont="1" applyFill="1" applyBorder="1" applyAlignment="1">
      <alignment horizontal="center" vertical="center"/>
    </xf>
    <xf numFmtId="0" fontId="0" fillId="18" borderId="20" xfId="0" applyFill="1" applyBorder="1" applyAlignment="1">
      <alignment horizontal="center"/>
    </xf>
    <xf numFmtId="9" fontId="0" fillId="18" borderId="20" xfId="0" applyNumberFormat="1" applyFill="1" applyBorder="1" applyAlignment="1">
      <alignment horizontal="center"/>
    </xf>
    <xf numFmtId="9" fontId="0" fillId="18" borderId="20" xfId="0" applyNumberFormat="1" applyFill="1" applyBorder="1" applyAlignment="1">
      <alignment horizontal="center" vertical="center"/>
    </xf>
    <xf numFmtId="9" fontId="0" fillId="18" borderId="53" xfId="0" applyNumberFormat="1" applyFill="1" applyBorder="1" applyAlignment="1">
      <alignment horizontal="center" vertical="center"/>
    </xf>
    <xf numFmtId="0" fontId="3" fillId="18" borderId="11" xfId="0" applyFont="1" applyFill="1" applyBorder="1" applyAlignment="1">
      <alignment horizontal="left" vertical="center"/>
    </xf>
    <xf numFmtId="9" fontId="0" fillId="18" borderId="26" xfId="1" applyFont="1" applyFill="1" applyBorder="1" applyAlignment="1">
      <alignment horizontal="center"/>
    </xf>
    <xf numFmtId="0" fontId="0" fillId="18" borderId="33" xfId="0" applyFill="1" applyBorder="1" applyAlignment="1">
      <alignment horizontal="center" vertical="center"/>
    </xf>
    <xf numFmtId="9" fontId="0" fillId="18" borderId="33" xfId="0" applyNumberFormat="1" applyFill="1" applyBorder="1" applyAlignment="1">
      <alignment horizontal="center" vertical="center"/>
    </xf>
    <xf numFmtId="0" fontId="0" fillId="18" borderId="54" xfId="0" applyFill="1" applyBorder="1" applyAlignment="1">
      <alignment horizontal="center" vertical="center"/>
    </xf>
    <xf numFmtId="0" fontId="0" fillId="18" borderId="40" xfId="0" applyFill="1" applyBorder="1" applyAlignment="1">
      <alignment horizontal="center"/>
    </xf>
    <xf numFmtId="0" fontId="0" fillId="18" borderId="41" xfId="0" applyFill="1" applyBorder="1" applyAlignment="1">
      <alignment horizontal="center"/>
    </xf>
    <xf numFmtId="0" fontId="0" fillId="18" borderId="49" xfId="0" applyFill="1" applyBorder="1" applyAlignment="1">
      <alignment horizontal="center"/>
    </xf>
    <xf numFmtId="0" fontId="10" fillId="18" borderId="20" xfId="0" applyFont="1" applyFill="1" applyBorder="1" applyAlignment="1">
      <alignment horizontal="center" vertical="center"/>
    </xf>
    <xf numFmtId="9" fontId="0" fillId="18" borderId="25" xfId="0" applyNumberFormat="1" applyFill="1" applyBorder="1" applyAlignment="1">
      <alignment horizontal="center" vertical="center"/>
    </xf>
    <xf numFmtId="1" fontId="0" fillId="18" borderId="20" xfId="0" applyNumberFormat="1" applyFill="1" applyBorder="1" applyAlignment="1">
      <alignment horizontal="center" vertical="center"/>
    </xf>
    <xf numFmtId="9" fontId="0" fillId="18" borderId="15" xfId="0" applyNumberFormat="1" applyFill="1" applyBorder="1" applyAlignment="1">
      <alignment horizontal="center" vertical="center"/>
    </xf>
    <xf numFmtId="9" fontId="0" fillId="18" borderId="24" xfId="0" applyNumberFormat="1" applyFill="1" applyBorder="1" applyAlignment="1">
      <alignment horizontal="center" vertical="center"/>
    </xf>
    <xf numFmtId="0" fontId="11" fillId="18" borderId="16" xfId="0" applyFont="1" applyFill="1" applyBorder="1" applyAlignment="1">
      <alignment horizontal="center"/>
    </xf>
    <xf numFmtId="0" fontId="1" fillId="18" borderId="20" xfId="0" applyFont="1" applyFill="1" applyBorder="1" applyAlignment="1">
      <alignment horizontal="center" vertical="center"/>
    </xf>
    <xf numFmtId="1" fontId="3" fillId="18" borderId="20" xfId="1" applyNumberFormat="1" applyFont="1" applyFill="1" applyBorder="1" applyAlignment="1">
      <alignment horizontal="center" vertical="center"/>
    </xf>
    <xf numFmtId="9" fontId="1" fillId="18" borderId="20" xfId="0" applyNumberFormat="1" applyFont="1" applyFill="1" applyBorder="1" applyAlignment="1">
      <alignment horizontal="center" vertical="center"/>
    </xf>
    <xf numFmtId="0" fontId="1" fillId="18" borderId="25" xfId="0" applyFont="1" applyFill="1" applyBorder="1" applyAlignment="1">
      <alignment horizontal="center" vertical="center"/>
    </xf>
    <xf numFmtId="0" fontId="0" fillId="18" borderId="47" xfId="0" applyFill="1" applyBorder="1" applyAlignment="1">
      <alignment horizontal="center"/>
    </xf>
    <xf numFmtId="0" fontId="0" fillId="18" borderId="43" xfId="0" applyFill="1" applyBorder="1" applyAlignment="1">
      <alignment horizontal="center"/>
    </xf>
    <xf numFmtId="0" fontId="0" fillId="18" borderId="38" xfId="0" applyFill="1" applyBorder="1" applyAlignment="1">
      <alignment horizontal="center"/>
    </xf>
    <xf numFmtId="0" fontId="0" fillId="18" borderId="48" xfId="0" applyFill="1" applyBorder="1" applyAlignment="1">
      <alignment horizontal="center"/>
    </xf>
    <xf numFmtId="0" fontId="0" fillId="18" borderId="0" xfId="0" applyFill="1" applyAlignment="1">
      <alignment horizontal="center"/>
    </xf>
    <xf numFmtId="0" fontId="16" fillId="18" borderId="0" xfId="0" applyFont="1" applyFill="1" applyAlignment="1">
      <alignment horizontal="center" vertical="center"/>
    </xf>
    <xf numFmtId="0" fontId="12" fillId="18" borderId="27" xfId="0" applyFont="1" applyFill="1" applyBorder="1" applyAlignment="1">
      <alignment horizontal="center" vertical="center"/>
    </xf>
    <xf numFmtId="0" fontId="0" fillId="18" borderId="15" xfId="0" applyFill="1" applyBorder="1"/>
    <xf numFmtId="0" fontId="0" fillId="18" borderId="18" xfId="0" applyFill="1" applyBorder="1"/>
    <xf numFmtId="0" fontId="0" fillId="18" borderId="24" xfId="0" applyFill="1" applyBorder="1"/>
    <xf numFmtId="9" fontId="0" fillId="18" borderId="2" xfId="0" applyNumberFormat="1" applyFill="1" applyBorder="1" applyAlignment="1">
      <alignment horizontal="center" vertical="center"/>
    </xf>
    <xf numFmtId="9" fontId="0" fillId="18" borderId="41" xfId="0" applyNumberFormat="1" applyFill="1" applyBorder="1" applyAlignment="1">
      <alignment horizontal="center" vertical="center"/>
    </xf>
    <xf numFmtId="9" fontId="0" fillId="18" borderId="49" xfId="0" applyNumberFormat="1" applyFill="1" applyBorder="1" applyAlignment="1">
      <alignment horizontal="center" vertical="center"/>
    </xf>
    <xf numFmtId="1" fontId="0" fillId="18" borderId="47" xfId="0" applyNumberFormat="1" applyFill="1" applyBorder="1" applyAlignment="1">
      <alignment vertical="center"/>
    </xf>
    <xf numFmtId="9" fontId="0" fillId="18" borderId="48" xfId="0" applyNumberFormat="1" applyFill="1" applyBorder="1" applyAlignment="1">
      <alignment vertical="center"/>
    </xf>
    <xf numFmtId="0" fontId="0" fillId="18" borderId="2" xfId="0" applyFill="1" applyBorder="1" applyAlignment="1">
      <alignment horizontal="center" vertical="center"/>
    </xf>
    <xf numFmtId="9" fontId="0" fillId="18" borderId="0" xfId="0" applyNumberFormat="1" applyFill="1" applyAlignment="1">
      <alignment horizontal="center" vertical="center"/>
    </xf>
    <xf numFmtId="9" fontId="0" fillId="18" borderId="44" xfId="0" applyNumberFormat="1" applyFill="1" applyBorder="1" applyAlignment="1">
      <alignment horizontal="center" vertical="center"/>
    </xf>
    <xf numFmtId="0" fontId="0" fillId="18" borderId="0" xfId="0" applyFill="1" applyAlignment="1">
      <alignment horizontal="center" vertical="center"/>
    </xf>
    <xf numFmtId="0" fontId="0" fillId="18" borderId="40" xfId="0" applyFill="1" applyBorder="1" applyAlignment="1">
      <alignment horizontal="center" vertical="center"/>
    </xf>
    <xf numFmtId="0" fontId="0" fillId="18" borderId="41" xfId="0" applyFill="1" applyBorder="1" applyAlignment="1">
      <alignment horizontal="center" vertical="center"/>
    </xf>
    <xf numFmtId="0" fontId="0" fillId="18" borderId="77" xfId="0" applyFill="1" applyBorder="1" applyAlignment="1">
      <alignment horizontal="center" vertical="center"/>
    </xf>
    <xf numFmtId="0" fontId="5" fillId="18" borderId="2" xfId="0" applyFont="1" applyFill="1" applyBorder="1" applyAlignment="1">
      <alignment vertical="center" wrapText="1"/>
    </xf>
    <xf numFmtId="9" fontId="0" fillId="18" borderId="75" xfId="0" applyNumberFormat="1" applyFill="1" applyBorder="1"/>
    <xf numFmtId="9" fontId="0" fillId="18" borderId="40" xfId="0" applyNumberFormat="1" applyFill="1" applyBorder="1"/>
    <xf numFmtId="0" fontId="0" fillId="18" borderId="47" xfId="0" applyFill="1" applyBorder="1" applyAlignment="1">
      <alignment horizontal="center" vertical="center"/>
    </xf>
    <xf numFmtId="0" fontId="0" fillId="18" borderId="38" xfId="0" applyFill="1" applyBorder="1" applyAlignment="1">
      <alignment horizontal="center" vertical="center"/>
    </xf>
    <xf numFmtId="0" fontId="0" fillId="18" borderId="48" xfId="0" applyFill="1" applyBorder="1" applyAlignment="1">
      <alignment horizontal="center" vertical="center"/>
    </xf>
    <xf numFmtId="9" fontId="0" fillId="18" borderId="20" xfId="0" applyNumberFormat="1" applyFill="1" applyBorder="1" applyAlignment="1">
      <alignment vertical="center"/>
    </xf>
    <xf numFmtId="0" fontId="13" fillId="18" borderId="20" xfId="0" applyFont="1" applyFill="1" applyBorder="1"/>
    <xf numFmtId="0" fontId="13" fillId="18" borderId="19" xfId="0" applyFont="1" applyFill="1" applyBorder="1"/>
    <xf numFmtId="9" fontId="0" fillId="18" borderId="19" xfId="0" applyNumberFormat="1" applyFill="1" applyBorder="1"/>
    <xf numFmtId="0" fontId="0" fillId="18" borderId="19" xfId="0" applyFill="1" applyBorder="1"/>
    <xf numFmtId="9" fontId="0" fillId="18" borderId="14" xfId="0" applyNumberFormat="1" applyFill="1" applyBorder="1" applyAlignment="1">
      <alignment horizontal="center" vertical="center"/>
    </xf>
    <xf numFmtId="0" fontId="0" fillId="18" borderId="19" xfId="0" applyFill="1" applyBorder="1" applyAlignment="1">
      <alignment horizontal="center" vertical="center"/>
    </xf>
    <xf numFmtId="9" fontId="0" fillId="18" borderId="19" xfId="0" applyNumberFormat="1" applyFill="1" applyBorder="1" applyAlignment="1">
      <alignment horizontal="center" vertical="center"/>
    </xf>
    <xf numFmtId="0" fontId="0" fillId="18" borderId="23" xfId="0" applyFill="1" applyBorder="1" applyAlignment="1">
      <alignment horizontal="center" vertical="center"/>
    </xf>
    <xf numFmtId="0" fontId="0" fillId="18" borderId="14" xfId="0" applyFill="1" applyBorder="1" applyAlignment="1">
      <alignment horizontal="center" vertical="center"/>
    </xf>
    <xf numFmtId="9" fontId="0" fillId="18" borderId="26" xfId="0" applyNumberFormat="1" applyFill="1" applyBorder="1" applyAlignment="1">
      <alignment horizontal="center" vertical="center"/>
    </xf>
    <xf numFmtId="0" fontId="7" fillId="18" borderId="0" xfId="0" applyFont="1" applyFill="1" applyAlignment="1">
      <alignment horizontal="center" vertical="center"/>
    </xf>
    <xf numFmtId="0" fontId="0" fillId="18" borderId="5" xfId="0" applyFill="1" applyBorder="1" applyAlignment="1">
      <alignment horizontal="center" vertical="center"/>
    </xf>
    <xf numFmtId="0" fontId="0" fillId="18" borderId="40" xfId="0" applyFill="1" applyBorder="1"/>
    <xf numFmtId="0" fontId="0" fillId="18" borderId="41" xfId="0" applyFill="1" applyBorder="1"/>
    <xf numFmtId="0" fontId="0" fillId="18" borderId="49" xfId="0" applyFill="1" applyBorder="1"/>
    <xf numFmtId="9" fontId="0" fillId="18" borderId="23" xfId="0" applyNumberFormat="1" applyFill="1" applyBorder="1" applyAlignment="1">
      <alignment horizontal="center" vertical="center"/>
    </xf>
    <xf numFmtId="0" fontId="0" fillId="18" borderId="23" xfId="0" applyFill="1" applyBorder="1"/>
    <xf numFmtId="9" fontId="0" fillId="18" borderId="62" xfId="0" applyNumberFormat="1" applyFill="1" applyBorder="1" applyAlignment="1">
      <alignment horizontal="center" vertical="center"/>
    </xf>
    <xf numFmtId="0" fontId="0" fillId="18" borderId="20" xfId="0" applyFill="1" applyBorder="1"/>
    <xf numFmtId="9" fontId="0" fillId="18" borderId="75" xfId="0" applyNumberFormat="1" applyFill="1" applyBorder="1" applyAlignment="1">
      <alignment horizontal="center" vertical="center"/>
    </xf>
    <xf numFmtId="9" fontId="10" fillId="18" borderId="49" xfId="0" applyNumberFormat="1" applyFont="1" applyFill="1" applyBorder="1" applyAlignment="1">
      <alignment horizontal="center" vertical="center"/>
    </xf>
    <xf numFmtId="0" fontId="0" fillId="18" borderId="14" xfId="0" applyFill="1" applyBorder="1"/>
    <xf numFmtId="0" fontId="0" fillId="18" borderId="68" xfId="0" applyFill="1" applyBorder="1"/>
    <xf numFmtId="0" fontId="1" fillId="18" borderId="19" xfId="0" applyFont="1" applyFill="1" applyBorder="1" applyAlignment="1">
      <alignment horizontal="center" vertical="center"/>
    </xf>
    <xf numFmtId="0" fontId="1" fillId="18" borderId="14" xfId="0" applyFont="1" applyFill="1" applyBorder="1" applyAlignment="1">
      <alignment horizontal="center" vertical="center"/>
    </xf>
    <xf numFmtId="9" fontId="1" fillId="18" borderId="19" xfId="0" applyNumberFormat="1" applyFont="1" applyFill="1" applyBorder="1" applyAlignment="1">
      <alignment horizontal="center" vertical="center"/>
    </xf>
    <xf numFmtId="0" fontId="1" fillId="18" borderId="62" xfId="0" applyFont="1" applyFill="1" applyBorder="1"/>
    <xf numFmtId="0" fontId="0" fillId="18" borderId="75" xfId="0" applyFill="1" applyBorder="1"/>
    <xf numFmtId="0" fontId="0" fillId="18" borderId="77" xfId="0" applyFill="1" applyBorder="1"/>
    <xf numFmtId="0" fontId="0" fillId="18" borderId="0" xfId="0" applyFill="1"/>
    <xf numFmtId="9" fontId="0" fillId="18" borderId="1" xfId="0" applyNumberFormat="1" applyFill="1" applyBorder="1" applyAlignment="1">
      <alignment horizontal="center" vertical="center"/>
    </xf>
    <xf numFmtId="9" fontId="0" fillId="18" borderId="38" xfId="0" applyNumberFormat="1" applyFill="1" applyBorder="1" applyAlignment="1">
      <alignment horizontal="center" vertical="center"/>
    </xf>
    <xf numFmtId="9" fontId="0" fillId="18" borderId="48" xfId="0" applyNumberFormat="1" applyFill="1" applyBorder="1" applyAlignment="1">
      <alignment horizontal="center" vertical="center"/>
    </xf>
    <xf numFmtId="0" fontId="0" fillId="18" borderId="1" xfId="0" applyFill="1" applyBorder="1" applyAlignment="1">
      <alignment horizontal="center" vertical="center"/>
    </xf>
    <xf numFmtId="9" fontId="0" fillId="18" borderId="42" xfId="0" applyNumberFormat="1" applyFill="1" applyBorder="1" applyAlignment="1">
      <alignment horizontal="center" vertical="center"/>
    </xf>
    <xf numFmtId="9" fontId="0" fillId="18" borderId="45" xfId="0" applyNumberFormat="1" applyFill="1" applyBorder="1" applyAlignment="1">
      <alignment horizontal="center" vertical="center"/>
    </xf>
    <xf numFmtId="0" fontId="0" fillId="18" borderId="4" xfId="0" applyFill="1" applyBorder="1" applyAlignment="1">
      <alignment horizontal="center" vertical="center"/>
    </xf>
    <xf numFmtId="9" fontId="0" fillId="18" borderId="47" xfId="0" applyNumberFormat="1" applyFill="1" applyBorder="1" applyAlignment="1">
      <alignment horizontal="right"/>
    </xf>
    <xf numFmtId="9" fontId="0" fillId="18" borderId="37" xfId="0" applyNumberFormat="1" applyFill="1" applyBorder="1" applyAlignment="1">
      <alignment horizontal="right"/>
    </xf>
    <xf numFmtId="9" fontId="0" fillId="18" borderId="4" xfId="0" applyNumberFormat="1" applyFill="1" applyBorder="1" applyAlignment="1">
      <alignment horizontal="right" vertical="center"/>
    </xf>
    <xf numFmtId="9" fontId="11" fillId="18" borderId="20" xfId="1" applyFont="1" applyFill="1" applyBorder="1"/>
    <xf numFmtId="9" fontId="11" fillId="18" borderId="19" xfId="1" applyFont="1" applyFill="1" applyBorder="1"/>
    <xf numFmtId="9" fontId="0" fillId="18" borderId="47" xfId="0" applyNumberFormat="1" applyFill="1" applyBorder="1"/>
    <xf numFmtId="9" fontId="0" fillId="18" borderId="37" xfId="0" applyNumberFormat="1" applyFill="1" applyBorder="1"/>
    <xf numFmtId="9" fontId="0" fillId="18" borderId="4" xfId="0" applyNumberFormat="1" applyFill="1" applyBorder="1" applyAlignment="1">
      <alignment horizontal="center" vertical="center"/>
    </xf>
    <xf numFmtId="9" fontId="0" fillId="18" borderId="33" xfId="0" applyNumberFormat="1" applyFill="1" applyBorder="1" applyAlignment="1">
      <alignment vertical="center"/>
    </xf>
    <xf numFmtId="0" fontId="13" fillId="18" borderId="33" xfId="0" applyFont="1" applyFill="1" applyBorder="1"/>
    <xf numFmtId="9" fontId="11" fillId="18" borderId="33" xfId="0" applyNumberFormat="1" applyFont="1" applyFill="1" applyBorder="1"/>
    <xf numFmtId="9" fontId="11" fillId="18" borderId="41" xfId="0" applyNumberFormat="1" applyFont="1" applyFill="1" applyBorder="1"/>
    <xf numFmtId="0" fontId="13" fillId="18" borderId="41" xfId="0" applyFont="1" applyFill="1" applyBorder="1"/>
    <xf numFmtId="9" fontId="0" fillId="18" borderId="41" xfId="0" applyNumberFormat="1" applyFill="1" applyBorder="1"/>
    <xf numFmtId="9" fontId="0" fillId="18" borderId="40" xfId="0" applyNumberFormat="1" applyFill="1" applyBorder="1" applyAlignment="1">
      <alignment horizontal="center" vertical="center"/>
    </xf>
    <xf numFmtId="9" fontId="0" fillId="18" borderId="66" xfId="0" applyNumberFormat="1" applyFill="1" applyBorder="1" applyAlignment="1">
      <alignment horizontal="center" vertical="center"/>
    </xf>
    <xf numFmtId="9" fontId="0" fillId="18" borderId="77" xfId="0" applyNumberFormat="1" applyFill="1" applyBorder="1" applyAlignment="1">
      <alignment horizontal="center" vertical="center"/>
    </xf>
    <xf numFmtId="9" fontId="0" fillId="18" borderId="15" xfId="0" applyNumberFormat="1" applyFill="1" applyBorder="1" applyAlignment="1">
      <alignment vertical="center"/>
    </xf>
    <xf numFmtId="9" fontId="0" fillId="18" borderId="24" xfId="0" applyNumberFormat="1" applyFill="1" applyBorder="1" applyAlignment="1">
      <alignment vertical="center"/>
    </xf>
    <xf numFmtId="0" fontId="13" fillId="18" borderId="15" xfId="0" applyFont="1" applyFill="1" applyBorder="1"/>
    <xf numFmtId="9" fontId="11" fillId="18" borderId="18" xfId="0" applyNumberFormat="1" applyFont="1" applyFill="1" applyBorder="1"/>
    <xf numFmtId="9" fontId="11" fillId="18" borderId="38" xfId="0" applyNumberFormat="1" applyFont="1" applyFill="1" applyBorder="1"/>
    <xf numFmtId="0" fontId="13" fillId="18" borderId="38" xfId="0" applyFont="1" applyFill="1" applyBorder="1"/>
    <xf numFmtId="0" fontId="13" fillId="18" borderId="48" xfId="0" applyFont="1" applyFill="1" applyBorder="1"/>
    <xf numFmtId="9" fontId="0" fillId="18" borderId="38" xfId="0" applyNumberFormat="1" applyFill="1" applyBorder="1"/>
    <xf numFmtId="0" fontId="0" fillId="18" borderId="38" xfId="0" applyFill="1" applyBorder="1"/>
    <xf numFmtId="0" fontId="0" fillId="18" borderId="48" xfId="0" applyFill="1" applyBorder="1"/>
    <xf numFmtId="9" fontId="0" fillId="18" borderId="47" xfId="0" applyNumberFormat="1" applyFill="1" applyBorder="1" applyAlignment="1">
      <alignment horizontal="center" vertical="center"/>
    </xf>
    <xf numFmtId="9" fontId="0" fillId="18" borderId="58" xfId="0" applyNumberFormat="1" applyFill="1" applyBorder="1" applyAlignment="1">
      <alignment horizontal="center" vertical="center"/>
    </xf>
    <xf numFmtId="0" fontId="0" fillId="18" borderId="42" xfId="0" applyFill="1" applyBorder="1" applyAlignment="1">
      <alignment horizontal="center" vertical="center"/>
    </xf>
    <xf numFmtId="0" fontId="7" fillId="18" borderId="42" xfId="0" applyFont="1" applyFill="1" applyBorder="1" applyAlignment="1">
      <alignment horizontal="center" vertical="center"/>
    </xf>
    <xf numFmtId="0" fontId="0" fillId="18" borderId="47" xfId="0" applyFill="1" applyBorder="1"/>
    <xf numFmtId="0" fontId="0" fillId="18" borderId="75" xfId="0" applyFill="1" applyBorder="1" applyAlignment="1">
      <alignment horizontal="center" vertical="center"/>
    </xf>
    <xf numFmtId="0" fontId="0" fillId="18" borderId="33" xfId="0" applyFill="1" applyBorder="1"/>
    <xf numFmtId="9" fontId="7" fillId="18" borderId="15" xfId="0" applyNumberFormat="1" applyFont="1" applyFill="1" applyBorder="1" applyAlignment="1">
      <alignment horizontal="center" vertical="center" wrapText="1"/>
    </xf>
    <xf numFmtId="9" fontId="7" fillId="18" borderId="18" xfId="0" applyNumberFormat="1" applyFont="1" applyFill="1" applyBorder="1" applyAlignment="1">
      <alignment horizontal="center" vertical="center" wrapText="1"/>
    </xf>
    <xf numFmtId="9" fontId="7" fillId="18" borderId="24" xfId="0" applyNumberFormat="1" applyFont="1" applyFill="1" applyBorder="1" applyAlignment="1">
      <alignment horizontal="center" vertical="center" wrapText="1"/>
    </xf>
    <xf numFmtId="0" fontId="0" fillId="18" borderId="11" xfId="0" applyFill="1" applyBorder="1"/>
    <xf numFmtId="9" fontId="0" fillId="18" borderId="56" xfId="0" applyNumberFormat="1" applyFill="1" applyBorder="1" applyAlignment="1">
      <alignment horizontal="center" vertical="center"/>
    </xf>
    <xf numFmtId="0" fontId="0" fillId="18" borderId="12" xfId="0" applyFill="1" applyBorder="1" applyAlignment="1">
      <alignment horizontal="center"/>
    </xf>
    <xf numFmtId="0" fontId="0" fillId="18" borderId="56" xfId="0" applyFill="1" applyBorder="1" applyAlignment="1">
      <alignment horizontal="center" vertical="center"/>
    </xf>
    <xf numFmtId="1" fontId="0" fillId="18" borderId="56" xfId="1" applyNumberFormat="1" applyFont="1" applyFill="1" applyBorder="1" applyAlignment="1">
      <alignment horizontal="center" vertical="center"/>
    </xf>
    <xf numFmtId="1" fontId="0" fillId="18" borderId="33" xfId="1" applyNumberFormat="1" applyFont="1" applyFill="1" applyBorder="1" applyAlignment="1">
      <alignment horizontal="center" vertical="center"/>
    </xf>
    <xf numFmtId="1" fontId="0" fillId="18" borderId="54" xfId="1" applyNumberFormat="1" applyFont="1" applyFill="1" applyBorder="1" applyAlignment="1">
      <alignment horizontal="center" vertical="center"/>
    </xf>
    <xf numFmtId="9" fontId="0" fillId="18" borderId="33" xfId="1" applyFont="1" applyFill="1" applyBorder="1" applyAlignment="1">
      <alignment horizontal="center" vertical="center"/>
    </xf>
    <xf numFmtId="9" fontId="7" fillId="18" borderId="33" xfId="0" applyNumberFormat="1" applyFont="1" applyFill="1" applyBorder="1" applyAlignment="1">
      <alignment horizontal="center" vertical="center"/>
    </xf>
    <xf numFmtId="0" fontId="0" fillId="18" borderId="33" xfId="0" applyFill="1" applyBorder="1" applyAlignment="1">
      <alignment horizontal="center"/>
    </xf>
    <xf numFmtId="9" fontId="0" fillId="18" borderId="33" xfId="0" applyNumberFormat="1" applyFill="1" applyBorder="1" applyAlignment="1">
      <alignment horizontal="center"/>
    </xf>
    <xf numFmtId="9" fontId="0" fillId="18" borderId="54" xfId="0" applyNumberFormat="1" applyFill="1" applyBorder="1" applyAlignment="1">
      <alignment horizontal="center" vertical="center"/>
    </xf>
    <xf numFmtId="9" fontId="0" fillId="18" borderId="66" xfId="1" applyFont="1" applyFill="1" applyBorder="1" applyAlignment="1">
      <alignment horizontal="center"/>
    </xf>
    <xf numFmtId="9" fontId="0" fillId="18" borderId="35" xfId="0" applyNumberFormat="1" applyFill="1" applyBorder="1" applyAlignment="1">
      <alignment horizontal="center" vertical="center"/>
    </xf>
    <xf numFmtId="9" fontId="0" fillId="18" borderId="36" xfId="0" applyNumberFormat="1" applyFill="1" applyBorder="1" applyAlignment="1">
      <alignment horizontal="center" vertical="center"/>
    </xf>
    <xf numFmtId="0" fontId="0" fillId="18" borderId="27" xfId="0" applyFill="1" applyBorder="1"/>
    <xf numFmtId="0" fontId="10" fillId="18" borderId="33" xfId="0" applyFont="1" applyFill="1" applyBorder="1" applyAlignment="1">
      <alignment horizontal="center" vertical="center"/>
    </xf>
    <xf numFmtId="0" fontId="0" fillId="18" borderId="70" xfId="0" applyFill="1" applyBorder="1" applyAlignment="1">
      <alignment horizontal="center" vertical="center"/>
    </xf>
    <xf numFmtId="1" fontId="0" fillId="18" borderId="72" xfId="0" applyNumberFormat="1" applyFill="1" applyBorder="1" applyAlignment="1">
      <alignment horizontal="center" vertical="center"/>
    </xf>
    <xf numFmtId="0" fontId="0" fillId="18" borderId="66" xfId="0" applyFill="1" applyBorder="1" applyAlignment="1">
      <alignment horizontal="center" vertical="center"/>
    </xf>
    <xf numFmtId="0" fontId="11" fillId="18" borderId="35" xfId="0" applyFont="1" applyFill="1" applyBorder="1" applyAlignment="1">
      <alignment horizontal="center"/>
    </xf>
    <xf numFmtId="0" fontId="1" fillId="18" borderId="33" xfId="0" applyFont="1" applyFill="1" applyBorder="1" applyAlignment="1">
      <alignment horizontal="center" vertical="center"/>
    </xf>
    <xf numFmtId="1" fontId="3" fillId="18" borderId="33" xfId="1" applyNumberFormat="1" applyFont="1" applyFill="1" applyBorder="1" applyAlignment="1">
      <alignment horizontal="center" vertical="center"/>
    </xf>
    <xf numFmtId="9" fontId="1" fillId="18" borderId="33" xfId="0" applyNumberFormat="1" applyFont="1" applyFill="1" applyBorder="1" applyAlignment="1">
      <alignment horizontal="center" vertical="center"/>
    </xf>
    <xf numFmtId="9" fontId="1" fillId="18" borderId="36" xfId="0" applyNumberFormat="1" applyFont="1" applyFill="1" applyBorder="1" applyAlignment="1">
      <alignment horizontal="center" vertical="center"/>
    </xf>
    <xf numFmtId="0" fontId="0" fillId="18" borderId="75" xfId="0" applyFill="1" applyBorder="1" applyAlignment="1">
      <alignment horizontal="center"/>
    </xf>
    <xf numFmtId="0" fontId="0" fillId="18" borderId="77" xfId="0" applyFill="1" applyBorder="1" applyAlignment="1">
      <alignment horizontal="center"/>
    </xf>
    <xf numFmtId="0" fontId="13" fillId="2" borderId="0" xfId="0" applyFont="1" applyFill="1" applyAlignment="1">
      <alignment vertical="center" wrapText="1"/>
    </xf>
    <xf numFmtId="0" fontId="0" fillId="18" borderId="16" xfId="0" applyFill="1" applyBorder="1"/>
    <xf numFmtId="0" fontId="0" fillId="18" borderId="25" xfId="0" applyFill="1" applyBorder="1"/>
    <xf numFmtId="1" fontId="0" fillId="18" borderId="40" xfId="0" applyNumberFormat="1" applyFill="1" applyBorder="1" applyAlignment="1">
      <alignment vertical="center"/>
    </xf>
    <xf numFmtId="9" fontId="0" fillId="18" borderId="77" xfId="0" applyNumberFormat="1" applyFill="1" applyBorder="1" applyAlignment="1">
      <alignment vertical="center"/>
    </xf>
    <xf numFmtId="0" fontId="0" fillId="18" borderId="11" xfId="0" applyFill="1" applyBorder="1" applyAlignment="1">
      <alignment horizontal="center"/>
    </xf>
    <xf numFmtId="0" fontId="0" fillId="18" borderId="76" xfId="0" applyFill="1" applyBorder="1" applyAlignment="1">
      <alignment horizontal="center"/>
    </xf>
    <xf numFmtId="0" fontId="0" fillId="18" borderId="37" xfId="0" applyFill="1" applyBorder="1" applyAlignment="1">
      <alignment horizontal="center" vertical="center"/>
    </xf>
    <xf numFmtId="0" fontId="3" fillId="18" borderId="11" xfId="0" applyFont="1" applyFill="1" applyBorder="1" applyAlignment="1">
      <alignment horizontal="center" vertical="center"/>
    </xf>
    <xf numFmtId="0" fontId="13" fillId="18" borderId="18" xfId="0" applyFont="1" applyFill="1" applyBorder="1"/>
    <xf numFmtId="9" fontId="0" fillId="18" borderId="37" xfId="0" applyNumberFormat="1" applyFill="1" applyBorder="1" applyAlignment="1">
      <alignment horizontal="center" vertical="center"/>
    </xf>
    <xf numFmtId="0" fontId="0" fillId="18" borderId="70" xfId="0" applyFill="1" applyBorder="1"/>
    <xf numFmtId="0" fontId="0" fillId="18" borderId="72" xfId="0" applyFill="1" applyBorder="1"/>
    <xf numFmtId="0" fontId="0" fillId="18" borderId="66" xfId="0" applyFill="1" applyBorder="1"/>
    <xf numFmtId="0" fontId="0" fillId="13" borderId="20" xfId="0" applyFill="1" applyBorder="1" applyAlignment="1">
      <alignment horizontal="center"/>
    </xf>
    <xf numFmtId="0" fontId="0" fillId="13" borderId="25" xfId="0" applyFill="1" applyBorder="1" applyAlignment="1">
      <alignment horizontal="center"/>
    </xf>
    <xf numFmtId="0" fontId="0" fillId="13" borderId="16" xfId="0" applyFill="1" applyBorder="1" applyAlignment="1">
      <alignment horizontal="center"/>
    </xf>
    <xf numFmtId="0" fontId="0" fillId="5" borderId="82" xfId="0" applyFill="1" applyBorder="1" applyAlignment="1">
      <alignment horizontal="center"/>
    </xf>
    <xf numFmtId="0" fontId="0" fillId="8" borderId="14" xfId="0" applyFill="1" applyBorder="1" applyAlignment="1">
      <alignment horizontal="center" vertical="center"/>
    </xf>
    <xf numFmtId="0" fontId="0" fillId="0" borderId="19" xfId="1" applyNumberFormat="1" applyFont="1" applyBorder="1" applyAlignment="1">
      <alignment horizontal="center"/>
    </xf>
    <xf numFmtId="9" fontId="0" fillId="0" borderId="14" xfId="1" applyFont="1" applyBorder="1" applyAlignment="1">
      <alignment horizontal="center"/>
    </xf>
    <xf numFmtId="9" fontId="0" fillId="0" borderId="23" xfId="1" applyFont="1" applyBorder="1" applyAlignment="1">
      <alignment horizontal="center"/>
    </xf>
    <xf numFmtId="0" fontId="12" fillId="2" borderId="71" xfId="0" applyFont="1" applyFill="1" applyBorder="1" applyAlignment="1">
      <alignment horizontal="center" vertical="center"/>
    </xf>
    <xf numFmtId="0" fontId="3" fillId="5" borderId="20" xfId="0" applyFont="1" applyFill="1" applyBorder="1" applyAlignment="1">
      <alignment horizontal="left" vertical="center"/>
    </xf>
    <xf numFmtId="9" fontId="0" fillId="0" borderId="20" xfId="0" applyNumberFormat="1" applyBorder="1"/>
    <xf numFmtId="0" fontId="7" fillId="0" borderId="20" xfId="0" applyFont="1" applyBorder="1" applyAlignment="1">
      <alignment horizontal="center" vertical="center"/>
    </xf>
    <xf numFmtId="9" fontId="10" fillId="0" borderId="20" xfId="0" applyNumberFormat="1" applyFont="1" applyBorder="1" applyAlignment="1">
      <alignment horizontal="center" vertical="center"/>
    </xf>
    <xf numFmtId="0" fontId="12" fillId="2" borderId="76" xfId="0" applyFont="1" applyFill="1" applyBorder="1" applyAlignment="1">
      <alignment vertical="center" wrapText="1"/>
    </xf>
    <xf numFmtId="9" fontId="0" fillId="8" borderId="20" xfId="0" applyNumberFormat="1" applyFill="1" applyBorder="1" applyAlignment="1">
      <alignment vertical="center"/>
    </xf>
    <xf numFmtId="0" fontId="0" fillId="8" borderId="19" xfId="0" applyFill="1" applyBorder="1" applyAlignment="1">
      <alignment horizontal="center" vertical="center"/>
    </xf>
    <xf numFmtId="0" fontId="0" fillId="8" borderId="23" xfId="0" applyFill="1" applyBorder="1" applyAlignment="1">
      <alignment horizontal="center" vertical="center"/>
    </xf>
    <xf numFmtId="9" fontId="0" fillId="8" borderId="19" xfId="0" applyNumberFormat="1" applyFill="1" applyBorder="1" applyAlignment="1">
      <alignment horizontal="center" vertical="center"/>
    </xf>
    <xf numFmtId="0" fontId="13" fillId="8" borderId="20" xfId="0" applyFont="1" applyFill="1" applyBorder="1"/>
    <xf numFmtId="0" fontId="13" fillId="8" borderId="19" xfId="0" applyFont="1" applyFill="1" applyBorder="1"/>
    <xf numFmtId="9" fontId="0" fillId="8" borderId="19" xfId="0" applyNumberFormat="1" applyFill="1" applyBorder="1"/>
    <xf numFmtId="0" fontId="0" fillId="8" borderId="19" xfId="0" applyFill="1" applyBorder="1"/>
    <xf numFmtId="9" fontId="0" fillId="8" borderId="14" xfId="0" applyNumberFormat="1" applyFill="1" applyBorder="1" applyAlignment="1">
      <alignment horizontal="center" vertical="center"/>
    </xf>
    <xf numFmtId="9" fontId="0" fillId="8" borderId="23" xfId="0" applyNumberFormat="1" applyFill="1" applyBorder="1" applyAlignment="1">
      <alignment horizontal="center" vertical="center"/>
    </xf>
    <xf numFmtId="0" fontId="0" fillId="8" borderId="23" xfId="0" applyFill="1" applyBorder="1"/>
    <xf numFmtId="0" fontId="0" fillId="8" borderId="14" xfId="0" applyFill="1" applyBorder="1"/>
    <xf numFmtId="0" fontId="1" fillId="8" borderId="19" xfId="0" applyFont="1" applyFill="1" applyBorder="1" applyAlignment="1">
      <alignment horizontal="center" vertical="center"/>
    </xf>
    <xf numFmtId="9" fontId="1" fillId="8" borderId="19" xfId="0" applyNumberFormat="1" applyFont="1" applyFill="1" applyBorder="1" applyAlignment="1">
      <alignment horizontal="center" vertical="center"/>
    </xf>
    <xf numFmtId="0" fontId="0" fillId="8" borderId="19" xfId="0" applyFill="1" applyBorder="1" applyAlignment="1">
      <alignment horizontal="center"/>
    </xf>
    <xf numFmtId="0" fontId="7" fillId="8" borderId="19" xfId="0" applyFont="1" applyFill="1" applyBorder="1" applyAlignment="1">
      <alignment horizontal="center" vertical="center"/>
    </xf>
    <xf numFmtId="9" fontId="10" fillId="8" borderId="19" xfId="0" applyNumberFormat="1" applyFont="1" applyFill="1" applyBorder="1" applyAlignment="1">
      <alignment horizontal="center" vertical="center"/>
    </xf>
    <xf numFmtId="9" fontId="0" fillId="8" borderId="20" xfId="0" applyNumberFormat="1" applyFill="1" applyBorder="1" applyAlignment="1">
      <alignment horizontal="right" vertical="center"/>
    </xf>
    <xf numFmtId="0" fontId="0" fillId="8" borderId="20" xfId="0" applyFill="1" applyBorder="1" applyAlignment="1">
      <alignment horizontal="right"/>
    </xf>
    <xf numFmtId="0" fontId="0" fillId="8" borderId="20" xfId="0" applyFill="1" applyBorder="1" applyAlignment="1">
      <alignment horizontal="right" vertical="center"/>
    </xf>
    <xf numFmtId="9" fontId="0" fillId="8" borderId="20" xfId="0" applyNumberFormat="1" applyFill="1" applyBorder="1" applyAlignment="1">
      <alignment horizontal="right"/>
    </xf>
    <xf numFmtId="0" fontId="0" fillId="8" borderId="20" xfId="1" applyNumberFormat="1" applyFont="1" applyFill="1" applyBorder="1" applyAlignment="1">
      <alignment horizontal="right"/>
    </xf>
    <xf numFmtId="9" fontId="0" fillId="8" borderId="20" xfId="1" applyFont="1" applyFill="1" applyBorder="1" applyAlignment="1">
      <alignment horizontal="right" vertical="center"/>
    </xf>
    <xf numFmtId="0" fontId="7" fillId="8" borderId="20" xfId="0" applyFont="1" applyFill="1" applyBorder="1" applyAlignment="1">
      <alignment horizontal="right" vertical="center"/>
    </xf>
    <xf numFmtId="9" fontId="10" fillId="8" borderId="20" xfId="0" applyNumberFormat="1" applyFont="1" applyFill="1" applyBorder="1" applyAlignment="1">
      <alignment horizontal="right" vertical="center"/>
    </xf>
    <xf numFmtId="0" fontId="1" fillId="8" borderId="20" xfId="0" applyFont="1" applyFill="1" applyBorder="1" applyAlignment="1">
      <alignment horizontal="right" vertical="center"/>
    </xf>
    <xf numFmtId="9" fontId="1" fillId="8" borderId="20" xfId="0" applyNumberFormat="1" applyFont="1" applyFill="1" applyBorder="1" applyAlignment="1">
      <alignment horizontal="right" vertical="center"/>
    </xf>
    <xf numFmtId="0" fontId="3" fillId="5" borderId="64" xfId="0" applyFont="1" applyFill="1" applyBorder="1" applyAlignment="1">
      <alignment horizontal="left" vertical="center"/>
    </xf>
    <xf numFmtId="0" fontId="3" fillId="5" borderId="18" xfId="0" applyFont="1" applyFill="1" applyBorder="1" applyAlignment="1">
      <alignment horizontal="left" vertical="center"/>
    </xf>
    <xf numFmtId="0" fontId="0" fillId="8" borderId="20" xfId="0" applyFill="1" applyBorder="1" applyAlignment="1">
      <alignment wrapText="1"/>
    </xf>
    <xf numFmtId="0" fontId="0" fillId="0" borderId="20" xfId="0" applyBorder="1" applyAlignment="1">
      <alignment vertical="top" wrapText="1"/>
    </xf>
    <xf numFmtId="9" fontId="3" fillId="0" borderId="20" xfId="0" applyNumberFormat="1" applyFont="1" applyBorder="1" applyAlignment="1">
      <alignment horizontal="center" vertical="center"/>
    </xf>
    <xf numFmtId="9" fontId="6" fillId="8" borderId="20" xfId="0" applyNumberFormat="1" applyFont="1" applyFill="1" applyBorder="1" applyAlignment="1">
      <alignment horizontal="center" vertical="center" wrapText="1"/>
    </xf>
    <xf numFmtId="0" fontId="0" fillId="8" borderId="20" xfId="0" applyFill="1" applyBorder="1" applyAlignment="1">
      <alignment vertical="top" wrapText="1"/>
    </xf>
    <xf numFmtId="9" fontId="0" fillId="9" borderId="20" xfId="0" applyNumberFormat="1" applyFill="1" applyBorder="1" applyAlignment="1">
      <alignment horizontal="center" vertical="center" wrapText="1"/>
    </xf>
    <xf numFmtId="0" fontId="0" fillId="5" borderId="20" xfId="0" applyFill="1" applyBorder="1" applyAlignment="1">
      <alignment horizontal="center"/>
    </xf>
    <xf numFmtId="1" fontId="0" fillId="9" borderId="20" xfId="0" applyNumberFormat="1" applyFill="1" applyBorder="1" applyAlignment="1">
      <alignment horizontal="center" vertical="center"/>
    </xf>
    <xf numFmtId="1" fontId="0" fillId="9" borderId="20" xfId="0" applyNumberFormat="1" applyFill="1" applyBorder="1" applyAlignment="1">
      <alignment vertical="center"/>
    </xf>
    <xf numFmtId="1" fontId="0" fillId="0" borderId="20" xfId="0" applyNumberFormat="1" applyBorder="1" applyAlignment="1">
      <alignment horizontal="center" vertical="center"/>
    </xf>
    <xf numFmtId="1" fontId="0" fillId="10" borderId="20" xfId="0" applyNumberFormat="1" applyFill="1" applyBorder="1" applyAlignment="1">
      <alignment horizontal="center" vertical="center"/>
    </xf>
    <xf numFmtId="1" fontId="3" fillId="0" borderId="20" xfId="0" applyNumberFormat="1" applyFont="1" applyBorder="1" applyAlignment="1">
      <alignment horizontal="center" vertical="center"/>
    </xf>
    <xf numFmtId="0" fontId="0" fillId="0" borderId="20" xfId="0" applyBorder="1" applyAlignment="1">
      <alignment horizontal="right" vertical="center"/>
    </xf>
    <xf numFmtId="1" fontId="0" fillId="10" borderId="20" xfId="0" applyNumberFormat="1" applyFill="1" applyBorder="1" applyAlignment="1">
      <alignment vertical="center"/>
    </xf>
    <xf numFmtId="0" fontId="0" fillId="8" borderId="20" xfId="0" applyFill="1" applyBorder="1" applyAlignment="1">
      <alignment horizontal="left" vertical="center" wrapText="1"/>
    </xf>
    <xf numFmtId="9" fontId="0" fillId="20" borderId="20" xfId="1" applyFont="1" applyFill="1" applyBorder="1" applyAlignment="1">
      <alignment horizontal="center"/>
    </xf>
    <xf numFmtId="9" fontId="0" fillId="8" borderId="20" xfId="0" applyNumberFormat="1" applyFill="1" applyBorder="1"/>
    <xf numFmtId="0" fontId="3" fillId="5" borderId="20" xfId="0" applyFont="1" applyFill="1" applyBorder="1" applyAlignment="1">
      <alignment horizontal="center" vertical="center"/>
    </xf>
    <xf numFmtId="0" fontId="0" fillId="0" borderId="20" xfId="0" applyBorder="1" applyAlignment="1">
      <alignment horizontal="center" vertical="center" wrapText="1"/>
    </xf>
    <xf numFmtId="9" fontId="0" fillId="0" borderId="20" xfId="0" applyNumberFormat="1" applyBorder="1" applyAlignment="1">
      <alignment horizontal="center" vertical="center" wrapText="1"/>
    </xf>
    <xf numFmtId="9" fontId="3" fillId="0" borderId="20" xfId="1" applyFont="1" applyFill="1" applyBorder="1" applyAlignment="1">
      <alignment horizontal="center"/>
    </xf>
    <xf numFmtId="0" fontId="0" fillId="8" borderId="20" xfId="0" applyFill="1" applyBorder="1"/>
    <xf numFmtId="0" fontId="3" fillId="0" borderId="20" xfId="0" applyFont="1" applyBorder="1" applyAlignment="1">
      <alignment horizontal="left" vertical="center"/>
    </xf>
    <xf numFmtId="0" fontId="3" fillId="0" borderId="20" xfId="0" applyFont="1" applyBorder="1" applyAlignment="1">
      <alignment horizontal="center" vertical="center"/>
    </xf>
    <xf numFmtId="0" fontId="3" fillId="7" borderId="20" xfId="0" applyFont="1" applyFill="1" applyBorder="1" applyAlignment="1">
      <alignment horizontal="left" vertical="center"/>
    </xf>
    <xf numFmtId="0" fontId="0" fillId="11" borderId="20" xfId="0" applyFill="1" applyBorder="1" applyAlignment="1">
      <alignment horizontal="left" vertical="center" wrapText="1"/>
    </xf>
    <xf numFmtId="0" fontId="0" fillId="0" borderId="20" xfId="0" applyBorder="1" applyAlignment="1">
      <alignment horizontal="center" vertical="top" wrapText="1"/>
    </xf>
    <xf numFmtId="0" fontId="7" fillId="0" borderId="20" xfId="0" applyFont="1" applyBorder="1" applyAlignment="1">
      <alignment horizontal="center"/>
    </xf>
    <xf numFmtId="0" fontId="7" fillId="0" borderId="20" xfId="0" applyFont="1" applyBorder="1" applyAlignment="1">
      <alignment horizontal="right" vertical="center"/>
    </xf>
    <xf numFmtId="0" fontId="7" fillId="8" borderId="20" xfId="0" applyFont="1" applyFill="1" applyBorder="1" applyAlignment="1">
      <alignment horizontal="center" vertical="center"/>
    </xf>
    <xf numFmtId="0" fontId="0" fillId="16" borderId="20" xfId="0" applyFill="1" applyBorder="1"/>
    <xf numFmtId="9" fontId="0" fillId="16" borderId="20" xfId="0" applyNumberFormat="1" applyFill="1" applyBorder="1" applyAlignment="1">
      <alignment horizontal="center" vertical="center" wrapText="1"/>
    </xf>
    <xf numFmtId="9" fontId="10" fillId="0" borderId="20" xfId="0" applyNumberFormat="1" applyFont="1" applyBorder="1" applyAlignment="1">
      <alignment horizontal="right" vertical="center"/>
    </xf>
    <xf numFmtId="9" fontId="10" fillId="8" borderId="20" xfId="0" applyNumberFormat="1" applyFont="1" applyFill="1" applyBorder="1" applyAlignment="1">
      <alignment horizontal="center" vertical="center"/>
    </xf>
    <xf numFmtId="0" fontId="1" fillId="0" borderId="20" xfId="0" applyFont="1" applyBorder="1" applyAlignment="1">
      <alignment horizontal="right" vertical="center"/>
    </xf>
    <xf numFmtId="1" fontId="3" fillId="8" borderId="20" xfId="1" applyNumberFormat="1" applyFont="1" applyFill="1" applyBorder="1" applyAlignment="1">
      <alignment horizontal="center" vertical="center"/>
    </xf>
    <xf numFmtId="9" fontId="1" fillId="0" borderId="20" xfId="0" applyNumberFormat="1" applyFont="1" applyBorder="1" applyAlignment="1">
      <alignment horizontal="right" vertical="center"/>
    </xf>
    <xf numFmtId="1" fontId="3" fillId="0" borderId="20" xfId="1" applyNumberFormat="1" applyFont="1" applyFill="1" applyBorder="1" applyAlignment="1">
      <alignment horizontal="center" vertical="center" wrapText="1"/>
    </xf>
    <xf numFmtId="0" fontId="0" fillId="0" borderId="53" xfId="0" applyBorder="1" applyAlignment="1">
      <alignment horizontal="left" vertical="center" wrapText="1"/>
    </xf>
    <xf numFmtId="1" fontId="3" fillId="0" borderId="53" xfId="1" applyNumberFormat="1" applyFont="1" applyFill="1" applyBorder="1" applyAlignment="1">
      <alignment horizontal="center" vertical="center" wrapText="1"/>
    </xf>
    <xf numFmtId="0" fontId="1" fillId="0" borderId="53" xfId="0" applyFont="1" applyBorder="1" applyAlignment="1">
      <alignment horizontal="center"/>
    </xf>
    <xf numFmtId="1" fontId="0" fillId="9" borderId="53" xfId="0" applyNumberFormat="1" applyFill="1" applyBorder="1" applyAlignment="1">
      <alignment horizontal="center" vertical="center"/>
    </xf>
    <xf numFmtId="0" fontId="1" fillId="8" borderId="53" xfId="0" applyFont="1" applyFill="1" applyBorder="1" applyAlignment="1">
      <alignment horizontal="center"/>
    </xf>
    <xf numFmtId="0" fontId="1" fillId="0" borderId="53" xfId="0" applyFont="1" applyBorder="1"/>
    <xf numFmtId="1" fontId="0" fillId="9" borderId="53" xfId="0" applyNumberFormat="1" applyFill="1" applyBorder="1" applyAlignment="1">
      <alignment vertical="center"/>
    </xf>
    <xf numFmtId="0" fontId="1" fillId="8" borderId="53" xfId="0" applyFont="1" applyFill="1" applyBorder="1"/>
    <xf numFmtId="9" fontId="1" fillId="0" borderId="53" xfId="0" applyNumberFormat="1" applyFont="1" applyBorder="1" applyAlignment="1">
      <alignment horizontal="center" vertical="center"/>
    </xf>
    <xf numFmtId="0" fontId="0" fillId="0" borderId="53" xfId="0" applyBorder="1"/>
    <xf numFmtId="0" fontId="0" fillId="0" borderId="28" xfId="0" applyBorder="1" applyAlignment="1">
      <alignment horizontal="left" vertical="center" wrapText="1"/>
    </xf>
    <xf numFmtId="9" fontId="0" fillId="0" borderId="28" xfId="1" applyFont="1" applyFill="1" applyBorder="1" applyAlignment="1">
      <alignment horizontal="center"/>
    </xf>
    <xf numFmtId="0" fontId="0" fillId="8" borderId="28" xfId="0" applyFill="1" applyBorder="1"/>
    <xf numFmtId="0" fontId="0" fillId="0" borderId="64" xfId="0" applyBorder="1" applyAlignment="1">
      <alignment horizontal="center"/>
    </xf>
    <xf numFmtId="0" fontId="0" fillId="0" borderId="64" xfId="0" applyBorder="1"/>
    <xf numFmtId="0" fontId="0" fillId="0" borderId="20" xfId="0" applyBorder="1" applyAlignment="1">
      <alignment horizontal="left"/>
    </xf>
    <xf numFmtId="0" fontId="0" fillId="7" borderId="20" xfId="0" applyFill="1" applyBorder="1" applyAlignment="1">
      <alignment horizontal="left"/>
    </xf>
    <xf numFmtId="0" fontId="0" fillId="3" borderId="20" xfId="0" applyFill="1" applyBorder="1" applyAlignment="1">
      <alignment horizontal="left"/>
    </xf>
    <xf numFmtId="0" fontId="5" fillId="7" borderId="20" xfId="0" applyFont="1" applyFill="1" applyBorder="1" applyAlignment="1">
      <alignment horizontal="left" vertical="center" wrapText="1"/>
    </xf>
    <xf numFmtId="0" fontId="0" fillId="0" borderId="53" xfId="0" applyBorder="1" applyAlignment="1">
      <alignment vertical="top" wrapText="1"/>
    </xf>
    <xf numFmtId="0" fontId="0" fillId="10" borderId="53" xfId="0" applyFill="1" applyBorder="1" applyAlignment="1">
      <alignment horizontal="center"/>
    </xf>
    <xf numFmtId="9" fontId="0" fillId="0" borderId="53" xfId="1" applyFont="1" applyFill="1" applyBorder="1" applyAlignment="1">
      <alignment horizontal="center"/>
    </xf>
    <xf numFmtId="0" fontId="0" fillId="8" borderId="53" xfId="0" applyFill="1" applyBorder="1"/>
    <xf numFmtId="1" fontId="6" fillId="0" borderId="28" xfId="1" applyNumberFormat="1" applyFont="1" applyFill="1" applyBorder="1" applyAlignment="1">
      <alignment horizontal="center" vertical="center" wrapText="1"/>
    </xf>
    <xf numFmtId="1" fontId="0" fillId="0" borderId="28" xfId="0" applyNumberFormat="1" applyBorder="1" applyAlignment="1">
      <alignment horizontal="center" vertical="center"/>
    </xf>
    <xf numFmtId="1" fontId="0" fillId="9" borderId="28" xfId="0" applyNumberFormat="1" applyFill="1" applyBorder="1" applyAlignment="1">
      <alignment horizontal="center" vertical="center"/>
    </xf>
    <xf numFmtId="1" fontId="0" fillId="10" borderId="28" xfId="0" applyNumberFormat="1" applyFill="1" applyBorder="1" applyAlignment="1">
      <alignment vertical="center"/>
    </xf>
    <xf numFmtId="0" fontId="0" fillId="7" borderId="64" xfId="0" applyFill="1" applyBorder="1" applyAlignment="1">
      <alignment horizontal="left"/>
    </xf>
    <xf numFmtId="9" fontId="0" fillId="0" borderId="53" xfId="0" applyNumberFormat="1" applyBorder="1" applyAlignment="1">
      <alignment horizontal="center" vertical="center" wrapText="1"/>
    </xf>
    <xf numFmtId="9" fontId="0" fillId="9" borderId="53" xfId="0" applyNumberFormat="1" applyFill="1" applyBorder="1" applyAlignment="1">
      <alignment horizontal="center" vertical="center" wrapText="1"/>
    </xf>
    <xf numFmtId="9" fontId="0" fillId="0" borderId="53" xfId="0" applyNumberFormat="1" applyBorder="1" applyAlignment="1">
      <alignment horizontal="center"/>
    </xf>
    <xf numFmtId="9" fontId="0" fillId="20" borderId="53" xfId="1" applyFont="1" applyFill="1" applyBorder="1" applyAlignment="1">
      <alignment horizontal="center"/>
    </xf>
    <xf numFmtId="0" fontId="0" fillId="7" borderId="28" xfId="0" applyFill="1" applyBorder="1" applyAlignment="1">
      <alignment horizontal="left"/>
    </xf>
    <xf numFmtId="0" fontId="0" fillId="0" borderId="7" xfId="0" applyBorder="1" applyAlignment="1">
      <alignment horizontal="left" vertical="center" wrapText="1"/>
    </xf>
    <xf numFmtId="0" fontId="0" fillId="0" borderId="64" xfId="0" applyBorder="1" applyAlignment="1">
      <alignment horizontal="left" vertical="center" wrapText="1"/>
    </xf>
    <xf numFmtId="9" fontId="0" fillId="0" borderId="64" xfId="0" applyNumberFormat="1" applyBorder="1" applyAlignment="1">
      <alignment horizontal="center" vertical="center" wrapText="1"/>
    </xf>
    <xf numFmtId="9" fontId="0" fillId="0" borderId="64" xfId="0" applyNumberFormat="1" applyBorder="1" applyAlignment="1">
      <alignment horizontal="center" vertical="center"/>
    </xf>
    <xf numFmtId="9" fontId="0" fillId="9" borderId="64" xfId="0" applyNumberFormat="1" applyFill="1" applyBorder="1" applyAlignment="1">
      <alignment horizontal="center" vertical="center" wrapText="1"/>
    </xf>
    <xf numFmtId="9" fontId="0" fillId="8" borderId="64" xfId="0" applyNumberFormat="1" applyFill="1" applyBorder="1" applyAlignment="1">
      <alignment horizontal="center" vertical="center"/>
    </xf>
    <xf numFmtId="9" fontId="0" fillId="0" borderId="64" xfId="0" applyNumberFormat="1" applyBorder="1" applyAlignment="1">
      <alignment horizontal="center"/>
    </xf>
    <xf numFmtId="9" fontId="0" fillId="20" borderId="64" xfId="1" applyFont="1" applyFill="1" applyBorder="1" applyAlignment="1">
      <alignment horizontal="center"/>
    </xf>
    <xf numFmtId="9" fontId="0" fillId="0" borderId="64" xfId="1" applyFont="1" applyFill="1" applyBorder="1" applyAlignment="1">
      <alignment horizontal="center"/>
    </xf>
    <xf numFmtId="0" fontId="0" fillId="0" borderId="28" xfId="0" applyBorder="1" applyAlignment="1">
      <alignment horizontal="center" vertical="top" wrapText="1"/>
    </xf>
    <xf numFmtId="9" fontId="0" fillId="0" borderId="28" xfId="0" applyNumberFormat="1" applyBorder="1" applyAlignment="1">
      <alignment horizontal="center" vertical="center" wrapText="1"/>
    </xf>
    <xf numFmtId="9" fontId="0" fillId="0" borderId="28" xfId="0" applyNumberFormat="1" applyBorder="1" applyAlignment="1">
      <alignment horizontal="center" vertical="top" wrapText="1"/>
    </xf>
    <xf numFmtId="9" fontId="0" fillId="9" borderId="28" xfId="0" applyNumberFormat="1" applyFill="1" applyBorder="1" applyAlignment="1">
      <alignment horizontal="center" vertical="center" wrapText="1"/>
    </xf>
    <xf numFmtId="9" fontId="0" fillId="0" borderId="28" xfId="0" applyNumberFormat="1" applyBorder="1" applyAlignment="1">
      <alignment horizontal="center"/>
    </xf>
    <xf numFmtId="9" fontId="0" fillId="20" borderId="28" xfId="1" applyFont="1" applyFill="1" applyBorder="1" applyAlignment="1">
      <alignment horizontal="center"/>
    </xf>
    <xf numFmtId="0" fontId="0" fillId="7" borderId="64" xfId="0" applyFill="1" applyBorder="1"/>
    <xf numFmtId="0" fontId="0" fillId="0" borderId="64" xfId="0" applyBorder="1" applyAlignment="1">
      <alignment horizontal="left"/>
    </xf>
    <xf numFmtId="0" fontId="0" fillId="8" borderId="28" xfId="0" applyFill="1" applyBorder="1" applyAlignment="1">
      <alignment horizontal="center"/>
    </xf>
    <xf numFmtId="1" fontId="0" fillId="9" borderId="28" xfId="0" applyNumberFormat="1" applyFill="1" applyBorder="1" applyAlignment="1">
      <alignment vertical="center"/>
    </xf>
    <xf numFmtId="0" fontId="11" fillId="0" borderId="28" xfId="0" applyFont="1" applyBorder="1" applyAlignment="1">
      <alignment horizontal="center"/>
    </xf>
    <xf numFmtId="0" fontId="0" fillId="13" borderId="20" xfId="0" applyFill="1" applyBorder="1" applyAlignment="1">
      <alignment horizontal="left"/>
    </xf>
    <xf numFmtId="0" fontId="0" fillId="0" borderId="53" xfId="0" applyBorder="1" applyAlignment="1">
      <alignment wrapText="1"/>
    </xf>
    <xf numFmtId="1" fontId="6" fillId="0" borderId="53" xfId="1" applyNumberFormat="1" applyFont="1" applyFill="1" applyBorder="1" applyAlignment="1">
      <alignment horizontal="center" vertical="center" wrapText="1"/>
    </xf>
    <xf numFmtId="9" fontId="0" fillId="9" borderId="53" xfId="1" applyFont="1" applyFill="1" applyBorder="1" applyAlignment="1">
      <alignment horizontal="center"/>
    </xf>
    <xf numFmtId="0" fontId="0" fillId="8" borderId="28" xfId="0" applyFill="1" applyBorder="1" applyAlignment="1">
      <alignment horizontal="left" vertical="center" wrapText="1"/>
    </xf>
    <xf numFmtId="0" fontId="0" fillId="8" borderId="28" xfId="0" applyFill="1" applyBorder="1" applyAlignment="1">
      <alignment wrapText="1"/>
    </xf>
    <xf numFmtId="0" fontId="0" fillId="0" borderId="28" xfId="0" applyBorder="1" applyAlignment="1">
      <alignment wrapText="1"/>
    </xf>
    <xf numFmtId="9" fontId="0" fillId="10" borderId="28" xfId="0" applyNumberFormat="1" applyFill="1" applyBorder="1" applyAlignment="1">
      <alignment horizontal="center" vertical="center" wrapText="1"/>
    </xf>
    <xf numFmtId="9" fontId="0" fillId="9" borderId="28" xfId="1" applyFont="1" applyFill="1" applyBorder="1" applyAlignment="1">
      <alignment horizontal="center"/>
    </xf>
    <xf numFmtId="9" fontId="0" fillId="8" borderId="28" xfId="1" applyFont="1" applyFill="1" applyBorder="1" applyAlignment="1">
      <alignment horizontal="center"/>
    </xf>
    <xf numFmtId="0" fontId="13" fillId="0" borderId="53" xfId="0" applyFont="1" applyBorder="1" applyAlignment="1">
      <alignment horizontal="center"/>
    </xf>
    <xf numFmtId="0" fontId="11" fillId="0" borderId="53" xfId="0" applyFont="1" applyBorder="1" applyAlignment="1">
      <alignment horizontal="center"/>
    </xf>
    <xf numFmtId="0" fontId="13" fillId="0" borderId="53" xfId="0" applyFont="1" applyBorder="1"/>
    <xf numFmtId="1" fontId="0" fillId="8" borderId="53" xfId="1" applyNumberFormat="1" applyFont="1" applyFill="1" applyBorder="1" applyAlignment="1">
      <alignment horizontal="center" vertical="center"/>
    </xf>
    <xf numFmtId="1" fontId="0" fillId="10" borderId="53" xfId="0" applyNumberFormat="1" applyFill="1" applyBorder="1" applyAlignment="1">
      <alignment vertical="center"/>
    </xf>
    <xf numFmtId="0" fontId="13" fillId="8" borderId="53" xfId="0" applyFont="1" applyFill="1" applyBorder="1"/>
    <xf numFmtId="9" fontId="3" fillId="0" borderId="28" xfId="1" applyFont="1" applyFill="1" applyBorder="1" applyAlignment="1">
      <alignment horizontal="center"/>
    </xf>
    <xf numFmtId="9" fontId="0" fillId="9" borderId="28" xfId="0" applyNumberFormat="1" applyFill="1" applyBorder="1" applyAlignment="1">
      <alignment horizontal="center"/>
    </xf>
    <xf numFmtId="9" fontId="0" fillId="0" borderId="28" xfId="0" applyNumberFormat="1" applyBorder="1"/>
    <xf numFmtId="9" fontId="0" fillId="8" borderId="28" xfId="0" applyNumberFormat="1" applyFill="1" applyBorder="1"/>
    <xf numFmtId="0" fontId="0" fillId="17" borderId="28" xfId="0" applyFill="1" applyBorder="1"/>
    <xf numFmtId="0" fontId="0" fillId="5" borderId="64" xfId="0" applyFill="1" applyBorder="1" applyAlignment="1">
      <alignment horizontal="center"/>
    </xf>
    <xf numFmtId="9" fontId="3" fillId="0" borderId="53" xfId="1" applyFont="1" applyFill="1" applyBorder="1" applyAlignment="1">
      <alignment horizontal="center" vertical="center"/>
    </xf>
    <xf numFmtId="9" fontId="0" fillId="10" borderId="53" xfId="0" applyNumberFormat="1" applyFill="1" applyBorder="1" applyAlignment="1">
      <alignment horizontal="center" vertical="center" wrapText="1"/>
    </xf>
    <xf numFmtId="9" fontId="0" fillId="9" borderId="53" xfId="0" applyNumberFormat="1" applyFill="1" applyBorder="1" applyAlignment="1">
      <alignment horizontal="center" vertical="center"/>
    </xf>
    <xf numFmtId="9" fontId="0" fillId="0" borderId="53" xfId="0" applyNumberFormat="1" applyBorder="1" applyAlignment="1">
      <alignment vertical="center"/>
    </xf>
    <xf numFmtId="9" fontId="0" fillId="10" borderId="53" xfId="1" applyFont="1" applyFill="1" applyBorder="1" applyAlignment="1">
      <alignment horizontal="center"/>
    </xf>
    <xf numFmtId="9" fontId="0" fillId="8" borderId="53" xfId="0" applyNumberFormat="1" applyFill="1" applyBorder="1" applyAlignment="1">
      <alignment vertical="center"/>
    </xf>
    <xf numFmtId="0" fontId="13" fillId="0" borderId="28" xfId="0" applyFont="1" applyBorder="1" applyAlignment="1">
      <alignment horizontal="center"/>
    </xf>
    <xf numFmtId="0" fontId="13" fillId="0" borderId="28" xfId="0" applyFont="1" applyBorder="1"/>
    <xf numFmtId="0" fontId="13" fillId="8" borderId="28" xfId="0" applyFont="1" applyFill="1" applyBorder="1"/>
    <xf numFmtId="1" fontId="0" fillId="0" borderId="53" xfId="0" applyNumberFormat="1" applyBorder="1" applyAlignment="1">
      <alignment vertical="center"/>
    </xf>
    <xf numFmtId="9" fontId="9" fillId="0" borderId="28" xfId="0" applyNumberFormat="1" applyFont="1" applyBorder="1" applyAlignment="1">
      <alignment horizontal="center" vertical="center" wrapText="1"/>
    </xf>
    <xf numFmtId="9" fontId="0" fillId="0" borderId="28" xfId="0" applyNumberFormat="1" applyBorder="1" applyAlignment="1">
      <alignment vertical="center"/>
    </xf>
    <xf numFmtId="9" fontId="7" fillId="15" borderId="28" xfId="0" applyNumberFormat="1" applyFont="1" applyFill="1" applyBorder="1" applyAlignment="1">
      <alignment horizontal="center" vertical="center"/>
    </xf>
    <xf numFmtId="9" fontId="0" fillId="0" borderId="28" xfId="1" applyFont="1" applyFill="1" applyBorder="1" applyAlignment="1">
      <alignment horizontal="center" vertical="center"/>
    </xf>
    <xf numFmtId="9" fontId="0" fillId="0" borderId="28" xfId="1" applyFont="1" applyBorder="1" applyAlignment="1">
      <alignment horizontal="center" vertical="center"/>
    </xf>
    <xf numFmtId="9" fontId="0" fillId="8" borderId="28" xfId="0" applyNumberFormat="1" applyFill="1" applyBorder="1" applyAlignment="1">
      <alignment vertical="center"/>
    </xf>
    <xf numFmtId="0" fontId="0" fillId="0" borderId="16" xfId="0" applyBorder="1" applyAlignment="1">
      <alignment horizontal="left"/>
    </xf>
    <xf numFmtId="0" fontId="5" fillId="4" borderId="25" xfId="0" applyFont="1" applyFill="1" applyBorder="1" applyAlignment="1">
      <alignment horizontal="left" vertical="center" wrapText="1"/>
    </xf>
    <xf numFmtId="0" fontId="0" fillId="0" borderId="25" xfId="0" applyBorder="1" applyAlignment="1">
      <alignment horizontal="left"/>
    </xf>
    <xf numFmtId="0" fontId="0" fillId="0" borderId="53" xfId="0" applyBorder="1" applyAlignment="1">
      <alignment horizontal="center" vertical="center" wrapText="1"/>
    </xf>
    <xf numFmtId="1" fontId="0" fillId="0" borderId="53" xfId="0" applyNumberFormat="1" applyBorder="1" applyAlignment="1">
      <alignment horizontal="center" vertical="center"/>
    </xf>
    <xf numFmtId="1" fontId="3" fillId="0" borderId="28" xfId="0" applyNumberFormat="1" applyFont="1" applyBorder="1" applyAlignment="1">
      <alignment horizontal="center" vertical="center"/>
    </xf>
    <xf numFmtId="1" fontId="0" fillId="10" borderId="28" xfId="0" applyNumberFormat="1" applyFill="1" applyBorder="1" applyAlignment="1">
      <alignment horizontal="center" vertical="center"/>
    </xf>
    <xf numFmtId="0" fontId="0" fillId="0" borderId="28" xfId="0" applyBorder="1" applyAlignment="1">
      <alignment horizontal="center" vertical="center" wrapText="1"/>
    </xf>
    <xf numFmtId="1" fontId="3" fillId="0" borderId="53" xfId="0" applyNumberFormat="1" applyFont="1" applyBorder="1" applyAlignment="1">
      <alignment horizontal="center" vertical="center"/>
    </xf>
    <xf numFmtId="9" fontId="8" fillId="0" borderId="28" xfId="0" applyNumberFormat="1" applyFont="1" applyBorder="1" applyAlignment="1">
      <alignment horizontal="center" vertical="center" wrapText="1"/>
    </xf>
    <xf numFmtId="9" fontId="0" fillId="8" borderId="28" xfId="0" applyNumberFormat="1" applyFill="1" applyBorder="1" applyAlignment="1">
      <alignment horizontal="center"/>
    </xf>
    <xf numFmtId="9" fontId="8" fillId="8" borderId="28" xfId="0" applyNumberFormat="1" applyFont="1" applyFill="1" applyBorder="1" applyAlignment="1">
      <alignment horizontal="center" vertical="center" wrapText="1"/>
    </xf>
    <xf numFmtId="1" fontId="0" fillId="10" borderId="53" xfId="0" applyNumberFormat="1" applyFill="1" applyBorder="1" applyAlignment="1">
      <alignment horizontal="center" vertical="center"/>
    </xf>
    <xf numFmtId="1" fontId="14" fillId="0" borderId="28" xfId="0" applyNumberFormat="1" applyFont="1" applyBorder="1" applyAlignment="1">
      <alignment horizontal="center" vertical="center" wrapText="1"/>
    </xf>
    <xf numFmtId="9" fontId="0" fillId="8" borderId="53" xfId="1" applyFont="1" applyFill="1" applyBorder="1" applyAlignment="1">
      <alignment horizontal="center"/>
    </xf>
    <xf numFmtId="9" fontId="0" fillId="0" borderId="53" xfId="1" applyFont="1" applyFill="1" applyBorder="1" applyAlignment="1">
      <alignment vertical="center"/>
    </xf>
    <xf numFmtId="0" fontId="0" fillId="0" borderId="28" xfId="0" applyBorder="1" applyAlignment="1">
      <alignment vertical="center" wrapText="1"/>
    </xf>
    <xf numFmtId="9" fontId="3" fillId="0" borderId="28" xfId="1" applyFont="1" applyFill="1" applyBorder="1" applyAlignment="1">
      <alignment horizontal="center" vertical="center"/>
    </xf>
    <xf numFmtId="0" fontId="0" fillId="0" borderId="28" xfId="0" applyBorder="1" applyAlignment="1">
      <alignment vertical="center"/>
    </xf>
    <xf numFmtId="0" fontId="0" fillId="5" borderId="64" xfId="0" applyFill="1" applyBorder="1"/>
    <xf numFmtId="9" fontId="0" fillId="0" borderId="53" xfId="1" applyFont="1" applyFill="1" applyBorder="1" applyAlignment="1">
      <alignment vertical="center" wrapText="1"/>
    </xf>
    <xf numFmtId="9" fontId="7" fillId="0" borderId="53" xfId="0" applyNumberFormat="1" applyFont="1" applyBorder="1" applyAlignment="1">
      <alignment horizontal="center" vertical="center" wrapText="1"/>
    </xf>
    <xf numFmtId="0" fontId="0" fillId="8" borderId="28" xfId="0" applyFill="1" applyBorder="1" applyAlignment="1">
      <alignment vertical="center"/>
    </xf>
    <xf numFmtId="0" fontId="0" fillId="8" borderId="53" xfId="0" applyFill="1" applyBorder="1" applyAlignment="1">
      <alignment wrapText="1"/>
    </xf>
    <xf numFmtId="9" fontId="3" fillId="0" borderId="53" xfId="0" applyNumberFormat="1" applyFont="1" applyBorder="1" applyAlignment="1">
      <alignment horizontal="center" vertical="center"/>
    </xf>
    <xf numFmtId="9" fontId="15" fillId="0" borderId="53" xfId="0" applyNumberFormat="1" applyFont="1" applyBorder="1" applyAlignment="1">
      <alignment horizontal="center" vertical="center"/>
    </xf>
    <xf numFmtId="9" fontId="0" fillId="8" borderId="53" xfId="0" applyNumberFormat="1" applyFill="1" applyBorder="1" applyAlignment="1">
      <alignment horizontal="center" vertical="center" wrapText="1"/>
    </xf>
    <xf numFmtId="9" fontId="6" fillId="8" borderId="53" xfId="0" applyNumberFormat="1" applyFont="1" applyFill="1" applyBorder="1" applyAlignment="1">
      <alignment horizontal="center" vertical="center" wrapText="1"/>
    </xf>
    <xf numFmtId="1" fontId="0" fillId="0" borderId="28" xfId="0" applyNumberFormat="1" applyBorder="1" applyAlignment="1">
      <alignment vertical="center"/>
    </xf>
    <xf numFmtId="1" fontId="0" fillId="8" borderId="28" xfId="0" applyNumberFormat="1" applyFill="1" applyBorder="1" applyAlignment="1">
      <alignment horizontal="center" vertical="center"/>
    </xf>
    <xf numFmtId="9" fontId="3" fillId="0" borderId="28" xfId="0" applyNumberFormat="1" applyFont="1" applyBorder="1" applyAlignment="1">
      <alignment horizontal="center" vertical="center"/>
    </xf>
    <xf numFmtId="9" fontId="15" fillId="0" borderId="28" xfId="0" applyNumberFormat="1" applyFont="1" applyBorder="1" applyAlignment="1">
      <alignment horizontal="center" vertical="center"/>
    </xf>
    <xf numFmtId="9" fontId="0" fillId="8" borderId="28" xfId="0" applyNumberFormat="1" applyFill="1" applyBorder="1" applyAlignment="1">
      <alignment horizontal="center" vertical="center" wrapText="1"/>
    </xf>
    <xf numFmtId="9" fontId="6" fillId="8" borderId="28" xfId="0" applyNumberFormat="1" applyFont="1" applyFill="1" applyBorder="1" applyAlignment="1">
      <alignment horizontal="center" vertical="center" wrapText="1"/>
    </xf>
    <xf numFmtId="9" fontId="7" fillId="0" borderId="28" xfId="0" applyNumberFormat="1" applyFont="1" applyBorder="1" applyAlignment="1">
      <alignment horizontal="center" vertical="center" wrapText="1"/>
    </xf>
    <xf numFmtId="0" fontId="0" fillId="0" borderId="5" xfId="0" applyBorder="1"/>
    <xf numFmtId="0" fontId="12" fillId="2" borderId="6" xfId="0" applyFont="1" applyFill="1" applyBorder="1" applyAlignment="1">
      <alignment vertical="center" wrapText="1"/>
    </xf>
    <xf numFmtId="0" fontId="0" fillId="0" borderId="14" xfId="0" applyBorder="1" applyAlignment="1">
      <alignment vertical="top" wrapText="1"/>
    </xf>
    <xf numFmtId="0" fontId="0" fillId="0" borderId="23" xfId="0" applyBorder="1" applyAlignment="1">
      <alignment vertical="top" wrapText="1"/>
    </xf>
    <xf numFmtId="0" fontId="0" fillId="0" borderId="14" xfId="0" applyBorder="1" applyAlignment="1">
      <alignment vertical="center" wrapText="1"/>
    </xf>
    <xf numFmtId="0" fontId="3" fillId="5" borderId="19" xfId="0" applyFont="1" applyFill="1" applyBorder="1" applyAlignment="1">
      <alignment horizontal="left" vertical="center"/>
    </xf>
    <xf numFmtId="0" fontId="0" fillId="0" borderId="19" xfId="0" applyBorder="1" applyAlignment="1">
      <alignment vertical="top" wrapText="1"/>
    </xf>
    <xf numFmtId="0" fontId="0" fillId="8" borderId="19" xfId="0" applyFill="1" applyBorder="1" applyAlignment="1">
      <alignment vertical="top" wrapText="1"/>
    </xf>
    <xf numFmtId="0" fontId="0" fillId="8" borderId="19" xfId="0" applyFill="1" applyBorder="1" applyAlignment="1">
      <alignment horizontal="left" vertical="center" wrapText="1"/>
    </xf>
    <xf numFmtId="0" fontId="0" fillId="0" borderId="23" xfId="0" applyBorder="1" applyAlignment="1">
      <alignment horizontal="left" vertical="center" wrapText="1"/>
    </xf>
    <xf numFmtId="0" fontId="0" fillId="0" borderId="14" xfId="0" applyBorder="1" applyAlignment="1">
      <alignment horizontal="left" vertical="center" wrapText="1"/>
    </xf>
    <xf numFmtId="0" fontId="0" fillId="0" borderId="82" xfId="0" applyBorder="1" applyAlignment="1">
      <alignment horizontal="left" vertical="center" wrapText="1"/>
    </xf>
    <xf numFmtId="1" fontId="0" fillId="0" borderId="39" xfId="0" applyNumberFormat="1" applyBorder="1" applyAlignment="1">
      <alignment vertical="center"/>
    </xf>
    <xf numFmtId="9" fontId="0" fillId="0" borderId="55" xfId="0" applyNumberFormat="1" applyBorder="1" applyAlignment="1">
      <alignment vertical="center"/>
    </xf>
    <xf numFmtId="9" fontId="0" fillId="0" borderId="39" xfId="0" applyNumberFormat="1" applyBorder="1"/>
    <xf numFmtId="9" fontId="0" fillId="0" borderId="39" xfId="0" applyNumberFormat="1" applyBorder="1" applyAlignment="1">
      <alignment vertical="center"/>
    </xf>
    <xf numFmtId="0" fontId="13" fillId="0" borderId="39" xfId="0" applyFont="1" applyBorder="1"/>
    <xf numFmtId="0" fontId="13" fillId="0" borderId="55" xfId="0" applyFont="1" applyBorder="1"/>
    <xf numFmtId="0" fontId="3" fillId="5" borderId="21" xfId="0" applyFont="1" applyFill="1" applyBorder="1" applyAlignment="1">
      <alignment horizontal="left" vertical="center"/>
    </xf>
    <xf numFmtId="0" fontId="7" fillId="0" borderId="21" xfId="0" applyFont="1" applyBorder="1" applyAlignment="1">
      <alignment horizontal="center" vertical="center"/>
    </xf>
    <xf numFmtId="9" fontId="10" fillId="0" borderId="21" xfId="0" applyNumberFormat="1" applyFont="1" applyBorder="1" applyAlignment="1">
      <alignment horizontal="center" vertical="center"/>
    </xf>
    <xf numFmtId="0" fontId="1" fillId="0" borderId="55" xfId="0" applyFont="1" applyBorder="1"/>
    <xf numFmtId="1" fontId="0" fillId="0" borderId="14" xfId="0" applyNumberFormat="1" applyBorder="1" applyAlignment="1">
      <alignment vertical="center"/>
    </xf>
    <xf numFmtId="9" fontId="0" fillId="0" borderId="23" xfId="0" applyNumberFormat="1" applyBorder="1" applyAlignment="1">
      <alignment vertical="center"/>
    </xf>
    <xf numFmtId="9" fontId="0" fillId="0" borderId="14" xfId="0" applyNumberFormat="1" applyBorder="1"/>
    <xf numFmtId="9" fontId="0" fillId="0" borderId="14" xfId="0" applyNumberFormat="1" applyBorder="1" applyAlignment="1">
      <alignment vertical="center"/>
    </xf>
    <xf numFmtId="0" fontId="13" fillId="0" borderId="14" xfId="0" applyFont="1" applyBorder="1"/>
    <xf numFmtId="0" fontId="13" fillId="0" borderId="23" xfId="0" applyFont="1" applyBorder="1"/>
    <xf numFmtId="0" fontId="7" fillId="0" borderId="19" xfId="0" applyFont="1" applyBorder="1" applyAlignment="1">
      <alignment horizontal="center" vertical="center"/>
    </xf>
    <xf numFmtId="9" fontId="0" fillId="0" borderId="82" xfId="0" applyNumberFormat="1" applyBorder="1" applyAlignment="1">
      <alignment horizontal="center" vertical="center"/>
    </xf>
    <xf numFmtId="9" fontId="10" fillId="0" borderId="19" xfId="0" applyNumberFormat="1" applyFont="1" applyBorder="1" applyAlignment="1">
      <alignment horizontal="center" vertical="center"/>
    </xf>
    <xf numFmtId="0" fontId="1" fillId="0" borderId="23" xfId="0" applyFont="1" applyBorder="1"/>
    <xf numFmtId="0" fontId="0" fillId="0" borderId="33" xfId="0" applyBorder="1"/>
    <xf numFmtId="0" fontId="0" fillId="0" borderId="54" xfId="0" applyBorder="1"/>
    <xf numFmtId="0" fontId="0" fillId="0" borderId="56" xfId="0" applyBorder="1"/>
    <xf numFmtId="0" fontId="7" fillId="0" borderId="19" xfId="0" applyFont="1" applyBorder="1" applyAlignment="1">
      <alignment horizontal="right" vertical="center"/>
    </xf>
    <xf numFmtId="9" fontId="0" fillId="0" borderId="22" xfId="0" applyNumberFormat="1" applyBorder="1" applyAlignment="1">
      <alignment horizontal="center" vertical="center"/>
    </xf>
    <xf numFmtId="1" fontId="0" fillId="0" borderId="13" xfId="0" applyNumberFormat="1" applyBorder="1" applyAlignment="1">
      <alignment vertical="center"/>
    </xf>
    <xf numFmtId="9" fontId="0" fillId="0" borderId="22" xfId="0" applyNumberFormat="1" applyBorder="1" applyAlignment="1">
      <alignment vertical="center"/>
    </xf>
    <xf numFmtId="0" fontId="0" fillId="0" borderId="13" xfId="0" applyBorder="1" applyAlignment="1">
      <alignment horizontal="center" vertical="center"/>
    </xf>
    <xf numFmtId="9" fontId="0" fillId="0" borderId="13" xfId="0" applyNumberFormat="1" applyBorder="1"/>
    <xf numFmtId="9" fontId="0" fillId="0" borderId="18" xfId="0" applyNumberFormat="1" applyBorder="1"/>
    <xf numFmtId="0" fontId="13" fillId="0" borderId="13" xfId="0" applyFont="1" applyBorder="1"/>
    <xf numFmtId="0" fontId="13" fillId="0" borderId="22" xfId="0" applyFont="1" applyBorder="1"/>
    <xf numFmtId="0" fontId="0" fillId="0" borderId="22" xfId="0" applyBorder="1"/>
    <xf numFmtId="0" fontId="7" fillId="0" borderId="18" xfId="0" applyFont="1" applyBorder="1" applyAlignment="1">
      <alignment horizontal="center" vertical="center"/>
    </xf>
    <xf numFmtId="9" fontId="10" fillId="0" borderId="18" xfId="0" applyNumberFormat="1" applyFont="1" applyBorder="1" applyAlignment="1">
      <alignment horizontal="center" vertical="center"/>
    </xf>
    <xf numFmtId="0" fontId="0" fillId="0" borderId="13" xfId="0" applyBorder="1"/>
    <xf numFmtId="0" fontId="1" fillId="0" borderId="18" xfId="0" applyFont="1" applyBorder="1" applyAlignment="1">
      <alignment horizontal="center" vertical="center"/>
    </xf>
    <xf numFmtId="9" fontId="1" fillId="0" borderId="18" xfId="0" applyNumberFormat="1" applyFont="1" applyBorder="1" applyAlignment="1">
      <alignment horizontal="center" vertical="center"/>
    </xf>
    <xf numFmtId="1" fontId="0" fillId="0" borderId="23" xfId="1" applyNumberFormat="1" applyFont="1" applyBorder="1" applyAlignment="1">
      <alignment horizontal="center" vertical="center"/>
    </xf>
    <xf numFmtId="9" fontId="0" fillId="0" borderId="14" xfId="1" applyFont="1" applyBorder="1" applyAlignment="1">
      <alignment horizontal="center" vertical="center"/>
    </xf>
    <xf numFmtId="9" fontId="0" fillId="0" borderId="23" xfId="1" applyFont="1" applyBorder="1" applyAlignment="1">
      <alignment horizontal="center" vertical="center"/>
    </xf>
    <xf numFmtId="0" fontId="0" fillId="7" borderId="82" xfId="0" applyFill="1" applyBorder="1" applyAlignment="1">
      <alignment horizontal="left"/>
    </xf>
    <xf numFmtId="9" fontId="0" fillId="8" borderId="19" xfId="1" applyFont="1" applyFill="1" applyBorder="1" applyAlignment="1">
      <alignment horizontal="center"/>
    </xf>
    <xf numFmtId="0" fontId="0" fillId="3" borderId="19" xfId="0" applyFill="1" applyBorder="1" applyAlignment="1">
      <alignment horizontal="left"/>
    </xf>
    <xf numFmtId="0" fontId="0" fillId="7" borderId="19" xfId="0" applyFill="1" applyBorder="1" applyAlignment="1">
      <alignment horizontal="left"/>
    </xf>
    <xf numFmtId="0" fontId="0" fillId="7" borderId="82" xfId="0" applyFill="1" applyBorder="1" applyAlignment="1">
      <alignment horizontal="center"/>
    </xf>
    <xf numFmtId="0" fontId="0" fillId="0" borderId="82" xfId="0" applyBorder="1" applyAlignment="1">
      <alignment horizontal="center"/>
    </xf>
    <xf numFmtId="0" fontId="0" fillId="7" borderId="14" xfId="0" applyFill="1" applyBorder="1" applyAlignment="1">
      <alignment horizontal="left"/>
    </xf>
    <xf numFmtId="0" fontId="0" fillId="13" borderId="19" xfId="0" applyFill="1" applyBorder="1" applyAlignment="1">
      <alignment horizontal="left"/>
    </xf>
    <xf numFmtId="0" fontId="0" fillId="7" borderId="83" xfId="0" applyFill="1" applyBorder="1" applyAlignment="1">
      <alignment horizontal="left"/>
    </xf>
    <xf numFmtId="0" fontId="0" fillId="7" borderId="33" xfId="0" applyFill="1" applyBorder="1" applyAlignment="1">
      <alignment horizontal="left"/>
    </xf>
    <xf numFmtId="0" fontId="0" fillId="7" borderId="56" xfId="0" applyFill="1" applyBorder="1" applyAlignment="1">
      <alignment horizontal="left"/>
    </xf>
    <xf numFmtId="0" fontId="0" fillId="13" borderId="33" xfId="0" applyFill="1" applyBorder="1" applyAlignment="1">
      <alignment horizontal="left"/>
    </xf>
    <xf numFmtId="0" fontId="0" fillId="8" borderId="0" xfId="0" applyFill="1"/>
    <xf numFmtId="9" fontId="0" fillId="8" borderId="39" xfId="0" applyNumberFormat="1" applyFill="1" applyBorder="1" applyAlignment="1">
      <alignment horizontal="center" vertical="center"/>
    </xf>
    <xf numFmtId="9" fontId="0" fillId="8" borderId="21" xfId="0" applyNumberFormat="1" applyFill="1" applyBorder="1" applyAlignment="1">
      <alignment horizontal="center" vertical="center"/>
    </xf>
    <xf numFmtId="9" fontId="0" fillId="8" borderId="55" xfId="0" applyNumberFormat="1" applyFill="1" applyBorder="1" applyAlignment="1">
      <alignment horizontal="center" vertical="center"/>
    </xf>
    <xf numFmtId="0" fontId="0" fillId="8" borderId="55" xfId="0" applyFill="1" applyBorder="1" applyAlignment="1">
      <alignment horizontal="center" vertical="center"/>
    </xf>
    <xf numFmtId="0" fontId="0" fillId="8" borderId="21" xfId="0" applyFill="1" applyBorder="1" applyAlignment="1">
      <alignment horizontal="center" vertical="center"/>
    </xf>
    <xf numFmtId="0" fontId="0" fillId="7" borderId="7" xfId="0" applyFill="1" applyBorder="1" applyAlignment="1">
      <alignment horizontal="left"/>
    </xf>
    <xf numFmtId="0" fontId="0" fillId="3" borderId="18" xfId="0" applyFill="1" applyBorder="1" applyAlignment="1">
      <alignment horizontal="left"/>
    </xf>
    <xf numFmtId="0" fontId="0" fillId="7" borderId="18" xfId="0" applyFill="1" applyBorder="1" applyAlignment="1">
      <alignment horizontal="left"/>
    </xf>
    <xf numFmtId="0" fontId="0" fillId="7" borderId="65" xfId="0" applyFill="1" applyBorder="1" applyAlignment="1">
      <alignment horizontal="center"/>
    </xf>
    <xf numFmtId="9" fontId="0" fillId="8" borderId="65" xfId="0" applyNumberFormat="1" applyFill="1" applyBorder="1" applyAlignment="1">
      <alignment horizontal="center" vertical="center"/>
    </xf>
    <xf numFmtId="0" fontId="0" fillId="7" borderId="39" xfId="0" applyFill="1" applyBorder="1" applyAlignment="1">
      <alignment horizontal="left"/>
    </xf>
    <xf numFmtId="0" fontId="0" fillId="7" borderId="65" xfId="0" applyFill="1" applyBorder="1" applyAlignment="1">
      <alignment horizontal="left"/>
    </xf>
    <xf numFmtId="0" fontId="0" fillId="13" borderId="21" xfId="0" applyFill="1" applyBorder="1" applyAlignment="1">
      <alignment horizontal="left"/>
    </xf>
    <xf numFmtId="0" fontId="0" fillId="7" borderId="21" xfId="0" applyFill="1" applyBorder="1" applyAlignment="1">
      <alignment horizontal="left"/>
    </xf>
    <xf numFmtId="9" fontId="0" fillId="8" borderId="23" xfId="0" applyNumberFormat="1" applyFill="1" applyBorder="1" applyAlignment="1">
      <alignment vertical="center"/>
    </xf>
    <xf numFmtId="9" fontId="0" fillId="8" borderId="14" xfId="0" applyNumberFormat="1" applyFill="1" applyBorder="1"/>
    <xf numFmtId="9" fontId="0" fillId="8" borderId="14" xfId="0" applyNumberFormat="1" applyFill="1" applyBorder="1" applyAlignment="1">
      <alignment vertical="center"/>
    </xf>
    <xf numFmtId="0" fontId="13" fillId="8" borderId="14" xfId="0" applyFont="1" applyFill="1" applyBorder="1"/>
    <xf numFmtId="0" fontId="13" fillId="8" borderId="23" xfId="0" applyFont="1" applyFill="1" applyBorder="1"/>
    <xf numFmtId="9" fontId="0" fillId="8" borderId="82" xfId="0" applyNumberFormat="1" applyFill="1" applyBorder="1" applyAlignment="1">
      <alignment horizontal="center" vertical="center"/>
    </xf>
    <xf numFmtId="0" fontId="1" fillId="8" borderId="23" xfId="0" applyFont="1" applyFill="1" applyBorder="1"/>
    <xf numFmtId="9" fontId="0" fillId="8" borderId="19" xfId="0" applyNumberFormat="1" applyFill="1" applyBorder="1" applyAlignment="1">
      <alignment horizontal="right" vertical="center"/>
    </xf>
    <xf numFmtId="0" fontId="0" fillId="8" borderId="19" xfId="0" applyFill="1" applyBorder="1" applyAlignment="1">
      <alignment horizontal="right" vertical="center"/>
    </xf>
    <xf numFmtId="9" fontId="0" fillId="8" borderId="19" xfId="0" applyNumberFormat="1" applyFill="1" applyBorder="1" applyAlignment="1">
      <alignment horizontal="right"/>
    </xf>
    <xf numFmtId="0" fontId="0" fillId="8" borderId="19" xfId="1" applyNumberFormat="1" applyFont="1" applyFill="1" applyBorder="1" applyAlignment="1">
      <alignment horizontal="right"/>
    </xf>
    <xf numFmtId="0" fontId="0" fillId="8" borderId="19" xfId="0" applyFill="1" applyBorder="1" applyAlignment="1">
      <alignment horizontal="right"/>
    </xf>
    <xf numFmtId="0" fontId="7" fillId="8" borderId="19" xfId="0" applyFont="1" applyFill="1" applyBorder="1" applyAlignment="1">
      <alignment horizontal="right" vertical="center"/>
    </xf>
    <xf numFmtId="9" fontId="10" fillId="8" borderId="19" xfId="0" applyNumberFormat="1" applyFont="1" applyFill="1" applyBorder="1" applyAlignment="1">
      <alignment horizontal="right" vertical="center"/>
    </xf>
    <xf numFmtId="0" fontId="1" fillId="8" borderId="19" xfId="0" applyFont="1" applyFill="1" applyBorder="1" applyAlignment="1">
      <alignment horizontal="right" vertical="center"/>
    </xf>
    <xf numFmtId="9" fontId="1" fillId="8" borderId="19" xfId="0" applyNumberFormat="1" applyFont="1" applyFill="1" applyBorder="1" applyAlignment="1">
      <alignment horizontal="right" vertical="center"/>
    </xf>
    <xf numFmtId="0" fontId="0" fillId="3" borderId="21" xfId="0" applyFill="1" applyBorder="1" applyAlignment="1">
      <alignment horizontal="left"/>
    </xf>
    <xf numFmtId="0" fontId="0" fillId="0" borderId="83" xfId="0" applyBorder="1"/>
    <xf numFmtId="0" fontId="0" fillId="5" borderId="83" xfId="0" applyFill="1" applyBorder="1"/>
    <xf numFmtId="0" fontId="0" fillId="0" borderId="56" xfId="0" applyBorder="1" applyAlignment="1">
      <alignment vertical="center"/>
    </xf>
    <xf numFmtId="0" fontId="0" fillId="0" borderId="35" xfId="0" applyBorder="1" applyAlignment="1">
      <alignment horizontal="left"/>
    </xf>
    <xf numFmtId="0" fontId="0" fillId="0" borderId="36" xfId="0" applyBorder="1" applyAlignment="1">
      <alignment horizontal="left"/>
    </xf>
    <xf numFmtId="0" fontId="0" fillId="0" borderId="83" xfId="0" applyBorder="1" applyAlignment="1">
      <alignment horizontal="left"/>
    </xf>
    <xf numFmtId="0" fontId="0" fillId="0" borderId="33" xfId="0" applyBorder="1" applyAlignment="1">
      <alignment horizontal="left"/>
    </xf>
    <xf numFmtId="0" fontId="0" fillId="7" borderId="83" xfId="0" applyFill="1" applyBorder="1"/>
    <xf numFmtId="1" fontId="0" fillId="0" borderId="55" xfId="1" applyNumberFormat="1" applyFont="1" applyFill="1" applyBorder="1" applyAlignment="1">
      <alignment horizontal="center" vertical="center"/>
    </xf>
    <xf numFmtId="9" fontId="0" fillId="0" borderId="55" xfId="1" applyFont="1" applyFill="1" applyBorder="1" applyAlignment="1">
      <alignment horizontal="center" vertical="center"/>
    </xf>
    <xf numFmtId="0" fontId="0" fillId="8" borderId="27" xfId="0" applyFill="1" applyBorder="1" applyAlignment="1">
      <alignment horizontal="center" vertical="center"/>
    </xf>
    <xf numFmtId="9" fontId="6" fillId="9" borderId="39" xfId="0" applyNumberFormat="1" applyFont="1" applyFill="1" applyBorder="1" applyAlignment="1">
      <alignment horizontal="center" vertical="center" wrapText="1"/>
    </xf>
    <xf numFmtId="9" fontId="6" fillId="9" borderId="21" xfId="0" applyNumberFormat="1" applyFont="1" applyFill="1" applyBorder="1" applyAlignment="1">
      <alignment horizontal="center" vertical="center" wrapText="1"/>
    </xf>
    <xf numFmtId="9" fontId="6" fillId="9" borderId="55" xfId="0" applyNumberFormat="1" applyFont="1" applyFill="1" applyBorder="1" applyAlignment="1">
      <alignment horizontal="center" vertical="center" wrapText="1"/>
    </xf>
    <xf numFmtId="1" fontId="0" fillId="10" borderId="39" xfId="0" applyNumberFormat="1" applyFill="1" applyBorder="1" applyAlignment="1">
      <alignment horizontal="center" vertical="center"/>
    </xf>
    <xf numFmtId="9" fontId="0" fillId="10" borderId="55" xfId="0" applyNumberFormat="1" applyFill="1" applyBorder="1" applyAlignment="1">
      <alignment horizontal="center" vertical="center"/>
    </xf>
    <xf numFmtId="0" fontId="0" fillId="10" borderId="39" xfId="0" applyFill="1" applyBorder="1" applyAlignment="1">
      <alignment horizontal="center" vertical="center"/>
    </xf>
    <xf numFmtId="9" fontId="0" fillId="10" borderId="21" xfId="0" applyNumberFormat="1" applyFill="1" applyBorder="1" applyAlignment="1">
      <alignment horizontal="center" vertical="center"/>
    </xf>
    <xf numFmtId="9" fontId="0" fillId="9" borderId="39" xfId="0" applyNumberFormat="1" applyFill="1" applyBorder="1" applyAlignment="1">
      <alignment horizontal="center" vertical="center"/>
    </xf>
    <xf numFmtId="9" fontId="0" fillId="9" borderId="21" xfId="0" applyNumberFormat="1" applyFill="1" applyBorder="1" applyAlignment="1">
      <alignment horizontal="center" vertical="center"/>
    </xf>
    <xf numFmtId="0" fontId="0" fillId="10" borderId="55" xfId="0" applyFill="1" applyBorder="1" applyAlignment="1">
      <alignment horizontal="center" vertical="center"/>
    </xf>
    <xf numFmtId="0" fontId="0" fillId="9" borderId="39" xfId="0" applyFill="1" applyBorder="1" applyAlignment="1">
      <alignment horizontal="center" vertical="center"/>
    </xf>
    <xf numFmtId="0" fontId="0" fillId="9" borderId="21" xfId="0" applyFill="1" applyBorder="1" applyAlignment="1">
      <alignment horizontal="center" vertical="center"/>
    </xf>
    <xf numFmtId="9" fontId="8" fillId="9" borderId="39" xfId="0" applyNumberFormat="1" applyFont="1" applyFill="1" applyBorder="1" applyAlignment="1">
      <alignment horizontal="center" vertical="center" wrapText="1"/>
    </xf>
    <xf numFmtId="9" fontId="0" fillId="9" borderId="21" xfId="1" applyFont="1" applyFill="1" applyBorder="1" applyAlignment="1">
      <alignment horizontal="center" vertical="center"/>
    </xf>
    <xf numFmtId="1" fontId="0" fillId="0" borderId="39" xfId="1" applyNumberFormat="1" applyFont="1" applyFill="1" applyBorder="1" applyAlignment="1">
      <alignment horizontal="center" vertical="center"/>
    </xf>
    <xf numFmtId="1" fontId="0" fillId="0" borderId="21" xfId="1" applyNumberFormat="1" applyFont="1" applyFill="1" applyBorder="1" applyAlignment="1">
      <alignment horizontal="center" vertical="center"/>
    </xf>
    <xf numFmtId="1" fontId="0" fillId="10" borderId="55" xfId="1" applyNumberFormat="1" applyFont="1" applyFill="1" applyBorder="1" applyAlignment="1">
      <alignment horizontal="center" vertical="center"/>
    </xf>
    <xf numFmtId="1" fontId="0" fillId="9" borderId="21" xfId="1" applyNumberFormat="1" applyFont="1" applyFill="1" applyBorder="1" applyAlignment="1">
      <alignment horizontal="center" vertical="center"/>
    </xf>
    <xf numFmtId="9" fontId="7" fillId="0" borderId="39" xfId="0" applyNumberFormat="1" applyFont="1" applyBorder="1" applyAlignment="1">
      <alignment horizontal="center" vertical="center"/>
    </xf>
    <xf numFmtId="9" fontId="0" fillId="9" borderId="55" xfId="1" applyFont="1" applyFill="1" applyBorder="1" applyAlignment="1">
      <alignment horizontal="center" vertical="center"/>
    </xf>
    <xf numFmtId="0" fontId="3" fillId="7" borderId="21" xfId="0" applyFont="1" applyFill="1" applyBorder="1" applyAlignment="1">
      <alignment horizontal="center" vertical="center"/>
    </xf>
    <xf numFmtId="1" fontId="0" fillId="8" borderId="21" xfId="0" applyNumberFormat="1" applyFill="1" applyBorder="1" applyAlignment="1">
      <alignment horizontal="center" vertical="center"/>
    </xf>
    <xf numFmtId="0" fontId="0" fillId="10" borderId="21" xfId="0" applyFill="1" applyBorder="1" applyAlignment="1">
      <alignment horizontal="center" vertical="center"/>
    </xf>
    <xf numFmtId="1" fontId="3" fillId="8" borderId="21" xfId="1" applyNumberFormat="1" applyFont="1" applyFill="1" applyBorder="1" applyAlignment="1">
      <alignment horizontal="center" vertical="center"/>
    </xf>
    <xf numFmtId="9" fontId="6" fillId="6" borderId="13" xfId="1" applyFont="1" applyFill="1" applyBorder="1" applyAlignment="1">
      <alignment horizontal="center" vertical="center" wrapText="1"/>
    </xf>
    <xf numFmtId="9" fontId="3" fillId="6" borderId="22" xfId="1" applyFont="1" applyFill="1" applyBorder="1" applyAlignment="1">
      <alignment horizontal="center" vertical="center" wrapText="1"/>
    </xf>
    <xf numFmtId="0" fontId="0" fillId="6" borderId="13" xfId="0" applyFill="1" applyBorder="1" applyAlignment="1">
      <alignment horizontal="center" vertical="center" wrapText="1"/>
    </xf>
    <xf numFmtId="9" fontId="0" fillId="6" borderId="22" xfId="0" applyNumberFormat="1" applyFill="1" applyBorder="1" applyAlignment="1">
      <alignment horizontal="center" vertical="center" wrapText="1"/>
    </xf>
    <xf numFmtId="0" fontId="0" fillId="6" borderId="13" xfId="0" applyFill="1" applyBorder="1" applyAlignment="1">
      <alignment horizontal="center" wrapText="1"/>
    </xf>
    <xf numFmtId="9" fontId="0" fillId="6" borderId="22" xfId="0" applyNumberFormat="1" applyFill="1" applyBorder="1" applyAlignment="1">
      <alignment horizontal="center" vertical="center"/>
    </xf>
    <xf numFmtId="9" fontId="0" fillId="6" borderId="13" xfId="0" applyNumberFormat="1" applyFill="1" applyBorder="1" applyAlignment="1">
      <alignment horizontal="center" vertical="center" wrapText="1"/>
    </xf>
    <xf numFmtId="9" fontId="0" fillId="6" borderId="18" xfId="0" applyNumberFormat="1" applyFill="1" applyBorder="1" applyAlignment="1">
      <alignment horizontal="center" wrapText="1"/>
    </xf>
    <xf numFmtId="0" fontId="0" fillId="6" borderId="22" xfId="0" applyFill="1" applyBorder="1" applyAlignment="1">
      <alignment horizontal="center" wrapText="1"/>
    </xf>
    <xf numFmtId="1" fontId="6" fillId="6" borderId="18" xfId="1" applyNumberFormat="1" applyFont="1" applyFill="1" applyBorder="1" applyAlignment="1">
      <alignment horizontal="center" vertical="center" wrapText="1"/>
    </xf>
    <xf numFmtId="0" fontId="0" fillId="6" borderId="22" xfId="0" applyFill="1" applyBorder="1" applyAlignment="1">
      <alignment horizontal="center" vertical="center" wrapText="1"/>
    </xf>
    <xf numFmtId="9" fontId="8" fillId="6" borderId="13" xfId="0" applyNumberFormat="1" applyFont="1" applyFill="1" applyBorder="1" applyAlignment="1">
      <alignment horizontal="center" vertical="center" wrapText="1"/>
    </xf>
    <xf numFmtId="9" fontId="0" fillId="6" borderId="18" xfId="1" applyFont="1" applyFill="1" applyBorder="1" applyAlignment="1">
      <alignment horizontal="center" vertical="center"/>
    </xf>
    <xf numFmtId="9" fontId="0" fillId="6" borderId="22" xfId="1" applyFont="1" applyFill="1" applyBorder="1" applyAlignment="1">
      <alignment horizontal="center" vertical="center"/>
    </xf>
    <xf numFmtId="0" fontId="0" fillId="6" borderId="18" xfId="0" applyFill="1" applyBorder="1" applyAlignment="1">
      <alignment horizontal="center" wrapText="1"/>
    </xf>
    <xf numFmtId="9" fontId="9" fillId="6" borderId="13" xfId="0" applyNumberFormat="1" applyFont="1" applyFill="1" applyBorder="1" applyAlignment="1">
      <alignment horizontal="center" vertical="center" wrapText="1"/>
    </xf>
    <xf numFmtId="9" fontId="3" fillId="6" borderId="22" xfId="1" applyFont="1" applyFill="1" applyBorder="1" applyAlignment="1">
      <alignment horizontal="center" vertical="center"/>
    </xf>
    <xf numFmtId="9" fontId="3" fillId="6" borderId="13" xfId="1" applyFont="1" applyFill="1" applyBorder="1" applyAlignment="1">
      <alignment horizontal="center"/>
    </xf>
    <xf numFmtId="9" fontId="6" fillId="6" borderId="22" xfId="1" applyFont="1" applyFill="1" applyBorder="1" applyAlignment="1">
      <alignment horizontal="center" vertical="center" wrapText="1"/>
    </xf>
    <xf numFmtId="0" fontId="3" fillId="6" borderId="18" xfId="0" applyFont="1" applyFill="1" applyBorder="1" applyAlignment="1">
      <alignment horizontal="center" vertical="center"/>
    </xf>
    <xf numFmtId="9" fontId="10" fillId="6" borderId="18" xfId="0" applyNumberFormat="1" applyFont="1" applyFill="1" applyBorder="1" applyAlignment="1">
      <alignment horizontal="center" vertical="center" wrapText="1"/>
    </xf>
    <xf numFmtId="9" fontId="10" fillId="6" borderId="18" xfId="0" applyNumberFormat="1" applyFont="1" applyFill="1" applyBorder="1" applyAlignment="1">
      <alignment horizontal="center" wrapText="1"/>
    </xf>
    <xf numFmtId="9" fontId="0" fillId="6" borderId="18" xfId="0" applyNumberFormat="1" applyFill="1" applyBorder="1" applyAlignment="1">
      <alignment horizontal="center" vertical="center" wrapText="1"/>
    </xf>
    <xf numFmtId="0" fontId="0" fillId="6" borderId="13" xfId="0" applyFill="1" applyBorder="1" applyAlignment="1">
      <alignment horizontal="center" vertical="top" wrapText="1"/>
    </xf>
    <xf numFmtId="0" fontId="0" fillId="6" borderId="7" xfId="0" applyFill="1" applyBorder="1" applyAlignment="1">
      <alignment horizontal="center" vertical="center" wrapText="1"/>
    </xf>
    <xf numFmtId="0" fontId="0" fillId="6" borderId="22" xfId="0" applyFill="1" applyBorder="1" applyAlignment="1">
      <alignment horizontal="center" vertical="top" wrapText="1"/>
    </xf>
    <xf numFmtId="9" fontId="0" fillId="6" borderId="18" xfId="1" applyFont="1" applyFill="1" applyBorder="1" applyAlignment="1">
      <alignment horizontal="center"/>
    </xf>
    <xf numFmtId="1" fontId="6" fillId="6" borderId="13" xfId="1" applyNumberFormat="1" applyFont="1" applyFill="1" applyBorder="1" applyAlignment="1">
      <alignment horizontal="center" vertical="center" wrapText="1"/>
    </xf>
    <xf numFmtId="0" fontId="1" fillId="6" borderId="18" xfId="0" applyFont="1" applyFill="1" applyBorder="1" applyAlignment="1">
      <alignment horizontal="center" vertical="center" wrapText="1"/>
    </xf>
    <xf numFmtId="9" fontId="1" fillId="6" borderId="18" xfId="0" applyNumberFormat="1" applyFont="1" applyFill="1" applyBorder="1" applyAlignment="1">
      <alignment horizontal="center" vertical="center" wrapText="1"/>
    </xf>
    <xf numFmtId="0" fontId="1" fillId="6" borderId="22" xfId="0" applyFont="1" applyFill="1" applyBorder="1" applyAlignment="1">
      <alignment horizontal="center" vertical="center" wrapText="1"/>
    </xf>
    <xf numFmtId="9" fontId="0" fillId="6" borderId="18" xfId="0" applyNumberFormat="1" applyFill="1" applyBorder="1" applyAlignment="1">
      <alignment horizontal="right" vertical="center"/>
    </xf>
    <xf numFmtId="0" fontId="0" fillId="6" borderId="18" xfId="0" applyFill="1" applyBorder="1" applyAlignment="1">
      <alignment horizontal="right" vertical="center"/>
    </xf>
    <xf numFmtId="9" fontId="0" fillId="6" borderId="18" xfId="0" applyNumberFormat="1" applyFill="1" applyBorder="1" applyAlignment="1">
      <alignment horizontal="right"/>
    </xf>
    <xf numFmtId="9" fontId="0" fillId="6" borderId="18" xfId="1" applyFont="1" applyFill="1" applyBorder="1" applyAlignment="1">
      <alignment horizontal="right"/>
    </xf>
    <xf numFmtId="0" fontId="13" fillId="6" borderId="18" xfId="0" applyFont="1" applyFill="1" applyBorder="1" applyAlignment="1">
      <alignment horizontal="right"/>
    </xf>
    <xf numFmtId="0" fontId="0" fillId="6" borderId="18" xfId="0" applyFill="1" applyBorder="1" applyAlignment="1">
      <alignment horizontal="right"/>
    </xf>
    <xf numFmtId="0" fontId="7" fillId="6" borderId="18" xfId="0" applyFont="1" applyFill="1" applyBorder="1" applyAlignment="1">
      <alignment horizontal="right" vertical="center"/>
    </xf>
    <xf numFmtId="9" fontId="10" fillId="6" borderId="18" xfId="0" applyNumberFormat="1" applyFont="1" applyFill="1" applyBorder="1" applyAlignment="1">
      <alignment horizontal="right" vertical="center"/>
    </xf>
    <xf numFmtId="0" fontId="1" fillId="6" borderId="18" xfId="0" applyFont="1" applyFill="1" applyBorder="1" applyAlignment="1">
      <alignment horizontal="right" vertical="center"/>
    </xf>
    <xf numFmtId="9" fontId="1" fillId="6" borderId="18" xfId="0" applyNumberFormat="1" applyFont="1" applyFill="1" applyBorder="1" applyAlignment="1">
      <alignment horizontal="right" vertical="center"/>
    </xf>
    <xf numFmtId="9" fontId="0" fillId="6" borderId="13" xfId="0" applyNumberFormat="1" applyFill="1" applyBorder="1" applyAlignment="1">
      <alignment horizontal="center" vertical="center"/>
    </xf>
    <xf numFmtId="9" fontId="0" fillId="6" borderId="18" xfId="0" applyNumberFormat="1" applyFill="1" applyBorder="1" applyAlignment="1">
      <alignment horizontal="center" vertical="center"/>
    </xf>
    <xf numFmtId="0" fontId="0" fillId="6" borderId="13" xfId="0" applyFill="1" applyBorder="1" applyAlignment="1">
      <alignment horizontal="center" vertical="center"/>
    </xf>
    <xf numFmtId="0" fontId="0" fillId="6" borderId="22" xfId="0" applyFill="1" applyBorder="1" applyAlignment="1">
      <alignment horizontal="center" vertical="center"/>
    </xf>
    <xf numFmtId="0" fontId="0" fillId="6" borderId="18" xfId="0" applyFill="1" applyBorder="1" applyAlignment="1">
      <alignment horizontal="center" vertical="center"/>
    </xf>
    <xf numFmtId="9" fontId="0" fillId="6" borderId="18" xfId="0" applyNumberFormat="1" applyFill="1" applyBorder="1"/>
    <xf numFmtId="9" fontId="0" fillId="6" borderId="18" xfId="1" applyFont="1" applyFill="1" applyBorder="1"/>
    <xf numFmtId="0" fontId="13" fillId="6" borderId="18" xfId="0" applyFont="1" applyFill="1" applyBorder="1"/>
    <xf numFmtId="0" fontId="3" fillId="6" borderId="18" xfId="0" applyFont="1" applyFill="1" applyBorder="1" applyAlignment="1">
      <alignment horizontal="left" vertical="center"/>
    </xf>
    <xf numFmtId="0" fontId="7" fillId="6" borderId="18" xfId="0" applyFont="1" applyFill="1" applyBorder="1" applyAlignment="1">
      <alignment horizontal="center" vertical="center"/>
    </xf>
    <xf numFmtId="9" fontId="0" fillId="6" borderId="7" xfId="0" applyNumberFormat="1" applyFill="1" applyBorder="1" applyAlignment="1">
      <alignment horizontal="center" vertical="center"/>
    </xf>
    <xf numFmtId="9" fontId="10" fillId="6" borderId="18" xfId="0" applyNumberFormat="1" applyFont="1" applyFill="1" applyBorder="1" applyAlignment="1">
      <alignment horizontal="center" vertical="center"/>
    </xf>
    <xf numFmtId="0" fontId="1" fillId="6" borderId="18" xfId="0" applyFont="1" applyFill="1" applyBorder="1" applyAlignment="1">
      <alignment horizontal="center" vertical="center"/>
    </xf>
    <xf numFmtId="9" fontId="1" fillId="6" borderId="18" xfId="0" applyNumberFormat="1" applyFont="1" applyFill="1" applyBorder="1" applyAlignment="1">
      <alignment horizontal="center" vertical="center"/>
    </xf>
    <xf numFmtId="9" fontId="0" fillId="6" borderId="56" xfId="0" applyNumberFormat="1" applyFill="1" applyBorder="1" applyAlignment="1">
      <alignment horizontal="center" vertical="center"/>
    </xf>
    <xf numFmtId="9" fontId="0" fillId="6" borderId="33" xfId="0" applyNumberFormat="1" applyFill="1" applyBorder="1" applyAlignment="1">
      <alignment horizontal="center" vertical="center"/>
    </xf>
    <xf numFmtId="9" fontId="0" fillId="6" borderId="54" xfId="0" applyNumberFormat="1" applyFill="1" applyBorder="1" applyAlignment="1">
      <alignment horizontal="center" vertical="center"/>
    </xf>
    <xf numFmtId="1" fontId="0" fillId="6" borderId="56" xfId="0" applyNumberFormat="1" applyFill="1" applyBorder="1" applyAlignment="1">
      <alignment vertical="center"/>
    </xf>
    <xf numFmtId="9" fontId="0" fillId="6" borderId="54" xfId="0" applyNumberFormat="1" applyFill="1" applyBorder="1" applyAlignment="1">
      <alignment vertical="center"/>
    </xf>
    <xf numFmtId="0" fontId="0" fillId="6" borderId="56" xfId="0" applyFill="1" applyBorder="1" applyAlignment="1">
      <alignment horizontal="center" vertical="center"/>
    </xf>
    <xf numFmtId="0" fontId="0" fillId="6" borderId="54" xfId="0" applyFill="1" applyBorder="1" applyAlignment="1">
      <alignment horizontal="center" vertical="center"/>
    </xf>
    <xf numFmtId="0" fontId="0" fillId="6" borderId="33" xfId="0" applyFill="1" applyBorder="1" applyAlignment="1">
      <alignment horizontal="center" vertical="center"/>
    </xf>
    <xf numFmtId="9" fontId="0" fillId="6" borderId="56" xfId="0" applyNumberFormat="1" applyFill="1" applyBorder="1"/>
    <xf numFmtId="9" fontId="0" fillId="6" borderId="33" xfId="0" applyNumberFormat="1" applyFill="1" applyBorder="1"/>
    <xf numFmtId="9" fontId="0" fillId="6" borderId="56" xfId="0" applyNumberFormat="1" applyFill="1" applyBorder="1" applyAlignment="1">
      <alignment vertical="center"/>
    </xf>
    <xf numFmtId="0" fontId="13" fillId="6" borderId="56" xfId="0" applyFont="1" applyFill="1" applyBorder="1"/>
    <xf numFmtId="9" fontId="0" fillId="6" borderId="33" xfId="1" applyFont="1" applyFill="1" applyBorder="1"/>
    <xf numFmtId="0" fontId="13" fillId="6" borderId="33" xfId="0" applyFont="1" applyFill="1" applyBorder="1"/>
    <xf numFmtId="0" fontId="13" fillId="6" borderId="54" xfId="0" applyFont="1" applyFill="1" applyBorder="1"/>
    <xf numFmtId="0" fontId="0" fillId="6" borderId="33" xfId="0" applyFill="1" applyBorder="1"/>
    <xf numFmtId="0" fontId="0" fillId="6" borderId="54" xfId="0" applyFill="1" applyBorder="1"/>
    <xf numFmtId="0" fontId="3" fillId="6" borderId="33" xfId="0" applyFont="1" applyFill="1" applyBorder="1" applyAlignment="1">
      <alignment horizontal="left" vertical="center"/>
    </xf>
    <xf numFmtId="0" fontId="7" fillId="6" borderId="33" xfId="0" applyFont="1" applyFill="1" applyBorder="1" applyAlignment="1">
      <alignment horizontal="center" vertical="center"/>
    </xf>
    <xf numFmtId="9" fontId="0" fillId="6" borderId="83" xfId="0" applyNumberFormat="1" applyFill="1" applyBorder="1" applyAlignment="1">
      <alignment horizontal="center" vertical="center"/>
    </xf>
    <xf numFmtId="0" fontId="0" fillId="6" borderId="56" xfId="0" applyFill="1" applyBorder="1"/>
    <xf numFmtId="0" fontId="1" fillId="6" borderId="33" xfId="0" applyFont="1" applyFill="1" applyBorder="1" applyAlignment="1">
      <alignment horizontal="center" vertical="center"/>
    </xf>
    <xf numFmtId="9" fontId="1" fillId="6" borderId="33" xfId="0" applyNumberFormat="1" applyFont="1" applyFill="1" applyBorder="1" applyAlignment="1">
      <alignment horizontal="center" vertical="center"/>
    </xf>
    <xf numFmtId="0" fontId="1" fillId="6" borderId="54" xfId="0" applyFont="1" applyFill="1" applyBorder="1"/>
    <xf numFmtId="0" fontId="16" fillId="6" borderId="42" xfId="0" applyFont="1" applyFill="1" applyBorder="1" applyAlignment="1">
      <alignment horizontal="center" vertical="center"/>
    </xf>
    <xf numFmtId="9" fontId="6" fillId="6" borderId="28" xfId="0" applyNumberFormat="1" applyFont="1" applyFill="1" applyBorder="1" applyAlignment="1">
      <alignment horizontal="center" vertical="center" wrapText="1"/>
    </xf>
    <xf numFmtId="9" fontId="6" fillId="6" borderId="20" xfId="0" applyNumberFormat="1" applyFont="1" applyFill="1" applyBorder="1" applyAlignment="1">
      <alignment horizontal="center" vertical="center" wrapText="1"/>
    </xf>
    <xf numFmtId="9" fontId="6" fillId="6" borderId="53" xfId="0" applyNumberFormat="1" applyFont="1" applyFill="1" applyBorder="1" applyAlignment="1">
      <alignment horizontal="center" vertical="center" wrapText="1"/>
    </xf>
    <xf numFmtId="1" fontId="0" fillId="6" borderId="28" xfId="0" applyNumberFormat="1" applyFill="1" applyBorder="1" applyAlignment="1">
      <alignment horizontal="center" vertical="center"/>
    </xf>
    <xf numFmtId="9" fontId="7" fillId="6" borderId="53" xfId="0" applyNumberFormat="1" applyFont="1" applyFill="1" applyBorder="1" applyAlignment="1">
      <alignment horizontal="center" vertical="center" wrapText="1"/>
    </xf>
    <xf numFmtId="0" fontId="0" fillId="6" borderId="28" xfId="0" applyFill="1" applyBorder="1" applyAlignment="1">
      <alignment horizontal="center" vertical="center"/>
    </xf>
    <xf numFmtId="9" fontId="0" fillId="6" borderId="20" xfId="0" applyNumberFormat="1" applyFill="1" applyBorder="1" applyAlignment="1">
      <alignment horizontal="center" vertical="center"/>
    </xf>
    <xf numFmtId="9" fontId="0" fillId="6" borderId="53" xfId="0" applyNumberFormat="1" applyFill="1" applyBorder="1" applyAlignment="1">
      <alignment horizontal="center" vertical="center"/>
    </xf>
    <xf numFmtId="9" fontId="0" fillId="6" borderId="28" xfId="0" applyNumberFormat="1" applyFill="1" applyBorder="1" applyAlignment="1">
      <alignment horizontal="center" vertical="center"/>
    </xf>
    <xf numFmtId="0" fontId="0" fillId="6" borderId="53" xfId="0" applyFill="1" applyBorder="1" applyAlignment="1">
      <alignment horizontal="center" vertical="center"/>
    </xf>
    <xf numFmtId="0" fontId="0" fillId="6" borderId="20" xfId="0" applyFill="1" applyBorder="1" applyAlignment="1">
      <alignment horizontal="center" vertical="center"/>
    </xf>
    <xf numFmtId="9" fontId="8" fillId="6" borderId="28" xfId="0" applyNumberFormat="1" applyFont="1" applyFill="1" applyBorder="1" applyAlignment="1">
      <alignment horizontal="center" vertical="center" wrapText="1"/>
    </xf>
    <xf numFmtId="9" fontId="0" fillId="6" borderId="20" xfId="1" applyFont="1" applyFill="1" applyBorder="1" applyAlignment="1">
      <alignment horizontal="center" vertical="center"/>
    </xf>
    <xf numFmtId="9" fontId="0" fillId="6" borderId="53" xfId="1" applyFont="1" applyFill="1" applyBorder="1" applyAlignment="1">
      <alignment horizontal="center" vertical="center"/>
    </xf>
    <xf numFmtId="1" fontId="0" fillId="6" borderId="28" xfId="1" applyNumberFormat="1" applyFont="1" applyFill="1" applyBorder="1" applyAlignment="1">
      <alignment horizontal="center" vertical="center"/>
    </xf>
    <xf numFmtId="1" fontId="0" fillId="6" borderId="20" xfId="1" applyNumberFormat="1" applyFont="1" applyFill="1" applyBorder="1" applyAlignment="1">
      <alignment horizontal="center" vertical="center"/>
    </xf>
    <xf numFmtId="1" fontId="0" fillId="6" borderId="53" xfId="1" applyNumberFormat="1" applyFont="1" applyFill="1" applyBorder="1" applyAlignment="1">
      <alignment horizontal="center" vertical="center"/>
    </xf>
    <xf numFmtId="9" fontId="7" fillId="21" borderId="28" xfId="0" applyNumberFormat="1" applyFont="1" applyFill="1" applyBorder="1" applyAlignment="1">
      <alignment horizontal="center" vertical="center"/>
    </xf>
    <xf numFmtId="0" fontId="0" fillId="6" borderId="20" xfId="0" applyFill="1" applyBorder="1" applyAlignment="1">
      <alignment horizontal="center"/>
    </xf>
    <xf numFmtId="9" fontId="0" fillId="6" borderId="28" xfId="0" applyNumberFormat="1" applyFill="1" applyBorder="1" applyAlignment="1">
      <alignment horizontal="center"/>
    </xf>
    <xf numFmtId="9" fontId="0" fillId="6" borderId="20" xfId="0" applyNumberFormat="1" applyFill="1" applyBorder="1" applyAlignment="1">
      <alignment horizontal="center"/>
    </xf>
    <xf numFmtId="9" fontId="0" fillId="6" borderId="53" xfId="0" applyNumberFormat="1" applyFill="1" applyBorder="1" applyAlignment="1">
      <alignment horizontal="center"/>
    </xf>
    <xf numFmtId="0" fontId="3" fillId="6" borderId="20" xfId="0" applyFont="1" applyFill="1" applyBorder="1" applyAlignment="1">
      <alignment horizontal="left" vertical="center"/>
    </xf>
    <xf numFmtId="0" fontId="10" fillId="6" borderId="20" xfId="0" applyFont="1" applyFill="1" applyBorder="1" applyAlignment="1">
      <alignment horizontal="center" vertical="center"/>
    </xf>
    <xf numFmtId="9" fontId="0" fillId="6" borderId="64" xfId="0" applyNumberFormat="1" applyFill="1" applyBorder="1" applyAlignment="1">
      <alignment horizontal="center" vertical="center"/>
    </xf>
    <xf numFmtId="1" fontId="0" fillId="6" borderId="20" xfId="0" applyNumberFormat="1" applyFill="1" applyBorder="1" applyAlignment="1">
      <alignment horizontal="center" vertical="center"/>
    </xf>
    <xf numFmtId="0" fontId="0" fillId="6" borderId="53" xfId="0" applyFill="1" applyBorder="1" applyAlignment="1">
      <alignment horizontal="center"/>
    </xf>
    <xf numFmtId="0" fontId="11" fillId="6" borderId="28" xfId="0" applyFont="1" applyFill="1" applyBorder="1" applyAlignment="1">
      <alignment horizontal="center"/>
    </xf>
    <xf numFmtId="0" fontId="1" fillId="6" borderId="20" xfId="0" applyFont="1" applyFill="1" applyBorder="1" applyAlignment="1">
      <alignment horizontal="center" vertical="center"/>
    </xf>
    <xf numFmtId="1" fontId="3" fillId="6" borderId="20" xfId="1" applyNumberFormat="1" applyFont="1" applyFill="1" applyBorder="1" applyAlignment="1">
      <alignment horizontal="center" vertical="center"/>
    </xf>
    <xf numFmtId="9" fontId="1" fillId="6" borderId="20" xfId="0" applyNumberFormat="1" applyFont="1" applyFill="1" applyBorder="1" applyAlignment="1">
      <alignment horizontal="center" vertical="center"/>
    </xf>
    <xf numFmtId="9" fontId="1" fillId="6" borderId="53" xfId="0" applyNumberFormat="1" applyFont="1" applyFill="1" applyBorder="1" applyAlignment="1">
      <alignment horizontal="center" vertical="center"/>
    </xf>
    <xf numFmtId="0" fontId="0" fillId="6" borderId="28" xfId="0" applyFill="1" applyBorder="1" applyAlignment="1">
      <alignment horizontal="center"/>
    </xf>
    <xf numFmtId="0" fontId="0" fillId="6" borderId="7" xfId="0" applyFill="1" applyBorder="1" applyAlignment="1">
      <alignment horizontal="center"/>
    </xf>
    <xf numFmtId="0" fontId="0" fillId="6" borderId="7" xfId="0" applyFill="1" applyBorder="1" applyAlignment="1">
      <alignment horizontal="left"/>
    </xf>
    <xf numFmtId="0" fontId="0" fillId="6" borderId="18" xfId="0" applyFill="1" applyBorder="1" applyAlignment="1">
      <alignment horizontal="left"/>
    </xf>
    <xf numFmtId="0" fontId="0" fillId="6" borderId="13" xfId="0" applyFill="1" applyBorder="1" applyAlignment="1">
      <alignment horizontal="left"/>
    </xf>
    <xf numFmtId="0" fontId="0" fillId="6" borderId="18" xfId="1" applyNumberFormat="1" applyFont="1" applyFill="1" applyBorder="1" applyAlignment="1">
      <alignment horizontal="right"/>
    </xf>
    <xf numFmtId="9" fontId="7" fillId="6" borderId="13" xfId="0" applyNumberFormat="1" applyFont="1" applyFill="1" applyBorder="1" applyAlignment="1">
      <alignment horizontal="center" vertical="center" wrapText="1"/>
    </xf>
    <xf numFmtId="9" fontId="7" fillId="6" borderId="18" xfId="0" applyNumberFormat="1" applyFont="1" applyFill="1" applyBorder="1" applyAlignment="1">
      <alignment horizontal="center" vertical="center" wrapText="1"/>
    </xf>
    <xf numFmtId="9" fontId="7" fillId="6" borderId="22" xfId="0" applyNumberFormat="1" applyFont="1" applyFill="1" applyBorder="1" applyAlignment="1">
      <alignment horizontal="center" vertical="center" wrapText="1"/>
    </xf>
    <xf numFmtId="1" fontId="0" fillId="6" borderId="13" xfId="0" applyNumberFormat="1" applyFill="1" applyBorder="1" applyAlignment="1">
      <alignment horizontal="center" vertical="center"/>
    </xf>
    <xf numFmtId="0" fontId="0" fillId="6" borderId="7" xfId="0" applyFill="1" applyBorder="1"/>
    <xf numFmtId="1" fontId="0" fillId="6" borderId="13" xfId="1" applyNumberFormat="1" applyFont="1" applyFill="1" applyBorder="1" applyAlignment="1">
      <alignment horizontal="center" vertical="center"/>
    </xf>
    <xf numFmtId="1" fontId="0" fillId="6" borderId="18" xfId="1" applyNumberFormat="1" applyFont="1" applyFill="1" applyBorder="1" applyAlignment="1">
      <alignment horizontal="center" vertical="center"/>
    </xf>
    <xf numFmtId="1" fontId="0" fillId="6" borderId="22" xfId="1" applyNumberFormat="1" applyFont="1" applyFill="1" applyBorder="1" applyAlignment="1">
      <alignment horizontal="center" vertical="center"/>
    </xf>
    <xf numFmtId="9" fontId="7" fillId="6" borderId="13" xfId="0" applyNumberFormat="1" applyFont="1" applyFill="1" applyBorder="1" applyAlignment="1">
      <alignment horizontal="center" vertical="center"/>
    </xf>
    <xf numFmtId="9" fontId="0" fillId="6" borderId="13" xfId="0" applyNumberFormat="1" applyFill="1" applyBorder="1" applyAlignment="1">
      <alignment horizontal="center"/>
    </xf>
    <xf numFmtId="9" fontId="0" fillId="6" borderId="18" xfId="0" applyNumberFormat="1" applyFill="1" applyBorder="1" applyAlignment="1">
      <alignment horizontal="center"/>
    </xf>
    <xf numFmtId="9" fontId="0" fillId="6" borderId="22" xfId="0" applyNumberFormat="1" applyFill="1" applyBorder="1" applyAlignment="1">
      <alignment horizontal="center"/>
    </xf>
    <xf numFmtId="0" fontId="10" fillId="6" borderId="18" xfId="0" applyFont="1" applyFill="1" applyBorder="1" applyAlignment="1">
      <alignment horizontal="center" vertical="center"/>
    </xf>
    <xf numFmtId="1" fontId="0" fillId="6" borderId="18" xfId="0" applyNumberFormat="1" applyFill="1" applyBorder="1" applyAlignment="1">
      <alignment horizontal="center" vertical="center"/>
    </xf>
    <xf numFmtId="0" fontId="0" fillId="6" borderId="22" xfId="0" applyFill="1" applyBorder="1" applyAlignment="1">
      <alignment horizontal="center"/>
    </xf>
    <xf numFmtId="0" fontId="11" fillId="6" borderId="13" xfId="0" applyFont="1" applyFill="1" applyBorder="1" applyAlignment="1">
      <alignment horizontal="center"/>
    </xf>
    <xf numFmtId="1" fontId="3" fillId="6" borderId="18" xfId="1" applyNumberFormat="1" applyFont="1" applyFill="1" applyBorder="1" applyAlignment="1">
      <alignment horizontal="center" vertical="center"/>
    </xf>
    <xf numFmtId="9" fontId="1" fillId="6" borderId="22" xfId="0" applyNumberFormat="1" applyFont="1" applyFill="1" applyBorder="1" applyAlignment="1">
      <alignment horizontal="center" vertical="center"/>
    </xf>
    <xf numFmtId="0" fontId="0" fillId="6" borderId="13" xfId="0" applyFill="1" applyBorder="1" applyAlignment="1">
      <alignment horizontal="center"/>
    </xf>
    <xf numFmtId="0" fontId="0" fillId="6" borderId="33" xfId="0" applyFill="1" applyBorder="1" applyAlignment="1">
      <alignment horizontal="center"/>
    </xf>
    <xf numFmtId="0" fontId="0" fillId="2" borderId="2" xfId="0" applyFill="1" applyBorder="1"/>
    <xf numFmtId="0" fontId="0" fillId="2" borderId="0" xfId="0" applyFill="1"/>
    <xf numFmtId="0" fontId="0" fillId="2" borderId="5" xfId="0" applyFill="1" applyBorder="1"/>
    <xf numFmtId="9" fontId="0" fillId="10" borderId="20" xfId="0" applyNumberFormat="1" applyFill="1" applyBorder="1" applyAlignment="1">
      <alignment horizontal="right" vertical="center"/>
    </xf>
    <xf numFmtId="9" fontId="0" fillId="9" borderId="20" xfId="0" applyNumberFormat="1" applyFill="1" applyBorder="1" applyAlignment="1">
      <alignment horizontal="right" vertical="center"/>
    </xf>
    <xf numFmtId="9" fontId="0" fillId="9" borderId="14" xfId="0" applyNumberFormat="1" applyFill="1" applyBorder="1" applyAlignment="1">
      <alignment horizontal="center" vertical="center"/>
    </xf>
    <xf numFmtId="9" fontId="0" fillId="9" borderId="19" xfId="0" applyNumberFormat="1" applyFill="1" applyBorder="1" applyAlignment="1">
      <alignment horizontal="center" vertical="center"/>
    </xf>
    <xf numFmtId="0" fontId="0" fillId="16" borderId="20" xfId="0" applyFill="1" applyBorder="1" applyAlignment="1">
      <alignment horizontal="right" vertical="center"/>
    </xf>
    <xf numFmtId="9" fontId="0" fillId="9" borderId="20" xfId="0" applyNumberFormat="1" applyFill="1" applyBorder="1" applyAlignment="1">
      <alignment horizontal="right"/>
    </xf>
    <xf numFmtId="0" fontId="0" fillId="9" borderId="20" xfId="0" applyFill="1" applyBorder="1" applyAlignment="1">
      <alignment horizontal="right" vertical="center"/>
    </xf>
    <xf numFmtId="0" fontId="0" fillId="10" borderId="20" xfId="0" applyFill="1" applyBorder="1" applyAlignment="1">
      <alignment horizontal="right" vertical="center"/>
    </xf>
    <xf numFmtId="9" fontId="0" fillId="10" borderId="20" xfId="0" applyNumberFormat="1" applyFill="1" applyBorder="1" applyAlignment="1">
      <alignment horizontal="right"/>
    </xf>
    <xf numFmtId="9" fontId="0" fillId="9" borderId="20" xfId="1" applyFont="1" applyFill="1" applyBorder="1" applyAlignment="1">
      <alignment horizontal="right"/>
    </xf>
    <xf numFmtId="9" fontId="0" fillId="10" borderId="20" xfId="1" applyFont="1" applyFill="1" applyBorder="1" applyAlignment="1">
      <alignment horizontal="right"/>
    </xf>
    <xf numFmtId="9" fontId="0" fillId="10" borderId="53" xfId="0" applyNumberFormat="1" applyFill="1" applyBorder="1" applyAlignment="1">
      <alignment vertical="center"/>
    </xf>
    <xf numFmtId="9" fontId="0" fillId="10" borderId="23" xfId="0" applyNumberFormat="1" applyFill="1" applyBorder="1" applyAlignment="1">
      <alignment vertical="center"/>
    </xf>
    <xf numFmtId="0" fontId="0" fillId="10" borderId="23" xfId="0" applyFill="1" applyBorder="1" applyAlignment="1">
      <alignment horizontal="center" vertical="center"/>
    </xf>
    <xf numFmtId="0" fontId="0" fillId="10" borderId="19" xfId="0" applyFill="1" applyBorder="1" applyAlignment="1">
      <alignment horizontal="center" vertical="center"/>
    </xf>
    <xf numFmtId="0" fontId="0" fillId="9" borderId="14" xfId="0" applyFill="1" applyBorder="1" applyAlignment="1">
      <alignment horizontal="center" vertical="center"/>
    </xf>
    <xf numFmtId="0" fontId="0" fillId="9" borderId="19" xfId="0" applyFill="1" applyBorder="1" applyAlignment="1">
      <alignment horizontal="center" vertical="center"/>
    </xf>
    <xf numFmtId="0" fontId="0" fillId="9" borderId="23" xfId="0" applyFill="1" applyBorder="1" applyAlignment="1">
      <alignment horizontal="center" vertical="center"/>
    </xf>
    <xf numFmtId="9" fontId="0" fillId="10" borderId="20" xfId="1" applyFont="1" applyFill="1" applyBorder="1" applyAlignment="1">
      <alignment horizontal="right" vertical="center"/>
    </xf>
    <xf numFmtId="0" fontId="0" fillId="10" borderId="20" xfId="0" applyFill="1" applyBorder="1" applyAlignment="1">
      <alignment horizontal="right"/>
    </xf>
    <xf numFmtId="0" fontId="5" fillId="4" borderId="42"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16" fillId="0" borderId="2" xfId="0" applyFont="1" applyBorder="1" applyAlignment="1">
      <alignment horizontal="center" vertical="center"/>
    </xf>
    <xf numFmtId="0" fontId="0" fillId="0" borderId="5" xfId="0" applyBorder="1" applyAlignment="1">
      <alignment horizontal="center"/>
    </xf>
    <xf numFmtId="0" fontId="3" fillId="0" borderId="10" xfId="0" applyFont="1" applyBorder="1" applyAlignment="1">
      <alignment horizontal="left" vertical="center"/>
    </xf>
    <xf numFmtId="0" fontId="3" fillId="0" borderId="11" xfId="0" applyFont="1" applyBorder="1" applyAlignment="1">
      <alignment horizontal="center" vertical="center"/>
    </xf>
    <xf numFmtId="0" fontId="3" fillId="5" borderId="12" xfId="0" applyFont="1" applyFill="1" applyBorder="1" applyAlignment="1">
      <alignment horizontal="left" vertical="center"/>
    </xf>
    <xf numFmtId="0" fontId="0" fillId="5" borderId="12" xfId="0" applyFill="1" applyBorder="1" applyAlignment="1">
      <alignment horizontal="center"/>
    </xf>
    <xf numFmtId="0" fontId="0" fillId="7" borderId="11" xfId="0" applyFill="1" applyBorder="1" applyAlignment="1">
      <alignment horizontal="center"/>
    </xf>
    <xf numFmtId="0" fontId="0" fillId="5" borderId="41" xfId="0" applyFill="1" applyBorder="1" applyAlignment="1">
      <alignment horizontal="center"/>
    </xf>
    <xf numFmtId="0" fontId="12" fillId="2" borderId="4"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42" xfId="0" applyFont="1" applyFill="1" applyBorder="1" applyAlignment="1">
      <alignment horizontal="center" vertical="center" wrapText="1"/>
    </xf>
    <xf numFmtId="0" fontId="12" fillId="2" borderId="5" xfId="0" applyFont="1" applyFill="1" applyBorder="1" applyAlignment="1">
      <alignment vertical="center" wrapText="1"/>
    </xf>
    <xf numFmtId="0" fontId="17" fillId="0" borderId="4" xfId="0" applyFont="1" applyBorder="1" applyAlignment="1">
      <alignment horizontal="center" vertical="center" wrapText="1"/>
    </xf>
    <xf numFmtId="0" fontId="17" fillId="0" borderId="5"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11" xfId="0" applyFont="1" applyBorder="1" applyAlignment="1">
      <alignment vertical="center" wrapText="1"/>
    </xf>
    <xf numFmtId="0" fontId="12" fillId="0" borderId="5" xfId="0" applyFont="1" applyBorder="1" applyAlignment="1">
      <alignment vertical="center" wrapText="1"/>
    </xf>
    <xf numFmtId="0" fontId="18" fillId="0" borderId="0" xfId="0" applyFont="1" applyAlignment="1">
      <alignment horizontal="center" vertical="center"/>
    </xf>
    <xf numFmtId="0" fontId="12" fillId="0" borderId="0" xfId="0" applyFont="1" applyAlignment="1">
      <alignment vertical="center" wrapText="1"/>
    </xf>
    <xf numFmtId="9" fontId="6" fillId="9" borderId="40" xfId="0" applyNumberFormat="1" applyFont="1" applyFill="1" applyBorder="1" applyAlignment="1">
      <alignment horizontal="center" vertical="center" wrapText="1"/>
    </xf>
    <xf numFmtId="9" fontId="6" fillId="9" borderId="41" xfId="0" applyNumberFormat="1" applyFont="1" applyFill="1" applyBorder="1" applyAlignment="1">
      <alignment horizontal="center" vertical="center" wrapText="1"/>
    </xf>
    <xf numFmtId="9" fontId="6" fillId="9" borderId="77" xfId="0" applyNumberFormat="1" applyFont="1" applyFill="1" applyBorder="1" applyAlignment="1">
      <alignment horizontal="center" vertical="center" wrapText="1"/>
    </xf>
    <xf numFmtId="1" fontId="0" fillId="10" borderId="40" xfId="0" applyNumberFormat="1" applyFill="1" applyBorder="1" applyAlignment="1">
      <alignment horizontal="center" vertical="center"/>
    </xf>
    <xf numFmtId="9" fontId="0" fillId="10" borderId="77" xfId="0" applyNumberFormat="1" applyFill="1" applyBorder="1" applyAlignment="1">
      <alignment horizontal="center" vertical="center"/>
    </xf>
    <xf numFmtId="0" fontId="0" fillId="10" borderId="40" xfId="0" applyFill="1" applyBorder="1" applyAlignment="1">
      <alignment horizontal="center" vertical="center"/>
    </xf>
    <xf numFmtId="9" fontId="0" fillId="10" borderId="41" xfId="0" applyNumberFormat="1" applyFill="1" applyBorder="1" applyAlignment="1">
      <alignment horizontal="center" vertical="center"/>
    </xf>
    <xf numFmtId="9" fontId="0" fillId="9" borderId="40" xfId="0" applyNumberFormat="1" applyFill="1" applyBorder="1" applyAlignment="1">
      <alignment horizontal="center" vertical="center"/>
    </xf>
    <xf numFmtId="9" fontId="0" fillId="9" borderId="41" xfId="0" applyNumberFormat="1" applyFill="1" applyBorder="1" applyAlignment="1">
      <alignment horizontal="center" vertical="center"/>
    </xf>
    <xf numFmtId="0" fontId="0" fillId="10" borderId="77" xfId="0" applyFill="1" applyBorder="1" applyAlignment="1">
      <alignment horizontal="center" vertical="center"/>
    </xf>
    <xf numFmtId="0" fontId="0" fillId="9" borderId="40" xfId="0" applyFill="1" applyBorder="1" applyAlignment="1">
      <alignment horizontal="center" vertical="center"/>
    </xf>
    <xf numFmtId="0" fontId="0" fillId="9" borderId="41" xfId="0" applyFill="1" applyBorder="1" applyAlignment="1">
      <alignment horizontal="center" vertical="center"/>
    </xf>
    <xf numFmtId="0" fontId="4" fillId="3" borderId="35" xfId="0" applyFont="1" applyFill="1" applyBorder="1" applyAlignment="1">
      <alignment horizontal="left" vertical="center" wrapText="1"/>
    </xf>
    <xf numFmtId="0" fontId="5" fillId="4" borderId="36" xfId="0" applyFont="1" applyFill="1" applyBorder="1" applyAlignment="1">
      <alignment horizontal="left" vertical="center" wrapText="1"/>
    </xf>
    <xf numFmtId="9" fontId="8" fillId="9" borderId="40" xfId="0" applyNumberFormat="1" applyFont="1" applyFill="1" applyBorder="1" applyAlignment="1">
      <alignment horizontal="center" vertical="center" wrapText="1"/>
    </xf>
    <xf numFmtId="9" fontId="0" fillId="9" borderId="41" xfId="1" applyFont="1" applyFill="1" applyBorder="1" applyAlignment="1">
      <alignment horizontal="center" vertical="center"/>
    </xf>
    <xf numFmtId="9" fontId="0" fillId="0" borderId="77" xfId="1" applyFont="1" applyFill="1" applyBorder="1" applyAlignment="1">
      <alignment horizontal="center" vertical="center"/>
    </xf>
    <xf numFmtId="1" fontId="0" fillId="0" borderId="40" xfId="1" applyNumberFormat="1" applyFont="1" applyFill="1" applyBorder="1" applyAlignment="1">
      <alignment horizontal="center" vertical="center"/>
    </xf>
    <xf numFmtId="1" fontId="0" fillId="0" borderId="41" xfId="1" applyNumberFormat="1" applyFont="1" applyFill="1" applyBorder="1" applyAlignment="1">
      <alignment horizontal="center" vertical="center"/>
    </xf>
    <xf numFmtId="1" fontId="0" fillId="10" borderId="77" xfId="1" applyNumberFormat="1" applyFont="1" applyFill="1" applyBorder="1" applyAlignment="1">
      <alignment horizontal="center" vertical="center"/>
    </xf>
    <xf numFmtId="1" fontId="0" fillId="9" borderId="41" xfId="1" applyNumberFormat="1" applyFont="1" applyFill="1" applyBorder="1" applyAlignment="1">
      <alignment horizontal="center" vertical="center"/>
    </xf>
    <xf numFmtId="9" fontId="0" fillId="0" borderId="41" xfId="1" applyFont="1" applyFill="1" applyBorder="1" applyAlignment="1">
      <alignment horizontal="center" vertical="center"/>
    </xf>
    <xf numFmtId="9" fontId="7" fillId="0" borderId="40" xfId="0" applyNumberFormat="1" applyFont="1" applyBorder="1" applyAlignment="1">
      <alignment horizontal="center" vertical="center"/>
    </xf>
    <xf numFmtId="9" fontId="0" fillId="9" borderId="77" xfId="1" applyFont="1" applyFill="1" applyBorder="1" applyAlignment="1">
      <alignment horizontal="center" vertical="center"/>
    </xf>
    <xf numFmtId="1" fontId="0" fillId="0" borderId="77" xfId="1" applyNumberFormat="1" applyFont="1" applyFill="1" applyBorder="1" applyAlignment="1">
      <alignment horizontal="center" vertical="center"/>
    </xf>
    <xf numFmtId="0" fontId="0" fillId="7" borderId="11" xfId="0" applyFill="1" applyBorder="1" applyAlignment="1">
      <alignment horizontal="left"/>
    </xf>
    <xf numFmtId="0" fontId="3" fillId="7" borderId="41" xfId="0" applyFont="1" applyFill="1" applyBorder="1" applyAlignment="1">
      <alignment horizontal="center" vertical="center"/>
    </xf>
    <xf numFmtId="0" fontId="5" fillId="4" borderId="33" xfId="0" applyFont="1" applyFill="1" applyBorder="1" applyAlignment="1">
      <alignment horizontal="left" vertical="center" wrapText="1"/>
    </xf>
    <xf numFmtId="9" fontId="0" fillId="8" borderId="41" xfId="0" applyNumberFormat="1" applyFill="1" applyBorder="1" applyAlignment="1">
      <alignment horizontal="center" vertical="center"/>
    </xf>
    <xf numFmtId="0" fontId="0" fillId="8" borderId="41" xfId="0" applyFill="1" applyBorder="1" applyAlignment="1">
      <alignment horizontal="center" vertical="center"/>
    </xf>
    <xf numFmtId="0" fontId="0" fillId="3" borderId="41" xfId="0" applyFill="1" applyBorder="1" applyAlignment="1">
      <alignment horizontal="left"/>
    </xf>
    <xf numFmtId="0" fontId="0" fillId="7" borderId="41" xfId="0" applyFill="1" applyBorder="1" applyAlignment="1">
      <alignment horizontal="left"/>
    </xf>
    <xf numFmtId="9" fontId="0" fillId="8" borderId="77" xfId="0" applyNumberFormat="1" applyFill="1" applyBorder="1" applyAlignment="1">
      <alignment horizontal="center" vertical="center"/>
    </xf>
    <xf numFmtId="9" fontId="0" fillId="8" borderId="40" xfId="0" applyNumberFormat="1" applyFill="1" applyBorder="1" applyAlignment="1">
      <alignment horizontal="center" vertical="center"/>
    </xf>
    <xf numFmtId="9" fontId="0" fillId="8" borderId="11" xfId="0" applyNumberFormat="1" applyFill="1" applyBorder="1" applyAlignment="1">
      <alignment horizontal="center" vertical="center"/>
    </xf>
    <xf numFmtId="0" fontId="0" fillId="7" borderId="40" xfId="0" applyFill="1" applyBorder="1" applyAlignment="1">
      <alignment horizontal="left"/>
    </xf>
    <xf numFmtId="0" fontId="0" fillId="8" borderId="40" xfId="0" applyFill="1" applyBorder="1" applyAlignment="1">
      <alignment horizontal="center" vertical="center"/>
    </xf>
    <xf numFmtId="0" fontId="0" fillId="13" borderId="41" xfId="0" applyFill="1" applyBorder="1" applyAlignment="1">
      <alignment horizontal="left"/>
    </xf>
    <xf numFmtId="0" fontId="0" fillId="10" borderId="41" xfId="0" applyFill="1" applyBorder="1" applyAlignment="1">
      <alignment horizontal="center" vertical="center"/>
    </xf>
    <xf numFmtId="0" fontId="0" fillId="8" borderId="77" xfId="0" applyFill="1" applyBorder="1" applyAlignment="1">
      <alignment horizontal="center" vertical="center"/>
    </xf>
    <xf numFmtId="1" fontId="3" fillId="8" borderId="41" xfId="1" applyNumberFormat="1" applyFont="1" applyFill="1" applyBorder="1" applyAlignment="1">
      <alignment horizontal="center" vertical="center"/>
    </xf>
    <xf numFmtId="0" fontId="0" fillId="18" borderId="35" xfId="0" applyFill="1" applyBorder="1" applyAlignment="1">
      <alignment horizontal="center"/>
    </xf>
    <xf numFmtId="0" fontId="0" fillId="18" borderId="36" xfId="0" applyFill="1" applyBorder="1" applyAlignment="1">
      <alignment horizontal="center"/>
    </xf>
    <xf numFmtId="9" fontId="0" fillId="6" borderId="33" xfId="1" applyFont="1" applyFill="1" applyBorder="1" applyAlignment="1">
      <alignment horizontal="center" vertical="center"/>
    </xf>
    <xf numFmtId="1" fontId="0" fillId="6" borderId="33" xfId="1" applyNumberFormat="1" applyFont="1" applyFill="1" applyBorder="1" applyAlignment="1">
      <alignment horizontal="center" vertical="center"/>
    </xf>
    <xf numFmtId="9" fontId="0" fillId="6" borderId="33" xfId="0" applyNumberFormat="1" applyFill="1" applyBorder="1" applyAlignment="1">
      <alignment horizontal="center"/>
    </xf>
    <xf numFmtId="0" fontId="10" fillId="6" borderId="33" xfId="0" applyFont="1" applyFill="1" applyBorder="1" applyAlignment="1">
      <alignment horizontal="center" vertical="center"/>
    </xf>
    <xf numFmtId="1" fontId="0" fillId="6" borderId="33" xfId="0" applyNumberFormat="1" applyFill="1" applyBorder="1" applyAlignment="1">
      <alignment horizontal="center" vertical="center"/>
    </xf>
    <xf numFmtId="1" fontId="3" fillId="6" borderId="33" xfId="1" applyNumberFormat="1" applyFont="1" applyFill="1" applyBorder="1" applyAlignment="1">
      <alignment horizontal="center" vertical="center"/>
    </xf>
    <xf numFmtId="0" fontId="0" fillId="10" borderId="20" xfId="0" applyFill="1" applyBorder="1"/>
    <xf numFmtId="0" fontId="0" fillId="9" borderId="20" xfId="0" applyFill="1" applyBorder="1"/>
    <xf numFmtId="9" fontId="7" fillId="6" borderId="33" xfId="0" applyNumberFormat="1" applyFont="1" applyFill="1" applyBorder="1" applyAlignment="1">
      <alignment horizontal="center" vertical="center" wrapText="1"/>
    </xf>
    <xf numFmtId="0" fontId="16" fillId="0" borderId="4" xfId="0" applyFont="1" applyBorder="1" applyAlignment="1">
      <alignment vertical="center"/>
    </xf>
    <xf numFmtId="0" fontId="16" fillId="0" borderId="5" xfId="0" applyFont="1" applyBorder="1" applyAlignment="1">
      <alignment vertical="center"/>
    </xf>
    <xf numFmtId="0" fontId="16" fillId="0" borderId="6" xfId="0" applyFont="1" applyBorder="1" applyAlignment="1">
      <alignment vertical="center"/>
    </xf>
    <xf numFmtId="1" fontId="0" fillId="10" borderId="28" xfId="0" applyNumberFormat="1" applyFill="1" applyBorder="1" applyAlignment="1">
      <alignment horizontal="center" vertical="center" wrapText="1"/>
    </xf>
    <xf numFmtId="9" fontId="0" fillId="23" borderId="20" xfId="0" applyNumberFormat="1" applyFill="1" applyBorder="1" applyAlignment="1">
      <alignment horizontal="center" vertical="center" wrapText="1"/>
    </xf>
    <xf numFmtId="9" fontId="0" fillId="16" borderId="28" xfId="0" applyNumberFormat="1" applyFill="1" applyBorder="1" applyAlignment="1">
      <alignment horizontal="center" vertical="center" wrapText="1"/>
    </xf>
    <xf numFmtId="1" fontId="0" fillId="16" borderId="20" xfId="0" applyNumberFormat="1" applyFill="1" applyBorder="1" applyAlignment="1">
      <alignment horizontal="center" vertical="center"/>
    </xf>
    <xf numFmtId="1" fontId="6" fillId="10" borderId="28" xfId="1" applyNumberFormat="1" applyFont="1" applyFill="1" applyBorder="1" applyAlignment="1">
      <alignment horizontal="center" vertical="center" wrapText="1"/>
    </xf>
    <xf numFmtId="1" fontId="3" fillId="10" borderId="20" xfId="0" applyNumberFormat="1" applyFont="1" applyFill="1" applyBorder="1" applyAlignment="1">
      <alignment horizontal="center" vertical="center"/>
    </xf>
    <xf numFmtId="9" fontId="0" fillId="16" borderId="53" xfId="0" applyNumberFormat="1" applyFill="1" applyBorder="1" applyAlignment="1">
      <alignment horizontal="center" vertical="center" wrapText="1"/>
    </xf>
    <xf numFmtId="1" fontId="0" fillId="16" borderId="28" xfId="0" applyNumberFormat="1" applyFill="1" applyBorder="1" applyAlignment="1">
      <alignment horizontal="center" vertical="center"/>
    </xf>
    <xf numFmtId="1" fontId="0" fillId="23" borderId="20" xfId="0" applyNumberFormat="1" applyFill="1" applyBorder="1" applyAlignment="1">
      <alignment horizontal="center" vertical="center"/>
    </xf>
    <xf numFmtId="9" fontId="1" fillId="10" borderId="20" xfId="0" applyNumberFormat="1" applyFont="1" applyFill="1" applyBorder="1" applyAlignment="1">
      <alignment horizontal="right" vertical="center"/>
    </xf>
    <xf numFmtId="9" fontId="0" fillId="16" borderId="28" xfId="0" applyNumberFormat="1" applyFill="1" applyBorder="1" applyAlignment="1">
      <alignment horizontal="center" vertical="center"/>
    </xf>
    <xf numFmtId="0" fontId="0" fillId="16" borderId="20" xfId="0" applyFill="1" applyBorder="1" applyAlignment="1">
      <alignment horizontal="center" vertical="center"/>
    </xf>
    <xf numFmtId="9" fontId="11" fillId="0" borderId="20" xfId="0" applyNumberFormat="1" applyFont="1" applyBorder="1" applyAlignment="1">
      <alignment horizontal="center" vertical="center"/>
    </xf>
    <xf numFmtId="9" fontId="0" fillId="9" borderId="20" xfId="1" applyFont="1" applyFill="1" applyBorder="1" applyAlignment="1">
      <alignment vertical="center"/>
    </xf>
    <xf numFmtId="9" fontId="0" fillId="16" borderId="20" xfId="1" applyFont="1" applyFill="1" applyBorder="1" applyAlignment="1">
      <alignment horizontal="center"/>
    </xf>
    <xf numFmtId="1" fontId="0" fillId="16" borderId="28" xfId="0" applyNumberFormat="1" applyFill="1" applyBorder="1" applyAlignment="1">
      <alignment vertical="center"/>
    </xf>
    <xf numFmtId="1" fontId="0" fillId="0" borderId="20" xfId="0" applyNumberFormat="1" applyBorder="1" applyAlignment="1">
      <alignment vertical="center"/>
    </xf>
    <xf numFmtId="9" fontId="0" fillId="0" borderId="20" xfId="1" applyFont="1" applyFill="1" applyBorder="1" applyAlignment="1">
      <alignment vertical="center"/>
    </xf>
    <xf numFmtId="9" fontId="0" fillId="16" borderId="53" xfId="1" applyFont="1" applyFill="1" applyBorder="1" applyAlignment="1">
      <alignment horizontal="center"/>
    </xf>
    <xf numFmtId="0" fontId="0" fillId="10" borderId="28" xfId="0" applyFill="1" applyBorder="1" applyAlignment="1">
      <alignment horizontal="center"/>
    </xf>
    <xf numFmtId="9" fontId="0" fillId="16" borderId="28" xfId="1" applyFont="1" applyFill="1" applyBorder="1" applyAlignment="1">
      <alignment horizontal="center"/>
    </xf>
    <xf numFmtId="9" fontId="0" fillId="10" borderId="14" xfId="0" applyNumberFormat="1" applyFill="1" applyBorder="1" applyAlignment="1">
      <alignment horizontal="center" vertical="center"/>
    </xf>
    <xf numFmtId="9" fontId="0" fillId="16" borderId="19" xfId="0" applyNumberFormat="1" applyFill="1" applyBorder="1" applyAlignment="1">
      <alignment horizontal="center" vertical="center"/>
    </xf>
    <xf numFmtId="1" fontId="0" fillId="16" borderId="14" xfId="0" applyNumberFormat="1" applyFill="1" applyBorder="1" applyAlignment="1">
      <alignment vertical="center"/>
    </xf>
    <xf numFmtId="9" fontId="0" fillId="0" borderId="19" xfId="1" applyFont="1" applyFill="1" applyBorder="1" applyAlignment="1">
      <alignment horizontal="right" vertical="center"/>
    </xf>
    <xf numFmtId="9" fontId="0" fillId="16" borderId="20" xfId="0" applyNumberFormat="1" applyFill="1" applyBorder="1" applyAlignment="1">
      <alignment horizontal="right" vertical="center"/>
    </xf>
    <xf numFmtId="9" fontId="6" fillId="0" borderId="21" xfId="0" applyNumberFormat="1" applyFont="1" applyBorder="1" applyAlignment="1">
      <alignment horizontal="center" vertical="center" wrapText="1"/>
    </xf>
    <xf numFmtId="9" fontId="6" fillId="0" borderId="55" xfId="0" applyNumberFormat="1" applyFont="1" applyBorder="1" applyAlignment="1">
      <alignment horizontal="center" vertical="center" wrapText="1"/>
    </xf>
    <xf numFmtId="1" fontId="0" fillId="0" borderId="39" xfId="0" applyNumberFormat="1" applyBorder="1" applyAlignment="1">
      <alignment horizontal="center" vertical="center"/>
    </xf>
    <xf numFmtId="9" fontId="8" fillId="0" borderId="39" xfId="0" applyNumberFormat="1" applyFont="1" applyBorder="1" applyAlignment="1">
      <alignment horizontal="center" vertical="center" wrapText="1"/>
    </xf>
    <xf numFmtId="0" fontId="0" fillId="9" borderId="20" xfId="0" applyFill="1" applyBorder="1" applyAlignment="1">
      <alignment horizontal="center" vertical="center" wrapText="1"/>
    </xf>
    <xf numFmtId="9" fontId="0" fillId="16" borderId="53" xfId="1" applyFont="1" applyFill="1" applyBorder="1" applyAlignment="1">
      <alignment horizontal="center" vertical="center"/>
    </xf>
    <xf numFmtId="1" fontId="0" fillId="16" borderId="20" xfId="0" applyNumberFormat="1" applyFill="1" applyBorder="1" applyAlignment="1">
      <alignment vertical="center"/>
    </xf>
    <xf numFmtId="9" fontId="0" fillId="0" borderId="14" xfId="0" applyNumberFormat="1" applyBorder="1" applyAlignment="1">
      <alignment horizontal="center" vertical="center" wrapText="1"/>
    </xf>
    <xf numFmtId="9" fontId="0" fillId="0" borderId="19" xfId="0" applyNumberFormat="1" applyBorder="1" applyAlignment="1">
      <alignment horizontal="center" vertical="center" wrapText="1"/>
    </xf>
    <xf numFmtId="1" fontId="0" fillId="0" borderId="14" xfId="0" applyNumberFormat="1" applyBorder="1" applyAlignment="1">
      <alignment horizontal="center" vertical="center"/>
    </xf>
    <xf numFmtId="1" fontId="0" fillId="0" borderId="19" xfId="0" applyNumberFormat="1" applyBorder="1" applyAlignment="1">
      <alignment horizontal="center" vertical="center"/>
    </xf>
    <xf numFmtId="0" fontId="13" fillId="0" borderId="14" xfId="0" applyFont="1" applyBorder="1" applyAlignment="1">
      <alignment horizontal="center"/>
    </xf>
    <xf numFmtId="0" fontId="13" fillId="0" borderId="19" xfId="0" applyFont="1" applyBorder="1" applyAlignment="1">
      <alignment horizontal="center"/>
    </xf>
    <xf numFmtId="0" fontId="13" fillId="0" borderId="23" xfId="0" applyFont="1" applyBorder="1" applyAlignment="1">
      <alignment horizontal="center"/>
    </xf>
    <xf numFmtId="0" fontId="3" fillId="5" borderId="19" xfId="0" applyFont="1" applyFill="1" applyBorder="1" applyAlignment="1">
      <alignment horizontal="center" vertical="center"/>
    </xf>
    <xf numFmtId="0" fontId="7" fillId="0" borderId="19" xfId="0" applyFont="1" applyBorder="1" applyAlignment="1">
      <alignment horizontal="center"/>
    </xf>
    <xf numFmtId="0" fontId="1" fillId="0" borderId="23" xfId="0" applyFont="1" applyBorder="1" applyAlignment="1">
      <alignment horizontal="center"/>
    </xf>
    <xf numFmtId="1" fontId="5" fillId="0" borderId="20" xfId="1" applyNumberFormat="1" applyFont="1" applyFill="1" applyBorder="1" applyAlignment="1">
      <alignment horizontal="center" vertical="center" wrapText="1"/>
    </xf>
    <xf numFmtId="9" fontId="11" fillId="0" borderId="19" xfId="0" applyNumberFormat="1" applyFont="1" applyBorder="1" applyAlignment="1">
      <alignment horizontal="center"/>
    </xf>
    <xf numFmtId="9" fontId="0" fillId="0" borderId="14" xfId="1" applyFont="1" applyFill="1" applyBorder="1" applyAlignment="1">
      <alignment horizontal="center"/>
    </xf>
    <xf numFmtId="9" fontId="0" fillId="0" borderId="23" xfId="1" applyFont="1" applyFill="1" applyBorder="1" applyAlignment="1">
      <alignment vertical="center"/>
    </xf>
    <xf numFmtId="1" fontId="0" fillId="0" borderId="23" xfId="0" applyNumberFormat="1" applyBorder="1" applyAlignment="1">
      <alignment vertical="center"/>
    </xf>
    <xf numFmtId="1" fontId="0" fillId="0" borderId="19" xfId="0" applyNumberFormat="1" applyBorder="1" applyAlignment="1">
      <alignment vertical="center"/>
    </xf>
    <xf numFmtId="0" fontId="2" fillId="0" borderId="23" xfId="0" applyFont="1" applyBorder="1" applyAlignment="1">
      <alignment horizontal="center"/>
    </xf>
    <xf numFmtId="1" fontId="0" fillId="0" borderId="14" xfId="1" applyNumberFormat="1" applyFont="1" applyFill="1" applyBorder="1" applyAlignment="1">
      <alignment horizontal="center" vertical="center"/>
    </xf>
    <xf numFmtId="9" fontId="7" fillId="0" borderId="14" xfId="0" applyNumberFormat="1" applyFont="1" applyBorder="1" applyAlignment="1">
      <alignment horizontal="center" vertical="center"/>
    </xf>
    <xf numFmtId="9" fontId="0" fillId="0" borderId="23" xfId="1" applyFont="1" applyFill="1" applyBorder="1" applyAlignment="1">
      <alignment horizontal="center" vertical="center"/>
    </xf>
    <xf numFmtId="9" fontId="0" fillId="0" borderId="19" xfId="0" applyNumberFormat="1" applyBorder="1" applyAlignment="1">
      <alignment horizontal="center"/>
    </xf>
    <xf numFmtId="1" fontId="0" fillId="8" borderId="19" xfId="0" applyNumberFormat="1" applyFill="1" applyBorder="1" applyAlignment="1">
      <alignment horizontal="center" vertical="center"/>
    </xf>
    <xf numFmtId="9" fontId="11" fillId="0" borderId="19" xfId="0" applyNumberFormat="1" applyFont="1" applyBorder="1"/>
    <xf numFmtId="9" fontId="11" fillId="0" borderId="20" xfId="0" applyNumberFormat="1" applyFont="1" applyBorder="1"/>
    <xf numFmtId="0" fontId="4" fillId="3" borderId="10" xfId="0" applyFont="1" applyFill="1" applyBorder="1" applyAlignment="1">
      <alignment vertical="center" wrapText="1"/>
    </xf>
    <xf numFmtId="0" fontId="5" fillId="4" borderId="4" xfId="0" applyFont="1" applyFill="1" applyBorder="1" applyAlignment="1">
      <alignment vertical="center" wrapText="1"/>
    </xf>
    <xf numFmtId="9" fontId="0" fillId="8" borderId="40" xfId="0" applyNumberFormat="1" applyFill="1" applyBorder="1"/>
    <xf numFmtId="9" fontId="0" fillId="8" borderId="41" xfId="0" applyNumberFormat="1" applyFill="1" applyBorder="1"/>
    <xf numFmtId="9" fontId="0" fillId="8" borderId="40" xfId="0" applyNumberFormat="1" applyFill="1" applyBorder="1" applyAlignment="1">
      <alignment vertical="center"/>
    </xf>
    <xf numFmtId="9" fontId="0" fillId="8" borderId="77" xfId="0" applyNumberFormat="1" applyFill="1" applyBorder="1" applyAlignment="1">
      <alignment vertical="center"/>
    </xf>
    <xf numFmtId="0" fontId="13" fillId="8" borderId="40" xfId="0" applyFont="1" applyFill="1" applyBorder="1"/>
    <xf numFmtId="0" fontId="13" fillId="8" borderId="41" xfId="0" applyFont="1" applyFill="1" applyBorder="1"/>
    <xf numFmtId="0" fontId="13" fillId="8" borderId="77" xfId="0" applyFont="1" applyFill="1" applyBorder="1"/>
    <xf numFmtId="0" fontId="0" fillId="8" borderId="41" xfId="0" applyFill="1" applyBorder="1"/>
    <xf numFmtId="0" fontId="0" fillId="8" borderId="77" xfId="0" applyFill="1" applyBorder="1"/>
    <xf numFmtId="0" fontId="0" fillId="8" borderId="11" xfId="0" applyFill="1" applyBorder="1" applyAlignment="1">
      <alignment horizontal="left"/>
    </xf>
    <xf numFmtId="0" fontId="0" fillId="8" borderId="41" xfId="0" applyFill="1" applyBorder="1" applyAlignment="1">
      <alignment horizontal="center"/>
    </xf>
    <xf numFmtId="0" fontId="7" fillId="8" borderId="41" xfId="0" applyFont="1" applyFill="1" applyBorder="1" applyAlignment="1">
      <alignment horizontal="center" vertical="center"/>
    </xf>
    <xf numFmtId="9" fontId="10" fillId="8" borderId="41" xfId="0" applyNumberFormat="1" applyFont="1" applyFill="1" applyBorder="1" applyAlignment="1">
      <alignment horizontal="center" vertical="center"/>
    </xf>
    <xf numFmtId="0" fontId="0" fillId="8" borderId="40" xfId="0" applyFill="1" applyBorder="1"/>
    <xf numFmtId="0" fontId="1" fillId="8" borderId="41" xfId="0" applyFont="1" applyFill="1" applyBorder="1" applyAlignment="1">
      <alignment horizontal="center" vertical="center"/>
    </xf>
    <xf numFmtId="9" fontId="1" fillId="8" borderId="41" xfId="0" applyNumberFormat="1" applyFont="1" applyFill="1" applyBorder="1" applyAlignment="1">
      <alignment horizontal="center" vertical="center"/>
    </xf>
    <xf numFmtId="0" fontId="1" fillId="8" borderId="77" xfId="0" applyFont="1" applyFill="1" applyBorder="1"/>
    <xf numFmtId="0" fontId="16" fillId="0" borderId="10" xfId="0" applyFont="1" applyBorder="1" applyAlignment="1">
      <alignment vertical="center"/>
    </xf>
    <xf numFmtId="0" fontId="16" fillId="0" borderId="12" xfId="0" applyFont="1" applyBorder="1" applyAlignment="1">
      <alignment vertical="center"/>
    </xf>
    <xf numFmtId="9" fontId="0" fillId="10" borderId="19" xfId="0" applyNumberFormat="1" applyFill="1" applyBorder="1" applyAlignment="1">
      <alignment horizontal="center" vertical="center"/>
    </xf>
    <xf numFmtId="9" fontId="0" fillId="9" borderId="23" xfId="0" applyNumberFormat="1" applyFill="1" applyBorder="1" applyAlignment="1">
      <alignment horizontal="center" vertical="center"/>
    </xf>
    <xf numFmtId="1" fontId="0" fillId="9" borderId="14" xfId="0" applyNumberFormat="1" applyFill="1" applyBorder="1" applyAlignment="1">
      <alignment vertical="center"/>
    </xf>
    <xf numFmtId="9" fontId="0" fillId="9" borderId="53" xfId="1" applyFont="1" applyFill="1" applyBorder="1" applyAlignment="1">
      <alignment horizontal="center" vertical="center"/>
    </xf>
    <xf numFmtId="9" fontId="0" fillId="10" borderId="14" xfId="0" applyNumberFormat="1" applyFill="1" applyBorder="1" applyAlignment="1">
      <alignment horizontal="center" vertical="center" wrapText="1"/>
    </xf>
    <xf numFmtId="9" fontId="0" fillId="10" borderId="19" xfId="0" applyNumberFormat="1" applyFill="1" applyBorder="1" applyAlignment="1">
      <alignment horizontal="center" vertical="center" wrapText="1"/>
    </xf>
    <xf numFmtId="1" fontId="0" fillId="10" borderId="14" xfId="0" applyNumberFormat="1" applyFill="1" applyBorder="1" applyAlignment="1">
      <alignment horizontal="center" vertical="center"/>
    </xf>
    <xf numFmtId="1" fontId="0" fillId="10" borderId="23" xfId="0" applyNumberFormat="1" applyFill="1" applyBorder="1" applyAlignment="1">
      <alignment horizontal="center" vertical="center"/>
    </xf>
    <xf numFmtId="9" fontId="0" fillId="9" borderId="23" xfId="0" applyNumberFormat="1" applyFill="1" applyBorder="1" applyAlignment="1">
      <alignment horizontal="center" vertical="center" wrapText="1"/>
    </xf>
    <xf numFmtId="1" fontId="0" fillId="9" borderId="14" xfId="0" applyNumberFormat="1" applyFill="1" applyBorder="1" applyAlignment="1">
      <alignment horizontal="center" vertical="center"/>
    </xf>
    <xf numFmtId="9" fontId="0" fillId="9" borderId="14" xfId="0" applyNumberFormat="1" applyFill="1" applyBorder="1" applyAlignment="1">
      <alignment horizontal="center" vertical="center" wrapText="1"/>
    </xf>
    <xf numFmtId="1" fontId="0" fillId="9" borderId="23" xfId="0" applyNumberFormat="1" applyFill="1" applyBorder="1" applyAlignment="1">
      <alignment horizontal="center" vertical="center"/>
    </xf>
    <xf numFmtId="1" fontId="0" fillId="9" borderId="19" xfId="0" applyNumberFormat="1" applyFill="1" applyBorder="1" applyAlignment="1">
      <alignment horizontal="center" vertical="center"/>
    </xf>
    <xf numFmtId="9" fontId="0" fillId="9" borderId="19" xfId="0" applyNumberFormat="1" applyFill="1" applyBorder="1" applyAlignment="1">
      <alignment horizontal="center" vertical="center" wrapText="1"/>
    </xf>
    <xf numFmtId="9" fontId="0" fillId="16" borderId="14" xfId="0" applyNumberFormat="1" applyFill="1" applyBorder="1" applyAlignment="1">
      <alignment horizontal="center" vertical="center" wrapText="1"/>
    </xf>
    <xf numFmtId="9" fontId="0" fillId="16" borderId="19" xfId="0" applyNumberFormat="1" applyFill="1" applyBorder="1" applyAlignment="1">
      <alignment horizontal="center" vertical="center" wrapText="1"/>
    </xf>
    <xf numFmtId="1" fontId="0" fillId="10" borderId="19" xfId="0" applyNumberFormat="1" applyFill="1" applyBorder="1" applyAlignment="1">
      <alignment horizontal="center" vertical="center"/>
    </xf>
    <xf numFmtId="1" fontId="0" fillId="16" borderId="19" xfId="0" applyNumberFormat="1" applyFill="1" applyBorder="1" applyAlignment="1">
      <alignment horizontal="center" vertical="center"/>
    </xf>
    <xf numFmtId="9" fontId="6" fillId="6" borderId="13" xfId="0" applyNumberFormat="1" applyFont="1" applyFill="1" applyBorder="1" applyAlignment="1">
      <alignment horizontal="center" vertical="center" wrapText="1"/>
    </xf>
    <xf numFmtId="9" fontId="6" fillId="6" borderId="18" xfId="0" applyNumberFormat="1" applyFont="1" applyFill="1" applyBorder="1" applyAlignment="1">
      <alignment horizontal="center" vertical="center" wrapText="1"/>
    </xf>
    <xf numFmtId="9" fontId="6" fillId="6" borderId="22" xfId="0" applyNumberFormat="1" applyFont="1" applyFill="1" applyBorder="1" applyAlignment="1">
      <alignment horizontal="center" vertical="center" wrapText="1"/>
    </xf>
    <xf numFmtId="9" fontId="7" fillId="21" borderId="13" xfId="0" applyNumberFormat="1" applyFont="1" applyFill="1" applyBorder="1" applyAlignment="1">
      <alignment horizontal="center" vertical="center"/>
    </xf>
    <xf numFmtId="9" fontId="0" fillId="9" borderId="14" xfId="1" applyFont="1" applyFill="1" applyBorder="1" applyAlignment="1">
      <alignment horizontal="center"/>
    </xf>
    <xf numFmtId="9" fontId="0" fillId="9" borderId="19" xfId="1" applyFont="1" applyFill="1" applyBorder="1" applyAlignment="1">
      <alignment horizontal="center"/>
    </xf>
    <xf numFmtId="9" fontId="0" fillId="10" borderId="23" xfId="1" applyFont="1" applyFill="1" applyBorder="1" applyAlignment="1">
      <alignment horizontal="center"/>
    </xf>
    <xf numFmtId="1" fontId="0" fillId="10" borderId="14" xfId="0" applyNumberFormat="1" applyFill="1" applyBorder="1" applyAlignment="1">
      <alignment vertical="center"/>
    </xf>
    <xf numFmtId="9" fontId="0" fillId="10" borderId="14" xfId="1" applyFont="1" applyFill="1" applyBorder="1" applyAlignment="1">
      <alignment horizontal="center"/>
    </xf>
    <xf numFmtId="9" fontId="0" fillId="10" borderId="19" xfId="1" applyFont="1" applyFill="1" applyBorder="1" applyAlignment="1">
      <alignment horizontal="center"/>
    </xf>
    <xf numFmtId="1" fontId="0" fillId="10" borderId="23" xfId="0" applyNumberFormat="1" applyFill="1" applyBorder="1" applyAlignment="1">
      <alignment vertical="center"/>
    </xf>
    <xf numFmtId="1" fontId="0" fillId="10" borderId="19" xfId="0" applyNumberFormat="1" applyFill="1" applyBorder="1" applyAlignment="1">
      <alignment vertical="center"/>
    </xf>
    <xf numFmtId="9" fontId="0" fillId="16" borderId="19" xfId="1" applyFont="1" applyFill="1" applyBorder="1" applyAlignment="1">
      <alignment horizontal="center"/>
    </xf>
    <xf numFmtId="9" fontId="0" fillId="9" borderId="23" xfId="1" applyFont="1" applyFill="1" applyBorder="1" applyAlignment="1">
      <alignment horizontal="center"/>
    </xf>
    <xf numFmtId="1" fontId="0" fillId="9" borderId="19" xfId="0" applyNumberFormat="1" applyFill="1" applyBorder="1" applyAlignment="1">
      <alignment vertical="center"/>
    </xf>
    <xf numFmtId="0" fontId="12" fillId="2" borderId="20" xfId="0" applyFont="1" applyFill="1" applyBorder="1" applyAlignment="1">
      <alignment horizontal="center" vertical="center"/>
    </xf>
    <xf numFmtId="0" fontId="12" fillId="2" borderId="20" xfId="0" applyFont="1" applyFill="1" applyBorder="1" applyAlignment="1">
      <alignment vertical="center" wrapText="1"/>
    </xf>
    <xf numFmtId="0" fontId="12" fillId="2" borderId="20" xfId="0" applyFont="1" applyFill="1" applyBorder="1" applyAlignment="1">
      <alignment horizontal="center" vertical="center" wrapText="1"/>
    </xf>
    <xf numFmtId="9" fontId="6" fillId="10" borderId="20" xfId="0" applyNumberFormat="1" applyFont="1" applyFill="1" applyBorder="1" applyAlignment="1">
      <alignment horizontal="center" vertical="center" wrapText="1"/>
    </xf>
    <xf numFmtId="9" fontId="6" fillId="0" borderId="20" xfId="0" applyNumberFormat="1" applyFont="1" applyBorder="1" applyAlignment="1">
      <alignment horizontal="center" vertical="center" wrapText="1"/>
    </xf>
    <xf numFmtId="9" fontId="8" fillId="9" borderId="20" xfId="0" applyNumberFormat="1" applyFont="1" applyFill="1" applyBorder="1" applyAlignment="1">
      <alignment horizontal="center" vertical="center" wrapText="1"/>
    </xf>
    <xf numFmtId="9" fontId="8" fillId="0" borderId="20" xfId="0" applyNumberFormat="1" applyFont="1" applyBorder="1" applyAlignment="1">
      <alignment horizontal="center" vertical="center" wrapText="1"/>
    </xf>
    <xf numFmtId="1" fontId="0" fillId="10" borderId="20" xfId="1" applyNumberFormat="1" applyFont="1" applyFill="1" applyBorder="1" applyAlignment="1">
      <alignment horizontal="center" vertical="center"/>
    </xf>
    <xf numFmtId="1" fontId="0" fillId="16" borderId="20" xfId="1" applyNumberFormat="1" applyFont="1" applyFill="1" applyBorder="1" applyAlignment="1">
      <alignment horizontal="center" vertical="center"/>
    </xf>
    <xf numFmtId="0" fontId="3" fillId="7" borderId="20" xfId="0" applyFont="1" applyFill="1" applyBorder="1" applyAlignment="1">
      <alignment horizontal="center" vertical="center"/>
    </xf>
    <xf numFmtId="0" fontId="0" fillId="7" borderId="20" xfId="0" applyFill="1" applyBorder="1"/>
    <xf numFmtId="1" fontId="0" fillId="0" borderId="21" xfId="0" applyNumberFormat="1" applyBorder="1" applyAlignment="1">
      <alignment horizontal="center" vertical="center"/>
    </xf>
    <xf numFmtId="9" fontId="8" fillId="0" borderId="21" xfId="0" applyNumberFormat="1" applyFont="1" applyBorder="1" applyAlignment="1">
      <alignment horizontal="center" vertical="center" wrapText="1"/>
    </xf>
    <xf numFmtId="9" fontId="7" fillId="6" borderId="18" xfId="0" applyNumberFormat="1" applyFont="1" applyFill="1" applyBorder="1" applyAlignment="1">
      <alignment horizontal="center" vertical="center"/>
    </xf>
    <xf numFmtId="9" fontId="7" fillId="0" borderId="21" xfId="0" applyNumberFormat="1" applyFont="1" applyBorder="1" applyAlignment="1">
      <alignment horizontal="center" vertical="center"/>
    </xf>
    <xf numFmtId="0" fontId="0" fillId="7" borderId="18" xfId="0" applyFill="1" applyBorder="1"/>
    <xf numFmtId="0" fontId="11" fillId="6" borderId="18" xfId="0" applyFont="1" applyFill="1" applyBorder="1" applyAlignment="1">
      <alignment horizontal="center"/>
    </xf>
    <xf numFmtId="0" fontId="12" fillId="2" borderId="19" xfId="0" applyFont="1" applyFill="1" applyBorder="1" applyAlignment="1">
      <alignment vertical="center" wrapText="1"/>
    </xf>
    <xf numFmtId="9" fontId="6" fillId="0" borderId="19" xfId="0" applyNumberFormat="1" applyFont="1" applyBorder="1" applyAlignment="1">
      <alignment horizontal="center" vertical="center" wrapText="1"/>
    </xf>
    <xf numFmtId="9" fontId="8" fillId="0" borderId="19" xfId="0" applyNumberFormat="1" applyFont="1" applyBorder="1" applyAlignment="1">
      <alignment horizontal="center" vertical="center" wrapText="1"/>
    </xf>
    <xf numFmtId="1" fontId="0" fillId="0" borderId="19" xfId="1" applyNumberFormat="1" applyFont="1" applyFill="1" applyBorder="1" applyAlignment="1">
      <alignment horizontal="center" vertical="center"/>
    </xf>
    <xf numFmtId="9" fontId="7" fillId="0" borderId="19" xfId="0" applyNumberFormat="1" applyFont="1" applyBorder="1" applyAlignment="1">
      <alignment horizontal="center" vertical="center"/>
    </xf>
    <xf numFmtId="0" fontId="3" fillId="7" borderId="19" xfId="0" applyFont="1" applyFill="1" applyBorder="1" applyAlignment="1">
      <alignment horizontal="center" vertical="center"/>
    </xf>
    <xf numFmtId="9" fontId="0" fillId="10" borderId="23" xfId="0" applyNumberFormat="1" applyFill="1" applyBorder="1" applyAlignment="1">
      <alignment horizontal="center" vertical="center" wrapText="1"/>
    </xf>
    <xf numFmtId="1" fontId="0" fillId="16" borderId="14" xfId="0" applyNumberFormat="1" applyFill="1" applyBorder="1" applyAlignment="1">
      <alignment horizontal="center" vertical="center"/>
    </xf>
    <xf numFmtId="9" fontId="0" fillId="16" borderId="23" xfId="0" applyNumberFormat="1" applyFill="1" applyBorder="1" applyAlignment="1">
      <alignment horizontal="center" vertical="center" wrapText="1"/>
    </xf>
    <xf numFmtId="0" fontId="0" fillId="16" borderId="20" xfId="0" applyFill="1" applyBorder="1" applyAlignment="1">
      <alignment horizontal="right"/>
    </xf>
    <xf numFmtId="0" fontId="0" fillId="9" borderId="19" xfId="0" applyFill="1" applyBorder="1" applyAlignment="1">
      <alignment horizontal="center"/>
    </xf>
    <xf numFmtId="0" fontId="12" fillId="2" borderId="18" xfId="0" applyFont="1" applyFill="1" applyBorder="1" applyAlignment="1">
      <alignment horizontal="center" vertical="center" wrapText="1"/>
    </xf>
    <xf numFmtId="0" fontId="12" fillId="2" borderId="21" xfId="0" applyFont="1" applyFill="1" applyBorder="1" applyAlignment="1">
      <alignment horizontal="center" vertical="center" wrapText="1"/>
    </xf>
    <xf numFmtId="0" fontId="4" fillId="13" borderId="18" xfId="0" applyFont="1" applyFill="1" applyBorder="1" applyAlignment="1">
      <alignment horizontal="center"/>
    </xf>
    <xf numFmtId="0" fontId="4" fillId="13" borderId="20" xfId="0" applyFont="1" applyFill="1" applyBorder="1" applyAlignment="1">
      <alignment horizontal="center"/>
    </xf>
    <xf numFmtId="0" fontId="4" fillId="3" borderId="20" xfId="0" applyFont="1" applyFill="1" applyBorder="1" applyAlignment="1">
      <alignment horizontal="left" vertical="center" wrapText="1"/>
    </xf>
    <xf numFmtId="0" fontId="3" fillId="7" borderId="64" xfId="0" applyFont="1" applyFill="1" applyBorder="1" applyAlignment="1">
      <alignment horizontal="left" vertical="center"/>
    </xf>
    <xf numFmtId="0" fontId="0" fillId="10" borderId="19" xfId="0" applyFill="1" applyBorder="1" applyAlignment="1">
      <alignment horizontal="center"/>
    </xf>
    <xf numFmtId="0" fontId="0" fillId="10" borderId="62" xfId="0" applyFill="1" applyBorder="1" applyAlignment="1">
      <alignment horizontal="center"/>
    </xf>
    <xf numFmtId="0" fontId="0" fillId="9" borderId="68" xfId="0" applyFill="1" applyBorder="1" applyAlignment="1">
      <alignment horizontal="center"/>
    </xf>
    <xf numFmtId="0" fontId="7" fillId="0" borderId="28" xfId="0" applyFont="1" applyBorder="1" applyAlignment="1">
      <alignment horizontal="center"/>
    </xf>
    <xf numFmtId="0" fontId="0" fillId="9" borderId="62" xfId="0" applyFill="1" applyBorder="1" applyAlignment="1">
      <alignment horizontal="center"/>
    </xf>
    <xf numFmtId="0" fontId="0" fillId="16" borderId="68" xfId="0" applyFill="1" applyBorder="1" applyAlignment="1">
      <alignment horizontal="center"/>
    </xf>
    <xf numFmtId="0" fontId="7" fillId="24" borderId="18" xfId="0" applyFont="1" applyFill="1" applyBorder="1" applyAlignment="1">
      <alignment horizontal="center"/>
    </xf>
    <xf numFmtId="0" fontId="12" fillId="2" borderId="0" xfId="0" applyFont="1" applyFill="1" applyAlignment="1">
      <alignment horizontal="center" vertical="center"/>
    </xf>
    <xf numFmtId="0" fontId="0" fillId="6" borderId="35" xfId="0" applyFill="1" applyBorder="1"/>
    <xf numFmtId="0" fontId="0" fillId="6" borderId="36" xfId="0" applyFill="1" applyBorder="1"/>
    <xf numFmtId="9" fontId="0" fillId="6" borderId="33" xfId="0" applyNumberFormat="1" applyFill="1" applyBorder="1" applyAlignment="1">
      <alignment vertical="center"/>
    </xf>
    <xf numFmtId="9" fontId="11" fillId="6" borderId="33" xfId="1" applyFont="1" applyFill="1" applyBorder="1"/>
    <xf numFmtId="9" fontId="0" fillId="0" borderId="39" xfId="1" applyFont="1" applyFill="1" applyBorder="1" applyAlignment="1">
      <alignment horizontal="center"/>
    </xf>
    <xf numFmtId="9" fontId="0" fillId="0" borderId="55" xfId="1" applyFont="1" applyFill="1" applyBorder="1" applyAlignment="1">
      <alignment horizontal="center"/>
    </xf>
    <xf numFmtId="9" fontId="0" fillId="0" borderId="55" xfId="1" applyFont="1" applyFill="1" applyBorder="1" applyAlignment="1">
      <alignment vertical="center"/>
    </xf>
    <xf numFmtId="1" fontId="0" fillId="0" borderId="55" xfId="0" applyNumberFormat="1" applyBorder="1" applyAlignment="1">
      <alignment vertical="center"/>
    </xf>
    <xf numFmtId="1" fontId="0" fillId="0" borderId="21" xfId="0" applyNumberFormat="1" applyBorder="1" applyAlignment="1">
      <alignment vertical="center"/>
    </xf>
    <xf numFmtId="0" fontId="2" fillId="0" borderId="55" xfId="0" applyFont="1" applyBorder="1" applyAlignment="1">
      <alignment horizontal="center"/>
    </xf>
    <xf numFmtId="1" fontId="0" fillId="16" borderId="16" xfId="0" applyNumberFormat="1" applyFill="1" applyBorder="1" applyAlignment="1">
      <alignment vertical="center"/>
    </xf>
    <xf numFmtId="1" fontId="0" fillId="0" borderId="16" xfId="0" applyNumberFormat="1" applyBorder="1" applyAlignment="1">
      <alignment vertical="center"/>
    </xf>
    <xf numFmtId="1" fontId="0" fillId="9" borderId="16" xfId="0" applyNumberFormat="1" applyFill="1" applyBorder="1" applyAlignment="1">
      <alignment vertical="center"/>
    </xf>
    <xf numFmtId="0" fontId="0" fillId="6" borderId="15" xfId="0" applyFill="1" applyBorder="1" applyAlignment="1">
      <alignment horizontal="center" vertical="center"/>
    </xf>
    <xf numFmtId="1" fontId="0" fillId="10" borderId="16" xfId="0" applyNumberFormat="1" applyFill="1" applyBorder="1" applyAlignment="1">
      <alignment vertical="center"/>
    </xf>
    <xf numFmtId="1" fontId="0" fillId="9" borderId="25" xfId="0" applyNumberFormat="1" applyFill="1" applyBorder="1" applyAlignment="1">
      <alignment vertical="center"/>
    </xf>
    <xf numFmtId="1" fontId="0" fillId="0" borderId="25" xfId="0" applyNumberFormat="1" applyBorder="1" applyAlignment="1">
      <alignment vertical="center"/>
    </xf>
    <xf numFmtId="0" fontId="7" fillId="0" borderId="61" xfId="0" applyFont="1" applyBorder="1" applyAlignment="1">
      <alignment vertical="center"/>
    </xf>
    <xf numFmtId="0" fontId="0" fillId="10" borderId="23" xfId="0" applyFill="1" applyBorder="1" applyAlignment="1">
      <alignment horizontal="center"/>
    </xf>
    <xf numFmtId="0" fontId="0" fillId="18" borderId="22" xfId="0" applyFill="1" applyBorder="1"/>
    <xf numFmtId="0" fontId="0" fillId="18" borderId="22" xfId="0" applyFill="1" applyBorder="1" applyAlignment="1">
      <alignment horizontal="center"/>
    </xf>
    <xf numFmtId="0" fontId="0" fillId="8" borderId="13" xfId="0" applyFill="1" applyBorder="1" applyAlignment="1">
      <alignment wrapText="1"/>
    </xf>
    <xf numFmtId="0" fontId="0" fillId="18" borderId="35" xfId="0" applyFill="1" applyBorder="1"/>
    <xf numFmtId="0" fontId="0" fillId="18" borderId="54" xfId="0" applyFill="1" applyBorder="1"/>
    <xf numFmtId="9" fontId="0" fillId="18" borderId="18" xfId="0" applyNumberFormat="1" applyFill="1" applyBorder="1" applyAlignment="1">
      <alignment horizontal="center" vertical="center"/>
    </xf>
    <xf numFmtId="9" fontId="0" fillId="0" borderId="16" xfId="0" applyNumberFormat="1" applyBorder="1" applyAlignment="1">
      <alignment horizontal="center" vertical="center" wrapText="1"/>
    </xf>
    <xf numFmtId="9" fontId="0" fillId="10" borderId="68" xfId="0" applyNumberFormat="1" applyFill="1" applyBorder="1" applyAlignment="1">
      <alignment horizontal="center" vertical="center" wrapText="1"/>
    </xf>
    <xf numFmtId="0" fontId="0" fillId="8" borderId="22" xfId="0" applyFill="1" applyBorder="1" applyAlignment="1">
      <alignment wrapText="1"/>
    </xf>
    <xf numFmtId="9" fontId="0" fillId="18" borderId="22" xfId="0" applyNumberFormat="1" applyFill="1" applyBorder="1" applyAlignment="1">
      <alignment horizontal="center" vertical="center"/>
    </xf>
    <xf numFmtId="9" fontId="6" fillId="10" borderId="53" xfId="0" applyNumberFormat="1" applyFont="1" applyFill="1" applyBorder="1" applyAlignment="1">
      <alignment horizontal="center" vertical="center" wrapText="1"/>
    </xf>
    <xf numFmtId="0" fontId="5" fillId="4" borderId="0" xfId="0" applyFont="1" applyFill="1" applyAlignment="1">
      <alignment vertical="center" wrapText="1"/>
    </xf>
    <xf numFmtId="9" fontId="8" fillId="9" borderId="28" xfId="0" applyNumberFormat="1" applyFont="1" applyFill="1" applyBorder="1" applyAlignment="1">
      <alignment horizontal="center" vertical="center" wrapText="1"/>
    </xf>
    <xf numFmtId="0" fontId="0" fillId="18" borderId="36" xfId="0" applyFill="1" applyBorder="1"/>
    <xf numFmtId="0" fontId="16" fillId="8" borderId="20" xfId="0" applyFont="1" applyFill="1" applyBorder="1" applyAlignment="1">
      <alignment horizontal="center" vertical="center"/>
    </xf>
    <xf numFmtId="0" fontId="5" fillId="4" borderId="20" xfId="0" applyFont="1" applyFill="1" applyBorder="1" applyAlignment="1">
      <alignment vertical="center" wrapText="1"/>
    </xf>
    <xf numFmtId="9" fontId="0" fillId="18" borderId="20" xfId="0" applyNumberFormat="1" applyFill="1" applyBorder="1" applyAlignment="1">
      <alignment horizontal="right"/>
    </xf>
    <xf numFmtId="9" fontId="0" fillId="18" borderId="20" xfId="0" applyNumberFormat="1" applyFill="1" applyBorder="1" applyAlignment="1">
      <alignment horizontal="right" vertical="center"/>
    </xf>
    <xf numFmtId="9" fontId="0" fillId="18" borderId="20" xfId="0" applyNumberFormat="1" applyFill="1" applyBorder="1"/>
    <xf numFmtId="0" fontId="3" fillId="18" borderId="20" xfId="0" applyFont="1" applyFill="1" applyBorder="1" applyAlignment="1">
      <alignment horizontal="left" vertical="center"/>
    </xf>
    <xf numFmtId="0" fontId="7" fillId="18" borderId="20" xfId="0" applyFont="1" applyFill="1" applyBorder="1" applyAlignment="1">
      <alignment horizontal="center" vertical="center"/>
    </xf>
    <xf numFmtId="0" fontId="1" fillId="18" borderId="20" xfId="0" applyFont="1" applyFill="1" applyBorder="1"/>
    <xf numFmtId="0" fontId="1" fillId="0" borderId="20" xfId="0" applyFont="1" applyBorder="1"/>
    <xf numFmtId="0" fontId="16" fillId="8" borderId="18" xfId="0" applyFont="1" applyFill="1" applyBorder="1" applyAlignment="1">
      <alignment horizontal="center" vertical="center"/>
    </xf>
    <xf numFmtId="0" fontId="16" fillId="8" borderId="21" xfId="0" applyFont="1" applyFill="1" applyBorder="1" applyAlignment="1">
      <alignment horizontal="center" vertical="center"/>
    </xf>
    <xf numFmtId="0" fontId="12" fillId="2" borderId="18" xfId="0" applyFont="1" applyFill="1" applyBorder="1" applyAlignment="1">
      <alignment horizontal="center" vertical="center"/>
    </xf>
    <xf numFmtId="0" fontId="12" fillId="2" borderId="21" xfId="0" applyFont="1" applyFill="1" applyBorder="1" applyAlignment="1">
      <alignment horizontal="center" vertical="center"/>
    </xf>
    <xf numFmtId="9" fontId="0" fillId="18" borderId="18" xfId="0" applyNumberFormat="1" applyFill="1" applyBorder="1" applyAlignment="1">
      <alignment vertical="center"/>
    </xf>
    <xf numFmtId="0" fontId="0" fillId="18" borderId="18" xfId="0" applyFill="1" applyBorder="1" applyAlignment="1">
      <alignment horizontal="center" vertical="center"/>
    </xf>
    <xf numFmtId="9" fontId="0" fillId="18" borderId="18" xfId="0" applyNumberFormat="1" applyFill="1" applyBorder="1"/>
    <xf numFmtId="0" fontId="3" fillId="18" borderId="18" xfId="0" applyFont="1" applyFill="1" applyBorder="1" applyAlignment="1">
      <alignment horizontal="left" vertical="center"/>
    </xf>
    <xf numFmtId="0" fontId="7" fillId="18" borderId="18" xfId="0" applyFont="1" applyFill="1" applyBorder="1" applyAlignment="1">
      <alignment horizontal="center" vertical="center"/>
    </xf>
    <xf numFmtId="9" fontId="10" fillId="18" borderId="18" xfId="0" applyNumberFormat="1" applyFont="1" applyFill="1" applyBorder="1" applyAlignment="1">
      <alignment horizontal="center" vertical="center"/>
    </xf>
    <xf numFmtId="0" fontId="1" fillId="18" borderId="18" xfId="0" applyFont="1" applyFill="1" applyBorder="1" applyAlignment="1">
      <alignment horizontal="center" vertical="center"/>
    </xf>
    <xf numFmtId="9" fontId="1" fillId="18" borderId="18" xfId="0" applyNumberFormat="1" applyFont="1" applyFill="1" applyBorder="1" applyAlignment="1">
      <alignment horizontal="center" vertical="center"/>
    </xf>
    <xf numFmtId="0" fontId="1" fillId="18" borderId="18" xfId="0" applyFont="1" applyFill="1" applyBorder="1"/>
    <xf numFmtId="0" fontId="1" fillId="0" borderId="21" xfId="0" applyFont="1" applyBorder="1"/>
    <xf numFmtId="0" fontId="16" fillId="8" borderId="19" xfId="0" applyFont="1" applyFill="1" applyBorder="1" applyAlignment="1">
      <alignment horizontal="center" vertical="center"/>
    </xf>
    <xf numFmtId="0" fontId="12" fillId="2" borderId="19" xfId="0" applyFont="1" applyFill="1" applyBorder="1" applyAlignment="1">
      <alignment horizontal="center" vertical="center"/>
    </xf>
    <xf numFmtId="0" fontId="12" fillId="2" borderId="19" xfId="0" applyFont="1" applyFill="1" applyBorder="1" applyAlignment="1">
      <alignment horizontal="center" vertical="center" wrapText="1"/>
    </xf>
    <xf numFmtId="0" fontId="1" fillId="0" borderId="19" xfId="0" applyFont="1" applyBorder="1"/>
    <xf numFmtId="1" fontId="0" fillId="0" borderId="18" xfId="0" applyNumberFormat="1" applyBorder="1" applyAlignment="1">
      <alignment vertical="center"/>
    </xf>
    <xf numFmtId="9" fontId="0" fillId="0" borderId="18" xfId="0" applyNumberFormat="1" applyBorder="1" applyAlignment="1">
      <alignment vertical="center"/>
    </xf>
    <xf numFmtId="0" fontId="13" fillId="0" borderId="18" xfId="0" applyFont="1" applyBorder="1"/>
    <xf numFmtId="0" fontId="1" fillId="0" borderId="18" xfId="0" applyFont="1" applyBorder="1"/>
    <xf numFmtId="9" fontId="11" fillId="0" borderId="19" xfId="0" applyNumberFormat="1" applyFont="1" applyBorder="1" applyAlignment="1">
      <alignment horizontal="center" vertical="center"/>
    </xf>
    <xf numFmtId="0" fontId="0" fillId="3" borderId="20" xfId="0" applyFill="1" applyBorder="1"/>
    <xf numFmtId="1" fontId="0" fillId="6" borderId="18" xfId="0" applyNumberFormat="1" applyFill="1" applyBorder="1" applyAlignment="1">
      <alignment vertical="center"/>
    </xf>
    <xf numFmtId="0" fontId="0" fillId="3" borderId="21" xfId="0" applyFill="1" applyBorder="1"/>
    <xf numFmtId="0" fontId="1" fillId="6" borderId="18" xfId="0" applyFont="1" applyFill="1" applyBorder="1"/>
    <xf numFmtId="0" fontId="7" fillId="25" borderId="20" xfId="0" applyFont="1" applyFill="1" applyBorder="1" applyAlignment="1">
      <alignment horizontal="center"/>
    </xf>
    <xf numFmtId="0" fontId="7" fillId="26" borderId="20" xfId="0" applyFont="1" applyFill="1" applyBorder="1" applyAlignment="1">
      <alignment horizontal="center"/>
    </xf>
    <xf numFmtId="0" fontId="12" fillId="2" borderId="21" xfId="0" applyFont="1" applyFill="1" applyBorder="1" applyAlignment="1">
      <alignment vertical="center" wrapText="1"/>
    </xf>
    <xf numFmtId="0" fontId="4" fillId="13" borderId="19" xfId="0" applyFont="1" applyFill="1" applyBorder="1" applyAlignment="1">
      <alignment horizontal="center"/>
    </xf>
    <xf numFmtId="0" fontId="0" fillId="14" borderId="20" xfId="0" applyFill="1" applyBorder="1"/>
    <xf numFmtId="0" fontId="0" fillId="14" borderId="21" xfId="0" applyFill="1" applyBorder="1"/>
    <xf numFmtId="0" fontId="0" fillId="18" borderId="53" xfId="0" applyFill="1" applyBorder="1"/>
    <xf numFmtId="0" fontId="7" fillId="24" borderId="22" xfId="0" applyFont="1" applyFill="1" applyBorder="1" applyAlignment="1">
      <alignment horizontal="center"/>
    </xf>
    <xf numFmtId="0" fontId="7" fillId="25" borderId="53" xfId="0" applyFont="1" applyFill="1" applyBorder="1" applyAlignment="1">
      <alignment horizontal="center"/>
    </xf>
    <xf numFmtId="0" fontId="7" fillId="0" borderId="53" xfId="0" applyFont="1" applyBorder="1" applyAlignment="1">
      <alignment horizontal="center"/>
    </xf>
    <xf numFmtId="0" fontId="7" fillId="26" borderId="53" xfId="0" applyFont="1" applyFill="1" applyBorder="1" applyAlignment="1">
      <alignment horizontal="center"/>
    </xf>
    <xf numFmtId="0" fontId="7" fillId="0" borderId="23" xfId="0" applyFont="1" applyBorder="1" applyAlignment="1">
      <alignment horizontal="center"/>
    </xf>
    <xf numFmtId="0" fontId="0" fillId="14" borderId="28" xfId="0" applyFill="1" applyBorder="1"/>
    <xf numFmtId="0" fontId="0" fillId="14" borderId="5" xfId="0" applyFill="1" applyBorder="1"/>
    <xf numFmtId="0" fontId="16" fillId="8" borderId="33" xfId="0" applyFont="1" applyFill="1" applyBorder="1" applyAlignment="1">
      <alignment horizontal="center" vertical="center"/>
    </xf>
    <xf numFmtId="9" fontId="0" fillId="6" borderId="33" xfId="0" applyNumberFormat="1" applyFill="1" applyBorder="1" applyAlignment="1">
      <alignment horizontal="right"/>
    </xf>
    <xf numFmtId="9" fontId="0" fillId="6" borderId="33" xfId="0" applyNumberFormat="1" applyFill="1" applyBorder="1" applyAlignment="1">
      <alignment horizontal="right" vertical="center"/>
    </xf>
    <xf numFmtId="9" fontId="10" fillId="6" borderId="33" xfId="0" applyNumberFormat="1" applyFont="1" applyFill="1" applyBorder="1" applyAlignment="1">
      <alignment horizontal="center" vertical="center"/>
    </xf>
    <xf numFmtId="0" fontId="1" fillId="6" borderId="33" xfId="0" applyFont="1" applyFill="1" applyBorder="1"/>
    <xf numFmtId="0" fontId="2" fillId="0" borderId="20" xfId="0" applyFont="1" applyBorder="1" applyAlignment="1">
      <alignment horizontal="center"/>
    </xf>
    <xf numFmtId="9" fontId="7" fillId="21" borderId="18" xfId="0" applyNumberFormat="1" applyFont="1" applyFill="1" applyBorder="1" applyAlignment="1">
      <alignment horizontal="center" vertical="center"/>
    </xf>
    <xf numFmtId="0" fontId="2" fillId="0" borderId="21" xfId="0" applyFont="1" applyBorder="1" applyAlignment="1">
      <alignment horizontal="center"/>
    </xf>
    <xf numFmtId="9" fontId="6" fillId="0" borderId="53" xfId="0" applyNumberFormat="1" applyFont="1" applyBorder="1" applyAlignment="1">
      <alignment horizontal="center" vertical="center" wrapText="1"/>
    </xf>
    <xf numFmtId="9" fontId="6" fillId="0" borderId="23" xfId="0" applyNumberFormat="1" applyFont="1" applyBorder="1" applyAlignment="1">
      <alignment horizontal="center" vertical="center" wrapText="1"/>
    </xf>
    <xf numFmtId="1" fontId="0" fillId="18" borderId="13" xfId="0" applyNumberFormat="1" applyFill="1" applyBorder="1" applyAlignment="1">
      <alignment vertical="center"/>
    </xf>
    <xf numFmtId="1" fontId="0" fillId="18" borderId="28" xfId="0" applyNumberFormat="1" applyFill="1" applyBorder="1" applyAlignment="1">
      <alignment vertical="center"/>
    </xf>
    <xf numFmtId="9" fontId="0" fillId="18" borderId="22" xfId="0" applyNumberFormat="1" applyFill="1" applyBorder="1" applyAlignment="1">
      <alignment vertical="center"/>
    </xf>
    <xf numFmtId="9" fontId="0" fillId="18" borderId="53" xfId="0" applyNumberFormat="1" applyFill="1" applyBorder="1" applyAlignment="1">
      <alignment vertical="center"/>
    </xf>
    <xf numFmtId="0" fontId="0" fillId="18" borderId="13" xfId="0" applyFill="1" applyBorder="1" applyAlignment="1">
      <alignment horizontal="center" vertical="center"/>
    </xf>
    <xf numFmtId="0" fontId="3" fillId="5" borderId="7" xfId="0" applyFont="1" applyFill="1" applyBorder="1" applyAlignment="1">
      <alignment vertical="center"/>
    </xf>
    <xf numFmtId="9" fontId="0" fillId="18" borderId="13" xfId="0" applyNumberFormat="1" applyFill="1" applyBorder="1" applyAlignment="1">
      <alignment horizontal="center" vertical="center"/>
    </xf>
    <xf numFmtId="0" fontId="0" fillId="18" borderId="22" xfId="0" applyFill="1" applyBorder="1" applyAlignment="1">
      <alignment horizontal="center" vertical="center"/>
    </xf>
    <xf numFmtId="0" fontId="0" fillId="0" borderId="11" xfId="0" applyBorder="1" applyAlignment="1">
      <alignment horizontal="left"/>
    </xf>
    <xf numFmtId="0" fontId="13" fillId="18" borderId="13" xfId="0" applyFont="1" applyFill="1" applyBorder="1"/>
    <xf numFmtId="0" fontId="13" fillId="18" borderId="28" xfId="0" applyFont="1" applyFill="1" applyBorder="1"/>
    <xf numFmtId="0" fontId="13" fillId="18" borderId="22" xfId="0" applyFont="1" applyFill="1" applyBorder="1"/>
    <xf numFmtId="1" fontId="0" fillId="0" borderId="23" xfId="1" applyNumberFormat="1" applyFont="1" applyFill="1" applyBorder="1" applyAlignment="1">
      <alignment horizontal="center" vertical="center"/>
    </xf>
    <xf numFmtId="9" fontId="0" fillId="18" borderId="13" xfId="0" applyNumberFormat="1" applyFill="1" applyBorder="1"/>
    <xf numFmtId="9" fontId="0" fillId="18" borderId="28" xfId="0" applyNumberFormat="1" applyFill="1" applyBorder="1"/>
    <xf numFmtId="9" fontId="0" fillId="6" borderId="54" xfId="1" applyFont="1" applyFill="1" applyBorder="1"/>
    <xf numFmtId="9" fontId="0" fillId="0" borderId="53" xfId="1" applyFont="1" applyFill="1" applyBorder="1"/>
    <xf numFmtId="9" fontId="11" fillId="0" borderId="28" xfId="0" applyNumberFormat="1" applyFont="1" applyBorder="1" applyAlignment="1">
      <alignment horizontal="center" vertical="center"/>
    </xf>
    <xf numFmtId="0" fontId="0" fillId="6" borderId="87" xfId="0" applyFill="1" applyBorder="1" applyAlignment="1">
      <alignment horizontal="center" vertical="center" wrapText="1"/>
    </xf>
    <xf numFmtId="9" fontId="0" fillId="0" borderId="29" xfId="0" applyNumberFormat="1" applyBorder="1" applyAlignment="1">
      <alignment horizontal="center" vertical="center" wrapText="1"/>
    </xf>
    <xf numFmtId="9" fontId="0" fillId="9" borderId="29" xfId="0" applyNumberFormat="1" applyFill="1" applyBorder="1" applyAlignment="1">
      <alignment horizontal="center" vertical="center" wrapText="1"/>
    </xf>
    <xf numFmtId="9" fontId="0" fillId="9" borderId="84" xfId="0" applyNumberFormat="1" applyFill="1" applyBorder="1" applyAlignment="1">
      <alignment horizontal="center" vertical="center" wrapText="1"/>
    </xf>
    <xf numFmtId="9" fontId="0" fillId="0" borderId="84" xfId="0" applyNumberFormat="1" applyBorder="1" applyAlignment="1">
      <alignment horizontal="center" vertical="center"/>
    </xf>
    <xf numFmtId="0" fontId="0" fillId="18" borderId="13" xfId="0" applyFill="1" applyBorder="1"/>
    <xf numFmtId="0" fontId="0" fillId="18" borderId="28" xfId="0" applyFill="1" applyBorder="1"/>
    <xf numFmtId="9" fontId="0" fillId="6" borderId="13" xfId="1" applyFont="1" applyFill="1" applyBorder="1" applyAlignment="1">
      <alignment horizontal="center"/>
    </xf>
    <xf numFmtId="9" fontId="0" fillId="9" borderId="28" xfId="1" applyFont="1" applyFill="1" applyBorder="1" applyAlignment="1">
      <alignment horizontal="center" vertical="center"/>
    </xf>
    <xf numFmtId="0" fontId="0" fillId="0" borderId="15" xfId="0" applyBorder="1"/>
    <xf numFmtId="0" fontId="0" fillId="8" borderId="68" xfId="0" applyFill="1" applyBorder="1" applyAlignment="1">
      <alignment horizontal="center" vertical="center"/>
    </xf>
    <xf numFmtId="0" fontId="0" fillId="0" borderId="24" xfId="0" applyBorder="1"/>
    <xf numFmtId="0" fontId="0" fillId="8" borderId="26" xfId="0" applyFill="1" applyBorder="1" applyAlignment="1">
      <alignment horizontal="center" vertical="center"/>
    </xf>
    <xf numFmtId="0" fontId="12" fillId="2" borderId="33" xfId="0" applyFont="1" applyFill="1" applyBorder="1" applyAlignment="1">
      <alignment horizontal="center" vertical="center"/>
    </xf>
    <xf numFmtId="0" fontId="12" fillId="2" borderId="33" xfId="0" applyFont="1" applyFill="1" applyBorder="1" applyAlignment="1">
      <alignment horizontal="center" vertical="center" wrapText="1"/>
    </xf>
    <xf numFmtId="1" fontId="0" fillId="18" borderId="56" xfId="0" applyNumberFormat="1" applyFill="1" applyBorder="1" applyAlignment="1">
      <alignment vertical="center"/>
    </xf>
    <xf numFmtId="9" fontId="0" fillId="18" borderId="54" xfId="0" applyNumberFormat="1" applyFill="1" applyBorder="1" applyAlignment="1">
      <alignment vertical="center"/>
    </xf>
    <xf numFmtId="9" fontId="0" fillId="18" borderId="33" xfId="0" applyNumberFormat="1" applyFill="1" applyBorder="1" applyAlignment="1">
      <alignment horizontal="right"/>
    </xf>
    <xf numFmtId="9" fontId="0" fillId="18" borderId="33" xfId="0" applyNumberFormat="1" applyFill="1" applyBorder="1" applyAlignment="1">
      <alignment horizontal="right" vertical="center"/>
    </xf>
    <xf numFmtId="0" fontId="13" fillId="18" borderId="56" xfId="0" applyFont="1" applyFill="1" applyBorder="1"/>
    <xf numFmtId="0" fontId="13" fillId="18" borderId="54" xfId="0" applyFont="1" applyFill="1" applyBorder="1"/>
    <xf numFmtId="9" fontId="0" fillId="18" borderId="56" xfId="0" applyNumberFormat="1" applyFill="1" applyBorder="1"/>
    <xf numFmtId="9" fontId="0" fillId="18" borderId="33" xfId="0" applyNumberFormat="1" applyFill="1" applyBorder="1"/>
    <xf numFmtId="0" fontId="3" fillId="18" borderId="33" xfId="0" applyFont="1" applyFill="1" applyBorder="1" applyAlignment="1">
      <alignment horizontal="left" vertical="center"/>
    </xf>
    <xf numFmtId="0" fontId="7" fillId="18" borderId="33" xfId="0" applyFont="1" applyFill="1" applyBorder="1" applyAlignment="1">
      <alignment horizontal="center" vertical="center"/>
    </xf>
    <xf numFmtId="0" fontId="0" fillId="18" borderId="56" xfId="0" applyFill="1" applyBorder="1"/>
    <xf numFmtId="9" fontId="10" fillId="18" borderId="33" xfId="0" applyNumberFormat="1" applyFont="1" applyFill="1" applyBorder="1" applyAlignment="1">
      <alignment horizontal="center" vertical="center"/>
    </xf>
    <xf numFmtId="0" fontId="1" fillId="18" borderId="33" xfId="0" applyFont="1" applyFill="1" applyBorder="1"/>
    <xf numFmtId="9" fontId="0" fillId="0" borderId="86" xfId="0" applyNumberFormat="1" applyBorder="1" applyAlignment="1">
      <alignment horizontal="center" vertical="center"/>
    </xf>
    <xf numFmtId="9" fontId="8" fillId="6" borderId="33" xfId="0" applyNumberFormat="1" applyFont="1" applyFill="1" applyBorder="1" applyAlignment="1">
      <alignment horizontal="center" vertical="center" wrapText="1"/>
    </xf>
    <xf numFmtId="9" fontId="7" fillId="6" borderId="33" xfId="0" applyNumberFormat="1" applyFont="1" applyFill="1" applyBorder="1" applyAlignment="1">
      <alignment horizontal="center" vertical="center"/>
    </xf>
    <xf numFmtId="0" fontId="11" fillId="6" borderId="33" xfId="0" applyFont="1" applyFill="1" applyBorder="1" applyAlignment="1">
      <alignment horizontal="center"/>
    </xf>
    <xf numFmtId="0" fontId="0" fillId="14" borderId="14" xfId="0" applyFill="1" applyBorder="1"/>
    <xf numFmtId="0" fontId="0" fillId="0" borderId="82" xfId="0" applyBorder="1"/>
    <xf numFmtId="0" fontId="0" fillId="14" borderId="19" xfId="0" applyFill="1" applyBorder="1"/>
    <xf numFmtId="0" fontId="0" fillId="0" borderId="7" xfId="0" applyBorder="1"/>
    <xf numFmtId="9" fontId="0" fillId="6" borderId="87" xfId="0" applyNumberFormat="1" applyFill="1" applyBorder="1" applyAlignment="1">
      <alignment horizontal="center" vertical="center"/>
    </xf>
    <xf numFmtId="0" fontId="0" fillId="14" borderId="18" xfId="0" applyFill="1" applyBorder="1"/>
    <xf numFmtId="0" fontId="0" fillId="0" borderId="18" xfId="0" applyBorder="1" applyAlignment="1">
      <alignment horizontal="left" vertical="top" wrapText="1"/>
    </xf>
    <xf numFmtId="0" fontId="3" fillId="7" borderId="7" xfId="0" applyFont="1" applyFill="1" applyBorder="1" applyAlignment="1">
      <alignment vertical="center"/>
    </xf>
    <xf numFmtId="0" fontId="4" fillId="3" borderId="10" xfId="0" applyFont="1" applyFill="1" applyBorder="1" applyAlignment="1">
      <alignment horizontal="left" vertical="center" wrapText="1"/>
    </xf>
    <xf numFmtId="0" fontId="4" fillId="3" borderId="11" xfId="0" applyFont="1" applyFill="1" applyBorder="1" applyAlignment="1">
      <alignment horizontal="left" vertical="center" wrapText="1"/>
    </xf>
    <xf numFmtId="0" fontId="4" fillId="3" borderId="12" xfId="0" applyFont="1" applyFill="1" applyBorder="1" applyAlignment="1">
      <alignment horizontal="left" vertical="center" wrapText="1"/>
    </xf>
    <xf numFmtId="0" fontId="0" fillId="3" borderId="11" xfId="0" applyFill="1" applyBorder="1" applyAlignment="1">
      <alignment horizontal="left"/>
    </xf>
    <xf numFmtId="0" fontId="3" fillId="5" borderId="10" xfId="0" applyFont="1" applyFill="1" applyBorder="1" applyAlignment="1">
      <alignment vertical="center"/>
    </xf>
    <xf numFmtId="0" fontId="3" fillId="5" borderId="11" xfId="0" applyFont="1" applyFill="1" applyBorder="1" applyAlignment="1">
      <alignment vertical="center"/>
    </xf>
    <xf numFmtId="0" fontId="0" fillId="3" borderId="18" xfId="0" applyFill="1" applyBorder="1"/>
    <xf numFmtId="0" fontId="0" fillId="3" borderId="0" xfId="0" applyFill="1" applyAlignment="1">
      <alignment horizontal="left"/>
    </xf>
    <xf numFmtId="0" fontId="5" fillId="4" borderId="42" xfId="0" applyFont="1" applyFill="1" applyBorder="1" applyAlignment="1">
      <alignment vertical="center" wrapText="1"/>
    </xf>
    <xf numFmtId="0" fontId="5" fillId="7" borderId="42" xfId="0" applyFont="1" applyFill="1" applyBorder="1" applyAlignment="1">
      <alignment vertical="center" wrapText="1"/>
    </xf>
    <xf numFmtId="0" fontId="5" fillId="7" borderId="0" xfId="0" applyFont="1" applyFill="1" applyAlignment="1">
      <alignment vertical="center" wrapText="1"/>
    </xf>
    <xf numFmtId="0" fontId="3" fillId="5" borderId="20" xfId="0" applyFont="1" applyFill="1" applyBorder="1" applyAlignment="1">
      <alignment vertical="center"/>
    </xf>
    <xf numFmtId="0" fontId="4" fillId="3" borderId="0" xfId="0" applyFont="1" applyFill="1" applyAlignment="1">
      <alignment vertical="center" wrapText="1"/>
    </xf>
    <xf numFmtId="0" fontId="3" fillId="7" borderId="10" xfId="0" applyFont="1" applyFill="1" applyBorder="1" applyAlignment="1">
      <alignment vertical="center"/>
    </xf>
    <xf numFmtId="0" fontId="3" fillId="7" borderId="11" xfId="0" applyFont="1" applyFill="1" applyBorder="1" applyAlignment="1">
      <alignment vertical="center"/>
    </xf>
    <xf numFmtId="0" fontId="4" fillId="3" borderId="25" xfId="0" applyFont="1" applyFill="1" applyBorder="1" applyAlignment="1">
      <alignment horizontal="left" vertical="center" wrapText="1"/>
    </xf>
    <xf numFmtId="0" fontId="0" fillId="3" borderId="26" xfId="0" applyFill="1" applyBorder="1" applyAlignment="1">
      <alignment horizontal="left"/>
    </xf>
    <xf numFmtId="0" fontId="0" fillId="3" borderId="36" xfId="0" applyFill="1" applyBorder="1" applyAlignment="1">
      <alignment horizontal="left"/>
    </xf>
    <xf numFmtId="0" fontId="0" fillId="3" borderId="25" xfId="0" applyFill="1" applyBorder="1" applyAlignment="1">
      <alignment horizontal="left"/>
    </xf>
    <xf numFmtId="0" fontId="0" fillId="3" borderId="62" xfId="0" applyFill="1" applyBorder="1" applyAlignment="1">
      <alignment horizontal="left"/>
    </xf>
    <xf numFmtId="0" fontId="0" fillId="3" borderId="24" xfId="0" applyFill="1" applyBorder="1" applyAlignment="1">
      <alignment horizontal="left"/>
    </xf>
    <xf numFmtId="0" fontId="0" fillId="3" borderId="5" xfId="0" applyFill="1" applyBorder="1" applyAlignment="1">
      <alignment horizontal="left"/>
    </xf>
    <xf numFmtId="0" fontId="4" fillId="3" borderId="24" xfId="0" applyFont="1" applyFill="1" applyBorder="1" applyAlignment="1">
      <alignment horizontal="left" vertical="center" wrapText="1"/>
    </xf>
    <xf numFmtId="0" fontId="4" fillId="3" borderId="8" xfId="0" applyFont="1" applyFill="1" applyBorder="1" applyAlignment="1">
      <alignment horizontal="left" vertical="center" wrapText="1"/>
    </xf>
    <xf numFmtId="0" fontId="0" fillId="5" borderId="82" xfId="0" applyFill="1" applyBorder="1" applyAlignment="1">
      <alignment horizontal="left"/>
    </xf>
    <xf numFmtId="0" fontId="0" fillId="5" borderId="64" xfId="0" applyFill="1" applyBorder="1" applyAlignment="1">
      <alignment horizontal="left"/>
    </xf>
    <xf numFmtId="0" fontId="0" fillId="5" borderId="7" xfId="0" applyFill="1" applyBorder="1" applyAlignment="1">
      <alignment horizontal="left"/>
    </xf>
    <xf numFmtId="0" fontId="0" fillId="5" borderId="65" xfId="0" applyFill="1" applyBorder="1" applyAlignment="1">
      <alignment horizontal="left"/>
    </xf>
    <xf numFmtId="0" fontId="0" fillId="5" borderId="11" xfId="0" applyFill="1" applyBorder="1" applyAlignment="1">
      <alignment horizontal="left"/>
    </xf>
    <xf numFmtId="0" fontId="4" fillId="3" borderId="15" xfId="0" applyFont="1" applyFill="1" applyBorder="1" applyAlignment="1">
      <alignment vertical="center" wrapText="1"/>
    </xf>
    <xf numFmtId="0" fontId="5" fillId="7" borderId="7" xfId="0" applyFont="1" applyFill="1" applyBorder="1" applyAlignment="1">
      <alignment vertical="center" wrapText="1"/>
    </xf>
    <xf numFmtId="0" fontId="4" fillId="3" borderId="20" xfId="0" applyFont="1" applyFill="1" applyBorder="1" applyAlignment="1">
      <alignment vertical="center" wrapText="1"/>
    </xf>
    <xf numFmtId="0" fontId="5" fillId="7" borderId="20" xfId="0" applyFont="1" applyFill="1" applyBorder="1" applyAlignment="1">
      <alignment vertical="center" wrapText="1"/>
    </xf>
    <xf numFmtId="0" fontId="3" fillId="7" borderId="28" xfId="0" applyFont="1" applyFill="1" applyBorder="1" applyAlignment="1">
      <alignment vertical="center"/>
    </xf>
    <xf numFmtId="0" fontId="3" fillId="7" borderId="42" xfId="0" applyFont="1" applyFill="1" applyBorder="1" applyAlignment="1">
      <alignment vertical="center"/>
    </xf>
    <xf numFmtId="0" fontId="3" fillId="7" borderId="0" xfId="0" applyFont="1" applyFill="1" applyAlignment="1">
      <alignment vertical="center"/>
    </xf>
    <xf numFmtId="0" fontId="3" fillId="7" borderId="85" xfId="0" applyFont="1" applyFill="1" applyBorder="1" applyAlignment="1">
      <alignment vertical="center"/>
    </xf>
    <xf numFmtId="0" fontId="4" fillId="13" borderId="20" xfId="0" applyFont="1" applyFill="1" applyBorder="1" applyAlignment="1">
      <alignment vertical="center" wrapText="1"/>
    </xf>
    <xf numFmtId="0" fontId="3" fillId="4" borderId="20" xfId="0" applyFont="1" applyFill="1" applyBorder="1" applyAlignment="1">
      <alignment vertical="center"/>
    </xf>
    <xf numFmtId="1" fontId="0" fillId="10" borderId="20" xfId="0" applyNumberFormat="1" applyFill="1" applyBorder="1" applyAlignment="1">
      <alignment horizontal="center" vertical="center" wrapText="1"/>
    </xf>
    <xf numFmtId="9" fontId="11" fillId="0" borderId="20" xfId="0" applyNumberFormat="1" applyFont="1" applyBorder="1" applyAlignment="1">
      <alignment horizontal="center"/>
    </xf>
    <xf numFmtId="9" fontId="0" fillId="0" borderId="20" xfId="0" applyNumberFormat="1" applyBorder="1" applyAlignment="1">
      <alignment horizontal="center" vertical="top" wrapText="1"/>
    </xf>
    <xf numFmtId="1" fontId="6" fillId="10" borderId="20" xfId="1" applyNumberFormat="1" applyFont="1" applyFill="1" applyBorder="1" applyAlignment="1">
      <alignment horizontal="center" vertical="center" wrapText="1"/>
    </xf>
    <xf numFmtId="0" fontId="1" fillId="0" borderId="20" xfId="0" applyFont="1" applyBorder="1" applyAlignment="1">
      <alignment horizontal="center"/>
    </xf>
    <xf numFmtId="0" fontId="1" fillId="8" borderId="20" xfId="0" applyFont="1" applyFill="1" applyBorder="1" applyAlignment="1">
      <alignment horizontal="center"/>
    </xf>
    <xf numFmtId="9" fontId="3" fillId="6" borderId="18" xfId="1" applyFont="1" applyFill="1" applyBorder="1" applyAlignment="1">
      <alignment horizontal="center" vertical="center" wrapText="1"/>
    </xf>
    <xf numFmtId="9" fontId="9" fillId="6" borderId="18" xfId="0" applyNumberFormat="1" applyFont="1" applyFill="1" applyBorder="1" applyAlignment="1">
      <alignment horizontal="center" vertical="center" wrapText="1"/>
    </xf>
    <xf numFmtId="1" fontId="0" fillId="9" borderId="20" xfId="0" applyNumberFormat="1" applyFill="1" applyBorder="1" applyAlignment="1">
      <alignment horizontal="right" vertical="center"/>
    </xf>
    <xf numFmtId="1" fontId="0" fillId="0" borderId="20" xfId="0" applyNumberFormat="1" applyBorder="1" applyAlignment="1">
      <alignment horizontal="right" vertical="center"/>
    </xf>
    <xf numFmtId="0" fontId="0" fillId="9" borderId="20" xfId="0" applyFill="1" applyBorder="1" applyAlignment="1">
      <alignment horizontal="right"/>
    </xf>
    <xf numFmtId="0" fontId="1" fillId="0" borderId="20" xfId="0" applyFont="1" applyBorder="1" applyAlignment="1">
      <alignment horizontal="right"/>
    </xf>
    <xf numFmtId="1" fontId="0" fillId="6" borderId="18" xfId="0" applyNumberFormat="1" applyFill="1" applyBorder="1" applyAlignment="1">
      <alignment horizontal="right" vertical="center"/>
    </xf>
    <xf numFmtId="0" fontId="1" fillId="6" borderId="18" xfId="0" applyFont="1" applyFill="1" applyBorder="1" applyAlignment="1">
      <alignment horizontal="right"/>
    </xf>
    <xf numFmtId="1" fontId="0" fillId="0" borderId="19" xfId="0" applyNumberFormat="1" applyBorder="1" applyAlignment="1">
      <alignment horizontal="right" vertical="center"/>
    </xf>
    <xf numFmtId="0" fontId="1" fillId="0" borderId="19" xfId="0" applyFont="1" applyBorder="1" applyAlignment="1">
      <alignment horizontal="right"/>
    </xf>
    <xf numFmtId="9" fontId="0" fillId="10" borderId="20" xfId="0" applyNumberFormat="1" applyFill="1" applyBorder="1" applyAlignment="1">
      <alignment vertical="center"/>
    </xf>
    <xf numFmtId="9" fontId="11" fillId="6" borderId="18" xfId="0" applyNumberFormat="1" applyFont="1" applyFill="1" applyBorder="1" applyAlignment="1">
      <alignment horizontal="center" vertical="center"/>
    </xf>
    <xf numFmtId="0" fontId="16" fillId="0" borderId="20" xfId="0" applyFont="1" applyBorder="1" applyAlignment="1">
      <alignment vertical="center"/>
    </xf>
    <xf numFmtId="0" fontId="16" fillId="0" borderId="20" xfId="0" applyFont="1" applyBorder="1" applyAlignment="1">
      <alignment horizontal="center" vertical="center"/>
    </xf>
    <xf numFmtId="9" fontId="0" fillId="9" borderId="20" xfId="1" applyFont="1" applyFill="1" applyBorder="1" applyAlignment="1"/>
    <xf numFmtId="0" fontId="16" fillId="0" borderId="18" xfId="0" applyFont="1" applyBorder="1" applyAlignment="1">
      <alignment vertical="center"/>
    </xf>
    <xf numFmtId="0" fontId="16" fillId="0" borderId="21" xfId="0" applyFont="1" applyBorder="1" applyAlignment="1">
      <alignment horizontal="center" vertical="center"/>
    </xf>
    <xf numFmtId="9" fontId="0" fillId="0" borderId="21" xfId="0" applyNumberFormat="1" applyBorder="1" applyAlignment="1">
      <alignment horizontal="center"/>
    </xf>
    <xf numFmtId="1" fontId="0" fillId="10" borderId="20" xfId="0" applyNumberFormat="1" applyFill="1" applyBorder="1" applyAlignment="1">
      <alignment horizontal="right" vertical="center"/>
    </xf>
    <xf numFmtId="9" fontId="0" fillId="16" borderId="20" xfId="0" applyNumberFormat="1" applyFill="1" applyBorder="1" applyAlignment="1">
      <alignment horizontal="right"/>
    </xf>
    <xf numFmtId="0" fontId="13" fillId="8" borderId="20" xfId="0" applyFont="1" applyFill="1" applyBorder="1" applyAlignment="1">
      <alignment horizontal="right"/>
    </xf>
    <xf numFmtId="0" fontId="1" fillId="8" borderId="20" xfId="0" applyFont="1" applyFill="1" applyBorder="1" applyAlignment="1">
      <alignment horizontal="right"/>
    </xf>
    <xf numFmtId="0" fontId="16" fillId="0" borderId="21" xfId="0" applyFont="1" applyBorder="1" applyAlignment="1">
      <alignment vertical="center"/>
    </xf>
    <xf numFmtId="0" fontId="16" fillId="0" borderId="19" xfId="0" applyFont="1" applyBorder="1" applyAlignment="1">
      <alignment vertical="center"/>
    </xf>
    <xf numFmtId="0" fontId="13" fillId="8" borderId="19" xfId="0" applyFont="1" applyFill="1" applyBorder="1" applyAlignment="1">
      <alignment horizontal="right"/>
    </xf>
    <xf numFmtId="0" fontId="1" fillId="8" borderId="19" xfId="0" applyFont="1" applyFill="1" applyBorder="1" applyAlignment="1">
      <alignment horizontal="right"/>
    </xf>
    <xf numFmtId="9" fontId="0" fillId="10" borderId="20" xfId="0" applyNumberFormat="1" applyFill="1" applyBorder="1"/>
    <xf numFmtId="9" fontId="0" fillId="9" borderId="20" xfId="0" applyNumberFormat="1" applyFill="1" applyBorder="1"/>
    <xf numFmtId="9" fontId="0" fillId="9" borderId="20" xfId="0" applyNumberFormat="1" applyFill="1" applyBorder="1" applyAlignment="1">
      <alignment horizontal="right" vertical="center" indent="1"/>
    </xf>
    <xf numFmtId="9" fontId="0" fillId="0" borderId="20" xfId="0" applyNumberFormat="1" applyBorder="1" applyAlignment="1">
      <alignment horizontal="right" vertical="center" indent="1"/>
    </xf>
    <xf numFmtId="9" fontId="0" fillId="22" borderId="18" xfId="0" applyNumberFormat="1" applyFill="1" applyBorder="1" applyAlignment="1">
      <alignment horizontal="center" vertical="center"/>
    </xf>
    <xf numFmtId="1" fontId="0" fillId="22" borderId="18" xfId="0" applyNumberFormat="1" applyFill="1" applyBorder="1" applyAlignment="1">
      <alignment vertical="center"/>
    </xf>
    <xf numFmtId="9" fontId="0" fillId="22" borderId="18" xfId="0" applyNumberFormat="1" applyFill="1" applyBorder="1" applyAlignment="1">
      <alignment vertical="center"/>
    </xf>
    <xf numFmtId="0" fontId="0" fillId="22" borderId="18" xfId="0" applyFill="1" applyBorder="1" applyAlignment="1">
      <alignment horizontal="center" vertical="center"/>
    </xf>
    <xf numFmtId="9" fontId="0" fillId="22" borderId="18" xfId="0" applyNumberFormat="1" applyFill="1" applyBorder="1"/>
    <xf numFmtId="0" fontId="0" fillId="22" borderId="18" xfId="0" applyFill="1" applyBorder="1"/>
    <xf numFmtId="0" fontId="0" fillId="22" borderId="18" xfId="0" applyFill="1" applyBorder="1" applyAlignment="1">
      <alignment horizontal="center"/>
    </xf>
    <xf numFmtId="9" fontId="8" fillId="10" borderId="20" xfId="0" applyNumberFormat="1" applyFont="1" applyFill="1" applyBorder="1" applyAlignment="1">
      <alignment horizontal="center" vertical="center" wrapText="1"/>
    </xf>
    <xf numFmtId="9" fontId="0" fillId="0" borderId="19" xfId="0" applyNumberFormat="1" applyBorder="1" applyAlignment="1">
      <alignment horizontal="right" vertical="center" indent="1"/>
    </xf>
    <xf numFmtId="0" fontId="0" fillId="7" borderId="21" xfId="0" applyFill="1" applyBorder="1"/>
    <xf numFmtId="9" fontId="8" fillId="0" borderId="14" xfId="0" applyNumberFormat="1" applyFont="1" applyBorder="1" applyAlignment="1">
      <alignment horizontal="center" vertical="center" wrapText="1"/>
    </xf>
    <xf numFmtId="1" fontId="0" fillId="10" borderId="53" xfId="1" applyNumberFormat="1" applyFont="1" applyFill="1" applyBorder="1" applyAlignment="1">
      <alignment horizontal="center" vertical="center"/>
    </xf>
    <xf numFmtId="1" fontId="0" fillId="9" borderId="53" xfId="1" applyNumberFormat="1" applyFont="1" applyFill="1" applyBorder="1" applyAlignment="1">
      <alignment horizontal="center" vertical="center"/>
    </xf>
    <xf numFmtId="0" fontId="3" fillId="5" borderId="2" xfId="0" applyFont="1" applyFill="1" applyBorder="1" applyAlignment="1">
      <alignment vertical="center"/>
    </xf>
    <xf numFmtId="0" fontId="3" fillId="6" borderId="22" xfId="0" applyFont="1" applyFill="1" applyBorder="1" applyAlignment="1">
      <alignment horizontal="center" vertical="center"/>
    </xf>
    <xf numFmtId="9" fontId="7" fillId="0" borderId="28" xfId="0" applyNumberFormat="1" applyFont="1" applyBorder="1" applyAlignment="1">
      <alignment horizontal="center" vertical="center"/>
    </xf>
    <xf numFmtId="9" fontId="10" fillId="6" borderId="22" xfId="0" applyNumberFormat="1" applyFont="1" applyFill="1" applyBorder="1" applyAlignment="1">
      <alignment horizontal="center" wrapText="1"/>
    </xf>
    <xf numFmtId="9" fontId="0" fillId="6" borderId="22" xfId="1" applyFont="1" applyFill="1" applyBorder="1" applyAlignment="1">
      <alignment horizontal="center"/>
    </xf>
    <xf numFmtId="9" fontId="0" fillId="0" borderId="14" xfId="0" applyNumberFormat="1" applyBorder="1" applyAlignment="1">
      <alignment horizontal="center"/>
    </xf>
    <xf numFmtId="9" fontId="0" fillId="8" borderId="29" xfId="0" applyNumberFormat="1" applyFill="1" applyBorder="1" applyAlignment="1">
      <alignment horizontal="center" vertical="center"/>
    </xf>
    <xf numFmtId="0" fontId="0" fillId="0" borderId="29" xfId="0" applyBorder="1" applyAlignment="1">
      <alignment horizontal="center"/>
    </xf>
    <xf numFmtId="9" fontId="0" fillId="10" borderId="29" xfId="1" applyFont="1" applyFill="1" applyBorder="1" applyAlignment="1">
      <alignment horizontal="center"/>
    </xf>
    <xf numFmtId="9" fontId="0" fillId="0" borderId="29" xfId="1" applyFont="1" applyFill="1" applyBorder="1" applyAlignment="1">
      <alignment horizontal="center"/>
    </xf>
    <xf numFmtId="9" fontId="0" fillId="0" borderId="29" xfId="0" applyNumberFormat="1" applyBorder="1" applyAlignment="1">
      <alignment horizontal="center"/>
    </xf>
    <xf numFmtId="9" fontId="0" fillId="0" borderId="84" xfId="1" applyFont="1" applyFill="1" applyBorder="1" applyAlignment="1">
      <alignment horizontal="center"/>
    </xf>
    <xf numFmtId="0" fontId="0" fillId="0" borderId="22" xfId="0" applyBorder="1" applyAlignment="1">
      <alignment horizontal="left" vertical="center" wrapText="1"/>
    </xf>
    <xf numFmtId="0" fontId="0" fillId="0" borderId="16" xfId="0" applyBorder="1" applyAlignment="1">
      <alignment horizontal="left" vertical="center" wrapText="1"/>
    </xf>
    <xf numFmtId="0" fontId="0" fillId="8" borderId="0" xfId="0" applyFill="1" applyAlignment="1">
      <alignment vertical="center"/>
    </xf>
    <xf numFmtId="0" fontId="0" fillId="8" borderId="6" xfId="0" applyFill="1" applyBorder="1"/>
    <xf numFmtId="0" fontId="0" fillId="8" borderId="12" xfId="0" applyFill="1" applyBorder="1"/>
    <xf numFmtId="0" fontId="16" fillId="0" borderId="47" xfId="0" applyFont="1" applyBorder="1" applyAlignment="1">
      <alignment vertical="center"/>
    </xf>
    <xf numFmtId="0" fontId="16" fillId="0" borderId="75" xfId="0" applyFont="1" applyBorder="1" applyAlignment="1">
      <alignment vertical="center"/>
    </xf>
    <xf numFmtId="0" fontId="16" fillId="0" borderId="70" xfId="0" applyFont="1" applyBorder="1" applyAlignment="1">
      <alignment vertical="center"/>
    </xf>
    <xf numFmtId="0" fontId="16" fillId="0" borderId="72" xfId="0" applyFont="1" applyBorder="1" applyAlignment="1">
      <alignment vertical="center"/>
    </xf>
    <xf numFmtId="0" fontId="16" fillId="0" borderId="35" xfId="0" applyFont="1" applyBorder="1" applyAlignment="1">
      <alignment vertical="center"/>
    </xf>
    <xf numFmtId="0" fontId="4" fillId="3" borderId="23" xfId="0" applyFont="1" applyFill="1" applyBorder="1" applyAlignment="1">
      <alignment vertical="center" wrapText="1"/>
    </xf>
    <xf numFmtId="0" fontId="4" fillId="3" borderId="77" xfId="0" applyFont="1" applyFill="1" applyBorder="1" applyAlignment="1">
      <alignment vertical="center" wrapText="1"/>
    </xf>
    <xf numFmtId="0" fontId="4" fillId="3" borderId="54" xfId="0" applyFont="1" applyFill="1" applyBorder="1" applyAlignment="1">
      <alignment vertical="center" wrapText="1"/>
    </xf>
    <xf numFmtId="0" fontId="5" fillId="7" borderId="14" xfId="0" applyFont="1" applyFill="1" applyBorder="1" applyAlignment="1">
      <alignment vertical="center" wrapText="1"/>
    </xf>
    <xf numFmtId="0" fontId="5" fillId="7" borderId="40" xfId="0" applyFont="1" applyFill="1" applyBorder="1" applyAlignment="1">
      <alignment vertical="center" wrapText="1"/>
    </xf>
    <xf numFmtId="0" fontId="5" fillId="7" borderId="56" xfId="0" applyFont="1" applyFill="1" applyBorder="1" applyAlignment="1">
      <alignment vertical="center" wrapText="1"/>
    </xf>
    <xf numFmtId="0" fontId="3" fillId="7" borderId="14" xfId="0" applyFont="1" applyFill="1" applyBorder="1" applyAlignment="1">
      <alignment vertical="center"/>
    </xf>
    <xf numFmtId="0" fontId="3" fillId="7" borderId="40" xfId="0" applyFont="1" applyFill="1" applyBorder="1" applyAlignment="1">
      <alignment vertical="center"/>
    </xf>
    <xf numFmtId="0" fontId="3" fillId="7" borderId="56" xfId="0" applyFont="1" applyFill="1" applyBorder="1" applyAlignment="1">
      <alignment vertical="center"/>
    </xf>
    <xf numFmtId="0" fontId="3" fillId="7" borderId="18" xfId="0" applyFont="1" applyFill="1" applyBorder="1" applyAlignment="1">
      <alignment vertical="center"/>
    </xf>
    <xf numFmtId="0" fontId="3" fillId="7" borderId="20" xfId="0" applyFont="1" applyFill="1" applyBorder="1" applyAlignment="1">
      <alignment vertical="center"/>
    </xf>
    <xf numFmtId="0" fontId="3" fillId="7" borderId="19" xfId="0" applyFont="1" applyFill="1" applyBorder="1" applyAlignment="1">
      <alignment vertical="center"/>
    </xf>
    <xf numFmtId="0" fontId="3" fillId="7" borderId="21" xfId="0" applyFont="1" applyFill="1" applyBorder="1" applyAlignment="1">
      <alignment vertical="center"/>
    </xf>
    <xf numFmtId="0" fontId="3" fillId="7" borderId="33" xfId="0" applyFont="1" applyFill="1" applyBorder="1" applyAlignment="1">
      <alignment vertical="center"/>
    </xf>
    <xf numFmtId="0" fontId="3" fillId="7" borderId="83" xfId="0" applyFont="1" applyFill="1" applyBorder="1" applyAlignment="1">
      <alignment vertical="center"/>
    </xf>
    <xf numFmtId="0" fontId="4" fillId="3" borderId="42" xfId="0" applyFont="1" applyFill="1" applyBorder="1" applyAlignment="1">
      <alignment vertical="center" wrapText="1"/>
    </xf>
    <xf numFmtId="0" fontId="4" fillId="3" borderId="85" xfId="0" applyFont="1" applyFill="1" applyBorder="1" applyAlignment="1">
      <alignment vertical="center" wrapText="1"/>
    </xf>
    <xf numFmtId="0" fontId="5" fillId="7" borderId="85" xfId="0" applyFont="1" applyFill="1" applyBorder="1" applyAlignment="1">
      <alignment vertical="center" wrapText="1"/>
    </xf>
    <xf numFmtId="0" fontId="5" fillId="7" borderId="24" xfId="0" applyFont="1" applyFill="1" applyBorder="1" applyAlignment="1">
      <alignment vertical="center" wrapText="1"/>
    </xf>
    <xf numFmtId="0" fontId="3" fillId="5" borderId="42" xfId="0" applyFont="1" applyFill="1" applyBorder="1" applyAlignment="1">
      <alignment vertical="center"/>
    </xf>
    <xf numFmtId="0" fontId="3" fillId="5" borderId="0" xfId="0" applyFont="1" applyFill="1" applyAlignment="1">
      <alignment vertical="center"/>
    </xf>
    <xf numFmtId="0" fontId="3" fillId="5" borderId="85" xfId="0" applyFont="1" applyFill="1" applyBorder="1" applyAlignment="1">
      <alignment vertical="center"/>
    </xf>
    <xf numFmtId="0" fontId="3" fillId="5" borderId="32" xfId="0" applyFont="1" applyFill="1" applyBorder="1" applyAlignment="1">
      <alignment vertical="center"/>
    </xf>
    <xf numFmtId="0" fontId="3" fillId="5" borderId="19" xfId="0" applyFont="1" applyFill="1" applyBorder="1" applyAlignment="1">
      <alignment vertical="center"/>
    </xf>
    <xf numFmtId="0" fontId="3" fillId="5" borderId="41" xfId="0" applyFont="1" applyFill="1" applyBorder="1" applyAlignment="1">
      <alignment vertical="center"/>
    </xf>
    <xf numFmtId="0" fontId="3" fillId="5" borderId="83" xfId="0" applyFont="1" applyFill="1" applyBorder="1" applyAlignment="1">
      <alignment vertical="center"/>
    </xf>
    <xf numFmtId="0" fontId="5" fillId="4" borderId="32" xfId="0" applyFont="1" applyFill="1" applyBorder="1" applyAlignment="1">
      <alignment vertical="center" wrapText="1"/>
    </xf>
    <xf numFmtId="0" fontId="5" fillId="4" borderId="85" xfId="0" applyFont="1" applyFill="1" applyBorder="1" applyAlignment="1">
      <alignment vertical="center" wrapText="1"/>
    </xf>
    <xf numFmtId="0" fontId="3" fillId="5" borderId="33" xfId="0" applyFont="1" applyFill="1" applyBorder="1" applyAlignment="1">
      <alignment vertical="center"/>
    </xf>
    <xf numFmtId="0" fontId="3" fillId="0" borderId="20" xfId="0" applyFont="1" applyBorder="1" applyAlignment="1">
      <alignment vertical="center"/>
    </xf>
    <xf numFmtId="0" fontId="4" fillId="13" borderId="19" xfId="0" applyFont="1" applyFill="1" applyBorder="1" applyAlignment="1">
      <alignment vertical="center" wrapText="1"/>
    </xf>
    <xf numFmtId="0" fontId="4" fillId="13" borderId="41" xfId="0" applyFont="1" applyFill="1" applyBorder="1" applyAlignment="1">
      <alignment vertical="center" wrapText="1"/>
    </xf>
    <xf numFmtId="0" fontId="5" fillId="7" borderId="19" xfId="0" applyFont="1" applyFill="1" applyBorder="1" applyAlignment="1">
      <alignment vertical="center" wrapText="1"/>
    </xf>
    <xf numFmtId="0" fontId="5" fillId="7" borderId="41" xfId="0" applyFont="1" applyFill="1" applyBorder="1" applyAlignment="1">
      <alignment vertical="center" wrapText="1"/>
    </xf>
    <xf numFmtId="0" fontId="3" fillId="4" borderId="19" xfId="0" applyFont="1" applyFill="1" applyBorder="1" applyAlignment="1">
      <alignment vertical="center"/>
    </xf>
    <xf numFmtId="0" fontId="3" fillId="4" borderId="41" xfId="0" applyFont="1" applyFill="1" applyBorder="1" applyAlignment="1">
      <alignment vertical="center"/>
    </xf>
    <xf numFmtId="0" fontId="4" fillId="13" borderId="33" xfId="0" applyFont="1" applyFill="1" applyBorder="1" applyAlignment="1">
      <alignment vertical="center" wrapText="1"/>
    </xf>
    <xf numFmtId="0" fontId="5" fillId="7" borderId="33" xfId="0" applyFont="1" applyFill="1" applyBorder="1" applyAlignment="1">
      <alignment vertical="center" wrapText="1"/>
    </xf>
    <xf numFmtId="0" fontId="3" fillId="4" borderId="33" xfId="0" applyFont="1" applyFill="1" applyBorder="1" applyAlignment="1">
      <alignment vertical="center"/>
    </xf>
    <xf numFmtId="0" fontId="12" fillId="2" borderId="18" xfId="0" applyFont="1" applyFill="1" applyBorder="1" applyAlignment="1">
      <alignment vertical="center"/>
    </xf>
    <xf numFmtId="0" fontId="12" fillId="2" borderId="20" xfId="0" applyFont="1" applyFill="1" applyBorder="1" applyAlignment="1">
      <alignment vertical="center"/>
    </xf>
    <xf numFmtId="0" fontId="12" fillId="2" borderId="21" xfId="0" applyFont="1" applyFill="1" applyBorder="1" applyAlignment="1">
      <alignment vertical="center"/>
    </xf>
    <xf numFmtId="0" fontId="12" fillId="2" borderId="10" xfId="0" applyFont="1" applyFill="1" applyBorder="1" applyAlignment="1">
      <alignment vertical="center"/>
    </xf>
    <xf numFmtId="0" fontId="12" fillId="2" borderId="11" xfId="0" applyFont="1" applyFill="1" applyBorder="1" applyAlignment="1">
      <alignment vertical="center"/>
    </xf>
    <xf numFmtId="0" fontId="12" fillId="2" borderId="12" xfId="0" applyFont="1" applyFill="1" applyBorder="1" applyAlignment="1">
      <alignment vertical="center"/>
    </xf>
    <xf numFmtId="0" fontId="17" fillId="2" borderId="1" xfId="0" applyFont="1" applyFill="1" applyBorder="1" applyAlignment="1">
      <alignment vertical="center" wrapText="1"/>
    </xf>
    <xf numFmtId="0" fontId="17" fillId="2" borderId="42" xfId="0" applyFont="1" applyFill="1" applyBorder="1" applyAlignment="1">
      <alignment vertical="center" wrapText="1"/>
    </xf>
    <xf numFmtId="0" fontId="17" fillId="2" borderId="4" xfId="0" applyFont="1" applyFill="1" applyBorder="1" applyAlignment="1">
      <alignment vertical="center" wrapText="1"/>
    </xf>
    <xf numFmtId="0" fontId="3" fillId="5" borderId="1" xfId="0" applyFont="1" applyFill="1" applyBorder="1" applyAlignment="1">
      <alignment vertical="center"/>
    </xf>
    <xf numFmtId="0" fontId="3" fillId="5" borderId="52" xfId="0" applyFont="1" applyFill="1" applyBorder="1" applyAlignment="1">
      <alignment vertical="center"/>
    </xf>
    <xf numFmtId="0" fontId="12" fillId="2" borderId="18" xfId="0" applyFont="1" applyFill="1" applyBorder="1" applyAlignment="1">
      <alignment vertical="center" wrapText="1"/>
    </xf>
    <xf numFmtId="0" fontId="17" fillId="2" borderId="2" xfId="0" applyFont="1" applyFill="1" applyBorder="1" applyAlignment="1">
      <alignment vertical="center" wrapText="1"/>
    </xf>
    <xf numFmtId="0" fontId="17" fillId="2" borderId="0" xfId="0" applyFont="1" applyFill="1" applyAlignment="1">
      <alignment vertical="center" wrapText="1"/>
    </xf>
    <xf numFmtId="0" fontId="17" fillId="2" borderId="5" xfId="0" applyFont="1" applyFill="1" applyBorder="1" applyAlignment="1">
      <alignment vertical="center" wrapText="1"/>
    </xf>
    <xf numFmtId="0" fontId="16" fillId="0" borderId="1" xfId="0" applyFont="1" applyBorder="1" applyAlignment="1">
      <alignment vertical="center"/>
    </xf>
    <xf numFmtId="0" fontId="16" fillId="0" borderId="2" xfId="0" applyFont="1" applyBorder="1" applyAlignment="1">
      <alignment vertical="center"/>
    </xf>
    <xf numFmtId="0" fontId="16" fillId="0" borderId="0" xfId="0" applyFont="1" applyAlignment="1">
      <alignment vertical="center"/>
    </xf>
    <xf numFmtId="0" fontId="16" fillId="0" borderId="42" xfId="0" applyFont="1" applyBorder="1" applyAlignment="1">
      <alignment vertical="center"/>
    </xf>
    <xf numFmtId="0" fontId="12" fillId="2" borderId="33" xfId="0" applyFont="1" applyFill="1" applyBorder="1" applyAlignment="1">
      <alignment vertical="center" wrapText="1"/>
    </xf>
    <xf numFmtId="0" fontId="16" fillId="0" borderId="15" xfId="0" applyFont="1" applyBorder="1" applyAlignment="1">
      <alignment vertical="center"/>
    </xf>
    <xf numFmtId="0" fontId="16" fillId="0" borderId="16" xfId="0" applyFont="1" applyBorder="1" applyAlignment="1">
      <alignment vertical="center"/>
    </xf>
    <xf numFmtId="0" fontId="16" fillId="0" borderId="17" xfId="0" applyFont="1" applyBorder="1" applyAlignment="1">
      <alignment vertical="center"/>
    </xf>
    <xf numFmtId="0" fontId="16" fillId="0" borderId="3" xfId="0" applyFont="1" applyBorder="1" applyAlignment="1">
      <alignment vertical="center"/>
    </xf>
    <xf numFmtId="0" fontId="16" fillId="0" borderId="27" xfId="0" applyFont="1" applyBorder="1" applyAlignment="1">
      <alignment vertical="center"/>
    </xf>
    <xf numFmtId="0" fontId="18" fillId="0" borderId="0" xfId="0" applyFont="1" applyAlignment="1">
      <alignment vertical="center"/>
    </xf>
    <xf numFmtId="0" fontId="18" fillId="8" borderId="0" xfId="0" applyFont="1" applyFill="1" applyAlignment="1">
      <alignment vertical="center"/>
    </xf>
    <xf numFmtId="0" fontId="16" fillId="0" borderId="2" xfId="0" applyFont="1" applyBorder="1" applyAlignment="1">
      <alignment horizontal="center" vertical="center"/>
    </xf>
    <xf numFmtId="0" fontId="16" fillId="0" borderId="3" xfId="0" applyFont="1" applyBorder="1" applyAlignment="1">
      <alignment horizontal="center" vertical="center"/>
    </xf>
    <xf numFmtId="0" fontId="16" fillId="0" borderId="5" xfId="0" applyFont="1" applyBorder="1" applyAlignment="1">
      <alignment horizontal="center" vertical="center"/>
    </xf>
    <xf numFmtId="0" fontId="16" fillId="0" borderId="6" xfId="0" applyFont="1" applyBorder="1" applyAlignment="1">
      <alignment horizontal="center" vertical="center"/>
    </xf>
    <xf numFmtId="0" fontId="16" fillId="0" borderId="1" xfId="0" applyFont="1" applyBorder="1" applyAlignment="1">
      <alignment horizontal="center" vertical="center"/>
    </xf>
    <xf numFmtId="0" fontId="16" fillId="0" borderId="4" xfId="0" applyFont="1" applyBorder="1" applyAlignment="1">
      <alignment horizontal="center" vertical="center"/>
    </xf>
    <xf numFmtId="0" fontId="18" fillId="0" borderId="1" xfId="0" applyFont="1" applyBorder="1" applyAlignment="1">
      <alignment horizontal="center" vertical="center"/>
    </xf>
    <xf numFmtId="0" fontId="18" fillId="0" borderId="2" xfId="0" applyFont="1" applyBorder="1" applyAlignment="1">
      <alignment horizontal="center" vertical="center"/>
    </xf>
    <xf numFmtId="0" fontId="12" fillId="2" borderId="71" xfId="0" applyFont="1" applyFill="1" applyBorder="1" applyAlignment="1">
      <alignment horizontal="center" vertical="center" wrapText="1"/>
    </xf>
    <xf numFmtId="0" fontId="12" fillId="2" borderId="51" xfId="0" applyFont="1" applyFill="1" applyBorder="1" applyAlignment="1">
      <alignment horizontal="center" vertical="center" wrapText="1"/>
    </xf>
    <xf numFmtId="0" fontId="12" fillId="2" borderId="0" xfId="0" applyFont="1" applyFill="1" applyAlignment="1">
      <alignment horizontal="center" vertical="center" wrapText="1"/>
    </xf>
    <xf numFmtId="0" fontId="12" fillId="2" borderId="5"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5" fillId="4" borderId="0" xfId="0" applyFont="1" applyFill="1" applyAlignment="1">
      <alignment horizontal="center" vertical="center" wrapText="1"/>
    </xf>
    <xf numFmtId="0" fontId="12" fillId="2" borderId="1" xfId="0" applyFont="1" applyFill="1" applyBorder="1" applyAlignment="1">
      <alignment horizontal="center" vertical="center"/>
    </xf>
    <xf numFmtId="0" fontId="12" fillId="2" borderId="2" xfId="0" applyFont="1" applyFill="1" applyBorder="1" applyAlignment="1">
      <alignment horizontal="center" vertical="center"/>
    </xf>
    <xf numFmtId="0" fontId="12" fillId="2" borderId="3" xfId="0" applyFont="1" applyFill="1" applyBorder="1" applyAlignment="1">
      <alignment horizontal="center" vertical="center"/>
    </xf>
    <xf numFmtId="0" fontId="12" fillId="2" borderId="4" xfId="0" applyFont="1" applyFill="1" applyBorder="1" applyAlignment="1">
      <alignment horizontal="center" vertical="center"/>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4" xfId="0" applyFont="1" applyFill="1" applyBorder="1" applyAlignment="1">
      <alignment horizontal="center" vertical="center" wrapText="1"/>
    </xf>
    <xf numFmtId="0" fontId="12" fillId="2" borderId="6" xfId="0" applyFont="1" applyFill="1" applyBorder="1" applyAlignment="1">
      <alignment horizontal="center" vertical="center" wrapText="1"/>
    </xf>
    <xf numFmtId="0" fontId="12" fillId="2" borderId="10" xfId="0" applyFont="1" applyFill="1" applyBorder="1" applyAlignment="1">
      <alignment horizontal="center" vertical="center"/>
    </xf>
    <xf numFmtId="0" fontId="12" fillId="2" borderId="11" xfId="0" applyFont="1" applyFill="1" applyBorder="1" applyAlignment="1">
      <alignment horizontal="center" vertical="center"/>
    </xf>
    <xf numFmtId="0" fontId="12" fillId="2" borderId="12" xfId="0" applyFont="1" applyFill="1" applyBorder="1" applyAlignment="1">
      <alignment horizontal="center" vertical="center"/>
    </xf>
    <xf numFmtId="0" fontId="17" fillId="2" borderId="1" xfId="0" applyFont="1" applyFill="1" applyBorder="1" applyAlignment="1">
      <alignment horizontal="center" vertical="center" wrapText="1"/>
    </xf>
    <xf numFmtId="0" fontId="17" fillId="2" borderId="42" xfId="0" applyFont="1" applyFill="1" applyBorder="1" applyAlignment="1">
      <alignment horizontal="center" vertical="center" wrapText="1"/>
    </xf>
    <xf numFmtId="0" fontId="17" fillId="2" borderId="4"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7" fillId="2" borderId="27" xfId="0" applyFont="1" applyFill="1" applyBorder="1" applyAlignment="1">
      <alignment horizontal="center" vertical="center" wrapText="1"/>
    </xf>
    <xf numFmtId="0" fontId="17" fillId="2" borderId="6" xfId="0" applyFont="1" applyFill="1" applyBorder="1" applyAlignment="1">
      <alignment horizontal="center" vertical="center" wrapText="1"/>
    </xf>
    <xf numFmtId="0" fontId="0" fillId="0" borderId="2" xfId="0" applyBorder="1" applyAlignment="1">
      <alignment horizontal="center" vertical="center" wrapText="1"/>
    </xf>
    <xf numFmtId="0" fontId="0" fillId="0" borderId="0" xfId="0" applyAlignment="1">
      <alignment horizontal="center" vertical="center" wrapText="1"/>
    </xf>
    <xf numFmtId="0" fontId="0" fillId="0" borderId="40" xfId="0" applyBorder="1" applyAlignment="1">
      <alignment horizontal="center" vertical="center" wrapText="1"/>
    </xf>
    <xf numFmtId="0" fontId="19" fillId="13" borderId="1" xfId="0" applyFont="1" applyFill="1" applyBorder="1" applyAlignment="1">
      <alignment horizontal="center" vertical="center"/>
    </xf>
    <xf numFmtId="0" fontId="19" fillId="13" borderId="2" xfId="0" applyFont="1" applyFill="1" applyBorder="1" applyAlignment="1">
      <alignment horizontal="center" vertical="center"/>
    </xf>
    <xf numFmtId="0" fontId="19" fillId="13" borderId="3" xfId="0" applyFont="1" applyFill="1" applyBorder="1" applyAlignment="1">
      <alignment horizontal="center" vertical="center"/>
    </xf>
    <xf numFmtId="0" fontId="4" fillId="13" borderId="1" xfId="0" applyFont="1" applyFill="1" applyBorder="1" applyAlignment="1">
      <alignment horizontal="center"/>
    </xf>
    <xf numFmtId="0" fontId="4" fillId="13" borderId="2" xfId="0" applyFont="1" applyFill="1" applyBorder="1" applyAlignment="1">
      <alignment horizontal="center"/>
    </xf>
    <xf numFmtId="0" fontId="4" fillId="13" borderId="3" xfId="0" applyFont="1" applyFill="1" applyBorder="1" applyAlignment="1">
      <alignment horizontal="center"/>
    </xf>
    <xf numFmtId="0" fontId="4" fillId="3" borderId="42" xfId="0" applyFont="1" applyFill="1" applyBorder="1" applyAlignment="1">
      <alignment horizontal="center" vertical="center" wrapText="1"/>
    </xf>
    <xf numFmtId="0" fontId="4" fillId="3" borderId="0" xfId="0" applyFont="1" applyFill="1" applyAlignment="1">
      <alignment horizontal="center" vertical="center" wrapText="1"/>
    </xf>
    <xf numFmtId="0" fontId="3" fillId="5" borderId="10" xfId="0" applyFont="1" applyFill="1" applyBorder="1" applyAlignment="1">
      <alignment horizontal="left" vertical="center"/>
    </xf>
    <xf numFmtId="0" fontId="3" fillId="5" borderId="11" xfId="0" applyFont="1" applyFill="1" applyBorder="1" applyAlignment="1">
      <alignment horizontal="left" vertical="center"/>
    </xf>
    <xf numFmtId="0" fontId="3" fillId="5" borderId="12" xfId="0" applyFont="1" applyFill="1" applyBorder="1" applyAlignment="1">
      <alignment horizontal="left" vertical="center"/>
    </xf>
    <xf numFmtId="0" fontId="0" fillId="5" borderId="10" xfId="0" applyFill="1" applyBorder="1" applyAlignment="1">
      <alignment horizontal="center"/>
    </xf>
    <xf numFmtId="0" fontId="0" fillId="5" borderId="11" xfId="0" applyFill="1" applyBorder="1" applyAlignment="1">
      <alignment horizontal="center"/>
    </xf>
    <xf numFmtId="0" fontId="0" fillId="5" borderId="12" xfId="0" applyFill="1" applyBorder="1" applyAlignment="1">
      <alignment horizontal="center"/>
    </xf>
    <xf numFmtId="0" fontId="3" fillId="5" borderId="4" xfId="0" applyFont="1" applyFill="1" applyBorder="1" applyAlignment="1">
      <alignment horizontal="left" vertical="center"/>
    </xf>
    <xf numFmtId="0" fontId="3" fillId="5" borderId="5" xfId="0" applyFont="1" applyFill="1" applyBorder="1" applyAlignment="1">
      <alignment horizontal="left" vertical="center"/>
    </xf>
    <xf numFmtId="0" fontId="3" fillId="5" borderId="0" xfId="0" applyFont="1" applyFill="1" applyAlignment="1">
      <alignment horizontal="left" vertical="center"/>
    </xf>
    <xf numFmtId="0" fontId="3" fillId="5" borderId="27" xfId="0" applyFont="1" applyFill="1" applyBorder="1" applyAlignment="1">
      <alignment horizontal="left" vertical="center"/>
    </xf>
    <xf numFmtId="0" fontId="0" fillId="5" borderId="4" xfId="0" applyFill="1" applyBorder="1" applyAlignment="1">
      <alignment horizontal="center"/>
    </xf>
    <xf numFmtId="0" fontId="0" fillId="5" borderId="5" xfId="0" applyFill="1" applyBorder="1" applyAlignment="1">
      <alignment horizontal="center"/>
    </xf>
    <xf numFmtId="0" fontId="0" fillId="5" borderId="6" xfId="0" applyFill="1" applyBorder="1" applyAlignment="1">
      <alignment horizontal="center"/>
    </xf>
    <xf numFmtId="0" fontId="3" fillId="5" borderId="7" xfId="0" applyFont="1" applyFill="1" applyBorder="1" applyAlignment="1">
      <alignment horizontal="left" vertical="center"/>
    </xf>
    <xf numFmtId="0" fontId="3" fillId="5" borderId="64" xfId="0" applyFont="1" applyFill="1" applyBorder="1" applyAlignment="1">
      <alignment horizontal="left" vertical="center"/>
    </xf>
    <xf numFmtId="0" fontId="3" fillId="5" borderId="29" xfId="0" applyFont="1" applyFill="1" applyBorder="1" applyAlignment="1">
      <alignment horizontal="left" vertical="center"/>
    </xf>
    <xf numFmtId="0" fontId="4" fillId="3" borderId="10"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5" fillId="4" borderId="11" xfId="0" applyFont="1" applyFill="1" applyBorder="1" applyAlignment="1">
      <alignment horizontal="center" vertical="center" wrapText="1"/>
    </xf>
    <xf numFmtId="0" fontId="3" fillId="5" borderId="10" xfId="0" applyFont="1" applyFill="1" applyBorder="1" applyAlignment="1">
      <alignment horizontal="center" vertical="center"/>
    </xf>
    <xf numFmtId="0" fontId="3" fillId="5" borderId="11" xfId="0" applyFont="1" applyFill="1" applyBorder="1" applyAlignment="1">
      <alignment horizontal="center" vertical="center"/>
    </xf>
    <xf numFmtId="0" fontId="3" fillId="5" borderId="12" xfId="0" applyFont="1" applyFill="1" applyBorder="1" applyAlignment="1">
      <alignment horizontal="center" vertical="center"/>
    </xf>
    <xf numFmtId="0" fontId="4" fillId="3" borderId="12" xfId="0" applyFont="1" applyFill="1" applyBorder="1" applyAlignment="1">
      <alignment horizontal="center" vertical="center" wrapText="1"/>
    </xf>
    <xf numFmtId="0" fontId="5" fillId="4" borderId="42" xfId="0" applyFont="1" applyFill="1" applyBorder="1" applyAlignment="1">
      <alignment horizontal="center" vertical="center" wrapText="1"/>
    </xf>
    <xf numFmtId="0" fontId="3" fillId="5" borderId="18" xfId="0" applyFont="1" applyFill="1" applyBorder="1" applyAlignment="1">
      <alignment horizontal="left" vertical="center"/>
    </xf>
    <xf numFmtId="0" fontId="3" fillId="5" borderId="20" xfId="0" applyFont="1" applyFill="1" applyBorder="1" applyAlignment="1">
      <alignment horizontal="left" vertical="center"/>
    </xf>
    <xf numFmtId="0" fontId="3" fillId="5" borderId="53" xfId="0" applyFont="1" applyFill="1" applyBorder="1" applyAlignment="1">
      <alignment horizontal="left" vertical="center"/>
    </xf>
    <xf numFmtId="0" fontId="3" fillId="5" borderId="61" xfId="0" applyFont="1" applyFill="1" applyBorder="1" applyAlignment="1">
      <alignment horizontal="left" vertical="center"/>
    </xf>
    <xf numFmtId="0" fontId="0" fillId="5" borderId="38" xfId="0" applyFill="1" applyBorder="1" applyAlignment="1">
      <alignment horizontal="center"/>
    </xf>
    <xf numFmtId="0" fontId="0" fillId="5" borderId="41" xfId="0" applyFill="1" applyBorder="1" applyAlignment="1">
      <alignment horizontal="center"/>
    </xf>
    <xf numFmtId="0" fontId="0" fillId="5" borderId="0" xfId="0" applyFill="1" applyAlignment="1">
      <alignment horizontal="center"/>
    </xf>
    <xf numFmtId="0" fontId="0" fillId="5" borderId="72" xfId="0" applyFill="1" applyBorder="1" applyAlignment="1">
      <alignment horizontal="center"/>
    </xf>
    <xf numFmtId="0" fontId="5" fillId="7" borderId="10" xfId="0" applyFont="1" applyFill="1" applyBorder="1" applyAlignment="1">
      <alignment horizontal="center" vertical="center" wrapText="1"/>
    </xf>
    <xf numFmtId="0" fontId="5" fillId="7" borderId="11" xfId="0" applyFont="1" applyFill="1" applyBorder="1" applyAlignment="1">
      <alignment horizontal="center" vertical="center" wrapText="1"/>
    </xf>
    <xf numFmtId="0" fontId="5" fillId="7" borderId="2" xfId="0" applyFont="1" applyFill="1" applyBorder="1" applyAlignment="1">
      <alignment horizontal="center" vertical="center" wrapText="1"/>
    </xf>
    <xf numFmtId="0" fontId="3" fillId="5" borderId="2" xfId="0" applyFont="1" applyFill="1" applyBorder="1" applyAlignment="1">
      <alignment horizontal="left" vertical="center"/>
    </xf>
    <xf numFmtId="0" fontId="0" fillId="5" borderId="1" xfId="0" applyFill="1" applyBorder="1" applyAlignment="1">
      <alignment horizontal="center"/>
    </xf>
    <xf numFmtId="0" fontId="0" fillId="5" borderId="2" xfId="0" applyFill="1" applyBorder="1" applyAlignment="1">
      <alignment horizontal="center"/>
    </xf>
    <xf numFmtId="0" fontId="0" fillId="5" borderId="3" xfId="0" applyFill="1" applyBorder="1" applyAlignment="1">
      <alignment horizontal="center"/>
    </xf>
    <xf numFmtId="0" fontId="5" fillId="7" borderId="5" xfId="0" applyFont="1" applyFill="1" applyBorder="1" applyAlignment="1">
      <alignment horizontal="center" vertical="center" wrapText="1"/>
    </xf>
    <xf numFmtId="0" fontId="0" fillId="7" borderId="10" xfId="0" applyFill="1" applyBorder="1" applyAlignment="1">
      <alignment horizontal="center"/>
    </xf>
    <xf numFmtId="0" fontId="0" fillId="7" borderId="11" xfId="0" applyFill="1" applyBorder="1" applyAlignment="1">
      <alignment horizontal="center"/>
    </xf>
    <xf numFmtId="0" fontId="0" fillId="7" borderId="12" xfId="0" applyFill="1" applyBorder="1" applyAlignment="1">
      <alignment horizontal="center"/>
    </xf>
    <xf numFmtId="0" fontId="5" fillId="4" borderId="10" xfId="0" applyFont="1" applyFill="1" applyBorder="1" applyAlignment="1">
      <alignment horizontal="center" vertical="center" wrapText="1"/>
    </xf>
    <xf numFmtId="0" fontId="3" fillId="5" borderId="28" xfId="0" applyFont="1" applyFill="1" applyBorder="1" applyAlignment="1">
      <alignment horizontal="left"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0" xfId="0" applyFont="1" applyAlignment="1">
      <alignment horizontal="center" vertical="center"/>
    </xf>
    <xf numFmtId="0" fontId="3" fillId="0" borderId="5" xfId="0" applyFont="1" applyBorder="1" applyAlignment="1">
      <alignment horizontal="center" vertical="center"/>
    </xf>
    <xf numFmtId="0" fontId="3" fillId="0" borderId="31" xfId="0" applyFont="1" applyBorder="1" applyAlignment="1">
      <alignment horizontal="center" vertical="center"/>
    </xf>
    <xf numFmtId="0" fontId="3" fillId="0" borderId="61" xfId="0" applyFont="1" applyBorder="1" applyAlignment="1">
      <alignment horizontal="center"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0" xfId="0" applyFont="1" applyAlignment="1">
      <alignment horizontal="left" vertical="center"/>
    </xf>
    <xf numFmtId="0" fontId="3" fillId="0" borderId="2" xfId="0" applyFont="1" applyBorder="1" applyAlignment="1">
      <alignment horizontal="center" vertical="center"/>
    </xf>
    <xf numFmtId="0" fontId="3" fillId="0" borderId="12" xfId="0" applyFont="1" applyBorder="1" applyAlignment="1">
      <alignment horizontal="center" vertical="center"/>
    </xf>
    <xf numFmtId="0" fontId="4" fillId="0" borderId="20" xfId="0" applyFont="1" applyBorder="1" applyAlignment="1">
      <alignment horizontal="center" vertical="center" wrapText="1"/>
    </xf>
    <xf numFmtId="0" fontId="4" fillId="0" borderId="28" xfId="0" applyFont="1"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0" xfId="0" applyFont="1" applyAlignment="1">
      <alignment horizontal="center" vertical="center" wrapText="1"/>
    </xf>
    <xf numFmtId="0" fontId="3" fillId="7" borderId="10" xfId="0" applyFont="1" applyFill="1" applyBorder="1" applyAlignment="1">
      <alignment horizontal="left" vertical="center"/>
    </xf>
    <xf numFmtId="0" fontId="3" fillId="7" borderId="11" xfId="0" applyFont="1" applyFill="1" applyBorder="1" applyAlignment="1">
      <alignment horizontal="left" vertical="center"/>
    </xf>
    <xf numFmtId="0" fontId="3" fillId="7" borderId="7" xfId="0" applyFont="1" applyFill="1" applyBorder="1" applyAlignment="1">
      <alignment horizontal="left" vertical="center"/>
    </xf>
    <xf numFmtId="0" fontId="19" fillId="13" borderId="18" xfId="0" applyFont="1" applyFill="1" applyBorder="1" applyAlignment="1">
      <alignment horizontal="center" vertical="center"/>
    </xf>
    <xf numFmtId="0" fontId="19" fillId="13" borderId="20" xfId="0" applyFont="1" applyFill="1" applyBorder="1" applyAlignment="1">
      <alignment horizontal="center" vertical="center"/>
    </xf>
    <xf numFmtId="0" fontId="19" fillId="13" borderId="21" xfId="0" applyFont="1" applyFill="1" applyBorder="1" applyAlignment="1">
      <alignment horizontal="center" vertical="center"/>
    </xf>
    <xf numFmtId="0" fontId="12" fillId="2" borderId="18" xfId="0" applyFont="1" applyFill="1" applyBorder="1" applyAlignment="1">
      <alignment horizontal="center" vertical="center" wrapText="1"/>
    </xf>
    <xf numFmtId="0" fontId="16" fillId="0" borderId="42" xfId="0" applyFont="1" applyBorder="1" applyAlignment="1">
      <alignment horizontal="center" vertical="center"/>
    </xf>
    <xf numFmtId="0" fontId="16" fillId="0" borderId="0" xfId="0" applyFont="1" applyAlignment="1">
      <alignment horizontal="center" vertical="center"/>
    </xf>
    <xf numFmtId="0" fontId="16" fillId="0" borderId="27" xfId="0" applyFont="1" applyBorder="1" applyAlignment="1">
      <alignment horizontal="center" vertical="center"/>
    </xf>
    <xf numFmtId="0" fontId="12" fillId="2" borderId="13" xfId="0" applyFont="1" applyFill="1" applyBorder="1" applyAlignment="1">
      <alignment horizontal="center" vertical="center" wrapText="1"/>
    </xf>
    <xf numFmtId="0" fontId="12" fillId="2" borderId="28" xfId="0" applyFont="1" applyFill="1" applyBorder="1" applyAlignment="1">
      <alignment horizontal="center" vertical="center" wrapText="1"/>
    </xf>
    <xf numFmtId="0" fontId="12" fillId="2" borderId="39" xfId="0" applyFont="1" applyFill="1" applyBorder="1" applyAlignment="1">
      <alignment horizontal="center" vertical="center" wrapText="1"/>
    </xf>
    <xf numFmtId="0" fontId="12" fillId="2" borderId="20" xfId="0" applyFont="1" applyFill="1" applyBorder="1" applyAlignment="1">
      <alignment horizontal="center" vertical="center" wrapText="1"/>
    </xf>
    <xf numFmtId="0" fontId="12" fillId="2" borderId="21" xfId="0" applyFont="1" applyFill="1" applyBorder="1" applyAlignment="1">
      <alignment horizontal="center" vertical="center" wrapText="1"/>
    </xf>
    <xf numFmtId="0" fontId="4" fillId="3" borderId="10" xfId="0" applyFont="1" applyFill="1" applyBorder="1" applyAlignment="1">
      <alignment horizontal="left" vertical="center" wrapText="1"/>
    </xf>
    <xf numFmtId="0" fontId="4" fillId="3" borderId="11" xfId="0" applyFont="1" applyFill="1" applyBorder="1" applyAlignment="1">
      <alignment horizontal="left" vertical="center" wrapText="1"/>
    </xf>
    <xf numFmtId="0" fontId="4" fillId="3" borderId="64" xfId="0" applyFont="1" applyFill="1" applyBorder="1" applyAlignment="1">
      <alignment horizontal="left" vertical="center" wrapText="1"/>
    </xf>
    <xf numFmtId="0" fontId="5" fillId="7" borderId="10" xfId="0" applyFont="1" applyFill="1" applyBorder="1" applyAlignment="1">
      <alignment horizontal="left" vertical="center" wrapText="1"/>
    </xf>
    <xf numFmtId="0" fontId="5" fillId="7" borderId="11" xfId="0" applyFont="1" applyFill="1" applyBorder="1" applyAlignment="1">
      <alignment horizontal="left" vertical="center" wrapText="1"/>
    </xf>
    <xf numFmtId="0" fontId="5" fillId="4" borderId="10" xfId="0" applyFont="1" applyFill="1" applyBorder="1" applyAlignment="1">
      <alignment horizontal="left" vertical="center" wrapText="1"/>
    </xf>
    <xf numFmtId="0" fontId="5" fillId="4" borderId="11" xfId="0" applyFont="1" applyFill="1" applyBorder="1" applyAlignment="1">
      <alignment horizontal="left" vertical="center" wrapText="1"/>
    </xf>
    <xf numFmtId="0" fontId="12" fillId="2" borderId="50"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42" xfId="0" applyFont="1" applyFill="1" applyBorder="1" applyAlignment="1">
      <alignment horizontal="center" vertical="center" wrapText="1"/>
    </xf>
    <xf numFmtId="0" fontId="4" fillId="3" borderId="42" xfId="0" applyFont="1" applyFill="1" applyBorder="1" applyAlignment="1">
      <alignment horizontal="left" vertical="center" wrapText="1"/>
    </xf>
    <xf numFmtId="0" fontId="4" fillId="3" borderId="0" xfId="0" applyFont="1" applyFill="1" applyAlignment="1">
      <alignment horizontal="left" vertical="center" wrapText="1"/>
    </xf>
    <xf numFmtId="0" fontId="4" fillId="3" borderId="1" xfId="0" applyFont="1" applyFill="1" applyBorder="1" applyAlignment="1">
      <alignment horizontal="left" vertical="center" wrapText="1"/>
    </xf>
    <xf numFmtId="0" fontId="3" fillId="5" borderId="42" xfId="0" applyFont="1" applyFill="1" applyBorder="1" applyAlignment="1">
      <alignment horizontal="left" vertical="center"/>
    </xf>
    <xf numFmtId="0" fontId="0" fillId="0" borderId="0" xfId="0" applyAlignment="1">
      <alignment horizontal="center"/>
    </xf>
    <xf numFmtId="0" fontId="16" fillId="8" borderId="1" xfId="0" applyFont="1" applyFill="1" applyBorder="1" applyAlignment="1">
      <alignment horizontal="center" vertical="center"/>
    </xf>
    <xf numFmtId="0" fontId="16" fillId="8" borderId="2" xfId="0" applyFont="1" applyFill="1" applyBorder="1" applyAlignment="1">
      <alignment horizontal="center" vertical="center"/>
    </xf>
    <xf numFmtId="0" fontId="16" fillId="8" borderId="3" xfId="0" applyFont="1" applyFill="1" applyBorder="1" applyAlignment="1">
      <alignment horizontal="center" vertical="center"/>
    </xf>
    <xf numFmtId="0" fontId="4" fillId="13" borderId="18" xfId="0" applyFont="1" applyFill="1" applyBorder="1" applyAlignment="1">
      <alignment horizontal="center"/>
    </xf>
    <xf numFmtId="0" fontId="4" fillId="13" borderId="20" xfId="0" applyFont="1" applyFill="1" applyBorder="1" applyAlignment="1">
      <alignment horizontal="center"/>
    </xf>
    <xf numFmtId="0" fontId="4" fillId="13" borderId="21" xfId="0" applyFont="1" applyFill="1" applyBorder="1" applyAlignment="1">
      <alignment horizontal="center"/>
    </xf>
    <xf numFmtId="0" fontId="12" fillId="2" borderId="19" xfId="0" applyFont="1" applyFill="1" applyBorder="1" applyAlignment="1">
      <alignment horizontal="center" vertical="center" wrapText="1"/>
    </xf>
    <xf numFmtId="0" fontId="5" fillId="7" borderId="42" xfId="0" applyFont="1" applyFill="1" applyBorder="1" applyAlignment="1">
      <alignment horizontal="left" vertical="center" wrapText="1"/>
    </xf>
    <xf numFmtId="0" fontId="5" fillId="7" borderId="0" xfId="0" applyFont="1" applyFill="1" applyAlignment="1">
      <alignment horizontal="left" vertical="center" wrapText="1"/>
    </xf>
    <xf numFmtId="0" fontId="12" fillId="2" borderId="18" xfId="0" applyFont="1" applyFill="1" applyBorder="1" applyAlignment="1">
      <alignment horizontal="center" vertical="center"/>
    </xf>
    <xf numFmtId="0" fontId="12" fillId="2" borderId="20" xfId="0" applyFont="1" applyFill="1" applyBorder="1" applyAlignment="1">
      <alignment horizontal="center" vertical="center"/>
    </xf>
    <xf numFmtId="0" fontId="12" fillId="2" borderId="21" xfId="0" applyFont="1" applyFill="1" applyBorder="1" applyAlignment="1">
      <alignment horizontal="center" vertical="center"/>
    </xf>
    <xf numFmtId="0" fontId="3" fillId="7" borderId="12" xfId="0" applyFont="1" applyFill="1" applyBorder="1" applyAlignment="1">
      <alignment horizontal="left" vertical="center"/>
    </xf>
    <xf numFmtId="0" fontId="0" fillId="5" borderId="64" xfId="0" applyFill="1" applyBorder="1" applyAlignment="1">
      <alignment horizontal="center"/>
    </xf>
    <xf numFmtId="0" fontId="17" fillId="2" borderId="2" xfId="0" applyFont="1" applyFill="1" applyBorder="1" applyAlignment="1">
      <alignment horizontal="center" vertical="center" wrapText="1"/>
    </xf>
    <xf numFmtId="0" fontId="17" fillId="2" borderId="0" xfId="0" applyFont="1" applyFill="1" applyAlignment="1">
      <alignment horizontal="center" vertical="center" wrapText="1"/>
    </xf>
    <xf numFmtId="0" fontId="17" fillId="2" borderId="5" xfId="0" applyFont="1" applyFill="1" applyBorder="1" applyAlignment="1">
      <alignment horizontal="center" vertical="center" wrapText="1"/>
    </xf>
    <xf numFmtId="0" fontId="16" fillId="0" borderId="15" xfId="0" applyFont="1" applyBorder="1" applyAlignment="1">
      <alignment horizontal="center" vertical="center"/>
    </xf>
    <xf numFmtId="0" fontId="16" fillId="0" borderId="16" xfId="0" applyFont="1" applyBorder="1" applyAlignment="1">
      <alignment horizontal="center" vertical="center"/>
    </xf>
    <xf numFmtId="0" fontId="16" fillId="0" borderId="17" xfId="0" applyFont="1" applyBorder="1" applyAlignment="1">
      <alignment horizontal="center" vertical="center"/>
    </xf>
    <xf numFmtId="0" fontId="16" fillId="0" borderId="18" xfId="0" applyFont="1" applyBorder="1" applyAlignment="1">
      <alignment horizontal="center" vertical="center"/>
    </xf>
    <xf numFmtId="0" fontId="16" fillId="0" borderId="20" xfId="0" applyFont="1" applyBorder="1" applyAlignment="1">
      <alignment horizontal="center" vertical="center"/>
    </xf>
    <xf numFmtId="0" fontId="16" fillId="0" borderId="21" xfId="0" applyFont="1" applyBorder="1" applyAlignment="1">
      <alignment horizontal="center" vertical="center"/>
    </xf>
    <xf numFmtId="0" fontId="12" fillId="2" borderId="33" xfId="0" applyFont="1" applyFill="1" applyBorder="1" applyAlignment="1">
      <alignment horizontal="center" vertical="center" wrapText="1"/>
    </xf>
    <xf numFmtId="0" fontId="3" fillId="7" borderId="83" xfId="0" applyFont="1" applyFill="1" applyBorder="1" applyAlignment="1">
      <alignment horizontal="left" vertical="center"/>
    </xf>
    <xf numFmtId="0" fontId="5" fillId="14" borderId="4" xfId="0" applyFont="1" applyFill="1" applyBorder="1" applyAlignment="1">
      <alignment horizontal="center" vertical="center" wrapText="1"/>
    </xf>
    <xf numFmtId="0" fontId="5" fillId="14" borderId="5" xfId="0" applyFont="1" applyFill="1" applyBorder="1" applyAlignment="1">
      <alignment horizontal="center" vertical="center" wrapText="1"/>
    </xf>
    <xf numFmtId="0" fontId="5" fillId="14" borderId="0" xfId="0" applyFont="1" applyFill="1" applyAlignment="1">
      <alignment horizontal="center" vertical="center" wrapText="1"/>
    </xf>
    <xf numFmtId="0" fontId="4" fillId="3" borderId="12" xfId="0" applyFont="1" applyFill="1" applyBorder="1" applyAlignment="1">
      <alignment horizontal="left" vertical="center" wrapText="1"/>
    </xf>
    <xf numFmtId="0" fontId="3" fillId="7" borderId="42" xfId="0" applyFont="1" applyFill="1" applyBorder="1" applyAlignment="1">
      <alignment horizontal="left" vertical="center"/>
    </xf>
    <xf numFmtId="0" fontId="3" fillId="7" borderId="0" xfId="0" applyFont="1" applyFill="1" applyAlignment="1">
      <alignment horizontal="left" vertical="center"/>
    </xf>
    <xf numFmtId="0" fontId="3" fillId="7" borderId="4" xfId="0" applyFont="1" applyFill="1" applyBorder="1" applyAlignment="1">
      <alignment horizontal="left" vertical="center"/>
    </xf>
    <xf numFmtId="0" fontId="3" fillId="7" borderId="31" xfId="0" applyFont="1" applyFill="1" applyBorder="1" applyAlignment="1">
      <alignment horizontal="left" vertical="center"/>
    </xf>
    <xf numFmtId="0" fontId="3" fillId="7" borderId="1" xfId="0" applyFont="1" applyFill="1" applyBorder="1" applyAlignment="1">
      <alignment horizontal="left" vertical="center"/>
    </xf>
    <xf numFmtId="0" fontId="18" fillId="0" borderId="3" xfId="0" applyFont="1" applyBorder="1" applyAlignment="1">
      <alignment horizontal="center" vertical="center"/>
    </xf>
    <xf numFmtId="0" fontId="12" fillId="2" borderId="10" xfId="0" applyFont="1" applyFill="1" applyBorder="1" applyAlignment="1">
      <alignment horizontal="center" vertical="center" wrapText="1"/>
    </xf>
    <xf numFmtId="0" fontId="12" fillId="2" borderId="11" xfId="0" applyFont="1" applyFill="1" applyBorder="1" applyAlignment="1">
      <alignment horizontal="center" vertical="center" wrapText="1"/>
    </xf>
    <xf numFmtId="0" fontId="12" fillId="2" borderId="12"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4" fillId="3" borderId="15" xfId="0" applyFont="1" applyFill="1" applyBorder="1" applyAlignment="1">
      <alignment horizontal="left" vertical="center" wrapText="1"/>
    </xf>
    <xf numFmtId="0" fontId="4" fillId="3" borderId="16" xfId="0" applyFont="1" applyFill="1" applyBorder="1" applyAlignment="1">
      <alignment horizontal="left" vertical="center" wrapText="1"/>
    </xf>
    <xf numFmtId="0" fontId="5" fillId="4" borderId="24" xfId="0" applyFont="1" applyFill="1" applyBorder="1" applyAlignment="1">
      <alignment horizontal="left" vertical="center" wrapText="1"/>
    </xf>
    <xf numFmtId="0" fontId="5" fillId="4" borderId="25" xfId="0" applyFont="1" applyFill="1" applyBorder="1" applyAlignment="1">
      <alignment horizontal="left" vertical="center" wrapText="1"/>
    </xf>
    <xf numFmtId="0" fontId="3" fillId="5" borderId="65" xfId="0" applyFont="1" applyFill="1" applyBorder="1" applyAlignment="1">
      <alignment horizontal="left" vertical="center"/>
    </xf>
    <xf numFmtId="0" fontId="3" fillId="0" borderId="20" xfId="0" applyFont="1" applyBorder="1" applyAlignment="1">
      <alignment horizontal="center" vertical="center"/>
    </xf>
    <xf numFmtId="0" fontId="5" fillId="7" borderId="7" xfId="0" applyFont="1" applyFill="1" applyBorder="1" applyAlignment="1">
      <alignment horizontal="left" vertical="center" wrapText="1"/>
    </xf>
    <xf numFmtId="0" fontId="5" fillId="7" borderId="64" xfId="0" applyFont="1" applyFill="1" applyBorder="1" applyAlignment="1">
      <alignment horizontal="left" vertical="center" wrapText="1"/>
    </xf>
    <xf numFmtId="0" fontId="5" fillId="4" borderId="20" xfId="0" applyFont="1" applyFill="1" applyBorder="1" applyAlignment="1">
      <alignment horizontal="left" vertical="center" wrapText="1"/>
    </xf>
    <xf numFmtId="0" fontId="4" fillId="3" borderId="20" xfId="0" applyFont="1" applyFill="1" applyBorder="1" applyAlignment="1">
      <alignment horizontal="left" vertical="center" wrapText="1"/>
    </xf>
    <xf numFmtId="0" fontId="5" fillId="7" borderId="20" xfId="0" applyFont="1" applyFill="1" applyBorder="1" applyAlignment="1">
      <alignment horizontal="left" vertical="center" wrapText="1"/>
    </xf>
    <xf numFmtId="0" fontId="3" fillId="7" borderId="64" xfId="0" applyFont="1" applyFill="1" applyBorder="1" applyAlignment="1">
      <alignment horizontal="left" vertical="center"/>
    </xf>
    <xf numFmtId="0" fontId="3" fillId="7" borderId="28" xfId="0" applyFont="1" applyFill="1" applyBorder="1" applyAlignment="1">
      <alignment horizontal="left" vertical="center"/>
    </xf>
    <xf numFmtId="0" fontId="4" fillId="13" borderId="20" xfId="0" applyFont="1" applyFill="1" applyBorder="1" applyAlignment="1">
      <alignment horizontal="left" vertical="center" wrapText="1"/>
    </xf>
    <xf numFmtId="0" fontId="3" fillId="7" borderId="20" xfId="0" applyFont="1" applyFill="1" applyBorder="1" applyAlignment="1">
      <alignment horizontal="left" vertical="center"/>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A6E8D1-FB20-45F9-89E1-1EBF30A5778C}">
  <dimension ref="A1:AZ140"/>
  <sheetViews>
    <sheetView zoomScale="89" zoomScaleNormal="70" workbookViewId="0">
      <pane xSplit="1" ySplit="6" topLeftCell="Z7" activePane="bottomRight" state="frozen"/>
      <selection pane="topRight" activeCell="B1" sqref="B1"/>
      <selection pane="bottomLeft" activeCell="A7" sqref="A7"/>
      <selection pane="bottomRight" activeCell="A14" sqref="A8:XFD14"/>
    </sheetView>
  </sheetViews>
  <sheetFormatPr defaultColWidth="10.875" defaultRowHeight="23.25" x14ac:dyDescent="0.35"/>
  <cols>
    <col min="1" max="1" width="87.5" customWidth="1"/>
    <col min="2" max="2" width="49.125" customWidth="1"/>
    <col min="3" max="3" width="15.5" style="713" customWidth="1"/>
    <col min="4" max="4" width="15.5" customWidth="1"/>
    <col min="5" max="5" width="15.125" style="1" customWidth="1"/>
    <col min="6" max="6" width="16.5" style="1" customWidth="1"/>
    <col min="7" max="7" width="18" style="1" customWidth="1"/>
    <col min="8" max="8" width="13" style="1" customWidth="1"/>
    <col min="9" max="9" width="14.5" style="1" customWidth="1"/>
    <col min="10" max="10" width="11.125" customWidth="1"/>
    <col min="11" max="11" width="11.125" style="988" customWidth="1"/>
    <col min="12" max="14" width="11.125" customWidth="1"/>
    <col min="15" max="15" width="11.125" style="988" customWidth="1"/>
    <col min="16" max="18" width="11.125" customWidth="1"/>
    <col min="19" max="19" width="11.125" style="988" customWidth="1"/>
    <col min="20" max="22" width="11.125" customWidth="1"/>
    <col min="23" max="23" width="11.125" style="988" customWidth="1"/>
    <col min="24" max="26" width="11.125" customWidth="1"/>
    <col min="27" max="27" width="7.375" style="934" customWidth="1"/>
    <col min="28" max="28" width="6.875" style="397" customWidth="1"/>
    <col min="29" max="31" width="10" style="2" customWidth="1"/>
    <col min="32" max="32" width="10" style="482" customWidth="1"/>
    <col min="33" max="33" width="10" style="2" customWidth="1"/>
    <col min="34" max="34" width="11.625" style="2" customWidth="1"/>
    <col min="35" max="35" width="12.125" style="733" customWidth="1"/>
    <col min="36" max="38" width="10.875" customWidth="1"/>
    <col min="39" max="39" width="10.875" style="988" customWidth="1"/>
    <col min="40" max="42" width="10.875" customWidth="1"/>
    <col min="43" max="43" width="13.375" style="934" customWidth="1"/>
    <col min="44" max="44" width="12.125" style="1" customWidth="1"/>
    <col min="45" max="45" width="14.875" style="397" bestFit="1" customWidth="1"/>
    <col min="46" max="46" width="18.125" style="2" customWidth="1"/>
  </cols>
  <sheetData>
    <row r="1" spans="1:46" ht="15.6" customHeight="1" x14ac:dyDescent="0.25">
      <c r="C1" s="2136" t="s">
        <v>244</v>
      </c>
      <c r="D1" s="2132"/>
      <c r="E1" s="2132"/>
      <c r="F1" s="2132"/>
      <c r="G1" s="2132"/>
      <c r="H1" s="2132"/>
      <c r="I1" s="2132"/>
      <c r="J1" s="2132"/>
      <c r="K1" s="2132" t="s">
        <v>245</v>
      </c>
      <c r="L1" s="2132"/>
      <c r="M1" s="2132"/>
      <c r="N1" s="2132"/>
      <c r="O1" s="2132"/>
      <c r="P1" s="2132"/>
      <c r="Q1" s="2132"/>
      <c r="R1" s="2132"/>
      <c r="S1" s="2132"/>
      <c r="T1" s="2132"/>
      <c r="U1" s="2132"/>
      <c r="V1" s="2132"/>
      <c r="W1" s="2132"/>
      <c r="X1" s="2132"/>
      <c r="Y1" s="2132"/>
      <c r="Z1" s="2133"/>
      <c r="AA1" s="2136" t="s">
        <v>246</v>
      </c>
      <c r="AB1" s="2132"/>
      <c r="AC1" s="2132"/>
      <c r="AD1" s="2132"/>
      <c r="AE1" s="2132"/>
      <c r="AF1" s="2132"/>
      <c r="AG1" s="2132"/>
      <c r="AH1" s="2132"/>
      <c r="AI1" s="2132" t="s">
        <v>247</v>
      </c>
      <c r="AJ1" s="2132"/>
      <c r="AK1" s="2132"/>
      <c r="AL1" s="2132"/>
      <c r="AM1" s="2132"/>
      <c r="AN1" s="2132"/>
      <c r="AO1" s="2132"/>
      <c r="AP1" s="2133"/>
      <c r="AQ1" s="2136" t="s">
        <v>209</v>
      </c>
      <c r="AR1" s="2132"/>
      <c r="AS1" s="2132"/>
      <c r="AT1" s="2132"/>
    </row>
    <row r="2" spans="1:46" ht="15.95" customHeight="1" thickBot="1" x14ac:dyDescent="0.3">
      <c r="C2" s="2137"/>
      <c r="D2" s="2134"/>
      <c r="E2" s="2134"/>
      <c r="F2" s="2134"/>
      <c r="G2" s="2134"/>
      <c r="H2" s="2134"/>
      <c r="I2" s="2134"/>
      <c r="J2" s="2134"/>
      <c r="K2" s="2134"/>
      <c r="L2" s="2134"/>
      <c r="M2" s="2134"/>
      <c r="N2" s="2134"/>
      <c r="O2" s="2134"/>
      <c r="P2" s="2134"/>
      <c r="Q2" s="2134"/>
      <c r="R2" s="2134"/>
      <c r="S2" s="2134"/>
      <c r="T2" s="2134"/>
      <c r="U2" s="2134"/>
      <c r="V2" s="2134"/>
      <c r="W2" s="2134"/>
      <c r="X2" s="2134"/>
      <c r="Y2" s="2134"/>
      <c r="Z2" s="2135"/>
      <c r="AA2" s="2137"/>
      <c r="AB2" s="2134"/>
      <c r="AC2" s="2134"/>
      <c r="AD2" s="2134"/>
      <c r="AE2" s="2134"/>
      <c r="AF2" s="2134"/>
      <c r="AG2" s="2134"/>
      <c r="AH2" s="2134"/>
      <c r="AI2" s="2134"/>
      <c r="AJ2" s="2134"/>
      <c r="AK2" s="2134"/>
      <c r="AL2" s="2134"/>
      <c r="AM2" s="2134"/>
      <c r="AN2" s="2134"/>
      <c r="AO2" s="2134"/>
      <c r="AP2" s="2135"/>
      <c r="AQ2" s="2137"/>
      <c r="AR2" s="2134"/>
      <c r="AS2" s="2134"/>
      <c r="AT2" s="2134"/>
    </row>
    <row r="3" spans="1:46" ht="15.95" customHeight="1" thickBot="1" x14ac:dyDescent="0.3">
      <c r="C3" s="723"/>
      <c r="D3" s="585"/>
      <c r="E3" s="585"/>
      <c r="F3" s="585"/>
      <c r="G3" s="585"/>
      <c r="H3" s="585"/>
      <c r="I3" s="585"/>
      <c r="J3" s="586"/>
      <c r="K3" s="935"/>
      <c r="L3" s="734"/>
      <c r="M3" s="734"/>
      <c r="N3" s="734"/>
      <c r="O3" s="935"/>
      <c r="P3" s="585"/>
      <c r="Q3" s="585"/>
      <c r="R3" s="585"/>
      <c r="S3" s="935"/>
      <c r="T3" s="585"/>
      <c r="U3" s="585"/>
      <c r="V3" s="585"/>
      <c r="W3" s="935"/>
      <c r="X3" s="585"/>
      <c r="Y3" s="585"/>
      <c r="Z3" s="585"/>
      <c r="AA3" s="880"/>
      <c r="AB3" s="585"/>
      <c r="AC3" s="585"/>
      <c r="AD3" s="585"/>
      <c r="AE3" s="585"/>
      <c r="AF3" s="585"/>
      <c r="AG3" s="585"/>
      <c r="AH3" s="586"/>
      <c r="AI3" s="851"/>
      <c r="AJ3" s="585"/>
      <c r="AK3" s="585"/>
      <c r="AL3" s="585"/>
      <c r="AM3" s="935"/>
      <c r="AN3" s="585"/>
      <c r="AO3" s="585"/>
      <c r="AP3" s="585"/>
      <c r="AQ3" s="2138" t="s">
        <v>224</v>
      </c>
      <c r="AR3" s="2139"/>
      <c r="AS3" s="2139"/>
      <c r="AT3" s="2139"/>
    </row>
    <row r="4" spans="1:46" ht="24" customHeight="1" thickBot="1" x14ac:dyDescent="0.3">
      <c r="A4" s="2158" t="s">
        <v>0</v>
      </c>
      <c r="B4" s="2161" t="s">
        <v>1</v>
      </c>
      <c r="C4" s="2140" t="s">
        <v>203</v>
      </c>
      <c r="D4" s="2140" t="s">
        <v>198</v>
      </c>
      <c r="E4" s="2142" t="s">
        <v>199</v>
      </c>
      <c r="F4" s="2140" t="s">
        <v>197</v>
      </c>
      <c r="G4" s="654"/>
      <c r="H4" s="655"/>
      <c r="I4" s="655"/>
      <c r="J4" s="656"/>
      <c r="K4" s="2153" t="s">
        <v>218</v>
      </c>
      <c r="L4" s="2143"/>
      <c r="M4" s="2143"/>
      <c r="N4" s="2154"/>
      <c r="O4" s="2155" t="s">
        <v>219</v>
      </c>
      <c r="P4" s="2156"/>
      <c r="Q4" s="2156"/>
      <c r="R4" s="2157"/>
      <c r="S4" s="2155" t="s">
        <v>220</v>
      </c>
      <c r="T4" s="2156"/>
      <c r="U4" s="2156"/>
      <c r="V4" s="2157"/>
      <c r="W4" s="2155" t="s">
        <v>221</v>
      </c>
      <c r="X4" s="2156"/>
      <c r="Y4" s="2156"/>
      <c r="Z4" s="2157"/>
      <c r="AA4" s="2140" t="s">
        <v>204</v>
      </c>
      <c r="AB4" s="2140" t="s">
        <v>198</v>
      </c>
      <c r="AC4" s="2142" t="s">
        <v>199</v>
      </c>
      <c r="AD4" s="2140" t="s">
        <v>197</v>
      </c>
      <c r="AE4" s="2147"/>
      <c r="AF4" s="2148"/>
      <c r="AG4" s="2148"/>
      <c r="AH4" s="2149"/>
      <c r="AI4" s="2153" t="s">
        <v>222</v>
      </c>
      <c r="AJ4" s="2143"/>
      <c r="AK4" s="2143"/>
      <c r="AL4" s="584"/>
      <c r="AM4" s="2153" t="s">
        <v>223</v>
      </c>
      <c r="AN4" s="2143"/>
      <c r="AO4" s="2143"/>
      <c r="AP4" s="584"/>
      <c r="AQ4" s="2153"/>
      <c r="AR4" s="2143"/>
      <c r="AS4" s="2143"/>
      <c r="AT4" s="2154"/>
    </row>
    <row r="5" spans="1:46" ht="7.5" customHeight="1" thickBot="1" x14ac:dyDescent="0.3">
      <c r="A5" s="2159"/>
      <c r="B5" s="2162"/>
      <c r="C5" s="2140"/>
      <c r="D5" s="2140"/>
      <c r="E5" s="2142"/>
      <c r="F5" s="2140"/>
      <c r="G5" s="657"/>
      <c r="H5" s="658"/>
      <c r="I5" s="658"/>
      <c r="J5" s="659"/>
      <c r="K5" s="587"/>
      <c r="L5" s="587"/>
      <c r="M5" s="587"/>
      <c r="N5" s="587"/>
      <c r="O5" s="587"/>
      <c r="P5" s="587"/>
      <c r="Q5" s="587"/>
      <c r="R5" s="587"/>
      <c r="S5" s="587"/>
      <c r="T5" s="587"/>
      <c r="U5" s="587"/>
      <c r="V5" s="587"/>
      <c r="W5" s="587"/>
      <c r="X5" s="587"/>
      <c r="Y5" s="587"/>
      <c r="Z5" s="587"/>
      <c r="AA5" s="2140"/>
      <c r="AB5" s="2140"/>
      <c r="AC5" s="2142"/>
      <c r="AD5" s="2140"/>
      <c r="AE5" s="2150"/>
      <c r="AF5" s="2151"/>
      <c r="AG5" s="2151"/>
      <c r="AH5" s="2152"/>
      <c r="AI5" s="418" t="s">
        <v>203</v>
      </c>
      <c r="AJ5" s="587"/>
      <c r="AK5" s="587"/>
      <c r="AL5" s="587"/>
      <c r="AM5" s="936"/>
      <c r="AN5" s="587"/>
      <c r="AO5" s="587"/>
      <c r="AP5" s="587"/>
      <c r="AQ5" s="618"/>
      <c r="AR5" s="618"/>
      <c r="AS5" s="618"/>
      <c r="AT5" s="619"/>
    </row>
    <row r="6" spans="1:46" ht="78.599999999999994" customHeight="1" thickBot="1" x14ac:dyDescent="0.3">
      <c r="A6" s="2160"/>
      <c r="B6" s="2163"/>
      <c r="C6" s="2141"/>
      <c r="D6" s="2141"/>
      <c r="E6" s="2143"/>
      <c r="F6" s="2141"/>
      <c r="G6" s="417" t="s">
        <v>200</v>
      </c>
      <c r="H6" s="417" t="s">
        <v>208</v>
      </c>
      <c r="I6" s="417" t="s">
        <v>201</v>
      </c>
      <c r="J6" s="418" t="s">
        <v>205</v>
      </c>
      <c r="K6" s="418" t="s">
        <v>203</v>
      </c>
      <c r="L6" s="418" t="s">
        <v>198</v>
      </c>
      <c r="M6" s="418" t="s">
        <v>197</v>
      </c>
      <c r="N6" s="418" t="s">
        <v>208</v>
      </c>
      <c r="O6" s="418" t="s">
        <v>203</v>
      </c>
      <c r="P6" s="418" t="s">
        <v>198</v>
      </c>
      <c r="Q6" s="418" t="s">
        <v>197</v>
      </c>
      <c r="R6" s="418" t="s">
        <v>208</v>
      </c>
      <c r="S6" s="418" t="s">
        <v>203</v>
      </c>
      <c r="T6" s="418" t="s">
        <v>198</v>
      </c>
      <c r="U6" s="418" t="s">
        <v>197</v>
      </c>
      <c r="V6" s="418" t="s">
        <v>208</v>
      </c>
      <c r="W6" s="418" t="s">
        <v>203</v>
      </c>
      <c r="X6" s="418" t="s">
        <v>198</v>
      </c>
      <c r="Y6" s="418" t="s">
        <v>197</v>
      </c>
      <c r="Z6" s="418" t="s">
        <v>208</v>
      </c>
      <c r="AA6" s="2141"/>
      <c r="AB6" s="2141"/>
      <c r="AC6" s="2143"/>
      <c r="AD6" s="2141"/>
      <c r="AE6" s="417" t="s">
        <v>200</v>
      </c>
      <c r="AF6" s="417" t="s">
        <v>208</v>
      </c>
      <c r="AG6" s="417" t="s">
        <v>201</v>
      </c>
      <c r="AH6" s="418" t="s">
        <v>202</v>
      </c>
      <c r="AI6" s="1060" t="s">
        <v>248</v>
      </c>
      <c r="AJ6" s="418" t="s">
        <v>198</v>
      </c>
      <c r="AK6" s="418" t="s">
        <v>197</v>
      </c>
      <c r="AL6" s="418" t="s">
        <v>208</v>
      </c>
      <c r="AM6" s="418" t="s">
        <v>203</v>
      </c>
      <c r="AN6" s="418" t="s">
        <v>198</v>
      </c>
      <c r="AO6" s="418" t="s">
        <v>197</v>
      </c>
      <c r="AP6" s="418" t="s">
        <v>208</v>
      </c>
      <c r="AQ6" s="618" t="s">
        <v>211</v>
      </c>
      <c r="AR6" s="618" t="s">
        <v>208</v>
      </c>
      <c r="AS6" s="618" t="s">
        <v>210</v>
      </c>
      <c r="AT6" s="619" t="s">
        <v>202</v>
      </c>
    </row>
    <row r="7" spans="1:46" ht="42" customHeight="1" thickBot="1" x14ac:dyDescent="0.3">
      <c r="B7" s="2164" t="s">
        <v>236</v>
      </c>
      <c r="C7" s="2167" t="s">
        <v>234</v>
      </c>
      <c r="D7" s="2168"/>
      <c r="E7" s="2168"/>
      <c r="F7" s="2168"/>
      <c r="G7" s="2168"/>
      <c r="H7" s="2168"/>
      <c r="I7" s="2168"/>
      <c r="J7" s="2168"/>
      <c r="K7" s="2168"/>
      <c r="L7" s="2168"/>
      <c r="M7" s="2168"/>
      <c r="N7" s="2168"/>
      <c r="O7" s="2168"/>
      <c r="P7" s="2168"/>
      <c r="Q7" s="2168"/>
      <c r="R7" s="2168"/>
      <c r="S7" s="2168"/>
      <c r="T7" s="2168"/>
      <c r="U7" s="2168"/>
      <c r="V7" s="2168"/>
      <c r="W7" s="2168"/>
      <c r="X7" s="2168"/>
      <c r="Y7" s="2168"/>
      <c r="Z7" s="2169"/>
      <c r="AA7" s="2170" t="s">
        <v>234</v>
      </c>
      <c r="AB7" s="2171"/>
      <c r="AC7" s="2171"/>
      <c r="AD7" s="2171"/>
      <c r="AE7" s="2171"/>
      <c r="AF7" s="2171"/>
      <c r="AG7" s="2171"/>
      <c r="AH7" s="2171"/>
      <c r="AI7" s="2171"/>
      <c r="AJ7" s="2171"/>
      <c r="AK7" s="2171"/>
      <c r="AL7" s="2171"/>
      <c r="AM7" s="2171"/>
      <c r="AN7" s="2171"/>
      <c r="AO7" s="2171"/>
      <c r="AP7" s="2172"/>
      <c r="AQ7" s="2170" t="s">
        <v>234</v>
      </c>
      <c r="AR7" s="2171"/>
      <c r="AS7" s="2171"/>
      <c r="AT7" s="2172"/>
    </row>
    <row r="8" spans="1:46" ht="27.6" customHeight="1" x14ac:dyDescent="0.25">
      <c r="A8" s="645" t="s">
        <v>237</v>
      </c>
      <c r="B8" s="2165"/>
      <c r="C8" s="671">
        <f>SUM(K8,O8,S8,W8)</f>
        <v>6</v>
      </c>
      <c r="D8" s="648">
        <f>SUM(L8,P8,T8,X8)</f>
        <v>5</v>
      </c>
      <c r="E8" s="649" t="s">
        <v>235</v>
      </c>
      <c r="F8" s="35">
        <f>SUM(M8,Q8,U8,Y8)</f>
        <v>1</v>
      </c>
      <c r="G8" s="650" t="s">
        <v>235</v>
      </c>
      <c r="H8" s="35">
        <f>SUM(N8,R8,V8,Z8)</f>
        <v>2</v>
      </c>
      <c r="I8" s="650" t="s">
        <v>235</v>
      </c>
      <c r="J8" s="36" t="s">
        <v>235</v>
      </c>
      <c r="K8" s="937">
        <v>2</v>
      </c>
      <c r="L8" s="648">
        <v>4</v>
      </c>
      <c r="M8" s="648">
        <v>1</v>
      </c>
      <c r="N8" s="161">
        <v>1</v>
      </c>
      <c r="O8" s="937">
        <v>2</v>
      </c>
      <c r="P8" s="648">
        <v>0</v>
      </c>
      <c r="Q8" s="648">
        <v>0</v>
      </c>
      <c r="R8" s="161">
        <v>0</v>
      </c>
      <c r="S8" s="937">
        <v>2</v>
      </c>
      <c r="T8" s="648">
        <v>1</v>
      </c>
      <c r="U8" s="648">
        <v>0</v>
      </c>
      <c r="V8" s="161">
        <v>1</v>
      </c>
      <c r="W8" s="937">
        <v>0</v>
      </c>
      <c r="X8" s="648">
        <v>0</v>
      </c>
      <c r="Y8" s="648">
        <v>0</v>
      </c>
      <c r="Z8" s="161">
        <v>0</v>
      </c>
      <c r="AA8" s="881">
        <f>SUM(AI8,AN8)</f>
        <v>1</v>
      </c>
      <c r="AB8" s="529">
        <f>SUM(AN8,AJ8)</f>
        <v>4</v>
      </c>
      <c r="AC8" s="670" t="s">
        <v>235</v>
      </c>
      <c r="AD8" s="35">
        <f>SUM(AO8,AK8)</f>
        <v>5</v>
      </c>
      <c r="AE8" s="670" t="s">
        <v>235</v>
      </c>
      <c r="AF8" s="510">
        <f>SUM(AP8,AL8)</f>
        <v>3</v>
      </c>
      <c r="AG8" s="670" t="s">
        <v>235</v>
      </c>
      <c r="AH8" s="36" t="s">
        <v>235</v>
      </c>
      <c r="AI8" s="848">
        <v>0</v>
      </c>
      <c r="AJ8" s="648">
        <v>3</v>
      </c>
      <c r="AK8" s="648">
        <v>3</v>
      </c>
      <c r="AL8" s="648">
        <v>3</v>
      </c>
      <c r="AM8" s="1061">
        <v>2</v>
      </c>
      <c r="AN8" s="648">
        <v>1</v>
      </c>
      <c r="AO8" s="648">
        <v>2</v>
      </c>
      <c r="AP8" s="161">
        <v>0</v>
      </c>
      <c r="AQ8" s="881">
        <v>0</v>
      </c>
      <c r="AR8" s="35">
        <v>0</v>
      </c>
      <c r="AS8" s="1076" t="s">
        <v>235</v>
      </c>
      <c r="AT8" s="36" t="s">
        <v>235</v>
      </c>
    </row>
    <row r="9" spans="1:46" ht="27.6" customHeight="1" x14ac:dyDescent="0.25">
      <c r="A9" s="646" t="s">
        <v>238</v>
      </c>
      <c r="B9" s="2165"/>
      <c r="C9" s="672">
        <f t="shared" ref="C9:D14" si="0">SUM(K9,O9,S9,W9)</f>
        <v>141</v>
      </c>
      <c r="D9" s="626">
        <f t="shared" si="0"/>
        <v>102</v>
      </c>
      <c r="E9" s="157" t="s">
        <v>235</v>
      </c>
      <c r="F9" s="8">
        <f t="shared" ref="F9:F14" si="1">SUM(M9,Q9,U9,Y9)</f>
        <v>114</v>
      </c>
      <c r="G9" s="327" t="s">
        <v>235</v>
      </c>
      <c r="H9" s="8">
        <f t="shared" ref="H9:H14" si="2">SUM(N9,R9,V9,Z9)</f>
        <v>113</v>
      </c>
      <c r="I9" s="327" t="s">
        <v>235</v>
      </c>
      <c r="J9" s="9" t="s">
        <v>235</v>
      </c>
      <c r="K9" s="938">
        <v>58</v>
      </c>
      <c r="L9" s="626">
        <v>56</v>
      </c>
      <c r="M9" s="626">
        <v>43</v>
      </c>
      <c r="N9" s="93">
        <v>59</v>
      </c>
      <c r="O9" s="938">
        <v>13</v>
      </c>
      <c r="P9" s="626">
        <v>2</v>
      </c>
      <c r="Q9" s="626">
        <v>4</v>
      </c>
      <c r="R9" s="93">
        <v>5</v>
      </c>
      <c r="S9" s="938">
        <v>70</v>
      </c>
      <c r="T9" s="626">
        <v>37</v>
      </c>
      <c r="U9" s="626">
        <v>59</v>
      </c>
      <c r="V9" s="93">
        <v>47</v>
      </c>
      <c r="W9" s="938">
        <v>0</v>
      </c>
      <c r="X9" s="626">
        <v>7</v>
      </c>
      <c r="Y9" s="626">
        <v>8</v>
      </c>
      <c r="Z9" s="93">
        <v>2</v>
      </c>
      <c r="AA9" s="882">
        <f t="shared" ref="AA9:AA14" si="3">SUM(AI9,AN9)</f>
        <v>289</v>
      </c>
      <c r="AB9" s="378">
        <f t="shared" ref="AB9:AB14" si="4">SUM(AN9,AJ9)</f>
        <v>304</v>
      </c>
      <c r="AC9" s="327" t="s">
        <v>235</v>
      </c>
      <c r="AD9" s="8">
        <f t="shared" ref="AD9:AD14" si="5">SUM(AO9,AK9)</f>
        <v>341</v>
      </c>
      <c r="AE9" s="327" t="s">
        <v>235</v>
      </c>
      <c r="AF9" s="493">
        <f t="shared" ref="AF9:AF14" si="6">SUM(AP9,AL9)</f>
        <v>347</v>
      </c>
      <c r="AG9" s="327" t="s">
        <v>235</v>
      </c>
      <c r="AH9" s="9" t="s">
        <v>235</v>
      </c>
      <c r="AI9" s="849">
        <v>153</v>
      </c>
      <c r="AJ9" s="626">
        <v>168</v>
      </c>
      <c r="AK9" s="626">
        <v>216</v>
      </c>
      <c r="AL9" s="626">
        <v>248</v>
      </c>
      <c r="AM9" s="977">
        <v>162</v>
      </c>
      <c r="AN9" s="626">
        <v>136</v>
      </c>
      <c r="AO9" s="626">
        <v>125</v>
      </c>
      <c r="AP9" s="93">
        <v>99</v>
      </c>
      <c r="AQ9" s="882">
        <v>3</v>
      </c>
      <c r="AR9" s="8">
        <v>0</v>
      </c>
      <c r="AS9" s="1074" t="s">
        <v>235</v>
      </c>
      <c r="AT9" s="9" t="s">
        <v>235</v>
      </c>
    </row>
    <row r="10" spans="1:46" ht="27.6" customHeight="1" x14ac:dyDescent="0.25">
      <c r="A10" s="646" t="s">
        <v>239</v>
      </c>
      <c r="B10" s="2165"/>
      <c r="C10" s="672">
        <f t="shared" si="0"/>
        <v>74</v>
      </c>
      <c r="D10" s="626">
        <f t="shared" si="0"/>
        <v>42</v>
      </c>
      <c r="E10" s="157" t="s">
        <v>235</v>
      </c>
      <c r="F10" s="8">
        <f t="shared" si="1"/>
        <v>55</v>
      </c>
      <c r="G10" s="327" t="s">
        <v>235</v>
      </c>
      <c r="H10" s="8">
        <f t="shared" si="2"/>
        <v>57</v>
      </c>
      <c r="I10" s="327" t="s">
        <v>235</v>
      </c>
      <c r="J10" s="9" t="s">
        <v>235</v>
      </c>
      <c r="K10" s="938">
        <v>28</v>
      </c>
      <c r="L10" s="626">
        <v>13</v>
      </c>
      <c r="M10" s="626">
        <v>31</v>
      </c>
      <c r="N10" s="93">
        <v>32</v>
      </c>
      <c r="O10" s="938">
        <v>13</v>
      </c>
      <c r="P10" s="626">
        <v>3</v>
      </c>
      <c r="Q10" s="626">
        <v>3</v>
      </c>
      <c r="R10" s="93">
        <v>4</v>
      </c>
      <c r="S10" s="938">
        <v>33</v>
      </c>
      <c r="T10" s="626">
        <v>24</v>
      </c>
      <c r="U10" s="626">
        <v>16</v>
      </c>
      <c r="V10" s="93">
        <v>18</v>
      </c>
      <c r="W10" s="938">
        <v>0</v>
      </c>
      <c r="X10" s="626">
        <v>2</v>
      </c>
      <c r="Y10" s="626">
        <v>5</v>
      </c>
      <c r="Z10" s="93">
        <v>3</v>
      </c>
      <c r="AA10" s="882">
        <f t="shared" si="3"/>
        <v>146</v>
      </c>
      <c r="AB10" s="378">
        <f t="shared" si="4"/>
        <v>152</v>
      </c>
      <c r="AC10" s="327" t="s">
        <v>235</v>
      </c>
      <c r="AD10" s="8">
        <f t="shared" si="5"/>
        <v>203</v>
      </c>
      <c r="AE10" s="327" t="s">
        <v>235</v>
      </c>
      <c r="AF10" s="493">
        <f t="shared" si="6"/>
        <v>232</v>
      </c>
      <c r="AG10" s="327" t="s">
        <v>235</v>
      </c>
      <c r="AH10" s="9" t="s">
        <v>235</v>
      </c>
      <c r="AI10" s="849">
        <v>74</v>
      </c>
      <c r="AJ10" s="626">
        <v>80</v>
      </c>
      <c r="AK10" s="626">
        <v>128</v>
      </c>
      <c r="AL10" s="626">
        <v>158</v>
      </c>
      <c r="AM10" s="977">
        <v>85</v>
      </c>
      <c r="AN10" s="626">
        <v>72</v>
      </c>
      <c r="AO10" s="626">
        <v>75</v>
      </c>
      <c r="AP10" s="93">
        <v>74</v>
      </c>
      <c r="AQ10" s="882">
        <v>4</v>
      </c>
      <c r="AR10" s="8">
        <v>3</v>
      </c>
      <c r="AS10" s="1074" t="s">
        <v>235</v>
      </c>
      <c r="AT10" s="9" t="s">
        <v>235</v>
      </c>
    </row>
    <row r="11" spans="1:46" ht="27.6" customHeight="1" x14ac:dyDescent="0.25">
      <c r="A11" s="646" t="s">
        <v>240</v>
      </c>
      <c r="B11" s="2165"/>
      <c r="C11" s="672">
        <f t="shared" si="0"/>
        <v>81</v>
      </c>
      <c r="D11" s="626">
        <f t="shared" si="0"/>
        <v>37</v>
      </c>
      <c r="E11" s="157" t="s">
        <v>235</v>
      </c>
      <c r="F11" s="8">
        <f t="shared" si="1"/>
        <v>65</v>
      </c>
      <c r="G11" s="327" t="s">
        <v>235</v>
      </c>
      <c r="H11" s="8">
        <f t="shared" si="2"/>
        <v>49</v>
      </c>
      <c r="I11" s="327" t="s">
        <v>235</v>
      </c>
      <c r="J11" s="9" t="s">
        <v>235</v>
      </c>
      <c r="K11" s="938">
        <v>26</v>
      </c>
      <c r="L11" s="626">
        <v>19</v>
      </c>
      <c r="M11" s="626">
        <v>26</v>
      </c>
      <c r="N11" s="93">
        <v>20</v>
      </c>
      <c r="O11" s="938">
        <v>8</v>
      </c>
      <c r="P11" s="626">
        <v>0</v>
      </c>
      <c r="Q11" s="626">
        <v>5</v>
      </c>
      <c r="R11" s="93">
        <v>1</v>
      </c>
      <c r="S11" s="938">
        <v>47</v>
      </c>
      <c r="T11" s="626">
        <v>15</v>
      </c>
      <c r="U11" s="626">
        <v>34</v>
      </c>
      <c r="V11" s="93">
        <v>28</v>
      </c>
      <c r="W11" s="938">
        <v>0</v>
      </c>
      <c r="X11" s="626">
        <v>3</v>
      </c>
      <c r="Y11" s="626">
        <v>0</v>
      </c>
      <c r="Z11" s="93">
        <v>0</v>
      </c>
      <c r="AA11" s="882">
        <f t="shared" si="3"/>
        <v>47</v>
      </c>
      <c r="AB11" s="378">
        <f t="shared" si="4"/>
        <v>64</v>
      </c>
      <c r="AC11" s="327" t="s">
        <v>235</v>
      </c>
      <c r="AD11" s="8">
        <f t="shared" si="5"/>
        <v>91</v>
      </c>
      <c r="AE11" s="327" t="s">
        <v>235</v>
      </c>
      <c r="AF11" s="493">
        <f t="shared" si="6"/>
        <v>81</v>
      </c>
      <c r="AG11" s="327" t="s">
        <v>235</v>
      </c>
      <c r="AH11" s="9" t="s">
        <v>235</v>
      </c>
      <c r="AI11" s="849">
        <v>13</v>
      </c>
      <c r="AJ11" s="626">
        <v>30</v>
      </c>
      <c r="AK11" s="626">
        <v>52</v>
      </c>
      <c r="AL11" s="626">
        <v>67</v>
      </c>
      <c r="AM11" s="977">
        <v>26</v>
      </c>
      <c r="AN11" s="626">
        <v>34</v>
      </c>
      <c r="AO11" s="626">
        <v>39</v>
      </c>
      <c r="AP11" s="93">
        <v>14</v>
      </c>
      <c r="AQ11" s="882">
        <v>0</v>
      </c>
      <c r="AR11" s="8">
        <v>0</v>
      </c>
      <c r="AS11" s="1074" t="s">
        <v>235</v>
      </c>
      <c r="AT11" s="9" t="s">
        <v>235</v>
      </c>
    </row>
    <row r="12" spans="1:46" ht="27.6" customHeight="1" x14ac:dyDescent="0.25">
      <c r="A12" s="646" t="s">
        <v>241</v>
      </c>
      <c r="B12" s="2165"/>
      <c r="C12" s="672">
        <f t="shared" si="0"/>
        <v>7</v>
      </c>
      <c r="D12" s="626">
        <f t="shared" si="0"/>
        <v>6</v>
      </c>
      <c r="E12" s="157" t="s">
        <v>235</v>
      </c>
      <c r="F12" s="8">
        <f>SUM(M12,Q12,U12,Y12)</f>
        <v>5</v>
      </c>
      <c r="G12" s="643" t="s">
        <v>235</v>
      </c>
      <c r="H12" s="8">
        <f t="shared" si="2"/>
        <v>19</v>
      </c>
      <c r="I12" s="327" t="s">
        <v>235</v>
      </c>
      <c r="J12" s="9" t="s">
        <v>235</v>
      </c>
      <c r="K12" s="938">
        <v>2</v>
      </c>
      <c r="L12" s="626">
        <v>3</v>
      </c>
      <c r="M12" s="626">
        <v>5</v>
      </c>
      <c r="N12" s="93">
        <v>11</v>
      </c>
      <c r="O12" s="938">
        <v>1</v>
      </c>
      <c r="P12" s="626">
        <v>0</v>
      </c>
      <c r="Q12" s="626">
        <v>0</v>
      </c>
      <c r="R12" s="93">
        <v>0</v>
      </c>
      <c r="S12" s="938">
        <v>2</v>
      </c>
      <c r="T12" s="626">
        <v>3</v>
      </c>
      <c r="U12" s="626">
        <v>0</v>
      </c>
      <c r="V12" s="93">
        <v>6</v>
      </c>
      <c r="W12" s="938">
        <v>2</v>
      </c>
      <c r="X12" s="626">
        <v>0</v>
      </c>
      <c r="Y12" s="626">
        <v>0</v>
      </c>
      <c r="Z12" s="93">
        <v>2</v>
      </c>
      <c r="AA12" s="882">
        <f t="shared" si="3"/>
        <v>19</v>
      </c>
      <c r="AB12" s="378">
        <f t="shared" si="4"/>
        <v>6</v>
      </c>
      <c r="AC12" s="157" t="s">
        <v>235</v>
      </c>
      <c r="AD12" s="8">
        <f t="shared" si="5"/>
        <v>6</v>
      </c>
      <c r="AE12" s="157" t="s">
        <v>235</v>
      </c>
      <c r="AF12" s="493">
        <f t="shared" si="6"/>
        <v>7</v>
      </c>
      <c r="AG12" s="157" t="s">
        <v>235</v>
      </c>
      <c r="AH12" s="9" t="s">
        <v>235</v>
      </c>
      <c r="AI12" s="849">
        <v>16</v>
      </c>
      <c r="AJ12" s="626">
        <v>3</v>
      </c>
      <c r="AK12" s="626">
        <v>6</v>
      </c>
      <c r="AL12" s="626">
        <v>7</v>
      </c>
      <c r="AM12" s="977">
        <v>3</v>
      </c>
      <c r="AN12" s="626">
        <v>3</v>
      </c>
      <c r="AO12" s="626">
        <v>0</v>
      </c>
      <c r="AP12" s="93">
        <v>0</v>
      </c>
      <c r="AQ12" s="882">
        <v>0</v>
      </c>
      <c r="AR12" s="8">
        <v>0</v>
      </c>
      <c r="AS12" s="1074" t="s">
        <v>235</v>
      </c>
      <c r="AT12" s="9" t="s">
        <v>235</v>
      </c>
    </row>
    <row r="13" spans="1:46" ht="27.6" customHeight="1" x14ac:dyDescent="0.25">
      <c r="A13" s="646" t="s">
        <v>242</v>
      </c>
      <c r="B13" s="2165"/>
      <c r="C13" s="672">
        <f t="shared" si="0"/>
        <v>1</v>
      </c>
      <c r="D13" s="626">
        <f t="shared" si="0"/>
        <v>3</v>
      </c>
      <c r="E13" s="157" t="s">
        <v>235</v>
      </c>
      <c r="F13" s="8">
        <f t="shared" si="1"/>
        <v>0</v>
      </c>
      <c r="G13" s="643" t="s">
        <v>235</v>
      </c>
      <c r="H13" s="8">
        <f t="shared" si="2"/>
        <v>3</v>
      </c>
      <c r="I13" s="644" t="s">
        <v>235</v>
      </c>
      <c r="J13" s="9" t="s">
        <v>235</v>
      </c>
      <c r="K13" s="938">
        <v>0</v>
      </c>
      <c r="L13" s="626">
        <v>0</v>
      </c>
      <c r="M13" s="626">
        <v>0</v>
      </c>
      <c r="N13" s="93">
        <v>2</v>
      </c>
      <c r="O13" s="938">
        <v>0</v>
      </c>
      <c r="P13" s="626">
        <v>1</v>
      </c>
      <c r="Q13" s="626">
        <v>0</v>
      </c>
      <c r="R13" s="93">
        <v>0</v>
      </c>
      <c r="S13" s="938">
        <v>1</v>
      </c>
      <c r="T13" s="626">
        <v>2</v>
      </c>
      <c r="U13" s="626">
        <v>0</v>
      </c>
      <c r="V13" s="93">
        <v>1</v>
      </c>
      <c r="W13" s="938">
        <v>0</v>
      </c>
      <c r="X13" s="626">
        <v>0</v>
      </c>
      <c r="Y13" s="626">
        <v>0</v>
      </c>
      <c r="Z13" s="93">
        <v>0</v>
      </c>
      <c r="AA13" s="882">
        <f t="shared" si="3"/>
        <v>1</v>
      </c>
      <c r="AB13" s="378">
        <f t="shared" si="4"/>
        <v>1</v>
      </c>
      <c r="AC13" s="157" t="s">
        <v>235</v>
      </c>
      <c r="AD13" s="8">
        <f t="shared" si="5"/>
        <v>1</v>
      </c>
      <c r="AE13" s="157" t="s">
        <v>235</v>
      </c>
      <c r="AF13" s="493">
        <f t="shared" si="6"/>
        <v>0</v>
      </c>
      <c r="AG13" s="157" t="s">
        <v>235</v>
      </c>
      <c r="AH13" s="9" t="s">
        <v>235</v>
      </c>
      <c r="AI13" s="849">
        <v>0</v>
      </c>
      <c r="AJ13" s="626">
        <v>0</v>
      </c>
      <c r="AK13" s="626">
        <v>0</v>
      </c>
      <c r="AL13" s="626">
        <v>0</v>
      </c>
      <c r="AM13" s="977">
        <v>1</v>
      </c>
      <c r="AN13" s="626">
        <v>1</v>
      </c>
      <c r="AO13" s="626">
        <v>1</v>
      </c>
      <c r="AP13" s="93">
        <v>0</v>
      </c>
      <c r="AQ13" s="882">
        <v>1</v>
      </c>
      <c r="AR13" s="8">
        <v>1</v>
      </c>
      <c r="AS13" s="1074" t="s">
        <v>235</v>
      </c>
      <c r="AT13" s="9" t="s">
        <v>235</v>
      </c>
    </row>
    <row r="14" spans="1:46" ht="27.6" customHeight="1" thickBot="1" x14ac:dyDescent="0.3">
      <c r="A14" s="646" t="s">
        <v>243</v>
      </c>
      <c r="B14" s="2166"/>
      <c r="C14" s="673">
        <f t="shared" si="0"/>
        <v>7</v>
      </c>
      <c r="D14" s="647">
        <f t="shared" si="0"/>
        <v>5</v>
      </c>
      <c r="E14" s="651" t="s">
        <v>235</v>
      </c>
      <c r="F14" s="11">
        <f t="shared" si="1"/>
        <v>2</v>
      </c>
      <c r="G14" s="652" t="s">
        <v>235</v>
      </c>
      <c r="H14" s="11">
        <f t="shared" si="2"/>
        <v>0</v>
      </c>
      <c r="I14" s="653" t="s">
        <v>235</v>
      </c>
      <c r="J14" s="12" t="s">
        <v>235</v>
      </c>
      <c r="K14" s="939">
        <v>3</v>
      </c>
      <c r="L14" s="647">
        <v>1</v>
      </c>
      <c r="M14" s="647">
        <v>2</v>
      </c>
      <c r="N14" s="119">
        <v>0</v>
      </c>
      <c r="O14" s="939">
        <v>1</v>
      </c>
      <c r="P14" s="647">
        <v>0</v>
      </c>
      <c r="Q14" s="647">
        <v>0</v>
      </c>
      <c r="R14" s="119">
        <v>0</v>
      </c>
      <c r="S14" s="939">
        <v>3</v>
      </c>
      <c r="T14" s="647">
        <v>2</v>
      </c>
      <c r="U14" s="647">
        <v>0</v>
      </c>
      <c r="V14" s="119">
        <v>0</v>
      </c>
      <c r="W14" s="939">
        <v>0</v>
      </c>
      <c r="X14" s="647">
        <v>2</v>
      </c>
      <c r="Y14" s="647">
        <v>0</v>
      </c>
      <c r="Z14" s="119">
        <v>0</v>
      </c>
      <c r="AA14" s="883">
        <f t="shared" si="3"/>
        <v>11</v>
      </c>
      <c r="AB14" s="535">
        <f t="shared" si="4"/>
        <v>16</v>
      </c>
      <c r="AC14" s="651" t="s">
        <v>235</v>
      </c>
      <c r="AD14" s="11">
        <f t="shared" si="5"/>
        <v>13</v>
      </c>
      <c r="AE14" s="651" t="s">
        <v>235</v>
      </c>
      <c r="AF14" s="511">
        <f t="shared" si="6"/>
        <v>7</v>
      </c>
      <c r="AG14" s="653" t="s">
        <v>235</v>
      </c>
      <c r="AH14" s="12" t="s">
        <v>235</v>
      </c>
      <c r="AI14" s="850">
        <v>4</v>
      </c>
      <c r="AJ14" s="647">
        <v>9</v>
      </c>
      <c r="AK14" s="647">
        <v>9</v>
      </c>
      <c r="AL14" s="647">
        <v>4</v>
      </c>
      <c r="AM14" s="1062">
        <v>7</v>
      </c>
      <c r="AN14" s="647">
        <v>7</v>
      </c>
      <c r="AO14" s="647">
        <v>4</v>
      </c>
      <c r="AP14" s="119">
        <v>3</v>
      </c>
      <c r="AQ14" s="883">
        <v>0</v>
      </c>
      <c r="AR14" s="11">
        <v>0</v>
      </c>
      <c r="AS14" s="1075" t="s">
        <v>235</v>
      </c>
      <c r="AT14" s="12" t="s">
        <v>235</v>
      </c>
    </row>
    <row r="15" spans="1:46" ht="16.5" thickBot="1" x14ac:dyDescent="0.3">
      <c r="A15" s="2173" t="s">
        <v>2</v>
      </c>
      <c r="B15" s="2174"/>
      <c r="C15" s="2174"/>
      <c r="D15" s="2174"/>
      <c r="E15" s="2174"/>
      <c r="F15" s="2174"/>
      <c r="G15" s="2174"/>
      <c r="H15" s="2174"/>
      <c r="I15" s="2174"/>
      <c r="J15" s="2174"/>
      <c r="K15" s="2174"/>
      <c r="L15" s="2174"/>
      <c r="M15" s="2174"/>
      <c r="N15" s="2174"/>
      <c r="O15" s="2174"/>
      <c r="P15" s="2174"/>
      <c r="Q15" s="2174"/>
      <c r="R15" s="2174"/>
      <c r="S15" s="2174"/>
      <c r="T15" s="2174"/>
      <c r="U15" s="2174"/>
      <c r="V15" s="2174"/>
      <c r="W15" s="2174"/>
      <c r="X15" s="2174"/>
      <c r="Y15" s="2174"/>
      <c r="Z15" s="2174"/>
      <c r="AA15" s="2174"/>
      <c r="AB15" s="2174"/>
      <c r="AC15" s="2174"/>
      <c r="AD15" s="2174"/>
      <c r="AE15" s="2174"/>
      <c r="AF15" s="2174"/>
      <c r="AG15" s="2174"/>
      <c r="AH15" s="2174"/>
      <c r="AI15" s="2174"/>
      <c r="AJ15" s="2174"/>
      <c r="AK15" s="2174"/>
      <c r="AL15" s="2174"/>
      <c r="AM15" s="2174"/>
      <c r="AN15" s="2174"/>
      <c r="AO15" s="2174"/>
      <c r="AP15" s="2174"/>
      <c r="AQ15" s="2174"/>
      <c r="AR15" s="2174"/>
      <c r="AS15" s="2174"/>
      <c r="AT15" s="2174"/>
    </row>
    <row r="16" spans="1:46" ht="16.5" thickBot="1" x14ac:dyDescent="0.3">
      <c r="A16" s="2144" t="s">
        <v>3</v>
      </c>
      <c r="B16" s="2145"/>
      <c r="C16" s="2145"/>
      <c r="D16" s="2145"/>
      <c r="E16" s="2145"/>
      <c r="F16" s="2145"/>
      <c r="G16" s="2145"/>
      <c r="H16" s="2145"/>
      <c r="I16" s="2145"/>
      <c r="J16" s="2145"/>
      <c r="K16" s="2145"/>
      <c r="L16" s="2145"/>
      <c r="M16" s="2145"/>
      <c r="N16" s="2145"/>
      <c r="O16" s="2145"/>
      <c r="P16" s="2145"/>
      <c r="Q16" s="2145"/>
      <c r="R16" s="2145"/>
      <c r="S16" s="2145"/>
      <c r="T16" s="2145"/>
      <c r="U16" s="2145"/>
      <c r="V16" s="2145"/>
      <c r="W16" s="2145"/>
      <c r="X16" s="2145"/>
      <c r="Y16" s="2145"/>
      <c r="Z16" s="2145"/>
      <c r="AA16" s="2145"/>
      <c r="AB16" s="2145"/>
      <c r="AC16" s="2145"/>
      <c r="AD16" s="2145"/>
      <c r="AE16" s="2145"/>
      <c r="AF16" s="2146"/>
      <c r="AG16" s="2146"/>
      <c r="AH16" s="2146"/>
      <c r="AI16" s="2146"/>
      <c r="AJ16" s="2146"/>
      <c r="AK16" s="2146"/>
      <c r="AL16" s="2146"/>
      <c r="AM16" s="2146"/>
      <c r="AN16" s="2146"/>
      <c r="AO16" s="2146"/>
      <c r="AP16" s="2146"/>
      <c r="AQ16" s="2146"/>
      <c r="AR16" s="2146"/>
      <c r="AS16" s="2146"/>
      <c r="AT16" s="2146"/>
    </row>
    <row r="17" spans="1:46" ht="31.5" x14ac:dyDescent="0.25">
      <c r="A17" s="402" t="s">
        <v>4</v>
      </c>
      <c r="B17" s="182" t="s">
        <v>5</v>
      </c>
      <c r="C17" s="674">
        <v>0.22</v>
      </c>
      <c r="D17" s="264">
        <v>0.28999999999999998</v>
      </c>
      <c r="E17" s="121">
        <v>0.25</v>
      </c>
      <c r="F17" s="660">
        <v>0.34</v>
      </c>
      <c r="G17" s="252">
        <v>0.3</v>
      </c>
      <c r="H17" s="522">
        <v>0.68</v>
      </c>
      <c r="I17" s="519">
        <v>0.35</v>
      </c>
      <c r="J17" s="661">
        <v>0.45</v>
      </c>
      <c r="K17" s="989">
        <v>0.34</v>
      </c>
      <c r="L17" s="588">
        <v>0.25</v>
      </c>
      <c r="M17" s="588">
        <v>0.15</v>
      </c>
      <c r="N17" s="667"/>
      <c r="O17" s="989">
        <v>0.16</v>
      </c>
      <c r="P17" s="588"/>
      <c r="Q17" s="588"/>
      <c r="R17" s="667"/>
      <c r="S17" s="989">
        <v>0.2</v>
      </c>
      <c r="T17" s="588">
        <v>0.3</v>
      </c>
      <c r="U17" s="588">
        <v>0.38</v>
      </c>
      <c r="V17" s="667">
        <v>0.35</v>
      </c>
      <c r="W17" s="940"/>
      <c r="X17" s="588"/>
      <c r="Y17" s="588"/>
      <c r="Z17" s="588"/>
      <c r="AA17" s="884">
        <v>0.23</v>
      </c>
      <c r="AB17" s="398">
        <v>0.26</v>
      </c>
      <c r="AC17" s="354">
        <v>0.27500000000000002</v>
      </c>
      <c r="AD17" s="355">
        <v>0.09</v>
      </c>
      <c r="AE17" s="552">
        <v>0.3</v>
      </c>
      <c r="AF17" s="502">
        <v>0.2</v>
      </c>
      <c r="AG17" s="555">
        <v>0.38</v>
      </c>
      <c r="AH17" s="86"/>
      <c r="AI17" s="724">
        <v>0.22</v>
      </c>
      <c r="AJ17" s="588">
        <v>0.26</v>
      </c>
      <c r="AK17" s="588">
        <v>0.04</v>
      </c>
      <c r="AL17" s="588">
        <v>7.0000000000000007E-2</v>
      </c>
      <c r="AM17" s="940">
        <v>0.28999999999999998</v>
      </c>
      <c r="AN17" s="588">
        <v>0.3</v>
      </c>
      <c r="AO17" s="588">
        <v>0.25</v>
      </c>
      <c r="AP17" s="667">
        <v>0.18</v>
      </c>
      <c r="AQ17" s="1030">
        <v>0.03</v>
      </c>
      <c r="AR17" s="814">
        <v>0.12</v>
      </c>
      <c r="AS17" s="815">
        <v>0.55000000000000004</v>
      </c>
      <c r="AT17" s="816"/>
    </row>
    <row r="18" spans="1:46" ht="31.5" x14ac:dyDescent="0.25">
      <c r="A18" s="98" t="s">
        <v>6</v>
      </c>
      <c r="B18" s="18" t="s">
        <v>5</v>
      </c>
      <c r="C18" s="675">
        <v>0.15</v>
      </c>
      <c r="D18" s="265">
        <v>0.23</v>
      </c>
      <c r="E18" s="122">
        <v>0.2</v>
      </c>
      <c r="F18" s="311">
        <v>0.33</v>
      </c>
      <c r="G18" s="253">
        <v>0.25</v>
      </c>
      <c r="H18" s="523" t="s">
        <v>192</v>
      </c>
      <c r="I18" s="520">
        <v>0.3</v>
      </c>
      <c r="J18" s="37">
        <v>0.35</v>
      </c>
      <c r="K18" s="990">
        <v>0.18</v>
      </c>
      <c r="L18" s="449">
        <v>7.0000000000000007E-2</v>
      </c>
      <c r="M18" s="449">
        <v>0.13</v>
      </c>
      <c r="N18" s="668"/>
      <c r="O18" s="990">
        <v>0.15</v>
      </c>
      <c r="P18" s="449"/>
      <c r="Q18" s="449"/>
      <c r="R18" s="668"/>
      <c r="S18" s="990">
        <v>0.15</v>
      </c>
      <c r="T18" s="449">
        <v>0.26</v>
      </c>
      <c r="U18" s="449">
        <v>0.36</v>
      </c>
      <c r="V18" s="668"/>
      <c r="W18" s="941"/>
      <c r="X18" s="449"/>
      <c r="Y18" s="449"/>
      <c r="Z18" s="449"/>
      <c r="AA18" s="885">
        <v>0.26</v>
      </c>
      <c r="AB18" s="399">
        <v>0.19</v>
      </c>
      <c r="AC18" s="330">
        <v>0.24</v>
      </c>
      <c r="AD18" s="222">
        <v>0.11</v>
      </c>
      <c r="AE18" s="376">
        <v>0.28999999999999998</v>
      </c>
      <c r="AF18" s="501">
        <v>0.1</v>
      </c>
      <c r="AG18" s="156">
        <v>0.34</v>
      </c>
      <c r="AH18" s="33"/>
      <c r="AI18" s="725">
        <v>0.26</v>
      </c>
      <c r="AJ18" s="449">
        <v>0.18</v>
      </c>
      <c r="AK18" s="449">
        <v>0.13</v>
      </c>
      <c r="AL18" s="449">
        <v>0.04</v>
      </c>
      <c r="AM18" s="941">
        <v>0.18</v>
      </c>
      <c r="AN18" s="449">
        <v>0.23</v>
      </c>
      <c r="AO18" s="449">
        <v>0.05</v>
      </c>
      <c r="AP18" s="668">
        <v>0.08</v>
      </c>
      <c r="AQ18" s="1031">
        <v>0.18</v>
      </c>
      <c r="AR18" s="481">
        <v>0.47</v>
      </c>
      <c r="AS18" s="567">
        <v>0.55000000000000004</v>
      </c>
      <c r="AT18" s="349"/>
    </row>
    <row r="19" spans="1:46" ht="31.5" x14ac:dyDescent="0.25">
      <c r="A19" s="403" t="s">
        <v>7</v>
      </c>
      <c r="B19" s="18" t="s">
        <v>5</v>
      </c>
      <c r="C19" s="675">
        <v>0.39</v>
      </c>
      <c r="D19" s="265">
        <v>0.65</v>
      </c>
      <c r="E19" s="122">
        <v>0.44</v>
      </c>
      <c r="F19" s="311">
        <v>0.59</v>
      </c>
      <c r="G19" s="253">
        <v>0.49</v>
      </c>
      <c r="H19" s="523">
        <v>0.5</v>
      </c>
      <c r="I19" s="520">
        <v>0.54</v>
      </c>
      <c r="J19" s="37">
        <v>0.59</v>
      </c>
      <c r="K19" s="990">
        <v>0.45</v>
      </c>
      <c r="L19" s="449">
        <v>0.63</v>
      </c>
      <c r="M19" s="449">
        <v>0.6</v>
      </c>
      <c r="N19" s="668">
        <v>0.51</v>
      </c>
      <c r="O19" s="990"/>
      <c r="P19" s="449"/>
      <c r="Q19" s="449"/>
      <c r="R19" s="668"/>
      <c r="S19" s="990">
        <v>0.32</v>
      </c>
      <c r="T19" s="449">
        <v>0.68</v>
      </c>
      <c r="U19" s="449">
        <v>0.53</v>
      </c>
      <c r="V19" s="668">
        <v>0.49</v>
      </c>
      <c r="W19" s="941">
        <v>0.34</v>
      </c>
      <c r="X19" s="449">
        <v>0.64</v>
      </c>
      <c r="Y19" s="449">
        <v>0.85</v>
      </c>
      <c r="Z19" s="449">
        <v>0.5</v>
      </c>
      <c r="AA19" s="885">
        <v>0.51</v>
      </c>
      <c r="AB19" s="399">
        <v>0.43</v>
      </c>
      <c r="AC19" s="60">
        <v>0.56000000000000005</v>
      </c>
      <c r="AD19" s="164">
        <v>0.14000000000000001</v>
      </c>
      <c r="AE19" s="553">
        <v>0.61</v>
      </c>
      <c r="AF19" s="501">
        <v>0.41</v>
      </c>
      <c r="AG19" s="556">
        <v>0.66</v>
      </c>
      <c r="AH19" s="33"/>
      <c r="AI19" s="725">
        <v>0.52</v>
      </c>
      <c r="AJ19" s="449">
        <v>0.42</v>
      </c>
      <c r="AK19" s="449">
        <v>7.0000000000000007E-2</v>
      </c>
      <c r="AL19" s="449">
        <v>0.18</v>
      </c>
      <c r="AM19" s="941">
        <v>0.35</v>
      </c>
      <c r="AN19" s="449">
        <v>0.51</v>
      </c>
      <c r="AO19" s="449">
        <v>0.23</v>
      </c>
      <c r="AP19" s="668">
        <v>0.09</v>
      </c>
      <c r="AQ19" s="1031">
        <v>0.68</v>
      </c>
      <c r="AR19" s="481">
        <v>0.31</v>
      </c>
      <c r="AS19" s="567">
        <v>0.65</v>
      </c>
      <c r="AT19" s="52"/>
    </row>
    <row r="20" spans="1:46" ht="32.25" thickBot="1" x14ac:dyDescent="0.3">
      <c r="A20" s="404" t="s">
        <v>8</v>
      </c>
      <c r="B20" s="183" t="s">
        <v>5</v>
      </c>
      <c r="C20" s="676">
        <v>0.6</v>
      </c>
      <c r="D20" s="266">
        <v>0.69</v>
      </c>
      <c r="E20" s="123">
        <v>0.65</v>
      </c>
      <c r="F20" s="662">
        <v>0.76</v>
      </c>
      <c r="G20" s="254">
        <v>0.7</v>
      </c>
      <c r="H20" s="524">
        <v>0.68</v>
      </c>
      <c r="I20" s="521">
        <v>0.75</v>
      </c>
      <c r="J20" s="45">
        <v>0.8</v>
      </c>
      <c r="K20" s="991">
        <v>0.53</v>
      </c>
      <c r="L20" s="457">
        <v>0.56999999999999995</v>
      </c>
      <c r="M20" s="457">
        <v>0.57999999999999996</v>
      </c>
      <c r="N20" s="669">
        <v>0.61</v>
      </c>
      <c r="O20" s="991"/>
      <c r="P20" s="457"/>
      <c r="Q20" s="457"/>
      <c r="R20" s="669"/>
      <c r="S20" s="991">
        <v>0.63</v>
      </c>
      <c r="T20" s="457">
        <v>0.78</v>
      </c>
      <c r="U20" s="457">
        <v>0.85</v>
      </c>
      <c r="V20" s="669">
        <v>0.69</v>
      </c>
      <c r="W20" s="942">
        <v>0.86</v>
      </c>
      <c r="X20" s="457">
        <v>0.91</v>
      </c>
      <c r="Y20" s="457">
        <v>0.95</v>
      </c>
      <c r="Z20" s="457">
        <v>0.88</v>
      </c>
      <c r="AA20" s="886">
        <v>0.33</v>
      </c>
      <c r="AB20" s="400">
        <v>0.19</v>
      </c>
      <c r="AC20" s="356">
        <v>0.38</v>
      </c>
      <c r="AD20" s="357" t="s">
        <v>196</v>
      </c>
      <c r="AE20" s="554">
        <v>0.43</v>
      </c>
      <c r="AF20" s="504">
        <v>0.32</v>
      </c>
      <c r="AG20" s="356">
        <v>0.48</v>
      </c>
      <c r="AH20" s="88"/>
      <c r="AI20" s="680">
        <v>0.33</v>
      </c>
      <c r="AJ20" s="457">
        <v>0.19</v>
      </c>
      <c r="AK20" s="457"/>
      <c r="AL20" s="457"/>
      <c r="AM20" s="942">
        <v>0.28999999999999998</v>
      </c>
      <c r="AN20" s="457">
        <v>0.46</v>
      </c>
      <c r="AO20" s="457"/>
      <c r="AP20" s="669"/>
      <c r="AQ20" s="1032">
        <v>0.26</v>
      </c>
      <c r="AR20" s="817">
        <v>0.63</v>
      </c>
      <c r="AS20" s="818">
        <v>0.55000000000000004</v>
      </c>
      <c r="AT20" s="167"/>
    </row>
    <row r="21" spans="1:46" ht="16.5" thickBot="1" x14ac:dyDescent="0.3">
      <c r="A21" s="2181" t="s">
        <v>9</v>
      </c>
      <c r="B21" s="2182"/>
      <c r="C21" s="2183"/>
      <c r="D21" s="2183"/>
      <c r="E21" s="2183"/>
      <c r="F21" s="2183"/>
      <c r="G21" s="2183"/>
      <c r="H21" s="2183"/>
      <c r="I21" s="2183"/>
      <c r="J21" s="2183"/>
      <c r="K21" s="2183"/>
      <c r="L21" s="2183"/>
      <c r="M21" s="2183"/>
      <c r="N21" s="2183"/>
      <c r="O21" s="2183"/>
      <c r="P21" s="2183"/>
      <c r="Q21" s="2183"/>
      <c r="R21" s="2183"/>
      <c r="S21" s="2183"/>
      <c r="T21" s="2183"/>
      <c r="U21" s="2183"/>
      <c r="V21" s="2183"/>
      <c r="W21" s="2183"/>
      <c r="X21" s="2183"/>
      <c r="Y21" s="2183"/>
      <c r="Z21" s="2183"/>
      <c r="AA21" s="2183"/>
      <c r="AB21" s="2183"/>
      <c r="AC21" s="2183"/>
      <c r="AD21" s="2183"/>
      <c r="AE21" s="2183"/>
      <c r="AF21" s="2183"/>
      <c r="AG21" s="2184"/>
      <c r="AH21" s="2185"/>
      <c r="AI21" s="2186"/>
      <c r="AJ21" s="2186"/>
      <c r="AK21" s="2186"/>
      <c r="AL21" s="2186"/>
      <c r="AM21" s="2186"/>
      <c r="AN21" s="2186"/>
      <c r="AO21" s="2186"/>
      <c r="AP21" s="2186"/>
      <c r="AQ21" s="2186"/>
      <c r="AR21" s="2186"/>
      <c r="AS21" s="2186"/>
      <c r="AT21" s="2187"/>
    </row>
    <row r="22" spans="1:46" ht="15.75" x14ac:dyDescent="0.25">
      <c r="A22" s="16" t="s">
        <v>10</v>
      </c>
      <c r="B22" s="22" t="s">
        <v>11</v>
      </c>
      <c r="C22" s="677">
        <v>0</v>
      </c>
      <c r="D22" s="267">
        <v>5</v>
      </c>
      <c r="E22" s="235">
        <v>7</v>
      </c>
      <c r="F22" s="227">
        <v>7</v>
      </c>
      <c r="G22" s="474">
        <v>14</v>
      </c>
      <c r="H22" s="525">
        <v>12</v>
      </c>
      <c r="I22" s="474">
        <v>21</v>
      </c>
      <c r="J22" s="663">
        <v>28</v>
      </c>
      <c r="K22" s="943"/>
      <c r="L22" s="736"/>
      <c r="M22" s="736"/>
      <c r="N22" s="737">
        <v>4</v>
      </c>
      <c r="O22" s="943"/>
      <c r="P22" s="736"/>
      <c r="Q22" s="736"/>
      <c r="R22" s="737"/>
      <c r="S22" s="943">
        <v>0</v>
      </c>
      <c r="T22" s="736">
        <v>5</v>
      </c>
      <c r="U22" s="736">
        <v>7</v>
      </c>
      <c r="V22" s="737">
        <v>7</v>
      </c>
      <c r="W22" s="943"/>
      <c r="X22" s="736"/>
      <c r="Y22" s="736"/>
      <c r="Z22" s="737">
        <v>1</v>
      </c>
      <c r="AA22" s="887">
        <v>3</v>
      </c>
      <c r="AB22" s="361">
        <v>6</v>
      </c>
      <c r="AC22" s="139">
        <v>12</v>
      </c>
      <c r="AD22" s="207">
        <v>4</v>
      </c>
      <c r="AE22" s="139">
        <v>18</v>
      </c>
      <c r="AF22" s="484">
        <v>5</v>
      </c>
      <c r="AG22" s="139">
        <v>20</v>
      </c>
      <c r="AH22" s="193"/>
      <c r="AI22" s="852">
        <v>3</v>
      </c>
      <c r="AJ22" s="589">
        <v>3</v>
      </c>
      <c r="AK22" s="589"/>
      <c r="AL22" s="589"/>
      <c r="AM22" s="1063"/>
      <c r="AN22" s="589">
        <v>3</v>
      </c>
      <c r="AO22" s="589">
        <v>4</v>
      </c>
      <c r="AP22" s="589">
        <v>5</v>
      </c>
      <c r="AQ22" s="887">
        <v>0</v>
      </c>
      <c r="AR22" s="419">
        <v>46</v>
      </c>
      <c r="AS22" s="568">
        <v>4</v>
      </c>
      <c r="AT22" s="420"/>
    </row>
    <row r="23" spans="1:46" ht="16.5" thickBot="1" x14ac:dyDescent="0.3">
      <c r="A23" s="24" t="s">
        <v>12</v>
      </c>
      <c r="B23" s="25" t="s">
        <v>11</v>
      </c>
      <c r="C23" s="678">
        <v>0</v>
      </c>
      <c r="D23" s="268">
        <v>0.71</v>
      </c>
      <c r="E23" s="204">
        <v>0.15</v>
      </c>
      <c r="F23" s="203">
        <v>0.47</v>
      </c>
      <c r="G23" s="475">
        <v>0.3</v>
      </c>
      <c r="H23" s="526">
        <v>0.44</v>
      </c>
      <c r="I23" s="316">
        <v>0.5</v>
      </c>
      <c r="J23" s="664">
        <v>0.7</v>
      </c>
      <c r="K23" s="944"/>
      <c r="L23" s="738"/>
      <c r="M23" s="738"/>
      <c r="N23" s="739">
        <v>0.5</v>
      </c>
      <c r="O23" s="944"/>
      <c r="P23" s="738"/>
      <c r="Q23" s="738"/>
      <c r="R23" s="739"/>
      <c r="S23" s="944">
        <v>0</v>
      </c>
      <c r="T23" s="738">
        <v>0.71</v>
      </c>
      <c r="U23" s="738">
        <v>0.47</v>
      </c>
      <c r="V23" s="739">
        <v>0.39</v>
      </c>
      <c r="W23" s="944"/>
      <c r="X23" s="738"/>
      <c r="Y23" s="738"/>
      <c r="Z23" s="739">
        <v>1</v>
      </c>
      <c r="AA23" s="888">
        <v>0.14000000000000001</v>
      </c>
      <c r="AB23" s="362">
        <v>0.27</v>
      </c>
      <c r="AC23" s="138">
        <v>0.375</v>
      </c>
      <c r="AD23" s="220">
        <v>0.33</v>
      </c>
      <c r="AE23" s="323">
        <v>0.75</v>
      </c>
      <c r="AF23" s="485">
        <v>0.45</v>
      </c>
      <c r="AG23" s="323">
        <v>0.5</v>
      </c>
      <c r="AH23" s="194"/>
      <c r="AI23" s="853">
        <v>0.14000000000000001</v>
      </c>
      <c r="AJ23" s="590">
        <v>0.4</v>
      </c>
      <c r="AK23" s="590"/>
      <c r="AL23" s="590"/>
      <c r="AM23" s="1064"/>
      <c r="AN23" s="590">
        <v>0.5</v>
      </c>
      <c r="AO23" s="590">
        <v>0.33</v>
      </c>
      <c r="AP23" s="590">
        <v>0.45</v>
      </c>
      <c r="AQ23" s="888">
        <v>0</v>
      </c>
      <c r="AR23" s="421">
        <f>46/58</f>
        <v>0.7931034482758621</v>
      </c>
      <c r="AS23" s="569">
        <v>0.65</v>
      </c>
      <c r="AT23" s="422"/>
    </row>
    <row r="24" spans="1:46" ht="16.5" thickBot="1" x14ac:dyDescent="0.3">
      <c r="A24" s="2175" t="s">
        <v>13</v>
      </c>
      <c r="B24" s="2176"/>
      <c r="C24" s="2182"/>
      <c r="D24" s="2182"/>
      <c r="E24" s="2182"/>
      <c r="F24" s="2182"/>
      <c r="G24" s="2182"/>
      <c r="H24" s="2182"/>
      <c r="I24" s="2182"/>
      <c r="J24" s="2182"/>
      <c r="K24" s="2183"/>
      <c r="L24" s="2183"/>
      <c r="M24" s="2183"/>
      <c r="N24" s="2183"/>
      <c r="O24" s="2183"/>
      <c r="P24" s="2183"/>
      <c r="Q24" s="2183"/>
      <c r="R24" s="2183"/>
      <c r="S24" s="2183"/>
      <c r="T24" s="2183"/>
      <c r="U24" s="2183"/>
      <c r="V24" s="2183"/>
      <c r="W24" s="2183"/>
      <c r="X24" s="2183"/>
      <c r="Y24" s="2183"/>
      <c r="Z24" s="2183"/>
      <c r="AA24" s="2183"/>
      <c r="AB24" s="2183"/>
      <c r="AC24" s="2183"/>
      <c r="AD24" s="2183"/>
      <c r="AE24" s="2183"/>
      <c r="AF24" s="2183"/>
      <c r="AG24" s="2184"/>
      <c r="AH24" s="2178"/>
      <c r="AI24" s="2179"/>
      <c r="AJ24" s="2179"/>
      <c r="AK24" s="2179"/>
      <c r="AL24" s="2179"/>
      <c r="AM24" s="2179"/>
      <c r="AN24" s="2179"/>
      <c r="AO24" s="2179"/>
      <c r="AP24" s="2179"/>
      <c r="AQ24" s="2179"/>
      <c r="AR24" s="2179"/>
      <c r="AS24" s="2179"/>
      <c r="AT24" s="2180"/>
    </row>
    <row r="25" spans="1:46" ht="47.25" x14ac:dyDescent="0.25">
      <c r="A25" s="26" t="s">
        <v>14</v>
      </c>
      <c r="B25" s="22" t="s">
        <v>15</v>
      </c>
      <c r="C25" s="679">
        <v>0</v>
      </c>
      <c r="D25" s="665">
        <v>2</v>
      </c>
      <c r="E25" s="124">
        <v>4</v>
      </c>
      <c r="F25" s="207">
        <v>3</v>
      </c>
      <c r="G25" s="255">
        <v>10</v>
      </c>
      <c r="H25" s="529">
        <v>37</v>
      </c>
      <c r="I25" s="527">
        <v>10</v>
      </c>
      <c r="J25" s="666">
        <v>24</v>
      </c>
      <c r="K25" s="992"/>
      <c r="L25" s="591"/>
      <c r="M25" s="591"/>
      <c r="N25" s="735"/>
      <c r="O25" s="945"/>
      <c r="P25" s="591"/>
      <c r="Q25" s="591"/>
      <c r="R25" s="591"/>
      <c r="S25" s="992">
        <v>0</v>
      </c>
      <c r="T25" s="591">
        <v>2</v>
      </c>
      <c r="U25" s="591">
        <v>3</v>
      </c>
      <c r="V25" s="735">
        <v>37</v>
      </c>
      <c r="W25" s="945"/>
      <c r="X25" s="591"/>
      <c r="Y25" s="591"/>
      <c r="Z25" s="591"/>
      <c r="AA25" s="889">
        <v>0</v>
      </c>
      <c r="AB25" s="363">
        <v>3</v>
      </c>
      <c r="AC25" s="139">
        <v>9</v>
      </c>
      <c r="AD25" s="207">
        <v>4</v>
      </c>
      <c r="AE25" s="139">
        <v>17</v>
      </c>
      <c r="AF25" s="484">
        <v>6</v>
      </c>
      <c r="AG25" s="139">
        <v>1</v>
      </c>
      <c r="AH25" s="193"/>
      <c r="AI25" s="854">
        <v>0</v>
      </c>
      <c r="AJ25" s="591">
        <v>3</v>
      </c>
      <c r="AK25" s="591">
        <v>4</v>
      </c>
      <c r="AL25" s="591">
        <v>6</v>
      </c>
      <c r="AM25" s="945"/>
      <c r="AN25" s="591"/>
      <c r="AO25" s="591"/>
      <c r="AP25" s="591"/>
      <c r="AQ25" s="889">
        <v>3</v>
      </c>
      <c r="AR25" s="423">
        <v>10</v>
      </c>
      <c r="AS25" s="570">
        <v>4</v>
      </c>
      <c r="AT25" s="420"/>
    </row>
    <row r="26" spans="1:46" ht="47.25" x14ac:dyDescent="0.25">
      <c r="A26" s="17" t="s">
        <v>16</v>
      </c>
      <c r="B26" s="18" t="s">
        <v>17</v>
      </c>
      <c r="C26" s="675">
        <v>0</v>
      </c>
      <c r="D26" s="265">
        <v>0.35</v>
      </c>
      <c r="E26" s="129">
        <v>0.25</v>
      </c>
      <c r="F26" s="205">
        <v>0.55000000000000004</v>
      </c>
      <c r="G26" s="256">
        <v>0.5</v>
      </c>
      <c r="H26" s="384">
        <v>0.55000000000000004</v>
      </c>
      <c r="I26" s="231">
        <v>0.5</v>
      </c>
      <c r="J26" s="37">
        <v>0.5</v>
      </c>
      <c r="K26" s="990"/>
      <c r="L26" s="449"/>
      <c r="M26" s="449"/>
      <c r="N26" s="668"/>
      <c r="O26" s="941"/>
      <c r="P26" s="449"/>
      <c r="Q26" s="449"/>
      <c r="R26" s="449"/>
      <c r="S26" s="990">
        <v>0</v>
      </c>
      <c r="T26" s="449">
        <v>0.35</v>
      </c>
      <c r="U26" s="449">
        <v>0.55000000000000004</v>
      </c>
      <c r="V26" s="668">
        <v>0.55000000000000004</v>
      </c>
      <c r="W26" s="941"/>
      <c r="X26" s="449"/>
      <c r="Y26" s="449"/>
      <c r="Z26" s="449"/>
      <c r="AA26" s="890">
        <v>0</v>
      </c>
      <c r="AB26" s="364">
        <v>0.6</v>
      </c>
      <c r="AC26" s="140">
        <f>4/9</f>
        <v>0.44444444444444442</v>
      </c>
      <c r="AD26" s="221">
        <v>1</v>
      </c>
      <c r="AE26" s="324">
        <f>9/17</f>
        <v>0.52941176470588236</v>
      </c>
      <c r="AF26" s="486">
        <v>0.83</v>
      </c>
      <c r="AG26" s="140">
        <v>1</v>
      </c>
      <c r="AH26" s="195"/>
      <c r="AI26" s="726">
        <v>0</v>
      </c>
      <c r="AJ26" s="449">
        <v>0.6</v>
      </c>
      <c r="AK26" s="449">
        <v>1</v>
      </c>
      <c r="AL26" s="449">
        <v>0.83</v>
      </c>
      <c r="AM26" s="941"/>
      <c r="AN26" s="449"/>
      <c r="AO26" s="449"/>
      <c r="AP26" s="449"/>
      <c r="AQ26" s="890">
        <v>1</v>
      </c>
      <c r="AR26" s="424">
        <v>0.3</v>
      </c>
      <c r="AS26" s="571">
        <v>0.75</v>
      </c>
      <c r="AT26" s="425"/>
    </row>
    <row r="27" spans="1:46" ht="32.25" thickBot="1" x14ac:dyDescent="0.3">
      <c r="A27" s="20" t="s">
        <v>18</v>
      </c>
      <c r="B27" s="67" t="s">
        <v>19</v>
      </c>
      <c r="C27" s="808">
        <v>0</v>
      </c>
      <c r="D27" s="270">
        <v>0.17</v>
      </c>
      <c r="E27" s="125">
        <v>0.1</v>
      </c>
      <c r="F27" s="208">
        <v>0.5</v>
      </c>
      <c r="G27" s="257">
        <v>0.1</v>
      </c>
      <c r="H27" s="530">
        <v>0.31</v>
      </c>
      <c r="I27" s="528">
        <v>0.3</v>
      </c>
      <c r="J27" s="809">
        <v>0.5</v>
      </c>
      <c r="K27" s="993"/>
      <c r="L27" s="592"/>
      <c r="M27" s="592"/>
      <c r="N27" s="741"/>
      <c r="O27" s="946"/>
      <c r="P27" s="592"/>
      <c r="Q27" s="592"/>
      <c r="R27" s="592"/>
      <c r="S27" s="993">
        <v>0</v>
      </c>
      <c r="T27" s="592">
        <v>0.17</v>
      </c>
      <c r="U27" s="592">
        <v>0.5</v>
      </c>
      <c r="V27" s="741">
        <v>0.31</v>
      </c>
      <c r="W27" s="946"/>
      <c r="X27" s="592"/>
      <c r="Y27" s="592"/>
      <c r="Z27" s="592"/>
      <c r="AA27" s="891">
        <v>0</v>
      </c>
      <c r="AB27" s="365">
        <v>1</v>
      </c>
      <c r="AC27" s="141">
        <v>0.4</v>
      </c>
      <c r="AD27" s="251">
        <v>1</v>
      </c>
      <c r="AE27" s="141">
        <v>0.5</v>
      </c>
      <c r="AF27" s="487">
        <v>1</v>
      </c>
      <c r="AG27" s="71">
        <v>0</v>
      </c>
      <c r="AH27" s="196"/>
      <c r="AI27" s="727">
        <v>0</v>
      </c>
      <c r="AJ27" s="592">
        <v>1</v>
      </c>
      <c r="AK27" s="592">
        <v>1</v>
      </c>
      <c r="AL27" s="592">
        <v>1</v>
      </c>
      <c r="AM27" s="946"/>
      <c r="AN27" s="592"/>
      <c r="AO27" s="592"/>
      <c r="AP27" s="592"/>
      <c r="AQ27" s="891">
        <v>1</v>
      </c>
      <c r="AR27" s="426">
        <v>0.19</v>
      </c>
      <c r="AS27" s="572">
        <v>0.6</v>
      </c>
      <c r="AT27" s="71"/>
    </row>
    <row r="28" spans="1:46" s="416" customFormat="1" ht="16.5" thickBot="1" x14ac:dyDescent="0.3">
      <c r="A28" s="2188" t="s">
        <v>20</v>
      </c>
      <c r="B28" s="2189"/>
      <c r="C28" s="2189"/>
      <c r="D28" s="2189"/>
      <c r="E28" s="2189"/>
      <c r="F28" s="2189"/>
      <c r="G28" s="2189"/>
      <c r="H28" s="2189"/>
      <c r="I28" s="2189"/>
      <c r="J28" s="2189"/>
      <c r="K28" s="2189"/>
      <c r="L28" s="2189"/>
      <c r="M28" s="2189"/>
      <c r="N28" s="2189"/>
      <c r="O28" s="2189"/>
      <c r="P28" s="2189"/>
      <c r="Q28" s="2189"/>
      <c r="R28" s="2189"/>
      <c r="S28" s="2189"/>
      <c r="T28" s="2189"/>
      <c r="U28" s="2189"/>
      <c r="V28" s="2189"/>
      <c r="W28" s="2189"/>
      <c r="X28" s="2189"/>
      <c r="Y28" s="2189"/>
      <c r="Z28" s="2189"/>
      <c r="AA28" s="2189"/>
      <c r="AB28" s="2189"/>
      <c r="AC28" s="2189"/>
      <c r="AD28" s="2189"/>
      <c r="AE28" s="2189"/>
      <c r="AF28" s="2189"/>
      <c r="AG28" s="2189"/>
      <c r="AH28" s="70"/>
      <c r="AI28" s="702"/>
      <c r="AJ28" s="3"/>
      <c r="AK28" s="3"/>
      <c r="AL28" s="3"/>
      <c r="AM28" s="1065"/>
      <c r="AN28" s="3"/>
      <c r="AO28" s="3"/>
      <c r="AP28" s="3"/>
      <c r="AQ28" s="1033"/>
      <c r="AR28" s="812"/>
      <c r="AS28" s="3"/>
      <c r="AT28" s="813"/>
    </row>
    <row r="29" spans="1:46" s="85" customFormat="1" ht="16.5" thickBot="1" x14ac:dyDescent="0.3">
      <c r="A29" s="76" t="s">
        <v>21</v>
      </c>
      <c r="B29" s="82" t="s">
        <v>22</v>
      </c>
      <c r="C29" s="681">
        <v>0</v>
      </c>
      <c r="D29" s="271">
        <v>1</v>
      </c>
      <c r="E29" s="126">
        <v>0.1</v>
      </c>
      <c r="F29" s="77">
        <v>0.1</v>
      </c>
      <c r="G29" s="258">
        <v>0.2</v>
      </c>
      <c r="H29" s="366">
        <v>0.6</v>
      </c>
      <c r="I29" s="126">
        <v>0.35</v>
      </c>
      <c r="J29" s="77">
        <v>0.53</v>
      </c>
      <c r="K29" s="892"/>
      <c r="L29" s="77"/>
      <c r="M29" s="77"/>
      <c r="N29" s="740"/>
      <c r="O29" s="994"/>
      <c r="P29" s="77"/>
      <c r="Q29" s="77"/>
      <c r="R29" s="811"/>
      <c r="S29" s="994">
        <v>0</v>
      </c>
      <c r="T29" s="77">
        <v>1</v>
      </c>
      <c r="U29" s="77">
        <v>1</v>
      </c>
      <c r="V29" s="811">
        <v>0.6</v>
      </c>
      <c r="W29" s="947"/>
      <c r="X29" s="77"/>
      <c r="Y29" s="77"/>
      <c r="Z29" s="77"/>
      <c r="AA29" s="892">
        <v>0</v>
      </c>
      <c r="AB29" s="366">
        <v>0</v>
      </c>
      <c r="AC29" s="142">
        <v>0.1</v>
      </c>
      <c r="AD29" s="218">
        <v>0</v>
      </c>
      <c r="AE29" s="142">
        <v>0.3</v>
      </c>
      <c r="AF29" s="488">
        <v>1</v>
      </c>
      <c r="AG29" s="83"/>
      <c r="AH29" s="84"/>
      <c r="AI29" s="855">
        <v>0</v>
      </c>
      <c r="AJ29" s="77">
        <v>0</v>
      </c>
      <c r="AK29" s="77">
        <v>0</v>
      </c>
      <c r="AL29" s="811">
        <v>1</v>
      </c>
      <c r="AM29" s="994"/>
      <c r="AN29" s="77"/>
      <c r="AO29" s="77"/>
      <c r="AP29" s="811"/>
      <c r="AQ29" s="947">
        <v>0.14000000000000001</v>
      </c>
      <c r="AR29" s="77">
        <v>0.26</v>
      </c>
      <c r="AS29" s="258">
        <v>0.75</v>
      </c>
      <c r="AT29" s="218"/>
    </row>
    <row r="30" spans="1:46" ht="31.5" x14ac:dyDescent="0.25">
      <c r="A30" s="73" t="s">
        <v>23</v>
      </c>
      <c r="B30" s="22" t="s">
        <v>24</v>
      </c>
      <c r="C30" s="682">
        <v>0</v>
      </c>
      <c r="D30" s="272">
        <v>0</v>
      </c>
      <c r="E30" s="130">
        <v>7.0000000000000007E-2</v>
      </c>
      <c r="F30" s="209">
        <v>0</v>
      </c>
      <c r="G30" s="259">
        <v>0.15</v>
      </c>
      <c r="H30" s="533">
        <v>0.63</v>
      </c>
      <c r="I30" s="531">
        <v>0.35</v>
      </c>
      <c r="J30" s="75">
        <v>0.48</v>
      </c>
      <c r="K30" s="946"/>
      <c r="L30" s="592"/>
      <c r="M30" s="592"/>
      <c r="N30" s="592"/>
      <c r="O30" s="993"/>
      <c r="P30" s="592"/>
      <c r="Q30" s="592"/>
      <c r="R30" s="741"/>
      <c r="S30" s="993">
        <v>0</v>
      </c>
      <c r="T30" s="592">
        <v>0</v>
      </c>
      <c r="U30" s="592">
        <v>0</v>
      </c>
      <c r="V30" s="741">
        <v>0.63</v>
      </c>
      <c r="W30" s="946"/>
      <c r="X30" s="592"/>
      <c r="Y30" s="592"/>
      <c r="Z30" s="592"/>
      <c r="AA30" s="893">
        <v>0</v>
      </c>
      <c r="AB30" s="367">
        <v>0</v>
      </c>
      <c r="AC30" s="143">
        <v>1</v>
      </c>
      <c r="AD30" s="448">
        <v>1</v>
      </c>
      <c r="AE30" s="325">
        <v>2</v>
      </c>
      <c r="AF30" s="489"/>
      <c r="AG30" s="50"/>
      <c r="AH30" s="51"/>
      <c r="AI30" s="810">
        <v>0</v>
      </c>
      <c r="AJ30" s="592">
        <v>0</v>
      </c>
      <c r="AK30" s="592">
        <v>1</v>
      </c>
      <c r="AL30" s="741">
        <v>0</v>
      </c>
      <c r="AM30" s="993"/>
      <c r="AN30" s="592"/>
      <c r="AO30" s="592"/>
      <c r="AP30" s="741"/>
      <c r="AQ30" s="1034">
        <v>0.14000000000000001</v>
      </c>
      <c r="AR30" s="427">
        <v>0.21</v>
      </c>
      <c r="AS30" s="573">
        <v>0.75</v>
      </c>
      <c r="AT30" s="242"/>
    </row>
    <row r="31" spans="1:46" ht="32.25" thickBot="1" x14ac:dyDescent="0.3">
      <c r="A31" s="20" t="s">
        <v>25</v>
      </c>
      <c r="B31" s="21" t="s">
        <v>26</v>
      </c>
      <c r="C31" s="683">
        <v>0</v>
      </c>
      <c r="D31" s="273">
        <v>10</v>
      </c>
      <c r="E31" s="127">
        <v>5</v>
      </c>
      <c r="F31" s="210">
        <v>0</v>
      </c>
      <c r="G31" s="260">
        <v>10</v>
      </c>
      <c r="H31" s="385">
        <v>7</v>
      </c>
      <c r="I31" s="532">
        <v>20</v>
      </c>
      <c r="J31" s="69">
        <v>30</v>
      </c>
      <c r="K31" s="948"/>
      <c r="L31" s="593"/>
      <c r="M31" s="593"/>
      <c r="N31" s="593"/>
      <c r="O31" s="995"/>
      <c r="P31" s="460"/>
      <c r="Q31" s="460"/>
      <c r="R31" s="742"/>
      <c r="S31" s="995">
        <v>0</v>
      </c>
      <c r="T31" s="460">
        <v>10</v>
      </c>
      <c r="U31" s="460">
        <v>0</v>
      </c>
      <c r="V31" s="742">
        <v>7</v>
      </c>
      <c r="W31" s="948"/>
      <c r="X31" s="593"/>
      <c r="Y31" s="593"/>
      <c r="Z31" s="593"/>
      <c r="AA31" s="894">
        <v>0</v>
      </c>
      <c r="AB31" s="368">
        <v>0</v>
      </c>
      <c r="AC31" s="144">
        <v>32</v>
      </c>
      <c r="AD31" s="10">
        <v>24</v>
      </c>
      <c r="AE31" s="326">
        <v>49</v>
      </c>
      <c r="AF31" s="490">
        <v>68</v>
      </c>
      <c r="AG31" s="145">
        <v>35</v>
      </c>
      <c r="AH31" s="72"/>
      <c r="AI31" s="806">
        <v>0</v>
      </c>
      <c r="AJ31" s="593">
        <v>0</v>
      </c>
      <c r="AK31" s="593">
        <v>24</v>
      </c>
      <c r="AL31" s="774">
        <v>4</v>
      </c>
      <c r="AM31" s="1025">
        <v>0</v>
      </c>
      <c r="AN31" s="593">
        <v>0</v>
      </c>
      <c r="AO31" s="593">
        <v>0</v>
      </c>
      <c r="AP31" s="774">
        <v>64</v>
      </c>
      <c r="AQ31" s="916">
        <v>2</v>
      </c>
      <c r="AR31" s="429">
        <v>20</v>
      </c>
      <c r="AS31" s="574">
        <v>10</v>
      </c>
      <c r="AT31" s="244"/>
    </row>
    <row r="32" spans="1:46" ht="16.5" thickBot="1" x14ac:dyDescent="0.3">
      <c r="A32" s="2188" t="s">
        <v>27</v>
      </c>
      <c r="B32" s="2189"/>
      <c r="C32" s="2190"/>
      <c r="D32" s="2190"/>
      <c r="E32" s="2189"/>
      <c r="F32" s="2189"/>
      <c r="G32" s="2189"/>
      <c r="H32" s="2189"/>
      <c r="I32" s="2189"/>
      <c r="J32" s="2189"/>
      <c r="K32" s="2189"/>
      <c r="L32" s="2189"/>
      <c r="M32" s="2189"/>
      <c r="N32" s="2189"/>
      <c r="O32" s="2189"/>
      <c r="P32" s="2189"/>
      <c r="Q32" s="2189"/>
      <c r="R32" s="2189"/>
      <c r="S32" s="2189"/>
      <c r="T32" s="2189"/>
      <c r="U32" s="2189"/>
      <c r="V32" s="2189"/>
      <c r="W32" s="2189"/>
      <c r="X32" s="2189"/>
      <c r="Y32" s="2189"/>
      <c r="Z32" s="2189"/>
      <c r="AA32" s="2189"/>
      <c r="AB32" s="2189"/>
      <c r="AC32" s="2189"/>
      <c r="AD32" s="2189"/>
      <c r="AE32" s="2189"/>
      <c r="AF32" s="2189"/>
      <c r="AG32" s="2189"/>
      <c r="AH32" s="70"/>
      <c r="AI32" s="856"/>
      <c r="AJ32" s="70"/>
      <c r="AK32" s="70"/>
      <c r="AL32" s="70"/>
      <c r="AM32" s="1066"/>
      <c r="AN32" s="70"/>
      <c r="AO32" s="70"/>
      <c r="AP32" s="70"/>
      <c r="AQ32" s="1035"/>
      <c r="AR32" s="70"/>
      <c r="AS32" s="70"/>
      <c r="AT32" s="70"/>
    </row>
    <row r="33" spans="1:46" ht="32.25" thickBot="1" x14ac:dyDescent="0.3">
      <c r="A33" s="26" t="s">
        <v>28</v>
      </c>
      <c r="B33" s="22" t="s">
        <v>29</v>
      </c>
      <c r="C33" s="684">
        <v>0</v>
      </c>
      <c r="D33" s="274" t="s">
        <v>217</v>
      </c>
      <c r="E33" s="128">
        <v>5</v>
      </c>
      <c r="F33" s="211">
        <v>0</v>
      </c>
      <c r="G33" s="261">
        <v>6</v>
      </c>
      <c r="H33" s="386">
        <v>2</v>
      </c>
      <c r="I33" s="261">
        <v>8</v>
      </c>
      <c r="J33" s="53">
        <v>10</v>
      </c>
      <c r="K33" s="967"/>
      <c r="L33" s="594"/>
      <c r="M33" s="594"/>
      <c r="N33" s="594"/>
      <c r="O33" s="955"/>
      <c r="P33" s="743"/>
      <c r="Q33" s="743"/>
      <c r="R33" s="30"/>
      <c r="S33" s="955">
        <v>360</v>
      </c>
      <c r="T33" s="743">
        <v>342</v>
      </c>
      <c r="U33" s="743">
        <v>0</v>
      </c>
      <c r="V33" s="30">
        <v>2</v>
      </c>
      <c r="W33" s="949"/>
      <c r="X33" s="594"/>
      <c r="Y33" s="594"/>
      <c r="Z33" s="594"/>
      <c r="AA33" s="895">
        <v>0</v>
      </c>
      <c r="AB33" s="369">
        <v>3</v>
      </c>
      <c r="AC33" s="147">
        <v>3</v>
      </c>
      <c r="AD33" s="49">
        <v>1</v>
      </c>
      <c r="AE33" s="147">
        <v>1</v>
      </c>
      <c r="AF33" s="491">
        <v>2</v>
      </c>
      <c r="AG33" s="49">
        <v>0</v>
      </c>
      <c r="AH33" s="197"/>
      <c r="AI33" s="857">
        <v>0</v>
      </c>
      <c r="AJ33" s="594">
        <v>3</v>
      </c>
      <c r="AK33" s="594">
        <v>1</v>
      </c>
      <c r="AL33" s="53">
        <v>2</v>
      </c>
      <c r="AM33" s="1067"/>
      <c r="AN33" s="594"/>
      <c r="AO33" s="594"/>
      <c r="AP33" s="53"/>
      <c r="AQ33" s="1036">
        <v>1</v>
      </c>
      <c r="AR33" s="430">
        <v>29</v>
      </c>
      <c r="AS33" s="575">
        <v>120</v>
      </c>
      <c r="AT33" s="49"/>
    </row>
    <row r="34" spans="1:46" ht="31.5" x14ac:dyDescent="0.25">
      <c r="A34" s="17" t="s">
        <v>30</v>
      </c>
      <c r="B34" s="18" t="s">
        <v>31</v>
      </c>
      <c r="C34" s="685"/>
      <c r="D34" s="275"/>
      <c r="E34" s="7"/>
      <c r="F34" s="7">
        <v>0</v>
      </c>
      <c r="G34" s="8"/>
      <c r="H34" s="534" t="s">
        <v>192</v>
      </c>
      <c r="I34" s="8"/>
      <c r="J34" s="31"/>
      <c r="K34" s="964"/>
      <c r="L34" s="595"/>
      <c r="M34" s="595"/>
      <c r="N34" s="595"/>
      <c r="O34" s="956"/>
      <c r="P34" s="595"/>
      <c r="Q34" s="595"/>
      <c r="R34" s="31"/>
      <c r="S34" s="956">
        <v>0</v>
      </c>
      <c r="T34" s="595">
        <v>0</v>
      </c>
      <c r="U34" s="595">
        <v>0</v>
      </c>
      <c r="V34" s="31"/>
      <c r="W34" s="950"/>
      <c r="X34" s="595"/>
      <c r="Y34" s="595"/>
      <c r="Z34" s="595"/>
      <c r="AA34" s="896">
        <v>0</v>
      </c>
      <c r="AB34" s="370">
        <v>34</v>
      </c>
      <c r="AC34" s="146">
        <v>30</v>
      </c>
      <c r="AD34" s="23">
        <v>0</v>
      </c>
      <c r="AE34" s="146">
        <v>0</v>
      </c>
      <c r="AF34" s="492">
        <v>0</v>
      </c>
      <c r="AG34" s="563">
        <v>10</v>
      </c>
      <c r="AH34" s="193"/>
      <c r="AI34" s="758">
        <v>0</v>
      </c>
      <c r="AJ34" s="595">
        <v>34</v>
      </c>
      <c r="AK34" s="595">
        <v>0</v>
      </c>
      <c r="AL34" s="31">
        <v>0</v>
      </c>
      <c r="AM34" s="956"/>
      <c r="AN34" s="595"/>
      <c r="AO34" s="595"/>
      <c r="AP34" s="31"/>
      <c r="AQ34" s="914"/>
      <c r="AR34" s="431"/>
      <c r="AS34" s="432"/>
      <c r="AT34" s="23"/>
    </row>
    <row r="35" spans="1:46" ht="31.5" x14ac:dyDescent="0.25">
      <c r="A35" s="19" t="s">
        <v>191</v>
      </c>
      <c r="B35" s="18" t="s">
        <v>32</v>
      </c>
      <c r="C35" s="686">
        <v>40</v>
      </c>
      <c r="D35" s="275">
        <v>89</v>
      </c>
      <c r="E35" s="131">
        <v>50</v>
      </c>
      <c r="F35" s="206">
        <v>0</v>
      </c>
      <c r="G35" s="262">
        <v>50</v>
      </c>
      <c r="H35" s="378">
        <v>0</v>
      </c>
      <c r="I35" s="262">
        <v>50</v>
      </c>
      <c r="J35" s="31">
        <v>200</v>
      </c>
      <c r="K35" s="964"/>
      <c r="L35" s="595"/>
      <c r="M35" s="595"/>
      <c r="N35" s="595"/>
      <c r="O35" s="956"/>
      <c r="P35" s="595"/>
      <c r="Q35" s="595"/>
      <c r="R35" s="31"/>
      <c r="S35" s="956">
        <v>40</v>
      </c>
      <c r="T35" s="595">
        <v>89</v>
      </c>
      <c r="U35" s="595">
        <v>0</v>
      </c>
      <c r="V35" s="31"/>
      <c r="W35" s="950"/>
      <c r="X35" s="595"/>
      <c r="Y35" s="595"/>
      <c r="Z35" s="595"/>
      <c r="AA35" s="896">
        <v>0</v>
      </c>
      <c r="AB35" s="370">
        <v>1</v>
      </c>
      <c r="AC35" s="7"/>
      <c r="AD35" s="7">
        <v>5</v>
      </c>
      <c r="AE35" s="8"/>
      <c r="AF35" s="493">
        <v>12</v>
      </c>
      <c r="AG35" s="8"/>
      <c r="AH35" s="9"/>
      <c r="AI35" s="758">
        <v>0</v>
      </c>
      <c r="AJ35" s="595">
        <v>1</v>
      </c>
      <c r="AK35" s="595">
        <v>5</v>
      </c>
      <c r="AL35" s="31">
        <v>2</v>
      </c>
      <c r="AM35" s="956">
        <v>0</v>
      </c>
      <c r="AN35" s="595">
        <v>0</v>
      </c>
      <c r="AO35" s="595">
        <v>0</v>
      </c>
      <c r="AP35" s="31">
        <v>10</v>
      </c>
      <c r="AQ35" s="914">
        <v>20</v>
      </c>
      <c r="AR35" s="431">
        <v>122</v>
      </c>
      <c r="AS35" s="577">
        <v>2</v>
      </c>
      <c r="AT35" s="7"/>
    </row>
    <row r="36" spans="1:46" ht="32.25" thickBot="1" x14ac:dyDescent="0.3">
      <c r="A36" s="26" t="s">
        <v>33</v>
      </c>
      <c r="B36" s="22" t="s">
        <v>29</v>
      </c>
      <c r="C36" s="687">
        <v>0</v>
      </c>
      <c r="D36" s="276" t="s">
        <v>212</v>
      </c>
      <c r="E36" s="132">
        <v>1</v>
      </c>
      <c r="F36" s="212" t="s">
        <v>213</v>
      </c>
      <c r="G36" s="263">
        <v>1</v>
      </c>
      <c r="H36" s="535" t="s">
        <v>214</v>
      </c>
      <c r="I36" s="539">
        <v>258</v>
      </c>
      <c r="J36" s="32">
        <v>1030</v>
      </c>
      <c r="K36" s="966"/>
      <c r="L36" s="596"/>
      <c r="M36" s="596"/>
      <c r="N36" s="596"/>
      <c r="O36" s="957"/>
      <c r="P36" s="744"/>
      <c r="Q36" s="744"/>
      <c r="R36" s="32"/>
      <c r="S36" s="957">
        <v>600</v>
      </c>
      <c r="T36" s="744">
        <v>340</v>
      </c>
      <c r="U36" s="744">
        <v>2</v>
      </c>
      <c r="V36" s="32">
        <v>1</v>
      </c>
      <c r="W36" s="951"/>
      <c r="X36" s="596"/>
      <c r="Y36" s="596"/>
      <c r="Z36" s="596"/>
      <c r="AA36" s="896">
        <v>0</v>
      </c>
      <c r="AB36" s="370">
        <v>2</v>
      </c>
      <c r="AC36" s="145">
        <v>2</v>
      </c>
      <c r="AD36" s="10">
        <v>3</v>
      </c>
      <c r="AE36" s="145">
        <v>1</v>
      </c>
      <c r="AF36" s="490">
        <v>1</v>
      </c>
      <c r="AG36" s="145">
        <v>1</v>
      </c>
      <c r="AH36" s="72"/>
      <c r="AI36" s="760">
        <v>0</v>
      </c>
      <c r="AJ36" s="744">
        <v>2</v>
      </c>
      <c r="AK36" s="744">
        <v>3</v>
      </c>
      <c r="AL36" s="32">
        <v>1</v>
      </c>
      <c r="AM36" s="957"/>
      <c r="AN36" s="744"/>
      <c r="AO36" s="744"/>
      <c r="AP36" s="32"/>
      <c r="AQ36" s="914">
        <v>6</v>
      </c>
      <c r="AR36" s="431">
        <v>17</v>
      </c>
      <c r="AS36" s="576">
        <v>40</v>
      </c>
      <c r="AT36" s="10"/>
    </row>
    <row r="37" spans="1:46" ht="16.5" thickBot="1" x14ac:dyDescent="0.3">
      <c r="A37" s="2191" t="s">
        <v>34</v>
      </c>
      <c r="B37" s="2192"/>
      <c r="C37" s="2193"/>
      <c r="D37" s="2193"/>
      <c r="E37" s="2193"/>
      <c r="F37" s="2193"/>
      <c r="G37" s="2193"/>
      <c r="H37" s="2193"/>
      <c r="I37" s="2193"/>
      <c r="J37" s="2193"/>
      <c r="K37" s="2193"/>
      <c r="L37" s="2193"/>
      <c r="M37" s="2193"/>
      <c r="N37" s="2193"/>
      <c r="O37" s="2193"/>
      <c r="P37" s="2193"/>
      <c r="Q37" s="2193"/>
      <c r="R37" s="2193"/>
      <c r="S37" s="2193"/>
      <c r="T37" s="2193"/>
      <c r="U37" s="2193"/>
      <c r="V37" s="2193"/>
      <c r="W37" s="2193"/>
      <c r="X37" s="2193"/>
      <c r="Y37" s="2193"/>
      <c r="Z37" s="2193"/>
      <c r="AA37" s="2193"/>
      <c r="AB37" s="2193"/>
      <c r="AC37" s="2193"/>
      <c r="AD37" s="2193"/>
      <c r="AE37" s="2193"/>
      <c r="AF37" s="2193"/>
      <c r="AG37" s="2194"/>
      <c r="AH37" s="2191"/>
      <c r="AI37" s="2192"/>
      <c r="AJ37" s="2192"/>
      <c r="AK37" s="2192"/>
      <c r="AL37" s="2192"/>
      <c r="AM37" s="2192"/>
      <c r="AN37" s="2192"/>
      <c r="AO37" s="2192"/>
      <c r="AP37" s="2192"/>
      <c r="AQ37" s="2192"/>
      <c r="AR37" s="2193"/>
      <c r="AS37" s="2193"/>
      <c r="AT37" s="2193"/>
    </row>
    <row r="38" spans="1:46" ht="48.95" customHeight="1" thickBot="1" x14ac:dyDescent="0.3">
      <c r="A38" s="819" t="s">
        <v>35</v>
      </c>
      <c r="B38" s="820"/>
      <c r="C38" s="820"/>
      <c r="D38" s="820"/>
      <c r="E38" s="820"/>
      <c r="F38" s="820"/>
      <c r="G38" s="820"/>
      <c r="H38" s="820"/>
      <c r="I38" s="820"/>
      <c r="J38" s="820"/>
      <c r="K38" s="952"/>
      <c r="L38" s="821"/>
      <c r="M38" s="821"/>
      <c r="N38" s="821"/>
      <c r="O38" s="952"/>
      <c r="P38" s="821"/>
      <c r="Q38" s="821"/>
      <c r="R38" s="821"/>
      <c r="S38" s="952"/>
      <c r="T38" s="821"/>
      <c r="U38" s="821"/>
      <c r="V38" s="821"/>
      <c r="W38" s="952"/>
      <c r="X38" s="821"/>
      <c r="Y38" s="821"/>
      <c r="Z38" s="821"/>
      <c r="AA38" s="2195"/>
      <c r="AB38" s="2195"/>
      <c r="AC38" s="2195"/>
      <c r="AD38" s="2195"/>
      <c r="AE38" s="2195"/>
      <c r="AF38" s="2195"/>
      <c r="AG38" s="2195"/>
      <c r="AH38" s="2195"/>
      <c r="AI38" s="2195"/>
      <c r="AJ38" s="2195"/>
      <c r="AK38" s="2195"/>
      <c r="AL38" s="2195"/>
      <c r="AM38" s="2195"/>
      <c r="AN38" s="2195"/>
      <c r="AO38" s="2195"/>
      <c r="AP38" s="2195"/>
      <c r="AQ38" s="2195"/>
      <c r="AR38" s="2195"/>
      <c r="AS38" s="2195"/>
      <c r="AT38" s="2195"/>
    </row>
    <row r="39" spans="1:46" ht="31.5" x14ac:dyDescent="0.25">
      <c r="A39" s="96" t="s">
        <v>36</v>
      </c>
      <c r="B39" s="22" t="s">
        <v>37</v>
      </c>
      <c r="C39" s="688">
        <v>0.13</v>
      </c>
      <c r="D39" s="277">
        <v>0.14000000000000001</v>
      </c>
      <c r="E39" s="236">
        <v>0.18</v>
      </c>
      <c r="F39" s="228">
        <v>0.37</v>
      </c>
      <c r="G39" s="476">
        <v>0.23</v>
      </c>
      <c r="H39" s="536">
        <v>0.48</v>
      </c>
      <c r="I39" s="538">
        <v>0.28000000000000003</v>
      </c>
      <c r="J39" s="80">
        <v>0.33</v>
      </c>
      <c r="K39" s="996"/>
      <c r="L39" s="597"/>
      <c r="M39" s="597"/>
      <c r="N39" s="749"/>
      <c r="O39" s="1001">
        <v>0.08</v>
      </c>
      <c r="P39" s="620"/>
      <c r="Q39" s="597"/>
      <c r="R39" s="749"/>
      <c r="S39" s="996">
        <v>0.15</v>
      </c>
      <c r="T39" s="620">
        <v>0.14000000000000001</v>
      </c>
      <c r="U39" s="620">
        <v>0.37</v>
      </c>
      <c r="V39" s="745">
        <v>0.48</v>
      </c>
      <c r="W39" s="953"/>
      <c r="X39" s="597"/>
      <c r="Y39" s="597"/>
      <c r="Z39" s="597"/>
      <c r="AA39" s="897">
        <v>0.3</v>
      </c>
      <c r="AB39" s="371">
        <v>0.32</v>
      </c>
      <c r="AC39" s="149">
        <f>AA39+5%</f>
        <v>0.35</v>
      </c>
      <c r="AD39" s="219">
        <v>0.1</v>
      </c>
      <c r="AE39" s="149">
        <f t="shared" ref="AE39:AE41" si="7">AB39+5%</f>
        <v>0.37</v>
      </c>
      <c r="AF39" s="494">
        <v>0.31</v>
      </c>
      <c r="AG39" s="149">
        <f>AC39+5%</f>
        <v>0.39999999999999997</v>
      </c>
      <c r="AH39" s="198">
        <f t="shared" ref="AH39:AH41" si="8">AE39+5%</f>
        <v>0.42</v>
      </c>
      <c r="AI39" s="753">
        <v>0.3</v>
      </c>
      <c r="AJ39" s="620">
        <v>0.32</v>
      </c>
      <c r="AK39" s="620">
        <v>0.1</v>
      </c>
      <c r="AL39" s="771">
        <v>0.31</v>
      </c>
      <c r="AM39" s="953"/>
      <c r="AN39" s="597"/>
      <c r="AO39" s="597"/>
      <c r="AP39" s="597"/>
      <c r="AQ39" s="897">
        <v>0.05</v>
      </c>
      <c r="AR39" s="433">
        <v>0.17</v>
      </c>
      <c r="AS39" s="578">
        <v>0.55000000000000004</v>
      </c>
      <c r="AT39" s="219"/>
    </row>
    <row r="40" spans="1:46" ht="31.5" x14ac:dyDescent="0.25">
      <c r="A40" s="98" t="s">
        <v>38</v>
      </c>
      <c r="B40" s="18" t="s">
        <v>37</v>
      </c>
      <c r="C40" s="689">
        <v>0.14000000000000001</v>
      </c>
      <c r="D40" s="278">
        <v>0.16</v>
      </c>
      <c r="E40" s="237">
        <v>0.19</v>
      </c>
      <c r="F40" s="229">
        <v>0.24</v>
      </c>
      <c r="G40" s="477">
        <v>0.24</v>
      </c>
      <c r="H40" s="537">
        <v>0.52</v>
      </c>
      <c r="I40" s="479">
        <v>0.28999999999999998</v>
      </c>
      <c r="J40" s="63">
        <v>0.34</v>
      </c>
      <c r="K40" s="997"/>
      <c r="L40" s="598"/>
      <c r="M40" s="598"/>
      <c r="N40" s="750"/>
      <c r="O40" s="1002"/>
      <c r="P40" s="621"/>
      <c r="Q40" s="598"/>
      <c r="R40" s="750"/>
      <c r="S40" s="997">
        <v>0.16</v>
      </c>
      <c r="T40" s="621">
        <v>0.16</v>
      </c>
      <c r="U40" s="621">
        <v>0.24</v>
      </c>
      <c r="V40" s="746">
        <v>0.52</v>
      </c>
      <c r="W40" s="954"/>
      <c r="X40" s="598"/>
      <c r="Y40" s="598"/>
      <c r="Z40" s="598"/>
      <c r="AA40" s="898">
        <v>0.1</v>
      </c>
      <c r="AB40" s="372">
        <v>0.2</v>
      </c>
      <c r="AC40" s="148">
        <f>AA40+5%</f>
        <v>0.15000000000000002</v>
      </c>
      <c r="AD40" s="66">
        <v>0.01</v>
      </c>
      <c r="AE40" s="59">
        <f t="shared" si="7"/>
        <v>0.25</v>
      </c>
      <c r="AF40" s="495">
        <v>0.17</v>
      </c>
      <c r="AG40" s="59">
        <f>AC40+5%</f>
        <v>0.2</v>
      </c>
      <c r="AH40" s="195">
        <f t="shared" si="8"/>
        <v>0.3</v>
      </c>
      <c r="AI40" s="754">
        <v>0.1</v>
      </c>
      <c r="AJ40" s="621">
        <v>0.2</v>
      </c>
      <c r="AK40" s="621">
        <v>0.01</v>
      </c>
      <c r="AL40" s="772">
        <v>0.17</v>
      </c>
      <c r="AM40" s="954"/>
      <c r="AN40" s="598"/>
      <c r="AO40" s="598"/>
      <c r="AP40" s="598"/>
      <c r="AQ40" s="898">
        <v>0.04</v>
      </c>
      <c r="AR40" s="434">
        <v>0.13</v>
      </c>
      <c r="AS40" s="579">
        <v>0.55000000000000004</v>
      </c>
      <c r="AT40" s="66"/>
    </row>
    <row r="41" spans="1:46" ht="27" customHeight="1" thickBot="1" x14ac:dyDescent="0.3">
      <c r="A41" s="19" t="s">
        <v>39</v>
      </c>
      <c r="B41" s="34" t="s">
        <v>37</v>
      </c>
      <c r="C41" s="690">
        <v>0.31</v>
      </c>
      <c r="D41" s="279">
        <v>0.15</v>
      </c>
      <c r="E41" s="58">
        <v>0.36</v>
      </c>
      <c r="F41" s="205">
        <v>0.14000000000000001</v>
      </c>
      <c r="G41" s="230">
        <v>0.41</v>
      </c>
      <c r="H41" s="384">
        <v>0.24</v>
      </c>
      <c r="I41" s="230">
        <v>0.46</v>
      </c>
      <c r="J41" s="81">
        <v>0.51</v>
      </c>
      <c r="K41" s="998">
        <v>0.32</v>
      </c>
      <c r="L41" s="751"/>
      <c r="M41" s="751"/>
      <c r="N41" s="752"/>
      <c r="O41" s="1003">
        <v>0.65</v>
      </c>
      <c r="P41" s="747"/>
      <c r="Q41" s="751"/>
      <c r="R41" s="752"/>
      <c r="S41" s="998">
        <v>0.27</v>
      </c>
      <c r="T41" s="747">
        <v>0.15</v>
      </c>
      <c r="U41" s="747">
        <v>0.14000000000000001</v>
      </c>
      <c r="V41" s="748">
        <v>0.24</v>
      </c>
      <c r="W41" s="946"/>
      <c r="X41" s="592"/>
      <c r="Y41" s="592"/>
      <c r="Z41" s="592"/>
      <c r="AA41" s="899">
        <v>0.19</v>
      </c>
      <c r="AB41" s="373">
        <v>0.16</v>
      </c>
      <c r="AC41" s="59">
        <f>AA41+5%</f>
        <v>0.24</v>
      </c>
      <c r="AD41" s="66">
        <v>0.46</v>
      </c>
      <c r="AE41" s="59">
        <f t="shared" si="7"/>
        <v>0.21000000000000002</v>
      </c>
      <c r="AF41" s="495">
        <v>0.24</v>
      </c>
      <c r="AG41" s="59">
        <f>AC41+5%</f>
        <v>0.28999999999999998</v>
      </c>
      <c r="AH41" s="195">
        <f t="shared" si="8"/>
        <v>0.26</v>
      </c>
      <c r="AI41" s="755">
        <v>0.19</v>
      </c>
      <c r="AJ41" s="747">
        <v>0.16</v>
      </c>
      <c r="AK41" s="747">
        <v>0.46</v>
      </c>
      <c r="AL41" s="773">
        <v>0.24</v>
      </c>
      <c r="AM41" s="946"/>
      <c r="AN41" s="592"/>
      <c r="AO41" s="592"/>
      <c r="AP41" s="592"/>
      <c r="AQ41" s="899"/>
      <c r="AR41" s="435"/>
      <c r="AS41" s="435"/>
      <c r="AT41" s="66"/>
    </row>
    <row r="42" spans="1:46" ht="16.5" thickBot="1" x14ac:dyDescent="0.3">
      <c r="A42" s="2196" t="s">
        <v>40</v>
      </c>
      <c r="B42" s="2197"/>
      <c r="C42" s="2197"/>
      <c r="D42" s="2197"/>
      <c r="E42" s="2197"/>
      <c r="F42" s="2197"/>
      <c r="G42" s="2197"/>
      <c r="H42" s="2197"/>
      <c r="I42" s="2197"/>
      <c r="J42" s="2197"/>
      <c r="K42" s="2197"/>
      <c r="L42" s="2197"/>
      <c r="M42" s="2197"/>
      <c r="N42" s="2197"/>
      <c r="O42" s="2197"/>
      <c r="P42" s="2197"/>
      <c r="Q42" s="2197"/>
      <c r="R42" s="2197"/>
      <c r="S42" s="2197"/>
      <c r="T42" s="2197"/>
      <c r="U42" s="2197"/>
      <c r="V42" s="2197"/>
      <c r="W42" s="2197"/>
      <c r="X42" s="2197"/>
      <c r="Y42" s="2197"/>
      <c r="Z42" s="2197"/>
      <c r="AA42" s="2197"/>
      <c r="AB42" s="2197"/>
      <c r="AC42" s="2197"/>
      <c r="AD42" s="2197"/>
      <c r="AE42" s="2197"/>
      <c r="AF42" s="2197"/>
      <c r="AG42" s="2197"/>
      <c r="AH42" s="2198"/>
      <c r="AI42" s="858"/>
      <c r="AJ42" s="233"/>
      <c r="AK42" s="233"/>
      <c r="AL42" s="233"/>
      <c r="AM42" s="1068"/>
      <c r="AN42" s="233"/>
      <c r="AO42" s="233"/>
      <c r="AP42" s="233"/>
      <c r="AQ42" s="2196"/>
      <c r="AR42" s="2197"/>
      <c r="AS42" s="2197"/>
      <c r="AT42" s="2197"/>
    </row>
    <row r="43" spans="1:46" ht="108.6" customHeight="1" thickBot="1" x14ac:dyDescent="0.3">
      <c r="A43" s="26" t="s">
        <v>41</v>
      </c>
      <c r="B43" s="22" t="s">
        <v>42</v>
      </c>
      <c r="C43" s="691">
        <v>0</v>
      </c>
      <c r="D43" s="295">
        <v>0</v>
      </c>
      <c r="E43" s="406">
        <v>2</v>
      </c>
      <c r="F43" s="211">
        <v>2</v>
      </c>
      <c r="G43" s="407">
        <v>2</v>
      </c>
      <c r="H43" s="386">
        <v>14</v>
      </c>
      <c r="I43" s="342">
        <v>2</v>
      </c>
      <c r="J43" s="53">
        <v>8</v>
      </c>
      <c r="K43" s="955"/>
      <c r="L43" s="458"/>
      <c r="M43" s="458"/>
      <c r="N43" s="757"/>
      <c r="O43" s="955"/>
      <c r="P43" s="458"/>
      <c r="Q43" s="458"/>
      <c r="R43" s="757"/>
      <c r="S43" s="955">
        <v>0</v>
      </c>
      <c r="T43" s="458">
        <v>0</v>
      </c>
      <c r="U43" s="458">
        <v>10</v>
      </c>
      <c r="V43" s="757">
        <v>14</v>
      </c>
      <c r="W43" s="955"/>
      <c r="X43" s="458"/>
      <c r="Y43" s="458"/>
      <c r="Z43" s="757"/>
      <c r="AA43" s="900">
        <v>0</v>
      </c>
      <c r="AB43" s="763">
        <v>0</v>
      </c>
      <c r="AC43" s="529"/>
      <c r="AD43" s="529">
        <v>4</v>
      </c>
      <c r="AE43" s="529"/>
      <c r="AF43" s="764">
        <v>0</v>
      </c>
      <c r="AG43" s="529"/>
      <c r="AH43" s="765"/>
      <c r="AI43" s="756">
        <v>0</v>
      </c>
      <c r="AJ43" s="458">
        <v>0</v>
      </c>
      <c r="AK43" s="458">
        <v>4</v>
      </c>
      <c r="AL43" s="757">
        <v>0</v>
      </c>
      <c r="AM43" s="955"/>
      <c r="AN43" s="458"/>
      <c r="AO43" s="458"/>
      <c r="AP43" s="757"/>
      <c r="AQ43" s="1037"/>
      <c r="AR43" s="436"/>
      <c r="AS43" s="437"/>
      <c r="AT43" s="343"/>
    </row>
    <row r="44" spans="1:46" ht="32.25" thickBot="1" x14ac:dyDescent="0.3">
      <c r="A44" s="17" t="s">
        <v>43</v>
      </c>
      <c r="B44" s="18" t="s">
        <v>44</v>
      </c>
      <c r="C44" s="692">
        <v>0</v>
      </c>
      <c r="D44" s="280">
        <v>0</v>
      </c>
      <c r="E44" s="61">
        <v>4</v>
      </c>
      <c r="F44" s="206">
        <v>0</v>
      </c>
      <c r="G44" s="262">
        <v>4</v>
      </c>
      <c r="H44" s="378">
        <v>0</v>
      </c>
      <c r="I44" s="262">
        <v>4</v>
      </c>
      <c r="J44" s="31">
        <v>16</v>
      </c>
      <c r="K44" s="956"/>
      <c r="L44" s="431"/>
      <c r="M44" s="431"/>
      <c r="N44" s="759"/>
      <c r="O44" s="956"/>
      <c r="P44" s="431"/>
      <c r="Q44" s="431"/>
      <c r="R44" s="759"/>
      <c r="S44" s="956">
        <v>0</v>
      </c>
      <c r="T44" s="431">
        <v>0</v>
      </c>
      <c r="U44" s="431">
        <v>0</v>
      </c>
      <c r="V44" s="759">
        <v>7</v>
      </c>
      <c r="W44" s="956"/>
      <c r="X44" s="431"/>
      <c r="Y44" s="431"/>
      <c r="Z44" s="759"/>
      <c r="AA44" s="901">
        <v>0</v>
      </c>
      <c r="AB44" s="375">
        <v>0</v>
      </c>
      <c r="AC44" s="150">
        <v>0</v>
      </c>
      <c r="AD44" s="7">
        <v>0</v>
      </c>
      <c r="AE44" s="327">
        <v>2</v>
      </c>
      <c r="AF44" s="493">
        <v>3</v>
      </c>
      <c r="AG44" s="327">
        <v>4</v>
      </c>
      <c r="AH44" s="9">
        <v>2</v>
      </c>
      <c r="AI44" s="758">
        <v>0</v>
      </c>
      <c r="AJ44" s="431">
        <v>0</v>
      </c>
      <c r="AK44" s="431">
        <v>0</v>
      </c>
      <c r="AL44" s="759">
        <v>3</v>
      </c>
      <c r="AM44" s="956"/>
      <c r="AN44" s="431"/>
      <c r="AO44" s="431"/>
      <c r="AP44" s="759"/>
      <c r="AQ44" s="1038"/>
      <c r="AR44" s="438"/>
      <c r="AS44" s="438"/>
      <c r="AT44" s="7"/>
    </row>
    <row r="45" spans="1:46" ht="16.5" thickBot="1" x14ac:dyDescent="0.3">
      <c r="A45" s="19" t="s">
        <v>45</v>
      </c>
      <c r="B45" s="18" t="s">
        <v>46</v>
      </c>
      <c r="C45" s="692">
        <v>0</v>
      </c>
      <c r="D45" s="280">
        <v>0</v>
      </c>
      <c r="E45" s="61">
        <v>5</v>
      </c>
      <c r="F45" s="206">
        <v>3</v>
      </c>
      <c r="G45" s="262">
        <v>10</v>
      </c>
      <c r="H45" s="378">
        <v>4</v>
      </c>
      <c r="I45" s="262">
        <v>18</v>
      </c>
      <c r="J45" s="31">
        <v>10</v>
      </c>
      <c r="K45" s="956"/>
      <c r="L45" s="431"/>
      <c r="M45" s="431"/>
      <c r="N45" s="759"/>
      <c r="O45" s="956"/>
      <c r="P45" s="431"/>
      <c r="Q45" s="431"/>
      <c r="R45" s="759"/>
      <c r="S45" s="956">
        <v>0</v>
      </c>
      <c r="T45" s="431">
        <v>0</v>
      </c>
      <c r="U45" s="431">
        <v>3</v>
      </c>
      <c r="V45" s="759">
        <v>4</v>
      </c>
      <c r="W45" s="956"/>
      <c r="X45" s="431"/>
      <c r="Y45" s="431"/>
      <c r="Z45" s="759"/>
      <c r="AA45" s="901">
        <v>0</v>
      </c>
      <c r="AB45" s="375">
        <v>0</v>
      </c>
      <c r="AC45" s="59">
        <v>0.1</v>
      </c>
      <c r="AD45" s="226">
        <v>1</v>
      </c>
      <c r="AE45" s="328">
        <v>2</v>
      </c>
      <c r="AF45" s="497">
        <v>4</v>
      </c>
      <c r="AG45" s="328">
        <v>5</v>
      </c>
      <c r="AH45" s="43">
        <v>8</v>
      </c>
      <c r="AI45" s="758">
        <v>0</v>
      </c>
      <c r="AJ45" s="431">
        <v>0</v>
      </c>
      <c r="AK45" s="431">
        <v>1</v>
      </c>
      <c r="AL45" s="759">
        <v>4</v>
      </c>
      <c r="AM45" s="956"/>
      <c r="AN45" s="431"/>
      <c r="AO45" s="431"/>
      <c r="AP45" s="759"/>
      <c r="AQ45" s="1038"/>
      <c r="AR45" s="438"/>
      <c r="AS45" s="438"/>
      <c r="AT45" s="66"/>
    </row>
    <row r="46" spans="1:46" ht="16.5" thickBot="1" x14ac:dyDescent="0.3">
      <c r="A46" s="26" t="s">
        <v>47</v>
      </c>
      <c r="B46" s="22" t="s">
        <v>48</v>
      </c>
      <c r="C46" s="693">
        <v>0</v>
      </c>
      <c r="D46" s="280">
        <v>0</v>
      </c>
      <c r="E46" s="61">
        <v>0</v>
      </c>
      <c r="F46" s="206">
        <v>0</v>
      </c>
      <c r="G46" s="315">
        <v>0</v>
      </c>
      <c r="H46" s="378">
        <v>2</v>
      </c>
      <c r="I46" s="315">
        <v>1</v>
      </c>
      <c r="J46" s="31">
        <v>2</v>
      </c>
      <c r="K46" s="956"/>
      <c r="L46" s="431"/>
      <c r="M46" s="431"/>
      <c r="N46" s="759"/>
      <c r="O46" s="956"/>
      <c r="P46" s="431"/>
      <c r="Q46" s="431"/>
      <c r="R46" s="759"/>
      <c r="S46" s="956">
        <v>0</v>
      </c>
      <c r="T46" s="431">
        <v>0</v>
      </c>
      <c r="U46" s="431">
        <v>0</v>
      </c>
      <c r="V46" s="759">
        <v>2</v>
      </c>
      <c r="W46" s="956"/>
      <c r="X46" s="431"/>
      <c r="Y46" s="431"/>
      <c r="Z46" s="759"/>
      <c r="AA46" s="901">
        <v>1</v>
      </c>
      <c r="AB46" s="375">
        <v>1</v>
      </c>
      <c r="AC46" s="7">
        <v>0</v>
      </c>
      <c r="AD46" s="7">
        <v>1</v>
      </c>
      <c r="AE46" s="157">
        <v>0</v>
      </c>
      <c r="AF46" s="493">
        <v>1</v>
      </c>
      <c r="AG46" s="327">
        <v>1</v>
      </c>
      <c r="AH46" s="9">
        <v>0</v>
      </c>
      <c r="AI46" s="758">
        <v>1</v>
      </c>
      <c r="AJ46" s="431">
        <v>1</v>
      </c>
      <c r="AK46" s="431">
        <v>1</v>
      </c>
      <c r="AL46" s="759">
        <v>1</v>
      </c>
      <c r="AM46" s="956"/>
      <c r="AN46" s="431"/>
      <c r="AO46" s="431"/>
      <c r="AP46" s="759"/>
      <c r="AQ46" s="1038"/>
      <c r="AR46" s="438"/>
      <c r="AS46" s="438"/>
      <c r="AT46" s="7"/>
    </row>
    <row r="47" spans="1:46" ht="48" thickBot="1" x14ac:dyDescent="0.3">
      <c r="A47" s="116" t="s">
        <v>49</v>
      </c>
      <c r="B47" s="409" t="s">
        <v>50</v>
      </c>
      <c r="C47" s="694">
        <v>0</v>
      </c>
      <c r="D47" s="410">
        <v>0</v>
      </c>
      <c r="E47" s="411">
        <v>25</v>
      </c>
      <c r="F47" s="210">
        <v>0</v>
      </c>
      <c r="G47" s="260">
        <v>50</v>
      </c>
      <c r="H47" s="385">
        <v>4</v>
      </c>
      <c r="I47" s="260">
        <v>75</v>
      </c>
      <c r="J47" s="102">
        <v>95</v>
      </c>
      <c r="K47" s="957"/>
      <c r="L47" s="761"/>
      <c r="M47" s="761"/>
      <c r="N47" s="762"/>
      <c r="O47" s="957"/>
      <c r="P47" s="761"/>
      <c r="Q47" s="761"/>
      <c r="R47" s="762"/>
      <c r="S47" s="957">
        <v>0</v>
      </c>
      <c r="T47" s="761">
        <v>0</v>
      </c>
      <c r="U47" s="761">
        <v>0</v>
      </c>
      <c r="V47" s="762">
        <v>4</v>
      </c>
      <c r="W47" s="957"/>
      <c r="X47" s="761"/>
      <c r="Y47" s="761"/>
      <c r="Z47" s="762"/>
      <c r="AA47" s="902">
        <v>0</v>
      </c>
      <c r="AB47" s="766">
        <v>0.03</v>
      </c>
      <c r="AC47" s="767">
        <v>1</v>
      </c>
      <c r="AD47" s="768">
        <v>5</v>
      </c>
      <c r="AE47" s="769">
        <v>6</v>
      </c>
      <c r="AF47" s="770">
        <v>4</v>
      </c>
      <c r="AG47" s="769">
        <v>7</v>
      </c>
      <c r="AH47" s="329">
        <v>10</v>
      </c>
      <c r="AI47" s="760">
        <v>0</v>
      </c>
      <c r="AJ47" s="761">
        <v>0</v>
      </c>
      <c r="AK47" s="761">
        <v>5</v>
      </c>
      <c r="AL47" s="762">
        <v>4</v>
      </c>
      <c r="AM47" s="957"/>
      <c r="AN47" s="761"/>
      <c r="AO47" s="761"/>
      <c r="AP47" s="762"/>
      <c r="AQ47" s="1039">
        <v>7</v>
      </c>
      <c r="AR47" s="412">
        <v>19</v>
      </c>
      <c r="AS47" s="580">
        <v>10</v>
      </c>
      <c r="AT47" s="412"/>
    </row>
    <row r="48" spans="1:46" ht="16.5" thickBot="1" x14ac:dyDescent="0.3">
      <c r="A48" s="2175" t="s">
        <v>51</v>
      </c>
      <c r="B48" s="2176"/>
      <c r="C48" s="2176"/>
      <c r="D48" s="2176"/>
      <c r="E48" s="2176"/>
      <c r="F48" s="2176"/>
      <c r="G48" s="2176"/>
      <c r="H48" s="2176"/>
      <c r="I48" s="2176"/>
      <c r="J48" s="2176"/>
      <c r="K48" s="2176"/>
      <c r="L48" s="2176"/>
      <c r="M48" s="2176"/>
      <c r="N48" s="2176"/>
      <c r="O48" s="2176"/>
      <c r="P48" s="2176"/>
      <c r="Q48" s="2176"/>
      <c r="R48" s="2176"/>
      <c r="S48" s="2176"/>
      <c r="T48" s="2176"/>
      <c r="U48" s="2176"/>
      <c r="V48" s="2176"/>
      <c r="W48" s="2176"/>
      <c r="X48" s="2176"/>
      <c r="Y48" s="2176"/>
      <c r="Z48" s="2176"/>
      <c r="AA48" s="2176"/>
      <c r="AB48" s="2176"/>
      <c r="AC48" s="2176"/>
      <c r="AD48" s="2176"/>
      <c r="AE48" s="2176"/>
      <c r="AF48" s="2176"/>
      <c r="AG48" s="2177"/>
      <c r="AH48" s="2178"/>
      <c r="AI48" s="2179"/>
      <c r="AJ48" s="2179"/>
      <c r="AK48" s="2179"/>
      <c r="AL48" s="2179"/>
      <c r="AM48" s="2179"/>
      <c r="AN48" s="2179"/>
      <c r="AO48" s="2179"/>
      <c r="AP48" s="2179"/>
      <c r="AQ48" s="2179"/>
      <c r="AR48" s="2179"/>
      <c r="AS48" s="2179"/>
      <c r="AT48" s="2180"/>
    </row>
    <row r="49" spans="1:46" ht="31.5" x14ac:dyDescent="0.25">
      <c r="A49" s="26" t="s">
        <v>52</v>
      </c>
      <c r="B49" s="22" t="s">
        <v>53</v>
      </c>
      <c r="C49" s="693">
        <v>1</v>
      </c>
      <c r="D49" s="413">
        <v>1</v>
      </c>
      <c r="E49" s="341">
        <v>0</v>
      </c>
      <c r="F49" s="211">
        <v>0</v>
      </c>
      <c r="G49" s="261">
        <v>1</v>
      </c>
      <c r="H49" s="386">
        <v>0</v>
      </c>
      <c r="I49" s="342">
        <v>0</v>
      </c>
      <c r="J49" s="53">
        <v>2</v>
      </c>
      <c r="K49" s="955"/>
      <c r="L49" s="743"/>
      <c r="M49" s="743"/>
      <c r="N49" s="30"/>
      <c r="O49" s="955"/>
      <c r="P49" s="743"/>
      <c r="Q49" s="743"/>
      <c r="R49" s="30"/>
      <c r="S49" s="955">
        <v>1</v>
      </c>
      <c r="T49" s="743">
        <v>1</v>
      </c>
      <c r="U49" s="743">
        <v>0</v>
      </c>
      <c r="V49" s="30">
        <v>0</v>
      </c>
      <c r="W49" s="949"/>
      <c r="X49" s="594"/>
      <c r="Y49" s="594"/>
      <c r="Z49" s="594"/>
      <c r="AA49" s="903">
        <v>0</v>
      </c>
      <c r="AB49" s="383">
        <v>0</v>
      </c>
      <c r="AC49" s="414">
        <v>1</v>
      </c>
      <c r="AD49" s="211">
        <v>0</v>
      </c>
      <c r="AE49" s="261">
        <v>1</v>
      </c>
      <c r="AF49" s="211">
        <v>0</v>
      </c>
      <c r="AG49" s="261">
        <v>1</v>
      </c>
      <c r="AH49" s="30">
        <v>1</v>
      </c>
      <c r="AI49" s="756">
        <v>0</v>
      </c>
      <c r="AJ49" s="743">
        <v>0</v>
      </c>
      <c r="AK49" s="743">
        <v>0</v>
      </c>
      <c r="AL49" s="30">
        <v>0</v>
      </c>
      <c r="AM49" s="955"/>
      <c r="AN49" s="743"/>
      <c r="AO49" s="743"/>
      <c r="AP49" s="30"/>
      <c r="AQ49" s="1037"/>
      <c r="AR49" s="437"/>
      <c r="AS49" s="437"/>
      <c r="AT49" s="211"/>
    </row>
    <row r="50" spans="1:46" ht="31.5" x14ac:dyDescent="0.25">
      <c r="A50" s="17" t="s">
        <v>54</v>
      </c>
      <c r="B50" s="18" t="s">
        <v>55</v>
      </c>
      <c r="C50" s="692">
        <v>1</v>
      </c>
      <c r="D50" s="269">
        <v>2</v>
      </c>
      <c r="E50" s="134">
        <v>0</v>
      </c>
      <c r="F50" s="206">
        <v>1</v>
      </c>
      <c r="G50" s="315">
        <v>1</v>
      </c>
      <c r="H50" s="378">
        <v>0</v>
      </c>
      <c r="I50" s="315">
        <v>0</v>
      </c>
      <c r="J50" s="31">
        <v>2</v>
      </c>
      <c r="K50" s="956"/>
      <c r="L50" s="595"/>
      <c r="M50" s="595"/>
      <c r="N50" s="31"/>
      <c r="O50" s="956"/>
      <c r="P50" s="595"/>
      <c r="Q50" s="595"/>
      <c r="R50" s="31"/>
      <c r="S50" s="956">
        <v>1</v>
      </c>
      <c r="T50" s="595">
        <v>2</v>
      </c>
      <c r="U50" s="595">
        <v>1</v>
      </c>
      <c r="V50" s="31">
        <v>1</v>
      </c>
      <c r="W50" s="950"/>
      <c r="X50" s="595"/>
      <c r="Y50" s="595"/>
      <c r="Z50" s="595"/>
      <c r="AA50" s="904">
        <v>1</v>
      </c>
      <c r="AB50" s="374">
        <v>0</v>
      </c>
      <c r="AC50" s="152">
        <v>1</v>
      </c>
      <c r="AD50" s="206">
        <v>0</v>
      </c>
      <c r="AE50" s="262">
        <v>1</v>
      </c>
      <c r="AF50" s="206">
        <v>0</v>
      </c>
      <c r="AG50" s="262">
        <v>1</v>
      </c>
      <c r="AH50" s="31">
        <v>1</v>
      </c>
      <c r="AI50" s="758">
        <v>1</v>
      </c>
      <c r="AJ50" s="595">
        <v>0</v>
      </c>
      <c r="AK50" s="595">
        <v>0</v>
      </c>
      <c r="AL50" s="31">
        <v>0</v>
      </c>
      <c r="AM50" s="956"/>
      <c r="AN50" s="595"/>
      <c r="AO50" s="595"/>
      <c r="AP50" s="31"/>
      <c r="AQ50" s="1038">
        <v>0</v>
      </c>
      <c r="AR50" s="439">
        <v>8</v>
      </c>
      <c r="AS50" s="581">
        <v>10</v>
      </c>
      <c r="AT50" s="206"/>
    </row>
    <row r="51" spans="1:46" ht="31.5" x14ac:dyDescent="0.25">
      <c r="A51" s="19" t="s">
        <v>56</v>
      </c>
      <c r="B51" s="34" t="s">
        <v>57</v>
      </c>
      <c r="C51" s="675">
        <v>0</v>
      </c>
      <c r="D51" s="281">
        <v>1</v>
      </c>
      <c r="E51" s="129">
        <v>0.1</v>
      </c>
      <c r="F51" s="205">
        <v>0</v>
      </c>
      <c r="G51" s="230">
        <v>0.2</v>
      </c>
      <c r="H51" s="384">
        <v>0</v>
      </c>
      <c r="I51" s="230">
        <v>0.4</v>
      </c>
      <c r="J51" s="37">
        <v>0.6</v>
      </c>
      <c r="K51" s="990"/>
      <c r="L51" s="62"/>
      <c r="M51" s="62"/>
      <c r="N51" s="37"/>
      <c r="O51" s="990"/>
      <c r="P51" s="62"/>
      <c r="Q51" s="62"/>
      <c r="R51" s="37"/>
      <c r="S51" s="990">
        <v>0</v>
      </c>
      <c r="T51" s="62">
        <v>1</v>
      </c>
      <c r="U51" s="62">
        <v>0</v>
      </c>
      <c r="V51" s="37">
        <v>0</v>
      </c>
      <c r="W51" s="941"/>
      <c r="X51" s="62"/>
      <c r="Y51" s="62"/>
      <c r="Z51" s="62"/>
      <c r="AA51" s="905">
        <v>0</v>
      </c>
      <c r="AB51" s="376">
        <v>0</v>
      </c>
      <c r="AC51" s="153">
        <v>0.1</v>
      </c>
      <c r="AD51" s="221">
        <v>0</v>
      </c>
      <c r="AE51" s="330">
        <v>0.2</v>
      </c>
      <c r="AF51" s="209">
        <v>0</v>
      </c>
      <c r="AG51" s="330">
        <v>0.5</v>
      </c>
      <c r="AH51" s="154">
        <v>0.8</v>
      </c>
      <c r="AI51" s="725">
        <v>0</v>
      </c>
      <c r="AJ51" s="62">
        <v>0</v>
      </c>
      <c r="AK51" s="62">
        <v>0</v>
      </c>
      <c r="AL51" s="37">
        <v>0</v>
      </c>
      <c r="AM51" s="990"/>
      <c r="AN51" s="62"/>
      <c r="AO51" s="62"/>
      <c r="AP51" s="37"/>
      <c r="AQ51" s="1040"/>
      <c r="AR51" s="222"/>
      <c r="AS51" s="222"/>
      <c r="AT51" s="221"/>
    </row>
    <row r="52" spans="1:46" ht="31.5" x14ac:dyDescent="0.25">
      <c r="A52" s="26" t="s">
        <v>58</v>
      </c>
      <c r="B52" s="22" t="s">
        <v>57</v>
      </c>
      <c r="C52" s="675">
        <v>0</v>
      </c>
      <c r="D52" s="281">
        <v>1</v>
      </c>
      <c r="E52" s="129">
        <v>0.2</v>
      </c>
      <c r="F52" s="205">
        <v>0</v>
      </c>
      <c r="G52" s="230">
        <v>0.4</v>
      </c>
      <c r="H52" s="384">
        <v>0</v>
      </c>
      <c r="I52" s="230">
        <v>0.6</v>
      </c>
      <c r="J52" s="37">
        <v>0.8</v>
      </c>
      <c r="K52" s="990"/>
      <c r="L52" s="62"/>
      <c r="M52" s="62"/>
      <c r="N52" s="37"/>
      <c r="O52" s="990"/>
      <c r="P52" s="62"/>
      <c r="Q52" s="62"/>
      <c r="R52" s="37"/>
      <c r="S52" s="990">
        <v>0</v>
      </c>
      <c r="T52" s="62">
        <v>1</v>
      </c>
      <c r="U52" s="62">
        <v>0</v>
      </c>
      <c r="V52" s="37">
        <v>0</v>
      </c>
      <c r="W52" s="941"/>
      <c r="X52" s="62"/>
      <c r="Y52" s="62"/>
      <c r="Z52" s="62"/>
      <c r="AA52" s="905">
        <v>0</v>
      </c>
      <c r="AB52" s="376">
        <v>0</v>
      </c>
      <c r="AC52" s="153">
        <v>0.1</v>
      </c>
      <c r="AD52" s="221">
        <v>0</v>
      </c>
      <c r="AE52" s="330">
        <v>0.2</v>
      </c>
      <c r="AF52" s="205">
        <v>0</v>
      </c>
      <c r="AG52" s="330">
        <v>0.5</v>
      </c>
      <c r="AH52" s="154">
        <v>0.8</v>
      </c>
      <c r="AI52" s="725">
        <v>0</v>
      </c>
      <c r="AJ52" s="62">
        <v>0</v>
      </c>
      <c r="AK52" s="62">
        <v>0</v>
      </c>
      <c r="AL52" s="37">
        <v>0</v>
      </c>
      <c r="AM52" s="990"/>
      <c r="AN52" s="62"/>
      <c r="AO52" s="62"/>
      <c r="AP52" s="37"/>
      <c r="AQ52" s="1040"/>
      <c r="AR52" s="222"/>
      <c r="AS52" s="222"/>
      <c r="AT52" s="221"/>
    </row>
    <row r="53" spans="1:46" ht="32.25" thickBot="1" x14ac:dyDescent="0.3">
      <c r="A53" s="116" t="s">
        <v>59</v>
      </c>
      <c r="B53" s="409" t="s">
        <v>60</v>
      </c>
      <c r="C53" s="694"/>
      <c r="D53" s="405"/>
      <c r="E53" s="240"/>
      <c r="F53" s="13"/>
      <c r="G53" s="14"/>
      <c r="H53" s="14"/>
      <c r="I53" s="14"/>
      <c r="J53" s="102"/>
      <c r="K53" s="957"/>
      <c r="L53" s="744"/>
      <c r="M53" s="744"/>
      <c r="N53" s="32"/>
      <c r="O53" s="957"/>
      <c r="P53" s="744"/>
      <c r="Q53" s="744"/>
      <c r="R53" s="32"/>
      <c r="S53" s="957"/>
      <c r="T53" s="744"/>
      <c r="U53" s="744"/>
      <c r="V53" s="32"/>
      <c r="W53" s="951"/>
      <c r="X53" s="596"/>
      <c r="Y53" s="596"/>
      <c r="Z53" s="596"/>
      <c r="AA53" s="906"/>
      <c r="AB53" s="415"/>
      <c r="AC53" s="13"/>
      <c r="AD53" s="13">
        <v>0</v>
      </c>
      <c r="AE53" s="14"/>
      <c r="AF53" s="496"/>
      <c r="AG53" s="14"/>
      <c r="AH53" s="15"/>
      <c r="AI53" s="760"/>
      <c r="AJ53" s="744"/>
      <c r="AK53" s="744">
        <v>0</v>
      </c>
      <c r="AL53" s="32"/>
      <c r="AM53" s="957"/>
      <c r="AN53" s="744"/>
      <c r="AO53" s="744"/>
      <c r="AP53" s="32"/>
      <c r="AQ53" s="1039"/>
      <c r="AR53" s="440"/>
      <c r="AS53" s="441"/>
      <c r="AT53" s="13"/>
    </row>
    <row r="54" spans="1:46" ht="16.5" thickBot="1" x14ac:dyDescent="0.3">
      <c r="A54" s="2191" t="s">
        <v>61</v>
      </c>
      <c r="B54" s="2192"/>
      <c r="C54" s="2192"/>
      <c r="D54" s="2192"/>
      <c r="E54" s="2192"/>
      <c r="F54" s="2192"/>
      <c r="G54" s="2192"/>
      <c r="H54" s="2192"/>
      <c r="I54" s="2192"/>
      <c r="J54" s="2192"/>
      <c r="K54" s="2192"/>
      <c r="L54" s="2192"/>
      <c r="M54" s="2192"/>
      <c r="N54" s="2192"/>
      <c r="O54" s="2192"/>
      <c r="P54" s="2192"/>
      <c r="Q54" s="2192"/>
      <c r="R54" s="2192"/>
      <c r="S54" s="2192"/>
      <c r="T54" s="2192"/>
      <c r="U54" s="2192"/>
      <c r="V54" s="2192"/>
      <c r="W54" s="2192"/>
      <c r="X54" s="2192"/>
      <c r="Y54" s="2192"/>
      <c r="Z54" s="2192"/>
      <c r="AA54" s="2192"/>
      <c r="AB54" s="2192"/>
      <c r="AC54" s="2192"/>
      <c r="AD54" s="2192"/>
      <c r="AE54" s="2192"/>
      <c r="AF54" s="2192"/>
      <c r="AG54" s="2199"/>
      <c r="AH54" s="2191"/>
      <c r="AI54" s="2192"/>
      <c r="AJ54" s="2192"/>
      <c r="AK54" s="2192"/>
      <c r="AL54" s="2192"/>
      <c r="AM54" s="2192"/>
      <c r="AN54" s="2192"/>
      <c r="AO54" s="2192"/>
      <c r="AP54" s="2192"/>
      <c r="AQ54" s="2192"/>
      <c r="AR54" s="2192"/>
      <c r="AS54" s="2192"/>
      <c r="AT54" s="2192"/>
    </row>
    <row r="55" spans="1:46" ht="16.5" thickBot="1" x14ac:dyDescent="0.3">
      <c r="A55" s="2200" t="s">
        <v>62</v>
      </c>
      <c r="B55" s="2146"/>
      <c r="C55" s="2146"/>
      <c r="D55" s="2146"/>
      <c r="E55" s="2146"/>
      <c r="F55" s="2146"/>
      <c r="G55" s="2146"/>
      <c r="H55" s="2146"/>
      <c r="I55" s="2146"/>
      <c r="J55" s="2146"/>
      <c r="K55" s="2146"/>
      <c r="L55" s="2146"/>
      <c r="M55" s="2146"/>
      <c r="N55" s="2146"/>
      <c r="O55" s="2146"/>
      <c r="P55" s="2146"/>
      <c r="Q55" s="2146"/>
      <c r="R55" s="2146"/>
      <c r="S55" s="2146"/>
      <c r="T55" s="2146"/>
      <c r="U55" s="2146"/>
      <c r="V55" s="2146"/>
      <c r="W55" s="2146"/>
      <c r="X55" s="2146"/>
      <c r="Y55" s="2146"/>
      <c r="Z55" s="2146"/>
      <c r="AA55" s="2146"/>
      <c r="AB55" s="2146"/>
      <c r="AC55" s="2146"/>
      <c r="AD55" s="2146"/>
      <c r="AE55" s="2146"/>
      <c r="AF55" s="499"/>
      <c r="AG55" s="1574"/>
      <c r="AH55" s="2200"/>
      <c r="AI55" s="2146"/>
      <c r="AJ55" s="2146"/>
      <c r="AK55" s="2146"/>
      <c r="AL55" s="2146"/>
      <c r="AM55" s="2146"/>
      <c r="AN55" s="2146"/>
      <c r="AO55" s="2146"/>
      <c r="AP55" s="2146"/>
      <c r="AQ55" s="2146"/>
      <c r="AR55" s="2146"/>
      <c r="AS55" s="2146"/>
      <c r="AT55" s="2146"/>
    </row>
    <row r="56" spans="1:46" ht="31.5" x14ac:dyDescent="0.25">
      <c r="A56" s="188" t="s">
        <v>190</v>
      </c>
      <c r="B56" s="38" t="s">
        <v>63</v>
      </c>
      <c r="C56" s="695">
        <v>0.03</v>
      </c>
      <c r="D56" s="282">
        <v>0.03</v>
      </c>
      <c r="E56" s="230">
        <f>C56+3%</f>
        <v>0.06</v>
      </c>
      <c r="F56" s="5">
        <v>0.1</v>
      </c>
      <c r="G56" s="231">
        <f>D56+3%</f>
        <v>0.06</v>
      </c>
      <c r="H56" s="231" t="s">
        <v>192</v>
      </c>
      <c r="I56" s="5">
        <f>E56+3%</f>
        <v>0.09</v>
      </c>
      <c r="J56" s="401">
        <f t="shared" ref="J56:J57" si="9">G56+3%</f>
        <v>0.09</v>
      </c>
      <c r="K56" s="1013"/>
      <c r="L56" s="779"/>
      <c r="M56" s="779"/>
      <c r="N56" s="780"/>
      <c r="O56" s="1004"/>
      <c r="P56" s="120"/>
      <c r="Q56" s="120"/>
      <c r="R56" s="120"/>
      <c r="S56" s="958"/>
      <c r="T56" s="120"/>
      <c r="U56" s="120">
        <v>0.1</v>
      </c>
      <c r="V56" s="120"/>
      <c r="W56" s="958"/>
      <c r="X56" s="120"/>
      <c r="Y56" s="120"/>
      <c r="Z56" s="120"/>
      <c r="AA56" s="907">
        <v>0.04</v>
      </c>
      <c r="AB56" s="377">
        <v>0.02</v>
      </c>
      <c r="AC56" s="155">
        <f>AA56+3%</f>
        <v>7.0000000000000007E-2</v>
      </c>
      <c r="AD56" s="222">
        <v>0.03</v>
      </c>
      <c r="AE56" s="155">
        <f>AB56+3%</f>
        <v>0.05</v>
      </c>
      <c r="AF56" s="500">
        <v>0.12</v>
      </c>
      <c r="AG56" s="156">
        <f>AC56+3%</f>
        <v>0.1</v>
      </c>
      <c r="AH56" s="775">
        <f t="shared" ref="AH56:AH57" si="10">AE56+3%</f>
        <v>0.08</v>
      </c>
      <c r="AI56" s="829">
        <v>0.04</v>
      </c>
      <c r="AJ56" s="779">
        <v>0.02</v>
      </c>
      <c r="AK56" s="779">
        <v>0.03</v>
      </c>
      <c r="AL56" s="780">
        <v>0.12</v>
      </c>
      <c r="AM56" s="1013"/>
      <c r="AN56" s="779"/>
      <c r="AO56" s="779"/>
      <c r="AP56" s="780"/>
      <c r="AQ56" s="1041"/>
      <c r="AR56" s="155"/>
      <c r="AS56" s="442"/>
      <c r="AT56" s="222"/>
    </row>
    <row r="57" spans="1:46" ht="16.5" thickBot="1" x14ac:dyDescent="0.3">
      <c r="A57" s="17" t="s">
        <v>64</v>
      </c>
      <c r="B57" s="38" t="s">
        <v>63</v>
      </c>
      <c r="C57" s="696">
        <v>0.31</v>
      </c>
      <c r="D57" s="283">
        <v>0.42</v>
      </c>
      <c r="E57" s="231">
        <f>C57+3%</f>
        <v>0.33999999999999997</v>
      </c>
      <c r="F57" s="5">
        <v>0.5</v>
      </c>
      <c r="G57" s="230">
        <f>D57+3%</f>
        <v>0.44999999999999996</v>
      </c>
      <c r="H57" s="230" t="s">
        <v>192</v>
      </c>
      <c r="I57" s="5">
        <f>E57+3%</f>
        <v>0.37</v>
      </c>
      <c r="J57" s="401">
        <f t="shared" si="9"/>
        <v>0.48</v>
      </c>
      <c r="K57" s="1014"/>
      <c r="L57" s="783"/>
      <c r="M57" s="783"/>
      <c r="N57" s="664"/>
      <c r="O57" s="1004"/>
      <c r="P57" s="120"/>
      <c r="Q57" s="120"/>
      <c r="R57" s="120"/>
      <c r="S57" s="958">
        <v>0.35</v>
      </c>
      <c r="T57" s="120">
        <v>0.42</v>
      </c>
      <c r="U57" s="120">
        <v>0.5</v>
      </c>
      <c r="V57" s="120"/>
      <c r="W57" s="958"/>
      <c r="X57" s="120"/>
      <c r="Y57" s="120"/>
      <c r="Z57" s="120"/>
      <c r="AA57" s="905">
        <v>0.37</v>
      </c>
      <c r="AB57" s="376">
        <v>0.49</v>
      </c>
      <c r="AC57" s="156">
        <f>AA57+3%</f>
        <v>0.4</v>
      </c>
      <c r="AD57" s="222">
        <v>0.3</v>
      </c>
      <c r="AE57" s="330">
        <f>AB57+3%</f>
        <v>0.52</v>
      </c>
      <c r="AF57" s="498">
        <v>0.63</v>
      </c>
      <c r="AG57" s="330">
        <f>AC57+3%</f>
        <v>0.43000000000000005</v>
      </c>
      <c r="AH57" s="775">
        <f t="shared" si="10"/>
        <v>0.55000000000000004</v>
      </c>
      <c r="AI57" s="859">
        <v>0.37</v>
      </c>
      <c r="AJ57" s="120">
        <v>0.49</v>
      </c>
      <c r="AK57" s="120">
        <v>0.3</v>
      </c>
      <c r="AL57" s="781">
        <v>0.63</v>
      </c>
      <c r="AM57" s="1014"/>
      <c r="AN57" s="783"/>
      <c r="AO57" s="783"/>
      <c r="AP57" s="664"/>
      <c r="AQ57" s="1040">
        <v>0.06</v>
      </c>
      <c r="AR57" s="222">
        <v>0.12</v>
      </c>
      <c r="AS57" s="330">
        <v>0.75</v>
      </c>
      <c r="AT57" s="222"/>
    </row>
    <row r="58" spans="1:46" ht="16.5" thickBot="1" x14ac:dyDescent="0.3">
      <c r="A58" s="2201" t="s">
        <v>65</v>
      </c>
      <c r="B58" s="2202"/>
      <c r="C58" s="2203"/>
      <c r="D58" s="2203"/>
      <c r="E58" s="2203"/>
      <c r="F58" s="2203"/>
      <c r="G58" s="2203"/>
      <c r="H58" s="2203"/>
      <c r="I58" s="2203"/>
      <c r="J58" s="2203"/>
      <c r="K58" s="2204"/>
      <c r="L58" s="2204"/>
      <c r="M58" s="2204"/>
      <c r="N58" s="2204"/>
      <c r="O58" s="2202"/>
      <c r="P58" s="2202"/>
      <c r="Q58" s="2202"/>
      <c r="R58" s="2202"/>
      <c r="S58" s="2202"/>
      <c r="T58" s="2202"/>
      <c r="U58" s="2202"/>
      <c r="V58" s="2202"/>
      <c r="W58" s="2202"/>
      <c r="X58" s="2202"/>
      <c r="Y58" s="2202"/>
      <c r="Z58" s="2202"/>
      <c r="AA58" s="2202"/>
      <c r="AB58" s="2202"/>
      <c r="AC58" s="2202"/>
      <c r="AD58" s="2202"/>
      <c r="AE58" s="2202"/>
      <c r="AF58" s="2202"/>
      <c r="AG58" s="2202"/>
      <c r="AH58" s="776"/>
      <c r="AI58" s="2205"/>
      <c r="AJ58" s="2206"/>
      <c r="AK58" s="2206"/>
      <c r="AL58" s="2206"/>
      <c r="AM58" s="2207"/>
      <c r="AN58" s="2207"/>
      <c r="AO58" s="2207"/>
      <c r="AP58" s="2207"/>
      <c r="AQ58" s="2206"/>
      <c r="AR58" s="2206"/>
      <c r="AS58" s="2206"/>
      <c r="AT58" s="2208"/>
    </row>
    <row r="59" spans="1:46" ht="40.5" customHeight="1" x14ac:dyDescent="0.25">
      <c r="A59" s="188" t="s">
        <v>66</v>
      </c>
      <c r="B59" s="18" t="s">
        <v>67</v>
      </c>
      <c r="C59" s="843"/>
      <c r="D59" s="838"/>
      <c r="E59" s="844"/>
      <c r="F59" s="306"/>
      <c r="G59" s="844"/>
      <c r="H59" s="463"/>
      <c r="I59" s="844"/>
      <c r="J59" s="785"/>
      <c r="K59" s="1015"/>
      <c r="L59" s="784"/>
      <c r="M59" s="784"/>
      <c r="N59" s="785"/>
      <c r="O59" s="1005"/>
      <c r="P59" s="94"/>
      <c r="Q59" s="94"/>
      <c r="R59" s="94"/>
      <c r="S59" s="959"/>
      <c r="T59" s="94"/>
      <c r="U59" s="94"/>
      <c r="V59" s="94"/>
      <c r="W59" s="959"/>
      <c r="X59" s="94"/>
      <c r="Y59" s="94"/>
      <c r="Z59" s="94"/>
      <c r="AA59" s="904">
        <v>0</v>
      </c>
      <c r="AB59" s="374">
        <v>0</v>
      </c>
      <c r="AC59" s="157">
        <v>0</v>
      </c>
      <c r="AD59" s="8">
        <v>1</v>
      </c>
      <c r="AE59" s="157">
        <v>1</v>
      </c>
      <c r="AF59" s="493">
        <v>1</v>
      </c>
      <c r="AG59" s="157">
        <v>0</v>
      </c>
      <c r="AH59" s="338">
        <v>0</v>
      </c>
      <c r="AI59" s="849">
        <v>0</v>
      </c>
      <c r="AJ59" s="626">
        <v>1</v>
      </c>
      <c r="AK59" s="626">
        <v>1</v>
      </c>
      <c r="AL59" s="93"/>
      <c r="AM59" s="1015"/>
      <c r="AN59" s="784"/>
      <c r="AO59" s="784"/>
      <c r="AP59" s="785"/>
      <c r="AQ59" s="1038"/>
      <c r="AR59" s="439"/>
      <c r="AS59" s="439"/>
      <c r="AT59" s="8"/>
    </row>
    <row r="60" spans="1:46" ht="15.75" x14ac:dyDescent="0.25">
      <c r="A60" s="17" t="s">
        <v>68</v>
      </c>
      <c r="B60" s="18" t="s">
        <v>69</v>
      </c>
      <c r="C60" s="697">
        <v>0.56000000000000005</v>
      </c>
      <c r="D60" s="285">
        <v>0.59</v>
      </c>
      <c r="E60" s="232"/>
      <c r="F60" s="286">
        <v>0.75</v>
      </c>
      <c r="G60" s="232"/>
      <c r="H60" s="287" t="s">
        <v>225</v>
      </c>
      <c r="I60" s="232"/>
      <c r="J60" s="95"/>
      <c r="K60" s="1016">
        <v>0.46</v>
      </c>
      <c r="L60" s="94"/>
      <c r="M60" s="94"/>
      <c r="N60" s="95"/>
      <c r="O60" s="1006">
        <v>0.17</v>
      </c>
      <c r="P60" s="622"/>
      <c r="Q60" s="94"/>
      <c r="R60" s="94"/>
      <c r="S60" s="999">
        <v>0.61</v>
      </c>
      <c r="T60" s="622">
        <v>0.59</v>
      </c>
      <c r="U60" s="622">
        <v>0.75</v>
      </c>
      <c r="V60" s="94"/>
      <c r="W60" s="959"/>
      <c r="X60" s="94"/>
      <c r="Y60" s="94"/>
      <c r="Z60" s="94"/>
      <c r="AA60" s="905">
        <v>0.01</v>
      </c>
      <c r="AB60" s="376">
        <v>0.01</v>
      </c>
      <c r="AC60" s="60">
        <v>0.05</v>
      </c>
      <c r="AD60" s="164">
        <v>0.69</v>
      </c>
      <c r="AE60" s="60">
        <v>0.2</v>
      </c>
      <c r="AF60" s="501">
        <v>0.84</v>
      </c>
      <c r="AG60" s="60">
        <v>0.6</v>
      </c>
      <c r="AH60" s="777">
        <v>0.7</v>
      </c>
      <c r="AI60" s="860">
        <v>0.62</v>
      </c>
      <c r="AJ60" s="622">
        <v>0.81</v>
      </c>
      <c r="AK60" s="622">
        <v>0.69</v>
      </c>
      <c r="AL60" s="782">
        <v>0.84</v>
      </c>
      <c r="AM60" s="1069"/>
      <c r="AN60" s="94"/>
      <c r="AO60" s="94"/>
      <c r="AP60" s="95"/>
      <c r="AQ60" s="1040"/>
      <c r="AR60" s="222"/>
      <c r="AS60" s="222"/>
      <c r="AT60" s="164"/>
    </row>
    <row r="61" spans="1:46" ht="31.5" x14ac:dyDescent="0.25">
      <c r="A61" s="26" t="s">
        <v>70</v>
      </c>
      <c r="B61" s="22" t="s">
        <v>63</v>
      </c>
      <c r="C61" s="697">
        <v>0.48</v>
      </c>
      <c r="D61" s="286">
        <v>0.45</v>
      </c>
      <c r="E61" s="232"/>
      <c r="F61" s="286">
        <v>0.64</v>
      </c>
      <c r="G61" s="232"/>
      <c r="H61" s="287" t="s">
        <v>225</v>
      </c>
      <c r="I61" s="232"/>
      <c r="J61" s="95"/>
      <c r="K61" s="1017">
        <v>7.0000000000000007E-2</v>
      </c>
      <c r="L61" s="599"/>
      <c r="M61" s="599"/>
      <c r="N61" s="95"/>
      <c r="O61" s="1007">
        <v>0.37</v>
      </c>
      <c r="P61" s="623"/>
      <c r="Q61" s="599"/>
      <c r="R61" s="599"/>
      <c r="S61" s="1000">
        <v>0.51</v>
      </c>
      <c r="T61" s="623">
        <v>0.45</v>
      </c>
      <c r="U61" s="623">
        <v>0.64</v>
      </c>
      <c r="V61" s="599"/>
      <c r="W61" s="960"/>
      <c r="X61" s="599"/>
      <c r="Y61" s="599"/>
      <c r="Z61" s="599"/>
      <c r="AA61" s="908"/>
      <c r="AB61" s="378"/>
      <c r="AC61" s="39"/>
      <c r="AD61" s="66">
        <v>0.51</v>
      </c>
      <c r="AE61" s="40"/>
      <c r="AF61" s="501">
        <v>0.78</v>
      </c>
      <c r="AG61" s="40"/>
      <c r="AH61" s="778"/>
      <c r="AI61" s="861">
        <v>0.46</v>
      </c>
      <c r="AJ61" s="623">
        <v>0.71</v>
      </c>
      <c r="AK61" s="623">
        <v>0.51</v>
      </c>
      <c r="AL61" s="782">
        <v>0.78</v>
      </c>
      <c r="AM61" s="1018"/>
      <c r="AN61" s="599"/>
      <c r="AO61" s="599"/>
      <c r="AP61" s="95"/>
      <c r="AQ61" s="1042"/>
      <c r="AR61" s="8"/>
      <c r="AS61" s="79"/>
      <c r="AT61" s="66"/>
    </row>
    <row r="62" spans="1:46" ht="31.5" x14ac:dyDescent="0.25">
      <c r="A62" s="17" t="s">
        <v>71</v>
      </c>
      <c r="B62" s="18" t="s">
        <v>72</v>
      </c>
      <c r="C62" s="692"/>
      <c r="D62" s="287"/>
      <c r="E62" s="232"/>
      <c r="F62" s="287"/>
      <c r="G62" s="232"/>
      <c r="H62" s="247"/>
      <c r="I62" s="232"/>
      <c r="J62" s="95"/>
      <c r="K62" s="1018"/>
      <c r="L62" s="599"/>
      <c r="M62" s="599"/>
      <c r="N62" s="95"/>
      <c r="O62" s="1008"/>
      <c r="P62" s="599"/>
      <c r="Q62" s="599"/>
      <c r="R62" s="599"/>
      <c r="S62" s="960"/>
      <c r="T62" s="599"/>
      <c r="U62" s="599"/>
      <c r="V62" s="599"/>
      <c r="W62" s="960"/>
      <c r="X62" s="599"/>
      <c r="Y62" s="599"/>
      <c r="Z62" s="599"/>
      <c r="AA62" s="904">
        <v>0</v>
      </c>
      <c r="AB62" s="374">
        <v>0</v>
      </c>
      <c r="AC62" s="150">
        <v>0</v>
      </c>
      <c r="AD62" s="7">
        <v>0</v>
      </c>
      <c r="AE62" s="327">
        <v>2</v>
      </c>
      <c r="AF62" s="493">
        <v>2</v>
      </c>
      <c r="AG62" s="8">
        <v>4</v>
      </c>
      <c r="AH62" s="338">
        <v>6</v>
      </c>
      <c r="AI62" s="831">
        <v>0</v>
      </c>
      <c r="AJ62" s="34">
        <v>0</v>
      </c>
      <c r="AK62" s="34">
        <v>0</v>
      </c>
      <c r="AL62" s="93">
        <v>2</v>
      </c>
      <c r="AM62" s="1018"/>
      <c r="AN62" s="599"/>
      <c r="AO62" s="599"/>
      <c r="AP62" s="95"/>
      <c r="AQ62" s="1038"/>
      <c r="AR62" s="439"/>
      <c r="AS62" s="439"/>
      <c r="AT62" s="7"/>
    </row>
    <row r="63" spans="1:46" ht="32.25" thickBot="1" x14ac:dyDescent="0.3">
      <c r="A63" s="26" t="s">
        <v>73</v>
      </c>
      <c r="B63" s="22" t="s">
        <v>74</v>
      </c>
      <c r="C63" s="845"/>
      <c r="D63" s="304"/>
      <c r="E63" s="846"/>
      <c r="F63" s="304"/>
      <c r="G63" s="846"/>
      <c r="H63" s="847"/>
      <c r="I63" s="846"/>
      <c r="J63" s="787"/>
      <c r="K63" s="1019"/>
      <c r="L63" s="786"/>
      <c r="M63" s="786"/>
      <c r="N63" s="787"/>
      <c r="O63" s="1008"/>
      <c r="P63" s="599"/>
      <c r="Q63" s="599"/>
      <c r="R63" s="599"/>
      <c r="S63" s="962">
        <v>0</v>
      </c>
      <c r="T63" s="34">
        <v>1</v>
      </c>
      <c r="U63" s="34">
        <v>24</v>
      </c>
      <c r="V63" s="599"/>
      <c r="W63" s="960"/>
      <c r="X63" s="599"/>
      <c r="Y63" s="599"/>
      <c r="Z63" s="599"/>
      <c r="AA63" s="904"/>
      <c r="AB63" s="374"/>
      <c r="AC63" s="145"/>
      <c r="AD63" s="10"/>
      <c r="AE63" s="10"/>
      <c r="AF63" s="490"/>
      <c r="AG63" s="10"/>
      <c r="AH63" s="454"/>
      <c r="AI63" s="832"/>
      <c r="AJ63" s="353"/>
      <c r="AK63" s="353"/>
      <c r="AL63" s="119"/>
      <c r="AM63" s="1019"/>
      <c r="AN63" s="786"/>
      <c r="AO63" s="786"/>
      <c r="AP63" s="787"/>
      <c r="AQ63" s="1038"/>
      <c r="AR63" s="439"/>
      <c r="AS63" s="439"/>
      <c r="AT63" s="10"/>
    </row>
    <row r="64" spans="1:46" ht="16.5" thickBot="1" x14ac:dyDescent="0.3">
      <c r="A64" s="2175" t="s">
        <v>75</v>
      </c>
      <c r="B64" s="2176"/>
      <c r="C64" s="2212"/>
      <c r="D64" s="2212"/>
      <c r="E64" s="2176"/>
      <c r="F64" s="2176"/>
      <c r="G64" s="2176"/>
      <c r="H64" s="2176"/>
      <c r="I64" s="2176"/>
      <c r="J64" s="2176"/>
      <c r="K64" s="2183"/>
      <c r="L64" s="2183"/>
      <c r="M64" s="2183"/>
      <c r="N64" s="2183"/>
      <c r="O64" s="2183"/>
      <c r="P64" s="2183"/>
      <c r="Q64" s="2183"/>
      <c r="R64" s="2183"/>
      <c r="S64" s="2183"/>
      <c r="T64" s="2183"/>
      <c r="U64" s="2183"/>
      <c r="V64" s="2183"/>
      <c r="W64" s="2183"/>
      <c r="X64" s="2183"/>
      <c r="Y64" s="2183"/>
      <c r="Z64" s="2183"/>
      <c r="AA64" s="2183"/>
      <c r="AB64" s="2183"/>
      <c r="AC64" s="2183"/>
      <c r="AD64" s="2183"/>
      <c r="AE64" s="2183"/>
      <c r="AF64" s="2183"/>
      <c r="AG64" s="2184"/>
      <c r="AH64" s="2213"/>
      <c r="AI64" s="2214"/>
      <c r="AJ64" s="2214"/>
      <c r="AK64" s="2214"/>
      <c r="AL64" s="2214"/>
      <c r="AM64" s="2214"/>
      <c r="AN64" s="2214"/>
      <c r="AO64" s="2214"/>
      <c r="AP64" s="2214"/>
      <c r="AQ64" s="2214"/>
      <c r="AR64" s="2214"/>
      <c r="AS64" s="2214"/>
      <c r="AT64" s="2215"/>
    </row>
    <row r="65" spans="1:52" ht="16.5" thickBot="1" x14ac:dyDescent="0.3">
      <c r="A65" s="26" t="s">
        <v>76</v>
      </c>
      <c r="B65" s="22" t="s">
        <v>63</v>
      </c>
      <c r="C65" s="698">
        <v>0.08</v>
      </c>
      <c r="D65" s="288">
        <v>0.05</v>
      </c>
      <c r="E65" s="238">
        <v>0.15</v>
      </c>
      <c r="F65" s="229">
        <v>0.09</v>
      </c>
      <c r="G65" s="478">
        <v>0.25</v>
      </c>
      <c r="H65" s="478" t="s">
        <v>192</v>
      </c>
      <c r="I65" s="540">
        <v>0.3</v>
      </c>
      <c r="J65" s="6">
        <v>0.45</v>
      </c>
      <c r="K65" s="1001">
        <v>0.04</v>
      </c>
      <c r="L65" s="80"/>
      <c r="M65" s="80"/>
      <c r="N65" s="830"/>
      <c r="O65" s="1009">
        <v>0.05</v>
      </c>
      <c r="P65" s="63"/>
      <c r="Q65" s="63"/>
      <c r="R65" s="63"/>
      <c r="S65" s="961">
        <v>0.09</v>
      </c>
      <c r="T65" s="63">
        <v>0.05</v>
      </c>
      <c r="U65" s="63">
        <v>0.09</v>
      </c>
      <c r="V65" s="63"/>
      <c r="W65" s="961"/>
      <c r="X65" s="63"/>
      <c r="Y65" s="63"/>
      <c r="Z65" s="63"/>
      <c r="AA65" s="909">
        <v>0.06</v>
      </c>
      <c r="AB65" s="379">
        <v>0.01</v>
      </c>
      <c r="AC65" s="158">
        <f>AA65+3%</f>
        <v>0.09</v>
      </c>
      <c r="AD65" s="219">
        <v>0.11</v>
      </c>
      <c r="AE65" s="331">
        <f>AB65+3%</f>
        <v>0.04</v>
      </c>
      <c r="AF65" s="502">
        <v>0.11</v>
      </c>
      <c r="AG65" s="564">
        <f>AC65+3%</f>
        <v>0.12</v>
      </c>
      <c r="AH65" s="86">
        <f t="shared" ref="AH65:AH68" si="11">AE65+3%</f>
        <v>7.0000000000000007E-2</v>
      </c>
      <c r="AI65" s="862">
        <v>0.01</v>
      </c>
      <c r="AJ65" s="63">
        <v>7.0000000000000007E-2</v>
      </c>
      <c r="AK65" s="63">
        <v>0.11</v>
      </c>
      <c r="AL65" s="63">
        <v>0.11</v>
      </c>
      <c r="AM65" s="1020"/>
      <c r="AN65" s="63"/>
      <c r="AO65" s="63"/>
      <c r="AP65" s="6"/>
      <c r="AQ65" s="1043"/>
      <c r="AR65" s="444"/>
      <c r="AS65" s="445"/>
      <c r="AT65" s="446"/>
      <c r="AV65" s="557" t="s">
        <v>215</v>
      </c>
      <c r="AW65" s="558"/>
      <c r="AX65" s="558"/>
      <c r="AY65" s="558"/>
      <c r="AZ65" s="559"/>
    </row>
    <row r="66" spans="1:52" ht="31.5" x14ac:dyDescent="0.25">
      <c r="A66" s="17" t="s">
        <v>77</v>
      </c>
      <c r="B66" s="18" t="s">
        <v>63</v>
      </c>
      <c r="C66" s="697">
        <v>0.03</v>
      </c>
      <c r="D66" s="289">
        <v>0</v>
      </c>
      <c r="E66" s="238">
        <v>0.03</v>
      </c>
      <c r="F66" s="229">
        <v>0.04</v>
      </c>
      <c r="G66" s="479">
        <v>0.02</v>
      </c>
      <c r="H66" s="479">
        <v>0.02</v>
      </c>
      <c r="I66" s="479">
        <v>0.02</v>
      </c>
      <c r="J66" s="6">
        <v>0.02</v>
      </c>
      <c r="K66" s="1020"/>
      <c r="L66" s="63"/>
      <c r="M66" s="63"/>
      <c r="N66" s="6"/>
      <c r="O66" s="1009">
        <v>0.03</v>
      </c>
      <c r="P66" s="63"/>
      <c r="Q66" s="63"/>
      <c r="R66" s="63"/>
      <c r="S66" s="961">
        <v>0.03</v>
      </c>
      <c r="T66" s="63">
        <v>0</v>
      </c>
      <c r="U66" s="63">
        <v>0.04</v>
      </c>
      <c r="V66" s="63"/>
      <c r="W66" s="961"/>
      <c r="X66" s="63"/>
      <c r="Y66" s="63"/>
      <c r="Z66" s="63"/>
      <c r="AA66" s="909">
        <v>0.04</v>
      </c>
      <c r="AB66" s="379">
        <v>0</v>
      </c>
      <c r="AC66" s="159">
        <f>AA66-1%</f>
        <v>0.03</v>
      </c>
      <c r="AD66" s="223">
        <v>0.22</v>
      </c>
      <c r="AE66" s="332">
        <v>0.02</v>
      </c>
      <c r="AF66" s="503">
        <v>0.01</v>
      </c>
      <c r="AG66" s="332">
        <v>0.01</v>
      </c>
      <c r="AH66" s="200">
        <v>0</v>
      </c>
      <c r="AI66" s="862">
        <v>0.04</v>
      </c>
      <c r="AJ66" s="63"/>
      <c r="AK66" s="63">
        <v>0.02</v>
      </c>
      <c r="AL66" s="63">
        <v>0.01</v>
      </c>
      <c r="AM66" s="1020"/>
      <c r="AN66" s="63"/>
      <c r="AO66" s="63"/>
      <c r="AP66" s="6"/>
      <c r="AQ66" s="1043"/>
      <c r="AR66" s="444"/>
      <c r="AS66" s="445"/>
      <c r="AT66" s="223"/>
    </row>
    <row r="67" spans="1:52" ht="31.5" x14ac:dyDescent="0.25">
      <c r="A67" s="26" t="s">
        <v>78</v>
      </c>
      <c r="B67" s="22" t="s">
        <v>79</v>
      </c>
      <c r="C67" s="675"/>
      <c r="D67" s="290"/>
      <c r="E67" s="7"/>
      <c r="F67" s="66">
        <v>0</v>
      </c>
      <c r="G67" s="8"/>
      <c r="H67" s="8"/>
      <c r="I67" s="8"/>
      <c r="J67" s="93"/>
      <c r="K67" s="1021"/>
      <c r="L67" s="34"/>
      <c r="M67" s="34"/>
      <c r="N67" s="93"/>
      <c r="O67" s="972"/>
      <c r="P67" s="34"/>
      <c r="Q67" s="34"/>
      <c r="R67" s="34"/>
      <c r="S67" s="962"/>
      <c r="T67" s="34"/>
      <c r="U67" s="34"/>
      <c r="V67" s="34"/>
      <c r="W67" s="962"/>
      <c r="X67" s="34"/>
      <c r="Y67" s="34"/>
      <c r="Z67" s="34"/>
      <c r="AA67" s="909">
        <v>0</v>
      </c>
      <c r="AB67" s="379">
        <v>0</v>
      </c>
      <c r="AC67" s="159">
        <f t="shared" ref="AC67:AC68" si="12">AA67+3%</f>
        <v>0.03</v>
      </c>
      <c r="AD67" s="66">
        <v>0</v>
      </c>
      <c r="AE67" s="60">
        <f>AB67+3%</f>
        <v>0.03</v>
      </c>
      <c r="AF67" s="501"/>
      <c r="AG67" s="29">
        <f>AC67+3%</f>
        <v>0.06</v>
      </c>
      <c r="AH67" s="33">
        <f t="shared" si="11"/>
        <v>0.06</v>
      </c>
      <c r="AI67" s="863">
        <v>0</v>
      </c>
      <c r="AJ67" s="627">
        <v>0</v>
      </c>
      <c r="AK67" s="627">
        <v>0</v>
      </c>
      <c r="AL67" s="627">
        <v>0</v>
      </c>
      <c r="AM67" s="1021"/>
      <c r="AN67" s="34"/>
      <c r="AO67" s="34"/>
      <c r="AP67" s="93"/>
      <c r="AQ67" s="1043"/>
      <c r="AR67" s="444"/>
      <c r="AS67" s="445"/>
      <c r="AT67" s="223"/>
    </row>
    <row r="68" spans="1:52" ht="16.5" thickBot="1" x14ac:dyDescent="0.3">
      <c r="A68" s="17" t="s">
        <v>80</v>
      </c>
      <c r="B68" s="18" t="s">
        <v>81</v>
      </c>
      <c r="C68" s="699"/>
      <c r="D68" s="291"/>
      <c r="E68" s="7"/>
      <c r="F68" s="66">
        <v>0</v>
      </c>
      <c r="G68" s="8"/>
      <c r="H68" s="8"/>
      <c r="I68" s="8"/>
      <c r="J68" s="93"/>
      <c r="K68" s="1022"/>
      <c r="L68" s="353"/>
      <c r="M68" s="353"/>
      <c r="N68" s="119"/>
      <c r="O68" s="972"/>
      <c r="P68" s="34"/>
      <c r="Q68" s="34"/>
      <c r="R68" s="34"/>
      <c r="S68" s="962"/>
      <c r="T68" s="34"/>
      <c r="U68" s="34"/>
      <c r="V68" s="34"/>
      <c r="W68" s="962"/>
      <c r="X68" s="34"/>
      <c r="Y68" s="34"/>
      <c r="Z68" s="34"/>
      <c r="AA68" s="909">
        <v>0</v>
      </c>
      <c r="AB68" s="379">
        <v>0</v>
      </c>
      <c r="AC68" s="160">
        <f t="shared" si="12"/>
        <v>0.03</v>
      </c>
      <c r="AD68" s="224">
        <v>0</v>
      </c>
      <c r="AE68" s="333">
        <f>AB68+3%</f>
        <v>0.03</v>
      </c>
      <c r="AF68" s="504"/>
      <c r="AG68" s="87">
        <f>AC68+3%</f>
        <v>0.06</v>
      </c>
      <c r="AH68" s="88">
        <f t="shared" si="11"/>
        <v>0.06</v>
      </c>
      <c r="AI68" s="863">
        <v>0</v>
      </c>
      <c r="AJ68" s="627">
        <v>0</v>
      </c>
      <c r="AK68" s="627">
        <v>0</v>
      </c>
      <c r="AL68" s="627">
        <v>0</v>
      </c>
      <c r="AM68" s="1021"/>
      <c r="AN68" s="34"/>
      <c r="AO68" s="34"/>
      <c r="AP68" s="93"/>
      <c r="AQ68" s="1043"/>
      <c r="AR68" s="444"/>
      <c r="AS68" s="445"/>
      <c r="AT68" s="447"/>
    </row>
    <row r="69" spans="1:52" ht="27" customHeight="1" thickBot="1" x14ac:dyDescent="0.3">
      <c r="A69" s="2209" t="s">
        <v>82</v>
      </c>
      <c r="B69" s="2210"/>
      <c r="C69" s="2216"/>
      <c r="D69" s="2216"/>
      <c r="E69" s="2210"/>
      <c r="F69" s="2210"/>
      <c r="G69" s="2210"/>
      <c r="H69" s="2210"/>
      <c r="I69" s="2210"/>
      <c r="J69" s="2210"/>
      <c r="K69" s="2210"/>
      <c r="L69" s="2210"/>
      <c r="M69" s="2210"/>
      <c r="N69" s="2210"/>
      <c r="O69" s="2210"/>
      <c r="P69" s="2210"/>
      <c r="Q69" s="2210"/>
      <c r="R69" s="2210"/>
      <c r="S69" s="2210"/>
      <c r="T69" s="2210"/>
      <c r="U69" s="2210"/>
      <c r="V69" s="2210"/>
      <c r="W69" s="2210"/>
      <c r="X69" s="2210"/>
      <c r="Y69" s="2210"/>
      <c r="Z69" s="2210"/>
      <c r="AA69" s="2210"/>
      <c r="AB69" s="2210"/>
      <c r="AC69" s="2210"/>
      <c r="AD69" s="2210"/>
      <c r="AE69" s="2210"/>
      <c r="AF69" s="2210"/>
      <c r="AG69" s="2210"/>
      <c r="AH69" s="92"/>
      <c r="AI69" s="2217"/>
      <c r="AJ69" s="2218"/>
      <c r="AK69" s="2218"/>
      <c r="AL69" s="2218"/>
      <c r="AM69" s="2218"/>
      <c r="AN69" s="2218"/>
      <c r="AO69" s="2218"/>
      <c r="AP69" s="2218"/>
      <c r="AQ69" s="2218"/>
      <c r="AR69" s="2218"/>
      <c r="AS69" s="2218"/>
      <c r="AT69" s="2219"/>
    </row>
    <row r="70" spans="1:52" ht="31.5" x14ac:dyDescent="0.25">
      <c r="A70" s="96" t="s">
        <v>83</v>
      </c>
      <c r="B70" s="97" t="s">
        <v>63</v>
      </c>
      <c r="C70" s="693"/>
      <c r="D70" s="292"/>
      <c r="E70" s="89">
        <v>0.2</v>
      </c>
      <c r="F70" s="209" t="s">
        <v>196</v>
      </c>
      <c r="G70" s="74">
        <v>0.4</v>
      </c>
      <c r="H70" s="74">
        <v>0.71</v>
      </c>
      <c r="I70" s="531">
        <v>0.6</v>
      </c>
      <c r="J70" s="90">
        <v>0.8</v>
      </c>
      <c r="K70" s="1023"/>
      <c r="L70" s="788"/>
      <c r="M70" s="788"/>
      <c r="N70" s="41"/>
      <c r="O70" s="1010"/>
      <c r="P70" s="600"/>
      <c r="Q70" s="600"/>
      <c r="R70" s="600"/>
      <c r="S70" s="963"/>
      <c r="T70" s="600"/>
      <c r="U70" s="600"/>
      <c r="V70" s="74">
        <v>0.71</v>
      </c>
      <c r="W70" s="963"/>
      <c r="X70" s="600"/>
      <c r="Y70" s="600"/>
      <c r="Z70" s="600"/>
      <c r="AA70" s="893"/>
      <c r="AB70" s="367" t="s">
        <v>196</v>
      </c>
      <c r="AC70" s="54">
        <v>0.1</v>
      </c>
      <c r="AD70" s="334" t="s">
        <v>196</v>
      </c>
      <c r="AE70" s="55">
        <v>0.25</v>
      </c>
      <c r="AF70" s="505">
        <v>0.61</v>
      </c>
      <c r="AG70" s="565">
        <v>0.45</v>
      </c>
      <c r="AH70" s="91">
        <v>0.6</v>
      </c>
      <c r="AI70" s="864" t="s">
        <v>196</v>
      </c>
      <c r="AJ70" s="600" t="s">
        <v>196</v>
      </c>
      <c r="AK70" s="600" t="s">
        <v>196</v>
      </c>
      <c r="AL70" s="624">
        <v>0.61</v>
      </c>
      <c r="AM70" s="1070"/>
      <c r="AN70" s="600"/>
      <c r="AO70" s="600"/>
      <c r="AP70" s="90"/>
      <c r="AQ70" s="1034">
        <v>0.13</v>
      </c>
      <c r="AR70" s="55">
        <v>0.7</v>
      </c>
      <c r="AS70" s="573">
        <v>0.75</v>
      </c>
      <c r="AT70" s="448"/>
    </row>
    <row r="71" spans="1:52" ht="31.5" x14ac:dyDescent="0.25">
      <c r="A71" s="98" t="s">
        <v>84</v>
      </c>
      <c r="B71" s="99" t="s">
        <v>63</v>
      </c>
      <c r="C71" s="700"/>
      <c r="D71" s="283"/>
      <c r="E71" s="78"/>
      <c r="F71" s="206" t="s">
        <v>196</v>
      </c>
      <c r="G71" s="79"/>
      <c r="H71" s="5">
        <v>0.71</v>
      </c>
      <c r="I71" s="79"/>
      <c r="J71" s="31"/>
      <c r="K71" s="956"/>
      <c r="L71" s="595"/>
      <c r="M71" s="595"/>
      <c r="N71" s="31"/>
      <c r="O71" s="941">
        <v>0.11</v>
      </c>
      <c r="P71" s="595"/>
      <c r="Q71" s="595"/>
      <c r="R71" s="595"/>
      <c r="S71" s="964"/>
      <c r="T71" s="595"/>
      <c r="U71" s="595"/>
      <c r="V71" s="5">
        <v>0.71</v>
      </c>
      <c r="W71" s="964"/>
      <c r="X71" s="595"/>
      <c r="Y71" s="595"/>
      <c r="Z71" s="595"/>
      <c r="AA71" s="910"/>
      <c r="AB71" s="380" t="s">
        <v>196</v>
      </c>
      <c r="AC71" s="28">
        <v>0.1</v>
      </c>
      <c r="AD71" s="335" t="s">
        <v>196</v>
      </c>
      <c r="AE71" s="29">
        <v>0.25</v>
      </c>
      <c r="AF71" s="483">
        <v>0.61</v>
      </c>
      <c r="AG71" s="556">
        <v>0.45</v>
      </c>
      <c r="AH71" s="33">
        <v>0.6</v>
      </c>
      <c r="AI71" s="729" t="s">
        <v>196</v>
      </c>
      <c r="AJ71" s="595" t="s">
        <v>196</v>
      </c>
      <c r="AK71" s="595" t="s">
        <v>196</v>
      </c>
      <c r="AL71" s="62">
        <v>0.61</v>
      </c>
      <c r="AM71" s="956"/>
      <c r="AN71" s="595"/>
      <c r="AO71" s="595"/>
      <c r="AP71" s="31"/>
      <c r="AQ71" s="915">
        <v>0.13</v>
      </c>
      <c r="AR71" s="29">
        <v>0.7</v>
      </c>
      <c r="AS71" s="582">
        <v>0.75</v>
      </c>
      <c r="AT71" s="66"/>
    </row>
    <row r="72" spans="1:52" ht="15.75" x14ac:dyDescent="0.25">
      <c r="A72" s="96" t="s">
        <v>85</v>
      </c>
      <c r="B72" s="97" t="s">
        <v>63</v>
      </c>
      <c r="C72" s="693"/>
      <c r="D72" s="292"/>
      <c r="E72" s="4">
        <v>0.1</v>
      </c>
      <c r="F72" s="205" t="s">
        <v>196</v>
      </c>
      <c r="G72" s="5">
        <v>0.25</v>
      </c>
      <c r="H72" s="5">
        <v>0.68</v>
      </c>
      <c r="I72" s="231">
        <v>0.4</v>
      </c>
      <c r="J72" s="37">
        <v>0.5</v>
      </c>
      <c r="K72" s="990"/>
      <c r="L72" s="62"/>
      <c r="M72" s="62"/>
      <c r="N72" s="37"/>
      <c r="O72" s="941"/>
      <c r="P72" s="62"/>
      <c r="Q72" s="62"/>
      <c r="R72" s="62"/>
      <c r="S72" s="965"/>
      <c r="T72" s="62"/>
      <c r="U72" s="62"/>
      <c r="V72" s="5">
        <v>0.68</v>
      </c>
      <c r="W72" s="965"/>
      <c r="X72" s="62"/>
      <c r="Y72" s="62"/>
      <c r="Z72" s="62"/>
      <c r="AA72" s="910"/>
      <c r="AB72" s="380" t="s">
        <v>196</v>
      </c>
      <c r="AC72" s="28">
        <v>0.1</v>
      </c>
      <c r="AD72" s="335" t="s">
        <v>196</v>
      </c>
      <c r="AE72" s="29">
        <v>0.25</v>
      </c>
      <c r="AF72" s="483">
        <v>0.56999999999999995</v>
      </c>
      <c r="AG72" s="556">
        <v>0.45</v>
      </c>
      <c r="AH72" s="33">
        <v>0.6</v>
      </c>
      <c r="AI72" s="731" t="s">
        <v>196</v>
      </c>
      <c r="AJ72" s="62" t="s">
        <v>196</v>
      </c>
      <c r="AK72" s="62" t="s">
        <v>196</v>
      </c>
      <c r="AL72" s="62">
        <v>0.56999999999999995</v>
      </c>
      <c r="AM72" s="990"/>
      <c r="AN72" s="62"/>
      <c r="AO72" s="62"/>
      <c r="AP72" s="37"/>
      <c r="AQ72" s="915"/>
      <c r="AR72" s="449"/>
      <c r="AS72" s="424"/>
      <c r="AT72" s="66"/>
    </row>
    <row r="73" spans="1:52" ht="16.5" thickBot="1" x14ac:dyDescent="0.3">
      <c r="A73" s="100" t="s">
        <v>86</v>
      </c>
      <c r="B73" s="101" t="s">
        <v>87</v>
      </c>
      <c r="C73" s="701"/>
      <c r="D73" s="293"/>
      <c r="E73" s="239"/>
      <c r="F73" s="210" t="s">
        <v>196</v>
      </c>
      <c r="G73" s="428"/>
      <c r="H73" s="428"/>
      <c r="I73" s="428"/>
      <c r="J73" s="102"/>
      <c r="K73" s="957"/>
      <c r="L73" s="744"/>
      <c r="M73" s="744"/>
      <c r="N73" s="32"/>
      <c r="O73" s="951"/>
      <c r="P73" s="596"/>
      <c r="Q73" s="596"/>
      <c r="R73" s="596"/>
      <c r="S73" s="966"/>
      <c r="T73" s="596"/>
      <c r="U73" s="596"/>
      <c r="V73" s="596"/>
      <c r="W73" s="966"/>
      <c r="X73" s="596"/>
      <c r="Y73" s="596"/>
      <c r="Z73" s="596"/>
      <c r="AA73" s="911"/>
      <c r="AB73" s="381" t="s">
        <v>196</v>
      </c>
      <c r="AC73" s="103"/>
      <c r="AD73" s="336"/>
      <c r="AE73" s="104"/>
      <c r="AF73" s="506"/>
      <c r="AG73" s="104"/>
      <c r="AH73" s="105"/>
      <c r="AI73" s="730"/>
      <c r="AJ73" s="596"/>
      <c r="AK73" s="596"/>
      <c r="AL73" s="596"/>
      <c r="AM73" s="957"/>
      <c r="AN73" s="744"/>
      <c r="AO73" s="744"/>
      <c r="AP73" s="32"/>
      <c r="AQ73" s="1044"/>
      <c r="AR73" s="450"/>
      <c r="AS73" s="426"/>
      <c r="AT73" s="249"/>
    </row>
    <row r="74" spans="1:52" ht="16.5" thickBot="1" x14ac:dyDescent="0.3">
      <c r="A74" s="56" t="s">
        <v>88</v>
      </c>
      <c r="B74" s="57"/>
      <c r="C74" s="702"/>
      <c r="D74" s="1579"/>
      <c r="E74" s="233"/>
      <c r="F74" s="1580"/>
      <c r="G74" s="233"/>
      <c r="H74" s="233"/>
      <c r="I74" s="233"/>
      <c r="J74" s="1581"/>
      <c r="K74" s="912"/>
      <c r="L74" s="57"/>
      <c r="M74" s="57"/>
      <c r="N74" s="57"/>
      <c r="O74" s="912"/>
      <c r="P74" s="57"/>
      <c r="Q74" s="57"/>
      <c r="R74" s="57"/>
      <c r="S74" s="912"/>
      <c r="T74" s="57"/>
      <c r="U74" s="57"/>
      <c r="V74" s="57"/>
      <c r="W74" s="912"/>
      <c r="X74" s="57"/>
      <c r="Y74" s="57"/>
      <c r="Z74" s="57"/>
      <c r="AA74" s="912"/>
      <c r="AB74" s="382"/>
      <c r="AC74" s="3"/>
      <c r="AD74" s="3"/>
      <c r="AE74" s="3"/>
      <c r="AF74" s="507"/>
      <c r="AG74" s="3"/>
      <c r="AH74" s="1582"/>
      <c r="AI74" s="732"/>
      <c r="AJ74" s="57"/>
      <c r="AK74" s="57"/>
      <c r="AL74" s="57"/>
      <c r="AM74" s="912"/>
      <c r="AN74" s="57"/>
      <c r="AO74" s="57"/>
      <c r="AP74" s="57"/>
      <c r="AQ74" s="912"/>
      <c r="AR74" s="171"/>
      <c r="AS74" s="517"/>
      <c r="AT74" s="171"/>
    </row>
    <row r="75" spans="1:52" ht="32.25" thickBot="1" x14ac:dyDescent="0.3">
      <c r="A75" s="26" t="s">
        <v>89</v>
      </c>
      <c r="B75" s="22" t="s">
        <v>90</v>
      </c>
      <c r="C75" s="693">
        <v>0</v>
      </c>
      <c r="D75" s="294">
        <v>0</v>
      </c>
      <c r="E75" s="111">
        <v>0</v>
      </c>
      <c r="F75" s="211">
        <v>0</v>
      </c>
      <c r="G75" s="261">
        <v>1</v>
      </c>
      <c r="H75" s="386">
        <v>14</v>
      </c>
      <c r="I75" s="342">
        <v>1</v>
      </c>
      <c r="J75" s="53">
        <v>3</v>
      </c>
      <c r="K75" s="955"/>
      <c r="L75" s="743"/>
      <c r="M75" s="743"/>
      <c r="N75" s="30"/>
      <c r="O75" s="949"/>
      <c r="P75" s="594"/>
      <c r="Q75" s="594"/>
      <c r="R75" s="594"/>
      <c r="S75" s="967"/>
      <c r="T75" s="594"/>
      <c r="U75" s="594"/>
      <c r="V75" s="594">
        <v>14</v>
      </c>
      <c r="W75" s="967"/>
      <c r="X75" s="594"/>
      <c r="Y75" s="594"/>
      <c r="Z75" s="594"/>
      <c r="AA75" s="903">
        <v>6</v>
      </c>
      <c r="AB75" s="383">
        <v>6</v>
      </c>
      <c r="AC75" s="184">
        <v>0</v>
      </c>
      <c r="AD75" s="225">
        <v>0</v>
      </c>
      <c r="AE75" s="337">
        <v>5</v>
      </c>
      <c r="AF75" s="508">
        <v>0</v>
      </c>
      <c r="AG75" s="106">
        <v>1</v>
      </c>
      <c r="AH75" s="107">
        <v>0</v>
      </c>
      <c r="AI75" s="728">
        <v>6</v>
      </c>
      <c r="AJ75" s="594">
        <v>6</v>
      </c>
      <c r="AK75" s="594">
        <v>0</v>
      </c>
      <c r="AL75" s="594">
        <v>0</v>
      </c>
      <c r="AM75" s="955"/>
      <c r="AN75" s="743"/>
      <c r="AO75" s="743"/>
      <c r="AP75" s="30"/>
      <c r="AQ75" s="1037"/>
      <c r="AR75" s="437"/>
      <c r="AS75" s="437"/>
      <c r="AT75" s="225"/>
    </row>
    <row r="76" spans="1:52" ht="31.5" x14ac:dyDescent="0.25">
      <c r="A76" s="17" t="s">
        <v>91</v>
      </c>
      <c r="B76" s="18" t="s">
        <v>92</v>
      </c>
      <c r="C76" s="703">
        <v>0.84</v>
      </c>
      <c r="D76" s="286">
        <v>0.8</v>
      </c>
      <c r="E76" s="129">
        <v>0.15</v>
      </c>
      <c r="F76" s="205">
        <v>1</v>
      </c>
      <c r="G76" s="231">
        <v>0.3</v>
      </c>
      <c r="H76" s="384">
        <v>0.93</v>
      </c>
      <c r="I76" s="231">
        <v>0.5</v>
      </c>
      <c r="J76" s="37">
        <v>0.7</v>
      </c>
      <c r="K76" s="990"/>
      <c r="L76" s="62"/>
      <c r="M76" s="62"/>
      <c r="N76" s="37"/>
      <c r="O76" s="941"/>
      <c r="P76" s="62"/>
      <c r="Q76" s="62"/>
      <c r="R76" s="62"/>
      <c r="S76" s="965">
        <v>0.84</v>
      </c>
      <c r="T76" s="62">
        <v>0.8</v>
      </c>
      <c r="U76" s="62">
        <v>1</v>
      </c>
      <c r="V76" s="62">
        <v>0.93</v>
      </c>
      <c r="W76" s="965"/>
      <c r="X76" s="62"/>
      <c r="Y76" s="62"/>
      <c r="Z76" s="62"/>
      <c r="AA76" s="905">
        <v>0.12</v>
      </c>
      <c r="AB76" s="376">
        <v>0.73</v>
      </c>
      <c r="AC76" s="148">
        <v>0.1</v>
      </c>
      <c r="AD76" s="66">
        <v>0</v>
      </c>
      <c r="AE76" s="60">
        <v>0.3</v>
      </c>
      <c r="AF76" s="501">
        <v>0</v>
      </c>
      <c r="AG76" s="60">
        <v>0.5</v>
      </c>
      <c r="AH76" s="33">
        <v>0.8</v>
      </c>
      <c r="AI76" s="731">
        <v>0.12</v>
      </c>
      <c r="AJ76" s="62">
        <v>0.73</v>
      </c>
      <c r="AK76" s="62">
        <v>0</v>
      </c>
      <c r="AL76" s="62">
        <v>0</v>
      </c>
      <c r="AM76" s="990"/>
      <c r="AN76" s="62"/>
      <c r="AO76" s="62"/>
      <c r="AP76" s="37"/>
      <c r="AQ76" s="1040"/>
      <c r="AR76" s="222"/>
      <c r="AS76" s="222"/>
      <c r="AT76" s="66"/>
    </row>
    <row r="77" spans="1:52" ht="15.75" x14ac:dyDescent="0.25">
      <c r="A77" s="26" t="s">
        <v>93</v>
      </c>
      <c r="B77" s="22" t="s">
        <v>94</v>
      </c>
      <c r="C77" s="693">
        <v>0</v>
      </c>
      <c r="D77" s="269">
        <v>0</v>
      </c>
      <c r="E77" s="112">
        <v>0</v>
      </c>
      <c r="F77" s="206">
        <v>0</v>
      </c>
      <c r="G77" s="315">
        <v>1</v>
      </c>
      <c r="H77" s="378">
        <v>1</v>
      </c>
      <c r="I77" s="315">
        <v>1</v>
      </c>
      <c r="J77" s="31">
        <v>3</v>
      </c>
      <c r="K77" s="956"/>
      <c r="L77" s="595"/>
      <c r="M77" s="595"/>
      <c r="N77" s="31"/>
      <c r="O77" s="950"/>
      <c r="P77" s="595"/>
      <c r="Q77" s="595"/>
      <c r="R77" s="595"/>
      <c r="S77" s="964"/>
      <c r="T77" s="595"/>
      <c r="U77" s="595"/>
      <c r="V77" s="595">
        <v>1</v>
      </c>
      <c r="W77" s="964"/>
      <c r="X77" s="595"/>
      <c r="Y77" s="595"/>
      <c r="Z77" s="595"/>
      <c r="AA77" s="904">
        <v>0</v>
      </c>
      <c r="AB77" s="374">
        <v>6</v>
      </c>
      <c r="AC77" s="185">
        <v>0</v>
      </c>
      <c r="AD77" s="226">
        <v>0</v>
      </c>
      <c r="AE77" s="328">
        <v>6</v>
      </c>
      <c r="AF77" s="497">
        <v>0</v>
      </c>
      <c r="AG77" s="42">
        <v>0</v>
      </c>
      <c r="AH77" s="43">
        <v>0</v>
      </c>
      <c r="AI77" s="729">
        <v>0</v>
      </c>
      <c r="AJ77" s="595">
        <v>6</v>
      </c>
      <c r="AK77" s="595">
        <v>0</v>
      </c>
      <c r="AL77" s="595">
        <v>0</v>
      </c>
      <c r="AM77" s="956"/>
      <c r="AN77" s="595"/>
      <c r="AO77" s="595"/>
      <c r="AP77" s="31"/>
      <c r="AQ77" s="1038"/>
      <c r="AR77" s="439"/>
      <c r="AS77" s="439"/>
      <c r="AT77" s="226"/>
    </row>
    <row r="78" spans="1:52" ht="31.5" x14ac:dyDescent="0.25">
      <c r="A78" s="17" t="s">
        <v>95</v>
      </c>
      <c r="B78" s="18" t="s">
        <v>96</v>
      </c>
      <c r="C78" s="704">
        <v>0</v>
      </c>
      <c r="D78" s="281">
        <v>0</v>
      </c>
      <c r="E78" s="129">
        <v>0.25</v>
      </c>
      <c r="F78" s="205">
        <v>0</v>
      </c>
      <c r="G78" s="230">
        <v>0.5</v>
      </c>
      <c r="H78" s="384">
        <v>0.5</v>
      </c>
      <c r="I78" s="230">
        <v>0.75</v>
      </c>
      <c r="J78" s="37">
        <v>1</v>
      </c>
      <c r="K78" s="990"/>
      <c r="L78" s="62"/>
      <c r="M78" s="62"/>
      <c r="N78" s="37"/>
      <c r="O78" s="941"/>
      <c r="P78" s="62"/>
      <c r="Q78" s="62"/>
      <c r="R78" s="62"/>
      <c r="S78" s="965"/>
      <c r="T78" s="62"/>
      <c r="U78" s="62"/>
      <c r="V78" s="62">
        <v>0.5</v>
      </c>
      <c r="W78" s="965"/>
      <c r="X78" s="62"/>
      <c r="Y78" s="62"/>
      <c r="Z78" s="62"/>
      <c r="AA78" s="905">
        <v>0.41</v>
      </c>
      <c r="AB78" s="376">
        <v>0</v>
      </c>
      <c r="AC78" s="185">
        <v>0</v>
      </c>
      <c r="AD78" s="226">
        <v>0</v>
      </c>
      <c r="AE78" s="328">
        <v>1</v>
      </c>
      <c r="AF78" s="497">
        <v>0</v>
      </c>
      <c r="AG78" s="42">
        <v>0</v>
      </c>
      <c r="AH78" s="43">
        <v>0</v>
      </c>
      <c r="AI78" s="731">
        <v>0.41</v>
      </c>
      <c r="AJ78" s="62">
        <v>0</v>
      </c>
      <c r="AK78" s="62">
        <v>0</v>
      </c>
      <c r="AL78" s="62">
        <v>0</v>
      </c>
      <c r="AM78" s="990"/>
      <c r="AN78" s="62"/>
      <c r="AO78" s="62"/>
      <c r="AP78" s="37"/>
      <c r="AQ78" s="1040"/>
      <c r="AR78" s="222"/>
      <c r="AS78" s="222"/>
      <c r="AT78" s="226"/>
    </row>
    <row r="79" spans="1:52" ht="16.5" thickBot="1" x14ac:dyDescent="0.3">
      <c r="A79" s="44" t="s">
        <v>97</v>
      </c>
      <c r="B79" s="18" t="s">
        <v>98</v>
      </c>
      <c r="C79" s="705">
        <v>1</v>
      </c>
      <c r="D79" s="281">
        <v>1</v>
      </c>
      <c r="E79" s="135">
        <v>0.1</v>
      </c>
      <c r="F79" s="203">
        <v>1</v>
      </c>
      <c r="G79" s="316">
        <v>0.2</v>
      </c>
      <c r="H79" s="526">
        <v>1</v>
      </c>
      <c r="I79" s="316">
        <v>0.3</v>
      </c>
      <c r="J79" s="45">
        <v>0.5</v>
      </c>
      <c r="K79" s="1024"/>
      <c r="L79" s="45"/>
      <c r="M79" s="45"/>
      <c r="N79" s="45"/>
      <c r="O79" s="1011"/>
      <c r="P79" s="45"/>
      <c r="Q79" s="45"/>
      <c r="R79" s="45"/>
      <c r="S79" s="968">
        <v>1</v>
      </c>
      <c r="T79" s="45">
        <v>1</v>
      </c>
      <c r="U79" s="45">
        <v>1</v>
      </c>
      <c r="V79" s="45"/>
      <c r="W79" s="968"/>
      <c r="X79" s="45"/>
      <c r="Y79" s="45"/>
      <c r="Z79" s="45"/>
      <c r="AA79" s="913"/>
      <c r="AB79" s="376"/>
      <c r="AC79" s="109"/>
      <c r="AD79" s="109">
        <v>1</v>
      </c>
      <c r="AE79" s="110"/>
      <c r="AF79" s="509">
        <v>1</v>
      </c>
      <c r="AG79" s="110"/>
      <c r="AH79" s="108"/>
      <c r="AI79" s="865"/>
      <c r="AJ79" s="45"/>
      <c r="AK79" s="45">
        <v>1</v>
      </c>
      <c r="AL79" s="358">
        <v>1</v>
      </c>
      <c r="AM79" s="1024"/>
      <c r="AN79" s="45"/>
      <c r="AO79" s="45"/>
      <c r="AP79" s="45"/>
      <c r="AQ79" s="1045"/>
      <c r="AR79" s="451"/>
      <c r="AS79" s="222"/>
      <c r="AT79" s="224"/>
    </row>
    <row r="80" spans="1:52" ht="27" customHeight="1" thickBot="1" x14ac:dyDescent="0.3">
      <c r="A80" s="2220" t="s">
        <v>99</v>
      </c>
      <c r="B80" s="2195"/>
      <c r="C80" s="2145"/>
      <c r="D80" s="2145"/>
      <c r="E80" s="2145"/>
      <c r="F80" s="2145"/>
      <c r="G80" s="2145"/>
      <c r="H80" s="2145"/>
      <c r="I80" s="2145"/>
      <c r="J80" s="2145"/>
      <c r="K80" s="2145"/>
      <c r="L80" s="2145"/>
      <c r="M80" s="2145"/>
      <c r="N80" s="2145"/>
      <c r="O80" s="2145"/>
      <c r="P80" s="2145"/>
      <c r="Q80" s="2145"/>
      <c r="R80" s="2145"/>
      <c r="S80" s="2145"/>
      <c r="T80" s="2145"/>
      <c r="U80" s="2145"/>
      <c r="V80" s="2145"/>
      <c r="W80" s="2145"/>
      <c r="X80" s="2145"/>
      <c r="Y80" s="2145"/>
      <c r="Z80" s="2145"/>
      <c r="AA80" s="2145"/>
      <c r="AB80" s="2145"/>
      <c r="AC80" s="2145"/>
      <c r="AD80" s="2145"/>
      <c r="AE80" s="2145"/>
      <c r="AF80" s="2145"/>
      <c r="AG80" s="2145"/>
      <c r="AH80" s="2220"/>
      <c r="AI80" s="2195"/>
      <c r="AJ80" s="2195"/>
      <c r="AK80" s="2195"/>
      <c r="AL80" s="2195"/>
      <c r="AM80" s="2195"/>
      <c r="AN80" s="2195"/>
      <c r="AO80" s="2195"/>
      <c r="AP80" s="2195"/>
      <c r="AQ80" s="2145"/>
      <c r="AR80" s="2145"/>
      <c r="AS80" s="2145"/>
      <c r="AT80" s="2145"/>
    </row>
    <row r="81" spans="1:46" ht="15.75" x14ac:dyDescent="0.25">
      <c r="A81" s="202" t="s">
        <v>100</v>
      </c>
      <c r="B81" s="46" t="s">
        <v>63</v>
      </c>
      <c r="C81" s="706">
        <v>0.36</v>
      </c>
      <c r="D81" s="283">
        <v>0.6</v>
      </c>
      <c r="E81" s="136">
        <v>0.4</v>
      </c>
      <c r="F81" s="213">
        <v>0.56999999999999995</v>
      </c>
      <c r="G81" s="317">
        <v>0.45</v>
      </c>
      <c r="H81" s="541">
        <v>0.53</v>
      </c>
      <c r="I81" s="318">
        <v>0.56000000000000005</v>
      </c>
      <c r="J81" s="41">
        <v>0.65</v>
      </c>
      <c r="K81" s="1023">
        <v>0.38</v>
      </c>
      <c r="L81" s="788">
        <v>0.59</v>
      </c>
      <c r="M81" s="788">
        <v>0.55000000000000004</v>
      </c>
      <c r="N81" s="41">
        <v>0.59</v>
      </c>
      <c r="O81" s="1010"/>
      <c r="P81" s="600"/>
      <c r="Q81" s="600"/>
      <c r="R81" s="600"/>
      <c r="S81" s="963">
        <v>0.38</v>
      </c>
      <c r="T81" s="600">
        <v>0.6</v>
      </c>
      <c r="U81" s="600">
        <v>0.6</v>
      </c>
      <c r="V81" s="600">
        <v>0.24</v>
      </c>
      <c r="W81" s="963">
        <v>0.17</v>
      </c>
      <c r="X81" s="600">
        <v>0.67</v>
      </c>
      <c r="Y81" s="600">
        <v>0.48</v>
      </c>
      <c r="Z81" s="600">
        <v>0.38</v>
      </c>
      <c r="AA81" s="910"/>
      <c r="AB81" s="380"/>
      <c r="AC81" s="23"/>
      <c r="AD81" s="146"/>
      <c r="AE81" s="35"/>
      <c r="AF81" s="510"/>
      <c r="AG81" s="35"/>
      <c r="AH81" s="789"/>
      <c r="AI81" s="833"/>
      <c r="AJ81" s="788"/>
      <c r="AK81" s="788"/>
      <c r="AL81" s="788"/>
      <c r="AM81" s="1023"/>
      <c r="AN81" s="788"/>
      <c r="AO81" s="788"/>
      <c r="AP81" s="41"/>
      <c r="AQ81" s="1046"/>
      <c r="AR81" s="609"/>
      <c r="AS81" s="390"/>
      <c r="AT81" s="193"/>
    </row>
    <row r="82" spans="1:46" ht="32.25" thickBot="1" x14ac:dyDescent="0.3">
      <c r="A82" s="17" t="s">
        <v>101</v>
      </c>
      <c r="B82" s="47" t="s">
        <v>63</v>
      </c>
      <c r="C82" s="707">
        <v>0.43</v>
      </c>
      <c r="D82" s="283">
        <v>0.65</v>
      </c>
      <c r="E82" s="129">
        <v>0.45</v>
      </c>
      <c r="F82" s="205">
        <v>0.78</v>
      </c>
      <c r="G82" s="231">
        <v>0.5</v>
      </c>
      <c r="H82" s="384">
        <v>0.77</v>
      </c>
      <c r="I82" s="231">
        <v>0.6</v>
      </c>
      <c r="J82" s="37">
        <v>0.7</v>
      </c>
      <c r="K82" s="991">
        <v>0.23</v>
      </c>
      <c r="L82" s="358">
        <v>0.53</v>
      </c>
      <c r="M82" s="358">
        <v>0.69</v>
      </c>
      <c r="N82" s="45">
        <v>0.69</v>
      </c>
      <c r="O82" s="941"/>
      <c r="P82" s="62"/>
      <c r="Q82" s="62"/>
      <c r="R82" s="62"/>
      <c r="S82" s="965">
        <v>0.63</v>
      </c>
      <c r="T82" s="62">
        <v>0.77</v>
      </c>
      <c r="U82" s="62">
        <v>0.83</v>
      </c>
      <c r="V82" s="62">
        <v>0.39</v>
      </c>
      <c r="W82" s="965">
        <v>0.86</v>
      </c>
      <c r="X82" s="62">
        <v>0.75</v>
      </c>
      <c r="Y82" s="62">
        <v>0.95</v>
      </c>
      <c r="Z82" s="62">
        <v>0.91</v>
      </c>
      <c r="AA82" s="910"/>
      <c r="AB82" s="380"/>
      <c r="AC82" s="7"/>
      <c r="AD82" s="150"/>
      <c r="AE82" s="8"/>
      <c r="AF82" s="493"/>
      <c r="AG82" s="8"/>
      <c r="AH82" s="338"/>
      <c r="AI82" s="725"/>
      <c r="AJ82" s="62"/>
      <c r="AK82" s="62"/>
      <c r="AL82" s="62"/>
      <c r="AM82" s="991"/>
      <c r="AN82" s="358"/>
      <c r="AO82" s="358"/>
      <c r="AP82" s="45"/>
      <c r="AQ82" s="1047"/>
      <c r="AR82" s="457"/>
      <c r="AS82" s="362"/>
      <c r="AT82" s="72"/>
    </row>
    <row r="83" spans="1:46" ht="16.5" thickBot="1" x14ac:dyDescent="0.3">
      <c r="A83" s="2175" t="s">
        <v>102</v>
      </c>
      <c r="B83" s="2176"/>
      <c r="C83" s="2182"/>
      <c r="D83" s="2182"/>
      <c r="E83" s="2182"/>
      <c r="F83" s="2182"/>
      <c r="G83" s="2182"/>
      <c r="H83" s="2182"/>
      <c r="I83" s="2182"/>
      <c r="J83" s="2182"/>
      <c r="K83" s="2183"/>
      <c r="L83" s="2183"/>
      <c r="M83" s="2183"/>
      <c r="N83" s="2183"/>
      <c r="O83" s="2183"/>
      <c r="P83" s="2183"/>
      <c r="Q83" s="2183"/>
      <c r="R83" s="2183"/>
      <c r="S83" s="2183"/>
      <c r="T83" s="2183"/>
      <c r="U83" s="2183"/>
      <c r="V83" s="2183"/>
      <c r="W83" s="2183"/>
      <c r="X83" s="2183"/>
      <c r="Y83" s="2183"/>
      <c r="Z83" s="2183"/>
      <c r="AA83" s="2183"/>
      <c r="AB83" s="2183"/>
      <c r="AC83" s="2183"/>
      <c r="AD83" s="2183"/>
      <c r="AE83" s="2183"/>
      <c r="AF83" s="2183"/>
      <c r="AG83" s="2183"/>
      <c r="AH83" s="3"/>
      <c r="AI83" s="2178"/>
      <c r="AJ83" s="2179"/>
      <c r="AK83" s="2179"/>
      <c r="AL83" s="2179"/>
      <c r="AM83" s="2179"/>
      <c r="AN83" s="2179"/>
      <c r="AO83" s="2179"/>
      <c r="AP83" s="2179"/>
      <c r="AQ83" s="2179"/>
      <c r="AR83" s="2179"/>
      <c r="AS83" s="2179"/>
      <c r="AT83" s="2180"/>
    </row>
    <row r="84" spans="1:46" ht="31.5" x14ac:dyDescent="0.25">
      <c r="A84" s="26" t="s">
        <v>103</v>
      </c>
      <c r="B84" s="46" t="s">
        <v>104</v>
      </c>
      <c r="C84" s="684">
        <v>0</v>
      </c>
      <c r="D84" s="280">
        <v>3000</v>
      </c>
      <c r="E84" s="133">
        <v>2000</v>
      </c>
      <c r="F84" s="207">
        <v>56</v>
      </c>
      <c r="G84" s="255">
        <v>4000</v>
      </c>
      <c r="H84" s="529">
        <v>1393</v>
      </c>
      <c r="I84" s="255">
        <v>8000</v>
      </c>
      <c r="J84" s="27">
        <v>18000</v>
      </c>
      <c r="K84" s="992"/>
      <c r="L84" s="591"/>
      <c r="M84" s="591"/>
      <c r="N84" s="735"/>
      <c r="O84" s="945"/>
      <c r="P84" s="591"/>
      <c r="Q84" s="591"/>
      <c r="R84" s="591"/>
      <c r="S84" s="945">
        <v>0</v>
      </c>
      <c r="T84" s="591">
        <v>3000</v>
      </c>
      <c r="U84" s="591">
        <v>56</v>
      </c>
      <c r="V84" s="591">
        <v>1393</v>
      </c>
      <c r="W84" s="945"/>
      <c r="X84" s="591"/>
      <c r="Y84" s="591"/>
      <c r="Z84" s="735"/>
      <c r="AA84" s="914"/>
      <c r="AB84" s="378"/>
      <c r="AC84" s="23"/>
      <c r="AD84" s="23">
        <v>0</v>
      </c>
      <c r="AE84" s="35"/>
      <c r="AF84" s="510"/>
      <c r="AG84" s="35"/>
      <c r="AH84" s="789"/>
      <c r="AI84" s="806"/>
      <c r="AJ84" s="593"/>
      <c r="AK84" s="593"/>
      <c r="AL84" s="593"/>
      <c r="AM84" s="948"/>
      <c r="AN84" s="593"/>
      <c r="AO84" s="593"/>
      <c r="AP84" s="774"/>
      <c r="AQ84" s="914"/>
      <c r="AR84" s="79"/>
      <c r="AS84" s="378"/>
      <c r="AT84" s="23"/>
    </row>
    <row r="85" spans="1:46" ht="47.25" x14ac:dyDescent="0.25">
      <c r="A85" s="98" t="s">
        <v>105</v>
      </c>
      <c r="B85" s="113" t="s">
        <v>106</v>
      </c>
      <c r="C85" s="708"/>
      <c r="D85" s="296"/>
      <c r="E85" s="240"/>
      <c r="F85" s="13"/>
      <c r="G85" s="14"/>
      <c r="H85" s="542"/>
      <c r="I85" s="14"/>
      <c r="J85" s="69"/>
      <c r="K85" s="1025"/>
      <c r="L85" s="593"/>
      <c r="M85" s="593"/>
      <c r="N85" s="774"/>
      <c r="O85" s="948"/>
      <c r="P85" s="593"/>
      <c r="Q85" s="593"/>
      <c r="R85" s="593"/>
      <c r="S85" s="948"/>
      <c r="T85" s="593"/>
      <c r="U85" s="593"/>
      <c r="V85" s="593"/>
      <c r="W85" s="948"/>
      <c r="X85" s="593"/>
      <c r="Y85" s="593"/>
      <c r="Z85" s="774"/>
      <c r="AA85" s="914"/>
      <c r="AB85" s="378"/>
      <c r="AC85" s="7"/>
      <c r="AD85" s="7">
        <v>0</v>
      </c>
      <c r="AE85" s="8"/>
      <c r="AF85" s="493"/>
      <c r="AG85" s="8"/>
      <c r="AH85" s="338"/>
      <c r="AI85" s="806"/>
      <c r="AJ85" s="593"/>
      <c r="AK85" s="593"/>
      <c r="AL85" s="593"/>
      <c r="AM85" s="948"/>
      <c r="AN85" s="593"/>
      <c r="AO85" s="593"/>
      <c r="AP85" s="774"/>
      <c r="AQ85" s="914"/>
      <c r="AR85" s="79"/>
      <c r="AS85" s="378"/>
      <c r="AT85" s="7"/>
    </row>
    <row r="86" spans="1:46" ht="31.5" x14ac:dyDescent="0.25">
      <c r="A86" s="26" t="s">
        <v>107</v>
      </c>
      <c r="B86" s="114" t="s">
        <v>108</v>
      </c>
      <c r="C86" s="691">
        <v>0</v>
      </c>
      <c r="D86" s="295">
        <v>28</v>
      </c>
      <c r="E86" s="134">
        <v>0</v>
      </c>
      <c r="F86" s="206">
        <v>46</v>
      </c>
      <c r="G86" s="262">
        <v>200</v>
      </c>
      <c r="H86" s="378">
        <v>304</v>
      </c>
      <c r="I86" s="315">
        <v>200</v>
      </c>
      <c r="J86" s="48">
        <v>600</v>
      </c>
      <c r="K86" s="1025"/>
      <c r="L86" s="593"/>
      <c r="M86" s="593"/>
      <c r="N86" s="774"/>
      <c r="O86" s="948"/>
      <c r="P86" s="593"/>
      <c r="Q86" s="593"/>
      <c r="R86" s="593"/>
      <c r="S86" s="948">
        <v>0</v>
      </c>
      <c r="T86" s="593">
        <v>28</v>
      </c>
      <c r="U86" s="593">
        <v>46</v>
      </c>
      <c r="V86" s="593">
        <v>304</v>
      </c>
      <c r="W86" s="948"/>
      <c r="X86" s="593"/>
      <c r="Y86" s="593"/>
      <c r="Z86" s="774"/>
      <c r="AA86" s="914"/>
      <c r="AB86" s="378"/>
      <c r="AC86" s="7"/>
      <c r="AD86" s="7">
        <v>0</v>
      </c>
      <c r="AE86" s="8"/>
      <c r="AF86" s="493"/>
      <c r="AG86" s="8"/>
      <c r="AH86" s="338"/>
      <c r="AI86" s="806"/>
      <c r="AJ86" s="593"/>
      <c r="AK86" s="593"/>
      <c r="AL86" s="593"/>
      <c r="AM86" s="948"/>
      <c r="AN86" s="593"/>
      <c r="AO86" s="593"/>
      <c r="AP86" s="774"/>
      <c r="AQ86" s="914"/>
      <c r="AR86" s="79"/>
      <c r="AS86" s="378"/>
      <c r="AT86" s="7"/>
    </row>
    <row r="87" spans="1:46" ht="47.25" x14ac:dyDescent="0.25">
      <c r="A87" s="26" t="s">
        <v>109</v>
      </c>
      <c r="B87" s="114" t="s">
        <v>110</v>
      </c>
      <c r="C87" s="691">
        <v>0</v>
      </c>
      <c r="D87" s="295">
        <v>1</v>
      </c>
      <c r="E87" s="134">
        <v>0</v>
      </c>
      <c r="F87" s="206">
        <v>24</v>
      </c>
      <c r="G87" s="262">
        <v>20</v>
      </c>
      <c r="H87" s="378">
        <v>183</v>
      </c>
      <c r="I87" s="315">
        <v>30</v>
      </c>
      <c r="J87" s="48">
        <v>50</v>
      </c>
      <c r="K87" s="1025"/>
      <c r="L87" s="593"/>
      <c r="M87" s="593"/>
      <c r="N87" s="774"/>
      <c r="O87" s="948"/>
      <c r="P87" s="593"/>
      <c r="Q87" s="593"/>
      <c r="R87" s="593"/>
      <c r="S87" s="948">
        <v>0</v>
      </c>
      <c r="T87" s="593">
        <v>1</v>
      </c>
      <c r="U87" s="593">
        <v>24</v>
      </c>
      <c r="V87" s="593">
        <v>183</v>
      </c>
      <c r="W87" s="948"/>
      <c r="X87" s="593"/>
      <c r="Y87" s="593"/>
      <c r="Z87" s="774"/>
      <c r="AA87" s="914"/>
      <c r="AB87" s="378"/>
      <c r="AC87" s="7"/>
      <c r="AD87" s="7">
        <v>0</v>
      </c>
      <c r="AE87" s="8"/>
      <c r="AF87" s="493"/>
      <c r="AG87" s="8"/>
      <c r="AH87" s="338"/>
      <c r="AI87" s="806"/>
      <c r="AJ87" s="593"/>
      <c r="AK87" s="593"/>
      <c r="AL87" s="593"/>
      <c r="AM87" s="948"/>
      <c r="AN87" s="593"/>
      <c r="AO87" s="593"/>
      <c r="AP87" s="774"/>
      <c r="AQ87" s="914"/>
      <c r="AR87" s="79"/>
      <c r="AS87" s="378"/>
      <c r="AT87" s="7"/>
    </row>
    <row r="88" spans="1:46" ht="31.5" x14ac:dyDescent="0.25">
      <c r="A88" s="17" t="s">
        <v>111</v>
      </c>
      <c r="B88" s="113" t="s">
        <v>112</v>
      </c>
      <c r="C88" s="708"/>
      <c r="D88" s="47"/>
      <c r="E88" s="240"/>
      <c r="F88" s="13"/>
      <c r="G88" s="14"/>
      <c r="H88" s="14"/>
      <c r="I88" s="14"/>
      <c r="J88" s="69"/>
      <c r="K88" s="1025"/>
      <c r="L88" s="593"/>
      <c r="M88" s="593"/>
      <c r="N88" s="774"/>
      <c r="O88" s="948"/>
      <c r="P88" s="593"/>
      <c r="Q88" s="593"/>
      <c r="R88" s="593"/>
      <c r="S88" s="948"/>
      <c r="T88" s="593"/>
      <c r="U88" s="593"/>
      <c r="V88" s="593"/>
      <c r="W88" s="948"/>
      <c r="X88" s="593"/>
      <c r="Y88" s="593"/>
      <c r="Z88" s="774"/>
      <c r="AA88" s="914"/>
      <c r="AB88" s="378"/>
      <c r="AC88" s="7"/>
      <c r="AD88" s="7"/>
      <c r="AE88" s="8"/>
      <c r="AF88" s="493"/>
      <c r="AG88" s="8"/>
      <c r="AH88" s="338"/>
      <c r="AI88" s="806"/>
      <c r="AJ88" s="593"/>
      <c r="AK88" s="593"/>
      <c r="AL88" s="593"/>
      <c r="AM88" s="948"/>
      <c r="AN88" s="593"/>
      <c r="AO88" s="593"/>
      <c r="AP88" s="774"/>
      <c r="AQ88" s="914"/>
      <c r="AR88" s="79"/>
      <c r="AS88" s="378"/>
      <c r="AT88" s="7"/>
    </row>
    <row r="89" spans="1:46" ht="33.950000000000003" customHeight="1" x14ac:dyDescent="0.25">
      <c r="A89" s="26" t="s">
        <v>113</v>
      </c>
      <c r="B89" s="114" t="s">
        <v>63</v>
      </c>
      <c r="C89" s="691"/>
      <c r="D89" s="46"/>
      <c r="E89" s="241"/>
      <c r="F89" s="312"/>
      <c r="G89" s="312"/>
      <c r="H89" s="312"/>
      <c r="I89" s="312"/>
      <c r="J89" s="137"/>
      <c r="K89" s="1026"/>
      <c r="L89" s="601"/>
      <c r="M89" s="601"/>
      <c r="N89" s="799"/>
      <c r="O89" s="969"/>
      <c r="P89" s="601"/>
      <c r="Q89" s="601"/>
      <c r="R89" s="601"/>
      <c r="S89" s="969"/>
      <c r="T89" s="601"/>
      <c r="U89" s="601"/>
      <c r="V89" s="601"/>
      <c r="W89" s="969"/>
      <c r="X89" s="601"/>
      <c r="Y89" s="601"/>
      <c r="Z89" s="799"/>
      <c r="AA89" s="915"/>
      <c r="AB89" s="384"/>
      <c r="AC89" s="7"/>
      <c r="AD89" s="7"/>
      <c r="AE89" s="8"/>
      <c r="AF89" s="493"/>
      <c r="AG89" s="8"/>
      <c r="AH89" s="338"/>
      <c r="AI89" s="807"/>
      <c r="AJ89" s="601"/>
      <c r="AK89" s="601"/>
      <c r="AL89" s="601"/>
      <c r="AM89" s="969"/>
      <c r="AN89" s="601"/>
      <c r="AO89" s="601"/>
      <c r="AP89" s="799"/>
      <c r="AQ89" s="915"/>
      <c r="AR89" s="5"/>
      <c r="AS89" s="384"/>
      <c r="AT89" s="7"/>
    </row>
    <row r="90" spans="1:46" ht="32.25" thickBot="1" x14ac:dyDescent="0.3">
      <c r="A90" s="116" t="s">
        <v>114</v>
      </c>
      <c r="B90" s="115" t="s">
        <v>115</v>
      </c>
      <c r="C90" s="822"/>
      <c r="D90" s="823"/>
      <c r="E90" s="244"/>
      <c r="F90" s="10"/>
      <c r="G90" s="11"/>
      <c r="H90" s="11"/>
      <c r="I90" s="11"/>
      <c r="J90" s="824"/>
      <c r="K90" s="995"/>
      <c r="L90" s="460"/>
      <c r="M90" s="460"/>
      <c r="N90" s="742"/>
      <c r="O90" s="970"/>
      <c r="P90" s="460"/>
      <c r="Q90" s="460"/>
      <c r="R90" s="460"/>
      <c r="S90" s="970"/>
      <c r="T90" s="460"/>
      <c r="U90" s="460"/>
      <c r="V90" s="460"/>
      <c r="W90" s="970"/>
      <c r="X90" s="460"/>
      <c r="Y90" s="460"/>
      <c r="Z90" s="742"/>
      <c r="AA90" s="916"/>
      <c r="AB90" s="385"/>
      <c r="AC90" s="13"/>
      <c r="AD90" s="13"/>
      <c r="AE90" s="14"/>
      <c r="AF90" s="496"/>
      <c r="AG90" s="14"/>
      <c r="AH90" s="339"/>
      <c r="AI90" s="806"/>
      <c r="AJ90" s="593"/>
      <c r="AK90" s="593"/>
      <c r="AL90" s="593"/>
      <c r="AM90" s="948"/>
      <c r="AN90" s="593"/>
      <c r="AO90" s="593"/>
      <c r="AP90" s="774"/>
      <c r="AQ90" s="916"/>
      <c r="AR90" s="428"/>
      <c r="AS90" s="385"/>
      <c r="AT90" s="13"/>
    </row>
    <row r="91" spans="1:46" ht="16.5" thickBot="1" x14ac:dyDescent="0.3">
      <c r="A91" s="2201" t="s">
        <v>116</v>
      </c>
      <c r="B91" s="2202"/>
      <c r="C91" s="2204"/>
      <c r="D91" s="2204"/>
      <c r="E91" s="2204"/>
      <c r="F91" s="2204"/>
      <c r="G91" s="2204"/>
      <c r="H91" s="2204"/>
      <c r="I91" s="2204"/>
      <c r="J91" s="2204"/>
      <c r="K91" s="2204"/>
      <c r="L91" s="2204"/>
      <c r="M91" s="2204"/>
      <c r="N91" s="2204"/>
      <c r="O91" s="2221"/>
      <c r="P91" s="2221"/>
      <c r="Q91" s="2221"/>
      <c r="R91" s="2221"/>
      <c r="S91" s="2221"/>
      <c r="T91" s="2221"/>
      <c r="U91" s="2221"/>
      <c r="V91" s="2221"/>
      <c r="W91" s="2221"/>
      <c r="X91" s="2221"/>
      <c r="Y91" s="2221"/>
      <c r="Z91" s="2221"/>
      <c r="AA91" s="2202"/>
      <c r="AB91" s="2202"/>
      <c r="AC91" s="2202"/>
      <c r="AD91" s="2202"/>
      <c r="AE91" s="2202"/>
      <c r="AF91" s="2202"/>
      <c r="AG91" s="2202"/>
      <c r="AH91" s="776"/>
      <c r="AI91" s="2205"/>
      <c r="AJ91" s="2206"/>
      <c r="AK91" s="2206"/>
      <c r="AL91" s="2206"/>
      <c r="AM91" s="2206"/>
      <c r="AN91" s="2206"/>
      <c r="AO91" s="2206"/>
      <c r="AP91" s="2206"/>
      <c r="AQ91" s="2206"/>
      <c r="AR91" s="2206"/>
      <c r="AS91" s="2206"/>
      <c r="AT91" s="2208"/>
    </row>
    <row r="92" spans="1:46" ht="15.75" x14ac:dyDescent="0.25">
      <c r="A92" s="26" t="s">
        <v>117</v>
      </c>
      <c r="B92" s="46" t="s">
        <v>118</v>
      </c>
      <c r="C92" s="684"/>
      <c r="D92" s="187"/>
      <c r="E92" s="245"/>
      <c r="F92" s="23"/>
      <c r="G92" s="35"/>
      <c r="H92" s="35"/>
      <c r="I92" s="35"/>
      <c r="J92" s="161"/>
      <c r="K92" s="1027"/>
      <c r="L92" s="616"/>
      <c r="M92" s="616"/>
      <c r="N92" s="606"/>
      <c r="O92" s="971"/>
      <c r="P92" s="602"/>
      <c r="Q92" s="602"/>
      <c r="R92" s="602"/>
      <c r="S92" s="971"/>
      <c r="T92" s="602"/>
      <c r="U92" s="602"/>
      <c r="V92" s="602"/>
      <c r="W92" s="971"/>
      <c r="X92" s="602"/>
      <c r="Y92" s="602"/>
      <c r="Z92" s="602"/>
      <c r="AA92" s="917"/>
      <c r="AB92" s="369"/>
      <c r="AC92" s="49"/>
      <c r="AD92" s="49"/>
      <c r="AE92" s="50"/>
      <c r="AF92" s="489"/>
      <c r="AG92" s="50"/>
      <c r="AH92" s="790"/>
      <c r="AI92" s="866"/>
      <c r="AJ92" s="602"/>
      <c r="AK92" s="602"/>
      <c r="AL92" s="602"/>
      <c r="AM92" s="971"/>
      <c r="AN92" s="602"/>
      <c r="AO92" s="602"/>
      <c r="AP92" s="800"/>
      <c r="AQ92" s="917"/>
      <c r="AR92" s="452"/>
      <c r="AS92" s="369"/>
      <c r="AT92" s="49"/>
    </row>
    <row r="93" spans="1:46" ht="31.5" x14ac:dyDescent="0.25">
      <c r="A93" s="17" t="s">
        <v>119</v>
      </c>
      <c r="B93" s="47" t="s">
        <v>120</v>
      </c>
      <c r="C93" s="708"/>
      <c r="D93" s="47"/>
      <c r="E93" s="243"/>
      <c r="F93" s="7"/>
      <c r="G93" s="8"/>
      <c r="H93" s="8"/>
      <c r="I93" s="8"/>
      <c r="J93" s="93"/>
      <c r="K93" s="1021"/>
      <c r="L93" s="603"/>
      <c r="M93" s="603"/>
      <c r="N93" s="607"/>
      <c r="O93" s="972"/>
      <c r="P93" s="603"/>
      <c r="Q93" s="603"/>
      <c r="R93" s="603"/>
      <c r="S93" s="972"/>
      <c r="T93" s="603"/>
      <c r="U93" s="603"/>
      <c r="V93" s="603"/>
      <c r="W93" s="972"/>
      <c r="X93" s="603"/>
      <c r="Y93" s="603"/>
      <c r="Z93" s="603"/>
      <c r="AA93" s="918"/>
      <c r="AB93" s="370"/>
      <c r="AC93" s="7"/>
      <c r="AD93" s="7"/>
      <c r="AE93" s="8"/>
      <c r="AF93" s="493"/>
      <c r="AG93" s="8"/>
      <c r="AH93" s="338"/>
      <c r="AI93" s="831"/>
      <c r="AJ93" s="603"/>
      <c r="AK93" s="603"/>
      <c r="AL93" s="603"/>
      <c r="AM93" s="972"/>
      <c r="AN93" s="603"/>
      <c r="AO93" s="603"/>
      <c r="AP93" s="607"/>
      <c r="AQ93" s="918"/>
      <c r="AR93" s="453"/>
      <c r="AS93" s="370"/>
      <c r="AT93" s="7"/>
    </row>
    <row r="94" spans="1:46" ht="26.45" customHeight="1" x14ac:dyDescent="0.25">
      <c r="A94" s="26" t="s">
        <v>121</v>
      </c>
      <c r="B94" s="46" t="s">
        <v>122</v>
      </c>
      <c r="C94" s="691"/>
      <c r="D94" s="46"/>
      <c r="E94" s="243"/>
      <c r="F94" s="7"/>
      <c r="G94" s="8"/>
      <c r="H94" s="8"/>
      <c r="I94" s="8"/>
      <c r="J94" s="93"/>
      <c r="K94" s="1021"/>
      <c r="L94" s="603"/>
      <c r="M94" s="603"/>
      <c r="N94" s="607"/>
      <c r="O94" s="972"/>
      <c r="P94" s="603"/>
      <c r="Q94" s="603"/>
      <c r="R94" s="603"/>
      <c r="S94" s="972"/>
      <c r="T94" s="603"/>
      <c r="U94" s="603"/>
      <c r="V94" s="603"/>
      <c r="W94" s="972"/>
      <c r="X94" s="603"/>
      <c r="Y94" s="603"/>
      <c r="Z94" s="603"/>
      <c r="AA94" s="918"/>
      <c r="AB94" s="370"/>
      <c r="AC94" s="7"/>
      <c r="AD94" s="7"/>
      <c r="AE94" s="8"/>
      <c r="AF94" s="493"/>
      <c r="AG94" s="8"/>
      <c r="AH94" s="338"/>
      <c r="AI94" s="831"/>
      <c r="AJ94" s="603"/>
      <c r="AK94" s="603"/>
      <c r="AL94" s="603"/>
      <c r="AM94" s="972"/>
      <c r="AN94" s="603"/>
      <c r="AO94" s="603"/>
      <c r="AP94" s="607"/>
      <c r="AQ94" s="918"/>
      <c r="AR94" s="453"/>
      <c r="AS94" s="370"/>
      <c r="AT94" s="7"/>
    </row>
    <row r="95" spans="1:46" ht="37.5" customHeight="1" x14ac:dyDescent="0.25">
      <c r="A95" s="26" t="s">
        <v>123</v>
      </c>
      <c r="B95" s="46" t="s">
        <v>122</v>
      </c>
      <c r="C95" s="691"/>
      <c r="D95" s="46"/>
      <c r="E95" s="243"/>
      <c r="F95" s="7"/>
      <c r="G95" s="8"/>
      <c r="H95" s="8"/>
      <c r="I95" s="8"/>
      <c r="J95" s="93"/>
      <c r="K95" s="1021"/>
      <c r="L95" s="603"/>
      <c r="M95" s="603"/>
      <c r="N95" s="607"/>
      <c r="O95" s="972"/>
      <c r="P95" s="603"/>
      <c r="Q95" s="603"/>
      <c r="R95" s="603"/>
      <c r="S95" s="972"/>
      <c r="T95" s="603"/>
      <c r="U95" s="603"/>
      <c r="V95" s="603"/>
      <c r="W95" s="972"/>
      <c r="X95" s="603"/>
      <c r="Y95" s="603"/>
      <c r="Z95" s="603"/>
      <c r="AA95" s="918"/>
      <c r="AB95" s="370"/>
      <c r="AC95" s="7"/>
      <c r="AD95" s="7"/>
      <c r="AE95" s="8"/>
      <c r="AF95" s="493"/>
      <c r="AG95" s="8"/>
      <c r="AH95" s="338"/>
      <c r="AI95" s="831"/>
      <c r="AJ95" s="603"/>
      <c r="AK95" s="603"/>
      <c r="AL95" s="603"/>
      <c r="AM95" s="972"/>
      <c r="AN95" s="603"/>
      <c r="AO95" s="603"/>
      <c r="AP95" s="607"/>
      <c r="AQ95" s="918"/>
      <c r="AR95" s="453"/>
      <c r="AS95" s="370"/>
      <c r="AT95" s="7"/>
    </row>
    <row r="96" spans="1:46" ht="27.95" customHeight="1" thickBot="1" x14ac:dyDescent="0.3">
      <c r="A96" s="17" t="s">
        <v>124</v>
      </c>
      <c r="B96" s="47" t="s">
        <v>125</v>
      </c>
      <c r="C96" s="825"/>
      <c r="D96" s="826"/>
      <c r="E96" s="244"/>
      <c r="F96" s="10"/>
      <c r="G96" s="11"/>
      <c r="H96" s="11"/>
      <c r="I96" s="11"/>
      <c r="J96" s="119"/>
      <c r="K96" s="1022"/>
      <c r="L96" s="604"/>
      <c r="M96" s="604"/>
      <c r="N96" s="608"/>
      <c r="O96" s="973"/>
      <c r="P96" s="604"/>
      <c r="Q96" s="604"/>
      <c r="R96" s="604"/>
      <c r="S96" s="973"/>
      <c r="T96" s="604"/>
      <c r="U96" s="604"/>
      <c r="V96" s="604"/>
      <c r="W96" s="973"/>
      <c r="X96" s="604"/>
      <c r="Y96" s="604"/>
      <c r="Z96" s="604"/>
      <c r="AA96" s="919"/>
      <c r="AB96" s="370"/>
      <c r="AC96" s="10"/>
      <c r="AD96" s="10"/>
      <c r="AE96" s="11"/>
      <c r="AF96" s="511"/>
      <c r="AG96" s="11"/>
      <c r="AH96" s="791"/>
      <c r="AI96" s="832"/>
      <c r="AJ96" s="604"/>
      <c r="AK96" s="604"/>
      <c r="AL96" s="604"/>
      <c r="AM96" s="973"/>
      <c r="AN96" s="604"/>
      <c r="AO96" s="604"/>
      <c r="AP96" s="608"/>
      <c r="AQ96" s="919"/>
      <c r="AR96" s="455"/>
      <c r="AS96" s="370"/>
      <c r="AT96" s="10"/>
    </row>
    <row r="97" spans="1:52" ht="16.5" thickBot="1" x14ac:dyDescent="0.3">
      <c r="A97" s="2191" t="s">
        <v>126</v>
      </c>
      <c r="B97" s="2192"/>
      <c r="C97" s="2192"/>
      <c r="D97" s="2192"/>
      <c r="E97" s="2192"/>
      <c r="F97" s="2192"/>
      <c r="G97" s="2192"/>
      <c r="H97" s="2192"/>
      <c r="I97" s="2192"/>
      <c r="J97" s="2192"/>
      <c r="K97" s="2193"/>
      <c r="L97" s="2193"/>
      <c r="M97" s="2193"/>
      <c r="N97" s="2193"/>
      <c r="O97" s="2193"/>
      <c r="P97" s="2193"/>
      <c r="Q97" s="2193"/>
      <c r="R97" s="2193"/>
      <c r="S97" s="2193"/>
      <c r="T97" s="2193"/>
      <c r="U97" s="2193"/>
      <c r="V97" s="2193"/>
      <c r="W97" s="2193"/>
      <c r="X97" s="2193"/>
      <c r="Y97" s="2193"/>
      <c r="Z97" s="2193"/>
      <c r="AA97" s="2193"/>
      <c r="AB97" s="2193"/>
      <c r="AC97" s="2193"/>
      <c r="AD97" s="2193"/>
      <c r="AE97" s="2193"/>
      <c r="AF97" s="2193"/>
      <c r="AG97" s="2194"/>
      <c r="AH97" s="792"/>
      <c r="AI97" s="867"/>
      <c r="AJ97" s="359"/>
      <c r="AK97" s="359"/>
      <c r="AL97" s="359"/>
      <c r="AM97" s="1048"/>
      <c r="AN97" s="359"/>
      <c r="AO97" s="359"/>
      <c r="AP97" s="359"/>
      <c r="AQ97" s="1048"/>
      <c r="AR97" s="359"/>
      <c r="AS97" s="518"/>
      <c r="AT97" s="359"/>
    </row>
    <row r="98" spans="1:52" ht="16.5" thickBot="1" x14ac:dyDescent="0.3">
      <c r="A98" s="2209" t="s">
        <v>127</v>
      </c>
      <c r="B98" s="2210"/>
      <c r="C98" s="2210"/>
      <c r="D98" s="2210"/>
      <c r="E98" s="2210"/>
      <c r="F98" s="2210"/>
      <c r="G98" s="2210"/>
      <c r="H98" s="2210"/>
      <c r="I98" s="2210"/>
      <c r="J98" s="2210"/>
      <c r="K98" s="2211"/>
      <c r="L98" s="2211"/>
      <c r="M98" s="2211"/>
      <c r="N98" s="2211"/>
      <c r="O98" s="2211"/>
      <c r="P98" s="2211"/>
      <c r="Q98" s="2211"/>
      <c r="R98" s="2211"/>
      <c r="S98" s="2211"/>
      <c r="T98" s="2211"/>
      <c r="U98" s="2211"/>
      <c r="V98" s="2211"/>
      <c r="W98" s="2211"/>
      <c r="X98" s="2211"/>
      <c r="Y98" s="2211"/>
      <c r="Z98" s="2211"/>
      <c r="AA98" s="2211"/>
      <c r="AB98" s="2211"/>
      <c r="AC98" s="2211"/>
      <c r="AD98" s="2211"/>
      <c r="AE98" s="2211"/>
      <c r="AF98" s="512"/>
      <c r="AG98" s="1583"/>
      <c r="AH98" s="1583"/>
      <c r="AI98" s="856"/>
      <c r="AJ98" s="360"/>
      <c r="AK98" s="360"/>
      <c r="AL98" s="360"/>
      <c r="AM98" s="1035"/>
      <c r="AN98" s="360"/>
      <c r="AO98" s="360"/>
      <c r="AP98" s="360"/>
      <c r="AQ98" s="1035"/>
      <c r="AR98" s="360"/>
      <c r="AS98" s="360"/>
      <c r="AT98" s="360"/>
    </row>
    <row r="99" spans="1:52" ht="32.25" thickBot="1" x14ac:dyDescent="0.3">
      <c r="A99" s="26" t="s">
        <v>194</v>
      </c>
      <c r="B99" s="46" t="s">
        <v>128</v>
      </c>
      <c r="C99" s="711">
        <v>0</v>
      </c>
      <c r="D99" s="283">
        <v>0</v>
      </c>
      <c r="E99" s="136">
        <v>0</v>
      </c>
      <c r="F99" s="213">
        <v>0</v>
      </c>
      <c r="G99" s="317">
        <v>0</v>
      </c>
      <c r="H99" s="541"/>
      <c r="I99" s="543">
        <v>0.02</v>
      </c>
      <c r="J99" s="41">
        <v>0.05</v>
      </c>
      <c r="K99" s="1023"/>
      <c r="L99" s="788"/>
      <c r="M99" s="788"/>
      <c r="N99" s="41"/>
      <c r="O99" s="1010"/>
      <c r="P99" s="600"/>
      <c r="Q99" s="600"/>
      <c r="R99" s="600"/>
      <c r="S99" s="963"/>
      <c r="T99" s="600"/>
      <c r="U99" s="600"/>
      <c r="V99" s="600"/>
      <c r="W99" s="963"/>
      <c r="X99" s="600"/>
      <c r="Y99" s="600"/>
      <c r="Z99" s="600"/>
      <c r="AA99" s="910"/>
      <c r="AB99" s="380"/>
      <c r="AC99" s="23"/>
      <c r="AD99" s="23"/>
      <c r="AE99" s="35"/>
      <c r="AF99" s="510"/>
      <c r="AG99" s="35"/>
      <c r="AH99" s="789"/>
      <c r="AI99" s="868"/>
      <c r="AJ99" s="600"/>
      <c r="AK99" s="600"/>
      <c r="AL99" s="600"/>
      <c r="AM99" s="963"/>
      <c r="AN99" s="600"/>
      <c r="AO99" s="600"/>
      <c r="AP99" s="90"/>
      <c r="AQ99" s="915"/>
      <c r="AR99" s="449"/>
      <c r="AS99" s="380"/>
      <c r="AT99" s="23"/>
    </row>
    <row r="100" spans="1:52" ht="32.25" thickBot="1" x14ac:dyDescent="0.3">
      <c r="A100" s="17" t="s">
        <v>129</v>
      </c>
      <c r="B100" s="47" t="s">
        <v>63</v>
      </c>
      <c r="C100" s="712">
        <v>0.51</v>
      </c>
      <c r="D100" s="281">
        <v>0.62</v>
      </c>
      <c r="E100" s="129">
        <v>0.51</v>
      </c>
      <c r="F100" s="205">
        <v>0.77</v>
      </c>
      <c r="G100" s="231">
        <v>0.55000000000000004</v>
      </c>
      <c r="H100" s="384"/>
      <c r="I100" s="544">
        <v>0.6</v>
      </c>
      <c r="J100" s="37">
        <v>0.65</v>
      </c>
      <c r="K100" s="990">
        <v>0.45</v>
      </c>
      <c r="L100" s="62">
        <v>0.62</v>
      </c>
      <c r="M100" s="62">
        <v>0.71</v>
      </c>
      <c r="N100" s="37"/>
      <c r="O100" s="941">
        <v>0.82</v>
      </c>
      <c r="P100" s="62"/>
      <c r="Q100" s="62"/>
      <c r="R100" s="62"/>
      <c r="S100" s="965">
        <v>0.5</v>
      </c>
      <c r="T100" s="62">
        <v>0.62</v>
      </c>
      <c r="U100" s="62">
        <v>0.8</v>
      </c>
      <c r="V100" s="62"/>
      <c r="W100" s="965"/>
      <c r="X100" s="62"/>
      <c r="Y100" s="62"/>
      <c r="Z100" s="62"/>
      <c r="AA100" s="910">
        <v>0.75</v>
      </c>
      <c r="AB100" s="380">
        <v>0.77</v>
      </c>
      <c r="AC100" s="7"/>
      <c r="AD100" s="66">
        <v>0.28999999999999998</v>
      </c>
      <c r="AE100" s="443">
        <v>0.47</v>
      </c>
      <c r="AF100" s="501">
        <v>0.48</v>
      </c>
      <c r="AG100" s="8"/>
      <c r="AH100" s="793"/>
      <c r="AI100" s="725">
        <v>0.75</v>
      </c>
      <c r="AJ100" s="62">
        <v>0.77</v>
      </c>
      <c r="AK100" s="62">
        <v>0.28999999999999998</v>
      </c>
      <c r="AL100" s="62">
        <v>0.48</v>
      </c>
      <c r="AM100" s="965"/>
      <c r="AN100" s="62"/>
      <c r="AO100" s="62"/>
      <c r="AP100" s="37">
        <v>0.44</v>
      </c>
      <c r="AQ100" s="915"/>
      <c r="AR100" s="449"/>
      <c r="AS100" s="380"/>
      <c r="AT100" s="7"/>
      <c r="AV100" s="560" t="s">
        <v>216</v>
      </c>
      <c r="AW100" s="561"/>
      <c r="AX100" s="561"/>
      <c r="AY100" s="561"/>
      <c r="AZ100" s="562"/>
    </row>
    <row r="101" spans="1:52" ht="16.5" thickBot="1" x14ac:dyDescent="0.3">
      <c r="A101" s="26" t="s">
        <v>130</v>
      </c>
      <c r="B101" s="46" t="s">
        <v>63</v>
      </c>
      <c r="C101" s="709" t="s">
        <v>196</v>
      </c>
      <c r="D101" s="116" t="s">
        <v>196</v>
      </c>
      <c r="E101" s="135">
        <v>0</v>
      </c>
      <c r="F101" s="203" t="s">
        <v>196</v>
      </c>
      <c r="G101" s="65">
        <v>0.15</v>
      </c>
      <c r="H101" s="526">
        <v>0.26</v>
      </c>
      <c r="I101" s="545">
        <v>0.3</v>
      </c>
      <c r="J101" s="45">
        <v>0.45</v>
      </c>
      <c r="K101" s="991"/>
      <c r="L101" s="358"/>
      <c r="M101" s="358"/>
      <c r="N101" s="45"/>
      <c r="O101" s="1012"/>
      <c r="P101" s="605"/>
      <c r="Q101" s="605"/>
      <c r="R101" s="605"/>
      <c r="S101" s="974">
        <v>0</v>
      </c>
      <c r="T101" s="605">
        <v>0</v>
      </c>
      <c r="U101" s="605">
        <v>0</v>
      </c>
      <c r="V101" s="605">
        <v>0.26</v>
      </c>
      <c r="W101" s="974"/>
      <c r="X101" s="605"/>
      <c r="Y101" s="605"/>
      <c r="Z101" s="605"/>
      <c r="AA101" s="910">
        <v>0</v>
      </c>
      <c r="AB101" s="380">
        <v>0</v>
      </c>
      <c r="AC101" s="10"/>
      <c r="AD101" s="10"/>
      <c r="AE101" s="11"/>
      <c r="AF101" s="504">
        <v>0.28000000000000003</v>
      </c>
      <c r="AG101" s="11"/>
      <c r="AH101" s="791"/>
      <c r="AI101" s="808"/>
      <c r="AJ101" s="605"/>
      <c r="AK101" s="605"/>
      <c r="AL101" s="605">
        <v>0.28000000000000003</v>
      </c>
      <c r="AM101" s="974"/>
      <c r="AN101" s="605"/>
      <c r="AO101" s="605"/>
      <c r="AP101" s="801"/>
      <c r="AQ101" s="915"/>
      <c r="AR101" s="449"/>
      <c r="AS101" s="380"/>
      <c r="AT101" s="10"/>
    </row>
    <row r="102" spans="1:52" ht="16.5" thickBot="1" x14ac:dyDescent="0.3">
      <c r="A102" s="2228" t="s">
        <v>131</v>
      </c>
      <c r="B102" s="2229"/>
      <c r="C102" s="2229"/>
      <c r="D102" s="2229"/>
      <c r="E102" s="2229"/>
      <c r="F102" s="2229"/>
      <c r="G102" s="2229"/>
      <c r="H102" s="2229"/>
      <c r="I102" s="2229"/>
      <c r="J102" s="2229"/>
      <c r="K102" s="2230"/>
      <c r="L102" s="2230"/>
      <c r="M102" s="2230"/>
      <c r="N102" s="2230"/>
      <c r="O102" s="2230"/>
      <c r="P102" s="2230"/>
      <c r="Q102" s="2230"/>
      <c r="R102" s="2230"/>
      <c r="S102" s="2230"/>
      <c r="T102" s="2230"/>
      <c r="U102" s="2230"/>
      <c r="V102" s="2230"/>
      <c r="W102" s="2230"/>
      <c r="X102" s="2230"/>
      <c r="Y102" s="2230"/>
      <c r="Z102" s="2230"/>
      <c r="AA102" s="2230"/>
      <c r="AB102" s="2230"/>
      <c r="AC102" s="2230"/>
      <c r="AD102" s="2230"/>
      <c r="AE102" s="2230"/>
      <c r="AF102" s="2230"/>
      <c r="AG102" s="2230"/>
      <c r="AH102" s="794"/>
      <c r="AI102" s="869"/>
      <c r="AJ102" s="1"/>
      <c r="AK102" s="1"/>
      <c r="AL102" s="1"/>
      <c r="AM102" s="934"/>
      <c r="AN102" s="1"/>
      <c r="AO102" s="1"/>
      <c r="AP102" s="201"/>
      <c r="AQ102" s="988"/>
      <c r="AR102"/>
      <c r="AS102" s="1"/>
      <c r="AT102"/>
    </row>
    <row r="103" spans="1:52" ht="15.75" x14ac:dyDescent="0.25">
      <c r="A103" s="26" t="s">
        <v>132</v>
      </c>
      <c r="B103" s="46" t="s">
        <v>63</v>
      </c>
      <c r="C103" s="708" t="s">
        <v>196</v>
      </c>
      <c r="D103" s="299" t="s">
        <v>196</v>
      </c>
      <c r="E103" s="172">
        <v>0.2</v>
      </c>
      <c r="F103" s="313"/>
      <c r="G103" s="166">
        <v>0.3</v>
      </c>
      <c r="H103" s="600">
        <v>0.26</v>
      </c>
      <c r="I103" s="166">
        <v>0.45</v>
      </c>
      <c r="J103" s="41">
        <v>0.7</v>
      </c>
      <c r="K103" s="1023"/>
      <c r="L103" s="788"/>
      <c r="M103" s="788"/>
      <c r="N103" s="41"/>
      <c r="O103" s="1010"/>
      <c r="P103" s="600"/>
      <c r="Q103" s="600"/>
      <c r="R103" s="600"/>
      <c r="S103" s="963">
        <v>0</v>
      </c>
      <c r="T103" s="600">
        <v>0</v>
      </c>
      <c r="U103" s="600">
        <v>0</v>
      </c>
      <c r="V103" s="600">
        <v>0.26</v>
      </c>
      <c r="W103" s="963"/>
      <c r="X103" s="600"/>
      <c r="Y103" s="600"/>
      <c r="Z103" s="600"/>
      <c r="AA103" s="910">
        <v>0</v>
      </c>
      <c r="AB103" s="380">
        <v>0</v>
      </c>
      <c r="AC103" s="23"/>
      <c r="AD103" s="23"/>
      <c r="AE103" s="35"/>
      <c r="AF103" s="641">
        <v>0.28000000000000003</v>
      </c>
      <c r="AG103" s="35"/>
      <c r="AH103" s="789"/>
      <c r="AI103" s="868"/>
      <c r="AJ103" s="600"/>
      <c r="AK103" s="600"/>
      <c r="AL103" s="641">
        <v>0.28000000000000003</v>
      </c>
      <c r="AM103" s="963"/>
      <c r="AN103" s="600"/>
      <c r="AO103" s="600"/>
      <c r="AP103" s="90"/>
      <c r="AQ103" s="915"/>
      <c r="AR103" s="449"/>
      <c r="AS103" s="380"/>
      <c r="AT103" s="23"/>
    </row>
    <row r="104" spans="1:52" ht="31.5" x14ac:dyDescent="0.25">
      <c r="A104" s="17" t="s">
        <v>187</v>
      </c>
      <c r="B104" s="47" t="s">
        <v>133</v>
      </c>
      <c r="C104" s="713" t="s">
        <v>195</v>
      </c>
      <c r="D104" s="546" t="s">
        <v>195</v>
      </c>
      <c r="E104" s="78">
        <v>0</v>
      </c>
      <c r="F104" s="206">
        <v>0</v>
      </c>
      <c r="G104" s="262">
        <v>2</v>
      </c>
      <c r="H104" s="595">
        <v>20</v>
      </c>
      <c r="I104" s="315">
        <v>3</v>
      </c>
      <c r="J104" s="31">
        <v>10</v>
      </c>
      <c r="K104" s="956"/>
      <c r="L104" s="595"/>
      <c r="M104" s="595"/>
      <c r="N104" s="31"/>
      <c r="O104" s="950"/>
      <c r="P104" s="595"/>
      <c r="Q104" s="595"/>
      <c r="R104" s="595"/>
      <c r="S104" s="964"/>
      <c r="T104" s="595"/>
      <c r="U104" s="595">
        <v>20</v>
      </c>
      <c r="V104" s="595"/>
      <c r="W104" s="964"/>
      <c r="X104" s="595"/>
      <c r="Y104" s="595"/>
      <c r="Z104" s="595"/>
      <c r="AA104" s="920"/>
      <c r="AB104" s="370"/>
      <c r="AC104" s="7"/>
      <c r="AD104" s="7"/>
      <c r="AE104" s="8"/>
      <c r="AF104" s="8"/>
      <c r="AG104" s="8"/>
      <c r="AH104" s="338"/>
      <c r="AI104" s="758"/>
      <c r="AJ104" s="595"/>
      <c r="AK104" s="595"/>
      <c r="AL104" s="8"/>
      <c r="AM104" s="964"/>
      <c r="AN104" s="595"/>
      <c r="AO104" s="595"/>
      <c r="AP104" s="31"/>
      <c r="AQ104" s="1049"/>
      <c r="AR104" s="456"/>
      <c r="AS104" s="370"/>
      <c r="AT104" s="7"/>
    </row>
    <row r="105" spans="1:52" ht="15.75" x14ac:dyDescent="0.25">
      <c r="A105" s="26" t="s">
        <v>134</v>
      </c>
      <c r="B105" s="46" t="s">
        <v>63</v>
      </c>
      <c r="C105" s="691"/>
      <c r="D105" s="300"/>
      <c r="E105" s="4">
        <v>0.15</v>
      </c>
      <c r="F105" s="205"/>
      <c r="G105" s="5">
        <v>0.3</v>
      </c>
      <c r="H105" s="62">
        <v>0.19</v>
      </c>
      <c r="I105" s="5">
        <v>0.45</v>
      </c>
      <c r="J105" s="37">
        <v>0.7</v>
      </c>
      <c r="K105" s="990"/>
      <c r="L105" s="62"/>
      <c r="M105" s="62"/>
      <c r="N105" s="37"/>
      <c r="O105" s="941"/>
      <c r="P105" s="62"/>
      <c r="Q105" s="62"/>
      <c r="R105" s="62"/>
      <c r="S105" s="965"/>
      <c r="T105" s="62"/>
      <c r="U105" s="62"/>
      <c r="V105" s="62">
        <v>0.19</v>
      </c>
      <c r="W105" s="965"/>
      <c r="X105" s="62"/>
      <c r="Y105" s="62"/>
      <c r="Z105" s="62"/>
      <c r="AA105" s="910">
        <v>0</v>
      </c>
      <c r="AB105" s="380">
        <v>0.1</v>
      </c>
      <c r="AC105" s="7"/>
      <c r="AD105" s="7"/>
      <c r="AE105" s="8"/>
      <c r="AF105" s="443">
        <v>0.13</v>
      </c>
      <c r="AG105" s="8"/>
      <c r="AH105" s="338"/>
      <c r="AI105" s="725"/>
      <c r="AJ105" s="62"/>
      <c r="AK105" s="62"/>
      <c r="AL105" s="443">
        <v>0.13</v>
      </c>
      <c r="AM105" s="965"/>
      <c r="AN105" s="62"/>
      <c r="AO105" s="62"/>
      <c r="AP105" s="37"/>
      <c r="AQ105" s="915"/>
      <c r="AR105" s="449"/>
      <c r="AS105" s="380"/>
      <c r="AT105" s="7"/>
    </row>
    <row r="106" spans="1:52" ht="32.25" thickBot="1" x14ac:dyDescent="0.3">
      <c r="A106" s="26" t="s">
        <v>135</v>
      </c>
      <c r="B106" s="46" t="s">
        <v>63</v>
      </c>
      <c r="C106" s="709"/>
      <c r="D106" s="301"/>
      <c r="E106" s="64">
        <v>0.15</v>
      </c>
      <c r="F106" s="203"/>
      <c r="G106" s="65">
        <v>0.3</v>
      </c>
      <c r="H106" s="605">
        <v>0.11</v>
      </c>
      <c r="I106" s="65">
        <v>0.45</v>
      </c>
      <c r="J106" s="45">
        <v>0.7</v>
      </c>
      <c r="K106" s="991"/>
      <c r="L106" s="358"/>
      <c r="M106" s="358"/>
      <c r="N106" s="45"/>
      <c r="O106" s="1012"/>
      <c r="P106" s="605"/>
      <c r="Q106" s="605"/>
      <c r="R106" s="605"/>
      <c r="S106" s="974"/>
      <c r="T106" s="605"/>
      <c r="U106" s="605"/>
      <c r="V106" s="605">
        <v>0.11</v>
      </c>
      <c r="W106" s="974"/>
      <c r="X106" s="605"/>
      <c r="Y106" s="605"/>
      <c r="Z106" s="605"/>
      <c r="AA106" s="910">
        <v>0</v>
      </c>
      <c r="AB106" s="380">
        <v>0</v>
      </c>
      <c r="AC106" s="10"/>
      <c r="AD106" s="10"/>
      <c r="AE106" s="11"/>
      <c r="AF106" s="640">
        <v>0.19</v>
      </c>
      <c r="AG106" s="11"/>
      <c r="AH106" s="791"/>
      <c r="AI106" s="808"/>
      <c r="AJ106" s="605"/>
      <c r="AK106" s="605"/>
      <c r="AL106" s="640">
        <v>0.19</v>
      </c>
      <c r="AM106" s="974"/>
      <c r="AN106" s="605"/>
      <c r="AO106" s="605"/>
      <c r="AP106" s="801"/>
      <c r="AQ106" s="915"/>
      <c r="AR106" s="449"/>
      <c r="AS106" s="380"/>
      <c r="AT106" s="10"/>
    </row>
    <row r="107" spans="1:52" ht="16.5" thickBot="1" x14ac:dyDescent="0.3">
      <c r="A107" s="2222" t="s">
        <v>136</v>
      </c>
      <c r="B107" s="2223"/>
      <c r="C107" s="2223"/>
      <c r="D107" s="2223"/>
      <c r="E107" s="2223"/>
      <c r="F107" s="2223"/>
      <c r="G107" s="2223"/>
      <c r="H107" s="2223"/>
      <c r="I107" s="2223"/>
      <c r="J107" s="2223"/>
      <c r="K107" s="2224"/>
      <c r="L107" s="2224"/>
      <c r="M107" s="2224"/>
      <c r="N107" s="2224"/>
      <c r="O107" s="2224"/>
      <c r="P107" s="2224"/>
      <c r="Q107" s="2224"/>
      <c r="R107" s="2224"/>
      <c r="S107" s="2224"/>
      <c r="T107" s="2224"/>
      <c r="U107" s="2224"/>
      <c r="V107" s="2224"/>
      <c r="W107" s="2224"/>
      <c r="X107" s="2224"/>
      <c r="Y107" s="2224"/>
      <c r="Z107" s="2224"/>
      <c r="AA107" s="2224"/>
      <c r="AB107" s="2224"/>
      <c r="AC107" s="2224"/>
      <c r="AD107" s="2224"/>
      <c r="AE107" s="2224"/>
      <c r="AF107" s="2224"/>
      <c r="AG107" s="2224"/>
      <c r="AH107" s="794"/>
      <c r="AI107" s="869"/>
      <c r="AJ107" s="1"/>
      <c r="AK107" s="1"/>
      <c r="AL107" s="1"/>
      <c r="AM107" s="934"/>
      <c r="AN107" s="1"/>
      <c r="AO107" s="1"/>
      <c r="AP107" s="201"/>
      <c r="AQ107" s="988"/>
      <c r="AR107"/>
      <c r="AS107" s="1"/>
      <c r="AT107"/>
    </row>
    <row r="108" spans="1:52" ht="31.5" x14ac:dyDescent="0.25">
      <c r="A108" s="26" t="s">
        <v>188</v>
      </c>
      <c r="B108" s="46" t="s">
        <v>137</v>
      </c>
      <c r="C108" s="691"/>
      <c r="D108" s="287"/>
      <c r="E108" s="8"/>
      <c r="F108" s="8">
        <v>0</v>
      </c>
      <c r="G108" s="8"/>
      <c r="H108" s="8"/>
      <c r="I108" s="8"/>
      <c r="J108" s="93"/>
      <c r="K108" s="1027"/>
      <c r="L108" s="351"/>
      <c r="M108" s="351"/>
      <c r="N108" s="161"/>
      <c r="O108" s="972"/>
      <c r="P108" s="34"/>
      <c r="Q108" s="34"/>
      <c r="R108" s="34"/>
      <c r="S108" s="962"/>
      <c r="T108" s="34"/>
      <c r="U108" s="34"/>
      <c r="V108" s="34"/>
      <c r="W108" s="962"/>
      <c r="X108" s="34"/>
      <c r="Y108" s="34"/>
      <c r="Z108" s="34"/>
      <c r="AA108" s="910">
        <v>0</v>
      </c>
      <c r="AB108" s="380">
        <v>0.1</v>
      </c>
      <c r="AC108" s="23">
        <v>0</v>
      </c>
      <c r="AD108" s="23">
        <v>3</v>
      </c>
      <c r="AE108" s="35">
        <v>0</v>
      </c>
      <c r="AF108" s="489">
        <v>6</v>
      </c>
      <c r="AG108" s="8">
        <v>0</v>
      </c>
      <c r="AH108" s="789"/>
      <c r="AI108" s="831">
        <v>0</v>
      </c>
      <c r="AJ108" s="34">
        <v>0</v>
      </c>
      <c r="AK108" s="34">
        <v>3</v>
      </c>
      <c r="AL108" s="34">
        <v>2</v>
      </c>
      <c r="AM108" s="962">
        <v>0</v>
      </c>
      <c r="AN108" s="34">
        <v>0</v>
      </c>
      <c r="AO108" s="34">
        <v>4</v>
      </c>
      <c r="AP108" s="93"/>
      <c r="AQ108" s="915"/>
      <c r="AR108" s="449"/>
      <c r="AS108" s="380"/>
      <c r="AT108" s="23"/>
    </row>
    <row r="109" spans="1:52" ht="32.25" thickBot="1" x14ac:dyDescent="0.4">
      <c r="A109" s="303" t="s">
        <v>138</v>
      </c>
      <c r="B109" s="298" t="s">
        <v>139</v>
      </c>
      <c r="C109" s="710"/>
      <c r="D109" s="303"/>
      <c r="E109" s="14"/>
      <c r="F109" s="14">
        <v>0</v>
      </c>
      <c r="G109" s="14"/>
      <c r="H109" s="14"/>
      <c r="I109" s="14"/>
      <c r="J109" s="165"/>
      <c r="K109" s="1022"/>
      <c r="L109" s="353"/>
      <c r="M109" s="353"/>
      <c r="N109" s="119"/>
      <c r="O109" s="987"/>
      <c r="P109" s="352"/>
      <c r="Q109" s="352"/>
      <c r="R109" s="352"/>
      <c r="S109" s="975"/>
      <c r="T109" s="352"/>
      <c r="U109" s="352"/>
      <c r="V109" s="352"/>
      <c r="W109" s="975"/>
      <c r="X109" s="352"/>
      <c r="Y109" s="352"/>
      <c r="Z109" s="352"/>
      <c r="AA109" s="911">
        <v>0</v>
      </c>
      <c r="AB109" s="381">
        <v>0</v>
      </c>
      <c r="AC109" s="13"/>
      <c r="AD109" s="248" t="s">
        <v>192</v>
      </c>
      <c r="AE109" s="14"/>
      <c r="AF109" s="496"/>
      <c r="AG109" s="340"/>
      <c r="AH109" s="795"/>
      <c r="AI109" s="870"/>
      <c r="AJ109" s="352"/>
      <c r="AK109" s="352" t="s">
        <v>192</v>
      </c>
      <c r="AL109" s="352" t="s">
        <v>192</v>
      </c>
      <c r="AM109" s="975"/>
      <c r="AN109" s="352"/>
      <c r="AO109" s="352"/>
      <c r="AP109" s="165"/>
      <c r="AQ109" s="1044"/>
      <c r="AR109" s="450"/>
      <c r="AS109" s="381"/>
      <c r="AT109" s="13"/>
    </row>
    <row r="110" spans="1:52" ht="16.5" thickBot="1" x14ac:dyDescent="0.3">
      <c r="A110" s="2222" t="s">
        <v>140</v>
      </c>
      <c r="B110" s="2223"/>
      <c r="C110" s="2231"/>
      <c r="D110" s="2231"/>
      <c r="E110" s="2231"/>
      <c r="F110" s="2231"/>
      <c r="G110" s="2231"/>
      <c r="H110" s="2231"/>
      <c r="I110" s="2231"/>
      <c r="J110" s="2231"/>
      <c r="K110" s="2223"/>
      <c r="L110" s="2223"/>
      <c r="M110" s="2223"/>
      <c r="N110" s="2223"/>
      <c r="O110" s="2223"/>
      <c r="P110" s="2223"/>
      <c r="Q110" s="2223"/>
      <c r="R110" s="2223"/>
      <c r="S110" s="2223"/>
      <c r="T110" s="2223"/>
      <c r="U110" s="2223"/>
      <c r="V110" s="2223"/>
      <c r="W110" s="2223"/>
      <c r="X110" s="2223"/>
      <c r="Y110" s="2223"/>
      <c r="Z110" s="2223"/>
      <c r="AA110" s="2223"/>
      <c r="AB110" s="2223"/>
      <c r="AC110" s="2223"/>
      <c r="AD110" s="2223"/>
      <c r="AE110" s="2223"/>
      <c r="AF110" s="2223"/>
      <c r="AG110" s="2232"/>
      <c r="AH110" s="794"/>
      <c r="AI110" s="869"/>
      <c r="AJ110" s="1"/>
      <c r="AK110" s="1"/>
      <c r="AL110" s="1"/>
      <c r="AM110" s="934"/>
      <c r="AN110" s="1"/>
      <c r="AO110" s="1"/>
      <c r="AP110" s="201"/>
      <c r="AQ110" s="988"/>
      <c r="AR110"/>
      <c r="AS110" s="1"/>
      <c r="AT110"/>
    </row>
    <row r="111" spans="1:52" ht="15.75" x14ac:dyDescent="0.25">
      <c r="A111" s="26" t="s">
        <v>141</v>
      </c>
      <c r="B111" s="46" t="s">
        <v>142</v>
      </c>
      <c r="C111" s="837">
        <v>0</v>
      </c>
      <c r="D111" s="838">
        <v>0</v>
      </c>
      <c r="E111" s="527">
        <v>0</v>
      </c>
      <c r="F111" s="168">
        <v>8</v>
      </c>
      <c r="G111" s="527">
        <v>0</v>
      </c>
      <c r="H111" s="529">
        <v>7</v>
      </c>
      <c r="I111" s="527">
        <v>2</v>
      </c>
      <c r="J111" s="30">
        <v>4</v>
      </c>
      <c r="K111" s="1028"/>
      <c r="L111" s="743"/>
      <c r="M111" s="743"/>
      <c r="N111" s="30"/>
      <c r="O111" s="949"/>
      <c r="P111" s="594"/>
      <c r="Q111" s="594"/>
      <c r="R111" s="594"/>
      <c r="S111" s="967">
        <v>0</v>
      </c>
      <c r="T111" s="594">
        <v>0</v>
      </c>
      <c r="U111" s="594">
        <v>8</v>
      </c>
      <c r="V111" s="594">
        <v>7</v>
      </c>
      <c r="W111" s="967"/>
      <c r="X111" s="594"/>
      <c r="Y111" s="594"/>
      <c r="Z111" s="594"/>
      <c r="AA111" s="895">
        <v>0</v>
      </c>
      <c r="AB111" s="386">
        <v>46</v>
      </c>
      <c r="AC111" s="49"/>
      <c r="AD111" s="49">
        <v>108</v>
      </c>
      <c r="AE111" s="50"/>
      <c r="AF111" s="489">
        <v>436</v>
      </c>
      <c r="AG111" s="50"/>
      <c r="AH111" s="789">
        <v>100</v>
      </c>
      <c r="AI111" s="857">
        <v>0</v>
      </c>
      <c r="AJ111" s="594">
        <v>46</v>
      </c>
      <c r="AK111" s="594">
        <v>108</v>
      </c>
      <c r="AL111" s="594">
        <v>436</v>
      </c>
      <c r="AM111" s="967"/>
      <c r="AN111" s="594"/>
      <c r="AO111" s="594"/>
      <c r="AP111" s="53"/>
      <c r="AQ111" s="1036"/>
      <c r="AR111" s="343"/>
      <c r="AS111" s="386"/>
      <c r="AT111" s="49"/>
    </row>
    <row r="112" spans="1:52" ht="31.5" x14ac:dyDescent="0.25">
      <c r="A112" s="17" t="s">
        <v>143</v>
      </c>
      <c r="B112" s="47" t="s">
        <v>144</v>
      </c>
      <c r="C112" s="706">
        <v>0.25</v>
      </c>
      <c r="D112" s="836">
        <v>0.3</v>
      </c>
      <c r="E112" s="231">
        <v>0.28000000000000003</v>
      </c>
      <c r="F112" s="5">
        <v>0.3</v>
      </c>
      <c r="G112" s="231">
        <v>0.3</v>
      </c>
      <c r="H112" s="384"/>
      <c r="I112" s="5">
        <v>0.4</v>
      </c>
      <c r="J112" s="37">
        <v>0.5</v>
      </c>
      <c r="K112" s="941">
        <v>0.05</v>
      </c>
      <c r="L112" s="62">
        <v>0.01</v>
      </c>
      <c r="M112" s="62">
        <v>0.03</v>
      </c>
      <c r="N112" s="37"/>
      <c r="O112" s="941">
        <v>0.22</v>
      </c>
      <c r="P112" s="62"/>
      <c r="Q112" s="62"/>
      <c r="R112" s="62"/>
      <c r="S112" s="965">
        <v>0.37</v>
      </c>
      <c r="T112" s="62">
        <v>0.44</v>
      </c>
      <c r="U112" s="62">
        <v>0.41</v>
      </c>
      <c r="V112" s="62"/>
      <c r="W112" s="965"/>
      <c r="X112" s="62"/>
      <c r="Y112" s="62"/>
      <c r="Z112" s="62"/>
      <c r="AA112" s="910">
        <v>0</v>
      </c>
      <c r="AB112" s="384">
        <v>0.45</v>
      </c>
      <c r="AC112" s="7"/>
      <c r="AD112" s="66">
        <v>0.61</v>
      </c>
      <c r="AE112" s="443">
        <v>0.56000000000000005</v>
      </c>
      <c r="AF112" s="625">
        <v>0.56000000000000005</v>
      </c>
      <c r="AG112" s="8"/>
      <c r="AH112" s="793">
        <v>0.8</v>
      </c>
      <c r="AI112" s="725">
        <v>0.45</v>
      </c>
      <c r="AJ112" s="62">
        <v>0.41</v>
      </c>
      <c r="AK112" s="62">
        <v>0.61</v>
      </c>
      <c r="AL112" s="62">
        <v>0.56000000000000005</v>
      </c>
      <c r="AM112" s="965"/>
      <c r="AN112" s="62"/>
      <c r="AO112" s="62"/>
      <c r="AP112" s="37"/>
      <c r="AQ112" s="915"/>
      <c r="AR112" s="5"/>
      <c r="AS112" s="384"/>
      <c r="AT112" s="7"/>
    </row>
    <row r="113" spans="1:46" ht="15.75" x14ac:dyDescent="0.25">
      <c r="A113" s="26" t="s">
        <v>145</v>
      </c>
      <c r="B113" s="46" t="s">
        <v>142</v>
      </c>
      <c r="C113" s="827">
        <v>0</v>
      </c>
      <c r="D113" s="284">
        <v>0</v>
      </c>
      <c r="E113" s="79">
        <v>0</v>
      </c>
      <c r="F113" s="79">
        <v>5</v>
      </c>
      <c r="G113" s="315">
        <v>0</v>
      </c>
      <c r="H113" s="378"/>
      <c r="I113" s="79">
        <v>0</v>
      </c>
      <c r="J113" s="31">
        <v>1</v>
      </c>
      <c r="K113" s="950"/>
      <c r="L113" s="595"/>
      <c r="M113" s="595"/>
      <c r="N113" s="31"/>
      <c r="O113" s="950"/>
      <c r="P113" s="595"/>
      <c r="Q113" s="595"/>
      <c r="R113" s="595"/>
      <c r="S113" s="964">
        <v>0</v>
      </c>
      <c r="T113" s="595">
        <v>0</v>
      </c>
      <c r="U113" s="595">
        <v>5</v>
      </c>
      <c r="V113" s="595"/>
      <c r="W113" s="964"/>
      <c r="X113" s="595"/>
      <c r="Y113" s="595"/>
      <c r="Z113" s="595"/>
      <c r="AA113" s="896">
        <v>0</v>
      </c>
      <c r="AB113" s="369">
        <v>0</v>
      </c>
      <c r="AC113" s="7"/>
      <c r="AD113" s="7">
        <v>17</v>
      </c>
      <c r="AE113" s="8"/>
      <c r="AF113" s="493">
        <v>16</v>
      </c>
      <c r="AG113" s="8"/>
      <c r="AH113" s="338">
        <v>20</v>
      </c>
      <c r="AI113" s="758">
        <v>0</v>
      </c>
      <c r="AJ113" s="595">
        <v>0</v>
      </c>
      <c r="AK113" s="595">
        <v>17</v>
      </c>
      <c r="AL113" s="595">
        <v>20</v>
      </c>
      <c r="AM113" s="964"/>
      <c r="AN113" s="595"/>
      <c r="AO113" s="595"/>
      <c r="AP113" s="31"/>
      <c r="AQ113" s="914"/>
      <c r="AR113" s="430"/>
      <c r="AS113" s="369"/>
      <c r="AT113" s="7"/>
    </row>
    <row r="114" spans="1:46" ht="32.25" thickBot="1" x14ac:dyDescent="0.3">
      <c r="A114" s="17" t="s">
        <v>146</v>
      </c>
      <c r="B114" s="47" t="s">
        <v>147</v>
      </c>
      <c r="C114" s="839" t="s">
        <v>196</v>
      </c>
      <c r="D114" s="840" t="s">
        <v>196</v>
      </c>
      <c r="E114" s="65">
        <v>0.25</v>
      </c>
      <c r="F114" s="65"/>
      <c r="G114" s="65">
        <v>0.25</v>
      </c>
      <c r="H114" s="526"/>
      <c r="I114" s="65">
        <v>0.25</v>
      </c>
      <c r="J114" s="45">
        <v>1</v>
      </c>
      <c r="K114" s="942"/>
      <c r="L114" s="358"/>
      <c r="M114" s="358"/>
      <c r="N114" s="45"/>
      <c r="O114" s="942"/>
      <c r="P114" s="358"/>
      <c r="Q114" s="358"/>
      <c r="R114" s="358"/>
      <c r="S114" s="976"/>
      <c r="T114" s="358"/>
      <c r="U114" s="358"/>
      <c r="V114" s="358"/>
      <c r="W114" s="976"/>
      <c r="X114" s="358"/>
      <c r="Y114" s="358"/>
      <c r="Z114" s="358"/>
      <c r="AA114" s="921"/>
      <c r="AB114" s="362"/>
      <c r="AC114" s="10"/>
      <c r="AD114" s="10"/>
      <c r="AE114" s="11"/>
      <c r="AF114" s="511"/>
      <c r="AG114" s="11"/>
      <c r="AH114" s="791"/>
      <c r="AI114" s="680"/>
      <c r="AJ114" s="358"/>
      <c r="AK114" s="358"/>
      <c r="AL114" s="358"/>
      <c r="AM114" s="976"/>
      <c r="AN114" s="358"/>
      <c r="AO114" s="358"/>
      <c r="AP114" s="45"/>
      <c r="AQ114" s="1047"/>
      <c r="AR114" s="457"/>
      <c r="AS114" s="362"/>
      <c r="AT114" s="10"/>
    </row>
    <row r="115" spans="1:46" ht="16.5" thickBot="1" x14ac:dyDescent="0.3">
      <c r="A115" s="2222" t="s">
        <v>148</v>
      </c>
      <c r="B115" s="2223"/>
      <c r="C115" s="2224"/>
      <c r="D115" s="2224"/>
      <c r="E115" s="2224"/>
      <c r="F115" s="2224"/>
      <c r="G115" s="2224"/>
      <c r="H115" s="2224"/>
      <c r="I115" s="2224"/>
      <c r="J115" s="2224"/>
      <c r="K115" s="2224"/>
      <c r="L115" s="2224"/>
      <c r="M115" s="2224"/>
      <c r="N115" s="2224"/>
      <c r="O115" s="2224"/>
      <c r="P115" s="2224"/>
      <c r="Q115" s="2224"/>
      <c r="R115" s="2224"/>
      <c r="S115" s="2224"/>
      <c r="T115" s="2224"/>
      <c r="U115" s="2224"/>
      <c r="V115" s="2224"/>
      <c r="W115" s="2224"/>
      <c r="X115" s="2224"/>
      <c r="Y115" s="2224"/>
      <c r="Z115" s="2224"/>
      <c r="AA115" s="2224"/>
      <c r="AB115" s="2224"/>
      <c r="AC115" s="2224"/>
      <c r="AD115" s="2224"/>
      <c r="AE115" s="2224"/>
      <c r="AF115" s="2224"/>
      <c r="AG115" s="2224"/>
      <c r="AH115" s="796"/>
      <c r="AI115" s="869"/>
      <c r="AJ115" s="1"/>
      <c r="AK115" s="1"/>
      <c r="AL115" s="1"/>
      <c r="AM115" s="934"/>
      <c r="AN115" s="1"/>
      <c r="AO115" s="1"/>
      <c r="AP115" s="201"/>
      <c r="AQ115" s="988"/>
      <c r="AR115"/>
      <c r="AS115" s="1"/>
      <c r="AT115"/>
    </row>
    <row r="116" spans="1:46" ht="15.75" x14ac:dyDescent="0.25">
      <c r="A116" s="26" t="s">
        <v>149</v>
      </c>
      <c r="B116" s="46" t="s">
        <v>150</v>
      </c>
      <c r="C116" s="837">
        <v>0</v>
      </c>
      <c r="D116" s="838">
        <v>0</v>
      </c>
      <c r="E116" s="35"/>
      <c r="F116" s="35">
        <v>0</v>
      </c>
      <c r="G116" s="35"/>
      <c r="H116" s="35"/>
      <c r="I116" s="35"/>
      <c r="J116" s="161"/>
      <c r="K116" s="1029"/>
      <c r="L116" s="626"/>
      <c r="M116" s="626"/>
      <c r="N116" s="626"/>
      <c r="O116" s="977"/>
      <c r="P116" s="626"/>
      <c r="Q116" s="626"/>
      <c r="R116" s="626"/>
      <c r="S116" s="977"/>
      <c r="T116" s="626"/>
      <c r="U116" s="626"/>
      <c r="V116" s="626"/>
      <c r="W116" s="977"/>
      <c r="X116" s="626"/>
      <c r="Y116" s="626"/>
      <c r="Z116" s="626"/>
      <c r="AA116" s="896">
        <v>0</v>
      </c>
      <c r="AB116" s="378">
        <v>0</v>
      </c>
      <c r="AC116" s="8">
        <v>1</v>
      </c>
      <c r="AD116" s="23">
        <v>1</v>
      </c>
      <c r="AE116" s="35">
        <v>1</v>
      </c>
      <c r="AF116" s="510">
        <v>3</v>
      </c>
      <c r="AG116" s="35"/>
      <c r="AH116" s="789">
        <v>20</v>
      </c>
      <c r="AI116" s="871">
        <v>0</v>
      </c>
      <c r="AJ116" s="606">
        <v>0</v>
      </c>
      <c r="AK116" s="606">
        <v>1</v>
      </c>
      <c r="AL116" s="606">
        <v>3</v>
      </c>
      <c r="AM116" s="1071"/>
      <c r="AN116" s="606"/>
      <c r="AO116" s="606"/>
      <c r="AP116" s="606"/>
      <c r="AQ116" s="1050"/>
      <c r="AR116" s="458"/>
      <c r="AS116" s="387"/>
      <c r="AT116" s="245"/>
    </row>
    <row r="117" spans="1:46" ht="15.75" x14ac:dyDescent="0.25">
      <c r="A117" s="17" t="s">
        <v>151</v>
      </c>
      <c r="B117" s="47" t="s">
        <v>152</v>
      </c>
      <c r="C117" s="841">
        <v>0</v>
      </c>
      <c r="D117" s="284">
        <v>0</v>
      </c>
      <c r="E117" s="8"/>
      <c r="F117" s="8">
        <v>0</v>
      </c>
      <c r="G117" s="8"/>
      <c r="H117" s="8"/>
      <c r="I117" s="8"/>
      <c r="J117" s="93"/>
      <c r="K117" s="1029"/>
      <c r="L117" s="626"/>
      <c r="M117" s="626"/>
      <c r="N117" s="626"/>
      <c r="O117" s="977"/>
      <c r="P117" s="626"/>
      <c r="Q117" s="626"/>
      <c r="R117" s="626"/>
      <c r="S117" s="977"/>
      <c r="T117" s="626"/>
      <c r="U117" s="626"/>
      <c r="V117" s="626"/>
      <c r="W117" s="977"/>
      <c r="X117" s="626"/>
      <c r="Y117" s="626"/>
      <c r="Z117" s="626"/>
      <c r="AA117" s="922">
        <v>0</v>
      </c>
      <c r="AB117" s="835">
        <v>0</v>
      </c>
      <c r="AC117" s="8"/>
      <c r="AD117" s="7">
        <v>0</v>
      </c>
      <c r="AE117" s="8"/>
      <c r="AF117" s="493">
        <v>2</v>
      </c>
      <c r="AG117" s="8"/>
      <c r="AH117" s="338">
        <v>10</v>
      </c>
      <c r="AI117" s="872">
        <v>0</v>
      </c>
      <c r="AJ117" s="607">
        <v>0</v>
      </c>
      <c r="AK117" s="607"/>
      <c r="AL117" s="607">
        <v>2</v>
      </c>
      <c r="AM117" s="1072"/>
      <c r="AN117" s="607"/>
      <c r="AO117" s="607"/>
      <c r="AP117" s="607"/>
      <c r="AQ117" s="1051"/>
      <c r="AR117" s="459"/>
      <c r="AS117" s="388"/>
      <c r="AT117" s="243"/>
    </row>
    <row r="118" spans="1:46" ht="16.5" thickBot="1" x14ac:dyDescent="0.3">
      <c r="A118" s="116" t="s">
        <v>153</v>
      </c>
      <c r="B118" s="297" t="s">
        <v>154</v>
      </c>
      <c r="C118" s="828">
        <v>0</v>
      </c>
      <c r="D118" s="842">
        <v>0</v>
      </c>
      <c r="E118" s="11"/>
      <c r="F118" s="11">
        <v>0</v>
      </c>
      <c r="G118" s="11"/>
      <c r="H118" s="11"/>
      <c r="I118" s="11"/>
      <c r="J118" s="119"/>
      <c r="K118" s="1029"/>
      <c r="L118" s="626"/>
      <c r="M118" s="626"/>
      <c r="N118" s="626"/>
      <c r="O118" s="977"/>
      <c r="P118" s="626"/>
      <c r="Q118" s="626"/>
      <c r="R118" s="626"/>
      <c r="S118" s="977"/>
      <c r="T118" s="626"/>
      <c r="U118" s="626"/>
      <c r="V118" s="626"/>
      <c r="W118" s="977"/>
      <c r="X118" s="626"/>
      <c r="Y118" s="626"/>
      <c r="Z118" s="626"/>
      <c r="AA118" s="896">
        <v>0</v>
      </c>
      <c r="AB118" s="378">
        <v>515</v>
      </c>
      <c r="AC118" s="8"/>
      <c r="AD118" s="10">
        <v>244</v>
      </c>
      <c r="AE118" s="11"/>
      <c r="AF118" s="511">
        <v>146</v>
      </c>
      <c r="AG118" s="11"/>
      <c r="AH118" s="791">
        <v>540</v>
      </c>
      <c r="AI118" s="873">
        <v>0</v>
      </c>
      <c r="AJ118" s="608">
        <v>515</v>
      </c>
      <c r="AK118" s="608">
        <v>244</v>
      </c>
      <c r="AL118" s="608">
        <v>146</v>
      </c>
      <c r="AM118" s="1073"/>
      <c r="AN118" s="608"/>
      <c r="AO118" s="608"/>
      <c r="AP118" s="608"/>
      <c r="AQ118" s="1052"/>
      <c r="AR118" s="460"/>
      <c r="AS118" s="389"/>
      <c r="AT118" s="244"/>
    </row>
    <row r="119" spans="1:46" ht="15.75" x14ac:dyDescent="0.25">
      <c r="A119" s="2233" t="s">
        <v>155</v>
      </c>
      <c r="B119" s="2233"/>
      <c r="C119" s="2234"/>
      <c r="D119" s="2234"/>
      <c r="E119" s="2234"/>
      <c r="F119" s="2234"/>
      <c r="G119" s="2234"/>
      <c r="H119" s="2234"/>
      <c r="I119" s="2234"/>
      <c r="J119" s="2234"/>
      <c r="K119" s="2234"/>
      <c r="L119" s="2234"/>
      <c r="M119" s="2234"/>
      <c r="N119" s="2234"/>
      <c r="O119" s="2234"/>
      <c r="P119" s="2234"/>
      <c r="Q119" s="2234"/>
      <c r="R119" s="2234"/>
      <c r="S119" s="2234"/>
      <c r="T119" s="2234"/>
      <c r="U119" s="2234"/>
      <c r="V119" s="2234"/>
      <c r="W119" s="2234"/>
      <c r="X119" s="2234"/>
      <c r="Y119" s="2234"/>
      <c r="Z119" s="2234"/>
      <c r="AA119" s="2234"/>
      <c r="AB119" s="2234"/>
      <c r="AC119" s="2234"/>
      <c r="AD119" s="2234"/>
      <c r="AE119" s="2234"/>
      <c r="AF119" s="2234"/>
      <c r="AG119" s="2234"/>
      <c r="AH119" s="611"/>
      <c r="AI119" s="874"/>
      <c r="AP119" s="802"/>
      <c r="AQ119" s="988"/>
      <c r="AR119"/>
      <c r="AS119" s="1"/>
      <c r="AT119"/>
    </row>
    <row r="120" spans="1:46" ht="16.5" thickBot="1" x14ac:dyDescent="0.3">
      <c r="A120" s="2235" t="s">
        <v>156</v>
      </c>
      <c r="B120" s="2236"/>
      <c r="C120" s="2236"/>
      <c r="D120" s="2236"/>
      <c r="E120" s="2236"/>
      <c r="F120" s="2236"/>
      <c r="G120" s="2236"/>
      <c r="H120" s="2236"/>
      <c r="I120" s="2236"/>
      <c r="J120" s="2236"/>
      <c r="K120" s="2237"/>
      <c r="L120" s="2237"/>
      <c r="M120" s="2237"/>
      <c r="N120" s="2237"/>
      <c r="O120" s="2237"/>
      <c r="P120" s="2237"/>
      <c r="Q120" s="2237"/>
      <c r="R120" s="2237"/>
      <c r="S120" s="2237"/>
      <c r="T120" s="2237"/>
      <c r="U120" s="2237"/>
      <c r="V120" s="2237"/>
      <c r="W120" s="2237"/>
      <c r="X120" s="2237"/>
      <c r="Y120" s="2237"/>
      <c r="Z120" s="2237"/>
      <c r="AA120" s="2237"/>
      <c r="AB120" s="2237"/>
      <c r="AC120" s="2237"/>
      <c r="AD120" s="2237"/>
      <c r="AE120" s="2237"/>
      <c r="AF120" s="513"/>
      <c r="AG120" s="1"/>
      <c r="AH120" s="1"/>
      <c r="AI120" s="869"/>
      <c r="AJ120" s="1"/>
      <c r="AK120" s="1"/>
      <c r="AL120" s="1"/>
      <c r="AM120" s="934"/>
      <c r="AN120" s="1"/>
      <c r="AO120" s="1"/>
      <c r="AP120" s="201"/>
      <c r="AQ120" s="988"/>
      <c r="AR120"/>
      <c r="AS120" s="1"/>
      <c r="AT120"/>
    </row>
    <row r="121" spans="1:46" ht="48" thickBot="1" x14ac:dyDescent="0.3">
      <c r="A121" s="26" t="s">
        <v>157</v>
      </c>
      <c r="B121" s="46" t="s">
        <v>144</v>
      </c>
      <c r="C121" s="714">
        <v>0.49</v>
      </c>
      <c r="D121" s="279">
        <v>0.67</v>
      </c>
      <c r="E121" s="136">
        <v>0.51</v>
      </c>
      <c r="F121" s="213">
        <v>0.8</v>
      </c>
      <c r="G121" s="317">
        <v>0.55000000000000004</v>
      </c>
      <c r="H121" s="541">
        <v>0.84</v>
      </c>
      <c r="I121" s="317">
        <v>0.6</v>
      </c>
      <c r="J121" s="41">
        <v>0.68</v>
      </c>
      <c r="K121" s="978">
        <v>0.44</v>
      </c>
      <c r="L121" s="609">
        <v>0.64</v>
      </c>
      <c r="M121" s="609">
        <v>0.82</v>
      </c>
      <c r="N121" s="609">
        <v>0.86</v>
      </c>
      <c r="O121" s="978">
        <v>0.34</v>
      </c>
      <c r="P121" s="609"/>
      <c r="Q121" s="609"/>
      <c r="R121" s="609"/>
      <c r="S121" s="978">
        <v>0.52</v>
      </c>
      <c r="T121" s="609">
        <v>0.68</v>
      </c>
      <c r="U121" s="609">
        <v>0.78</v>
      </c>
      <c r="V121" s="609">
        <v>0.83</v>
      </c>
      <c r="W121" s="978">
        <v>0.71</v>
      </c>
      <c r="X121" s="609">
        <v>0.78</v>
      </c>
      <c r="Y121" s="609">
        <v>0.97</v>
      </c>
      <c r="Z121" s="609">
        <v>0.88</v>
      </c>
      <c r="AA121" s="923">
        <v>0.53</v>
      </c>
      <c r="AB121" s="390">
        <v>0.56000000000000005</v>
      </c>
      <c r="AC121" s="217">
        <v>0.1</v>
      </c>
      <c r="AD121" s="344">
        <v>0.26</v>
      </c>
      <c r="AE121" s="345">
        <v>0.2</v>
      </c>
      <c r="AF121" s="514">
        <v>0.72</v>
      </c>
      <c r="AG121" s="566">
        <v>0.5</v>
      </c>
      <c r="AH121" s="797">
        <v>0.8</v>
      </c>
      <c r="AI121" s="833">
        <v>0.53</v>
      </c>
      <c r="AJ121" s="609">
        <v>0.56000000000000005</v>
      </c>
      <c r="AK121" s="609">
        <v>0.26</v>
      </c>
      <c r="AL121" s="609">
        <v>0.68</v>
      </c>
      <c r="AM121" s="978"/>
      <c r="AN121" s="609"/>
      <c r="AO121" s="609"/>
      <c r="AP121" s="803">
        <v>0.78</v>
      </c>
      <c r="AQ121" s="1046">
        <v>0.73</v>
      </c>
      <c r="AR121" s="461">
        <v>0.39</v>
      </c>
      <c r="AS121" s="583">
        <v>0.75</v>
      </c>
      <c r="AT121" s="217"/>
    </row>
    <row r="122" spans="1:46" ht="48" thickBot="1" x14ac:dyDescent="0.3">
      <c r="A122" s="17" t="s">
        <v>158</v>
      </c>
      <c r="B122" s="47" t="s">
        <v>159</v>
      </c>
      <c r="C122" s="715">
        <v>0</v>
      </c>
      <c r="D122" s="302">
        <v>0.65</v>
      </c>
      <c r="E122" s="135">
        <v>0</v>
      </c>
      <c r="F122" s="203">
        <v>0.32</v>
      </c>
      <c r="G122" s="314">
        <v>0.05</v>
      </c>
      <c r="H122" s="526">
        <v>0.28000000000000003</v>
      </c>
      <c r="I122" s="314">
        <v>0.05</v>
      </c>
      <c r="J122" s="170">
        <v>0.15</v>
      </c>
      <c r="K122" s="979"/>
      <c r="L122" s="610"/>
      <c r="M122" s="610"/>
      <c r="N122" s="610"/>
      <c r="O122" s="979"/>
      <c r="P122" s="610"/>
      <c r="Q122" s="610"/>
      <c r="R122" s="610"/>
      <c r="S122" s="942">
        <v>0</v>
      </c>
      <c r="T122" s="457">
        <v>0.65</v>
      </c>
      <c r="U122" s="457">
        <v>0.32</v>
      </c>
      <c r="V122" s="457">
        <v>0.28000000000000003</v>
      </c>
      <c r="W122" s="979"/>
      <c r="X122" s="610"/>
      <c r="Y122" s="610"/>
      <c r="Z122" s="610"/>
      <c r="AA122" s="924" t="s">
        <v>193</v>
      </c>
      <c r="AB122" s="362"/>
      <c r="AC122" s="212"/>
      <c r="AD122" s="220">
        <v>0</v>
      </c>
      <c r="AE122" s="346"/>
      <c r="AF122" s="515"/>
      <c r="AG122" s="346"/>
      <c r="AH122" s="744"/>
      <c r="AI122" s="875"/>
      <c r="AJ122" s="610"/>
      <c r="AK122" s="610"/>
      <c r="AL122" s="610"/>
      <c r="AM122" s="979"/>
      <c r="AN122" s="610"/>
      <c r="AO122" s="610"/>
      <c r="AP122" s="804"/>
      <c r="AQ122" s="1047"/>
      <c r="AR122" s="462"/>
      <c r="AS122" s="362"/>
      <c r="AT122" s="212"/>
    </row>
    <row r="123" spans="1:46" ht="16.5" thickBot="1" x14ac:dyDescent="0.3">
      <c r="A123" s="2222" t="s">
        <v>160</v>
      </c>
      <c r="B123" s="2223"/>
      <c r="C123" s="2223"/>
      <c r="D123" s="2223"/>
      <c r="E123" s="2223"/>
      <c r="F123" s="2223"/>
      <c r="G123" s="2223"/>
      <c r="H123" s="2223"/>
      <c r="I123" s="2223"/>
      <c r="J123" s="2223"/>
      <c r="K123" s="2224"/>
      <c r="L123" s="2224"/>
      <c r="M123" s="2224"/>
      <c r="N123" s="2224"/>
      <c r="O123" s="2224"/>
      <c r="P123" s="2224"/>
      <c r="Q123" s="2224"/>
      <c r="R123" s="2224"/>
      <c r="S123" s="2224"/>
      <c r="T123" s="2224"/>
      <c r="U123" s="2224"/>
      <c r="V123" s="2224"/>
      <c r="W123" s="2224"/>
      <c r="X123" s="2224"/>
      <c r="Y123" s="2224"/>
      <c r="Z123" s="2224"/>
      <c r="AA123" s="2224"/>
      <c r="AB123" s="2224"/>
      <c r="AC123" s="2224"/>
      <c r="AD123" s="2224"/>
      <c r="AE123" s="2224"/>
      <c r="AF123" s="2224"/>
      <c r="AG123" s="2224"/>
      <c r="AH123" s="1578"/>
      <c r="AI123" s="869"/>
      <c r="AJ123" s="1"/>
      <c r="AK123" s="1"/>
      <c r="AL123" s="1"/>
      <c r="AM123" s="934"/>
      <c r="AN123" s="1"/>
      <c r="AO123" s="1"/>
      <c r="AP123" s="201"/>
      <c r="AQ123" s="988"/>
      <c r="AR123"/>
      <c r="AS123" s="1"/>
      <c r="AT123"/>
    </row>
    <row r="124" spans="1:46" ht="31.5" x14ac:dyDescent="0.25">
      <c r="A124" s="26" t="s">
        <v>161</v>
      </c>
      <c r="B124" s="46" t="s">
        <v>162</v>
      </c>
      <c r="C124" s="691">
        <v>0</v>
      </c>
      <c r="D124" s="287">
        <v>0</v>
      </c>
      <c r="E124" s="245"/>
      <c r="F124" s="23">
        <v>0</v>
      </c>
      <c r="G124" s="35"/>
      <c r="H124" s="35"/>
      <c r="I124" s="35"/>
      <c r="J124" s="161"/>
      <c r="K124" s="980"/>
      <c r="L124" s="611"/>
      <c r="M124" s="611"/>
      <c r="N124" s="611"/>
      <c r="O124" s="980"/>
      <c r="P124" s="611"/>
      <c r="Q124" s="611"/>
      <c r="R124" s="611"/>
      <c r="S124" s="980"/>
      <c r="T124" s="611"/>
      <c r="U124" s="611"/>
      <c r="V124" s="611"/>
      <c r="W124" s="980"/>
      <c r="X124" s="611"/>
      <c r="Y124" s="611"/>
      <c r="Z124" s="611"/>
      <c r="AA124" s="896">
        <v>0</v>
      </c>
      <c r="AB124" s="370">
        <v>2</v>
      </c>
      <c r="AC124" s="207">
        <v>2</v>
      </c>
      <c r="AD124" s="151">
        <v>0</v>
      </c>
      <c r="AE124" s="168">
        <v>8</v>
      </c>
      <c r="AF124" s="516">
        <v>7</v>
      </c>
      <c r="AG124" s="255">
        <v>18</v>
      </c>
      <c r="AH124" s="743">
        <v>20</v>
      </c>
      <c r="AI124" s="866">
        <v>0</v>
      </c>
      <c r="AJ124" s="611">
        <v>2</v>
      </c>
      <c r="AK124" s="611">
        <v>2</v>
      </c>
      <c r="AL124" s="611">
        <v>7</v>
      </c>
      <c r="AM124" s="980"/>
      <c r="AN124" s="611"/>
      <c r="AO124" s="611"/>
      <c r="AP124" s="118"/>
      <c r="AQ124" s="914"/>
      <c r="AR124" s="431"/>
      <c r="AS124" s="370"/>
      <c r="AT124" s="207"/>
    </row>
    <row r="125" spans="1:46" ht="63.95" customHeight="1" x14ac:dyDescent="0.25">
      <c r="A125" s="188" t="s">
        <v>16</v>
      </c>
      <c r="B125" s="162" t="s">
        <v>163</v>
      </c>
      <c r="C125" s="675">
        <v>0.25</v>
      </c>
      <c r="D125" s="265">
        <v>0.35</v>
      </c>
      <c r="E125" s="129">
        <v>0.3</v>
      </c>
      <c r="F125" s="205">
        <v>0.55000000000000004</v>
      </c>
      <c r="G125" s="231">
        <v>0.35</v>
      </c>
      <c r="H125" s="231"/>
      <c r="I125" s="5">
        <v>0.45</v>
      </c>
      <c r="J125" s="37">
        <v>0.57999999999999996</v>
      </c>
      <c r="K125" s="965"/>
      <c r="L125" s="62"/>
      <c r="M125" s="62"/>
      <c r="N125" s="62"/>
      <c r="O125" s="965"/>
      <c r="P125" s="62"/>
      <c r="Q125" s="62"/>
      <c r="R125" s="62"/>
      <c r="S125" s="965"/>
      <c r="T125" s="62"/>
      <c r="U125" s="62"/>
      <c r="V125" s="62"/>
      <c r="W125" s="965"/>
      <c r="X125" s="62"/>
      <c r="Y125" s="62"/>
      <c r="Z125" s="62"/>
      <c r="AA125" s="910">
        <v>0</v>
      </c>
      <c r="AB125" s="380">
        <v>0</v>
      </c>
      <c r="AC125" s="7"/>
      <c r="AD125" s="221">
        <v>1</v>
      </c>
      <c r="AE125" s="8"/>
      <c r="AF125" s="493"/>
      <c r="AG125" s="8"/>
      <c r="AH125" s="338"/>
      <c r="AI125" s="725">
        <v>0</v>
      </c>
      <c r="AJ125" s="62">
        <v>0</v>
      </c>
      <c r="AK125" s="62">
        <v>1</v>
      </c>
      <c r="AL125" s="62">
        <v>0</v>
      </c>
      <c r="AM125" s="965"/>
      <c r="AN125" s="62"/>
      <c r="AO125" s="62"/>
      <c r="AP125" s="37"/>
      <c r="AQ125" s="915"/>
      <c r="AR125" s="449"/>
      <c r="AS125" s="380"/>
      <c r="AT125" s="7"/>
    </row>
    <row r="126" spans="1:46" ht="31.5" x14ac:dyDescent="0.25">
      <c r="A126" s="188" t="s">
        <v>165</v>
      </c>
      <c r="B126" s="162" t="s">
        <v>166</v>
      </c>
      <c r="C126" s="685">
        <v>0</v>
      </c>
      <c r="D126" s="287">
        <v>0</v>
      </c>
      <c r="E126" s="61">
        <v>5</v>
      </c>
      <c r="F126" s="206">
        <v>0</v>
      </c>
      <c r="G126" s="262">
        <v>15</v>
      </c>
      <c r="H126" s="262"/>
      <c r="I126" s="79">
        <v>25</v>
      </c>
      <c r="J126" s="31">
        <v>45</v>
      </c>
      <c r="K126" s="964"/>
      <c r="L126" s="595"/>
      <c r="M126" s="595"/>
      <c r="N126" s="595"/>
      <c r="O126" s="964"/>
      <c r="P126" s="595"/>
      <c r="Q126" s="595"/>
      <c r="R126" s="595"/>
      <c r="S126" s="964"/>
      <c r="T126" s="595"/>
      <c r="U126" s="595"/>
      <c r="V126" s="595"/>
      <c r="W126" s="964"/>
      <c r="X126" s="595"/>
      <c r="Y126" s="595"/>
      <c r="Z126" s="595"/>
      <c r="AA126" s="896">
        <v>0</v>
      </c>
      <c r="AB126" s="370">
        <v>0</v>
      </c>
      <c r="AC126" s="7"/>
      <c r="AD126" s="206">
        <v>3</v>
      </c>
      <c r="AE126" s="8"/>
      <c r="AF126" s="493"/>
      <c r="AG126" s="8"/>
      <c r="AH126" s="338"/>
      <c r="AI126" s="758"/>
      <c r="AJ126" s="595"/>
      <c r="AK126" s="595">
        <v>3</v>
      </c>
      <c r="AL126" s="595"/>
      <c r="AM126" s="964"/>
      <c r="AN126" s="595"/>
      <c r="AO126" s="595"/>
      <c r="AP126" s="31"/>
      <c r="AQ126" s="914">
        <v>7</v>
      </c>
      <c r="AR126" s="431">
        <v>19</v>
      </c>
      <c r="AS126" s="576">
        <v>10</v>
      </c>
      <c r="AT126" s="7"/>
    </row>
    <row r="127" spans="1:46" ht="15.75" x14ac:dyDescent="0.25">
      <c r="A127" s="188" t="s">
        <v>167</v>
      </c>
      <c r="B127" s="162" t="s">
        <v>144</v>
      </c>
      <c r="C127" s="685">
        <v>0</v>
      </c>
      <c r="D127" s="287">
        <v>0</v>
      </c>
      <c r="E127" s="134">
        <v>0</v>
      </c>
      <c r="F127" s="206">
        <v>12</v>
      </c>
      <c r="G127" s="315">
        <v>2</v>
      </c>
      <c r="H127" s="315"/>
      <c r="I127" s="79">
        <v>3</v>
      </c>
      <c r="J127" s="31">
        <v>10</v>
      </c>
      <c r="K127" s="964"/>
      <c r="L127" s="595"/>
      <c r="M127" s="595"/>
      <c r="N127" s="595"/>
      <c r="O127" s="964"/>
      <c r="P127" s="595"/>
      <c r="Q127" s="595"/>
      <c r="R127" s="595"/>
      <c r="S127" s="964">
        <v>0</v>
      </c>
      <c r="T127" s="595">
        <v>0</v>
      </c>
      <c r="U127" s="595">
        <v>12</v>
      </c>
      <c r="V127" s="595"/>
      <c r="W127" s="964"/>
      <c r="X127" s="595"/>
      <c r="Y127" s="595"/>
      <c r="Z127" s="595"/>
      <c r="AA127" s="896"/>
      <c r="AB127" s="370"/>
      <c r="AC127" s="7"/>
      <c r="AD127" s="7"/>
      <c r="AE127" s="8"/>
      <c r="AF127" s="493"/>
      <c r="AG127" s="8"/>
      <c r="AH127" s="338"/>
      <c r="AI127" s="758"/>
      <c r="AJ127" s="595"/>
      <c r="AK127" s="595"/>
      <c r="AL127" s="595"/>
      <c r="AM127" s="964"/>
      <c r="AN127" s="595"/>
      <c r="AO127" s="595"/>
      <c r="AP127" s="31"/>
      <c r="AQ127" s="914"/>
      <c r="AR127" s="431"/>
      <c r="AS127" s="370"/>
      <c r="AT127" s="7"/>
    </row>
    <row r="128" spans="1:46" ht="32.25" thickBot="1" x14ac:dyDescent="0.3">
      <c r="A128" s="188" t="s">
        <v>189</v>
      </c>
      <c r="B128" s="162" t="s">
        <v>168</v>
      </c>
      <c r="C128" s="716"/>
      <c r="D128" s="305"/>
      <c r="E128" s="244"/>
      <c r="F128" s="10">
        <v>0</v>
      </c>
      <c r="G128" s="11"/>
      <c r="H128" s="11"/>
      <c r="I128" s="11"/>
      <c r="J128" s="119"/>
      <c r="K128" s="975"/>
      <c r="L128" s="352"/>
      <c r="M128" s="352"/>
      <c r="N128" s="352"/>
      <c r="O128" s="975"/>
      <c r="P128" s="352"/>
      <c r="Q128" s="352"/>
      <c r="R128" s="352"/>
      <c r="S128" s="975"/>
      <c r="T128" s="352"/>
      <c r="U128" s="352"/>
      <c r="V128" s="352"/>
      <c r="W128" s="975"/>
      <c r="X128" s="352"/>
      <c r="Y128" s="352"/>
      <c r="Z128" s="352"/>
      <c r="AA128" s="908"/>
      <c r="AB128" s="370"/>
      <c r="AC128" s="10"/>
      <c r="AD128" s="10"/>
      <c r="AE128" s="11"/>
      <c r="AF128" s="511"/>
      <c r="AG128" s="11"/>
      <c r="AH128" s="791"/>
      <c r="AI128" s="870"/>
      <c r="AJ128" s="352"/>
      <c r="AK128" s="352"/>
      <c r="AL128" s="352"/>
      <c r="AM128" s="975"/>
      <c r="AN128" s="352"/>
      <c r="AO128" s="352"/>
      <c r="AP128" s="165"/>
      <c r="AQ128" s="1042"/>
      <c r="AR128" s="453"/>
      <c r="AS128" s="370"/>
      <c r="AT128" s="10"/>
    </row>
    <row r="129" spans="1:46" ht="16.5" thickBot="1" x14ac:dyDescent="0.3">
      <c r="A129" s="2222" t="s">
        <v>169</v>
      </c>
      <c r="B129" s="2223"/>
      <c r="C129" s="2225"/>
      <c r="D129" s="2225"/>
      <c r="E129" s="2225"/>
      <c r="F129" s="2225"/>
      <c r="G129" s="2225"/>
      <c r="H129" s="2225"/>
      <c r="I129" s="2225"/>
      <c r="J129" s="2225"/>
      <c r="K129" s="2225"/>
      <c r="L129" s="2225"/>
      <c r="M129" s="2225"/>
      <c r="N129" s="2225"/>
      <c r="O129" s="2225"/>
      <c r="P129" s="2225"/>
      <c r="Q129" s="2225"/>
      <c r="R129" s="2225"/>
      <c r="S129" s="2225"/>
      <c r="T129" s="2225"/>
      <c r="U129" s="2225"/>
      <c r="V129" s="2225"/>
      <c r="W129" s="2225"/>
      <c r="X129" s="2225"/>
      <c r="Y129" s="2225"/>
      <c r="Z129" s="2225"/>
      <c r="AA129" s="2225"/>
      <c r="AB129" s="2225"/>
      <c r="AC129" s="2224"/>
      <c r="AD129" s="2224"/>
      <c r="AE129" s="2224"/>
      <c r="AF129" s="2224"/>
      <c r="AG129" s="2224"/>
      <c r="AH129" s="796"/>
      <c r="AI129" s="869"/>
      <c r="AJ129" s="1"/>
      <c r="AK129" s="1"/>
      <c r="AL129" s="1"/>
      <c r="AM129" s="934"/>
      <c r="AN129" s="1"/>
      <c r="AO129" s="1"/>
      <c r="AP129" s="201"/>
      <c r="AQ129" s="988"/>
      <c r="AR129"/>
      <c r="AS129" s="1"/>
      <c r="AT129"/>
    </row>
    <row r="130" spans="1:46" ht="31.5" x14ac:dyDescent="0.25">
      <c r="A130" s="186" t="s">
        <v>170</v>
      </c>
      <c r="B130" s="187" t="s">
        <v>171</v>
      </c>
      <c r="C130" s="717">
        <v>87</v>
      </c>
      <c r="D130" s="306">
        <v>151</v>
      </c>
      <c r="E130" s="245"/>
      <c r="F130" s="23">
        <v>140</v>
      </c>
      <c r="G130" s="35"/>
      <c r="H130" s="547">
        <v>44</v>
      </c>
      <c r="I130" s="35"/>
      <c r="J130" s="161"/>
      <c r="K130" s="981"/>
      <c r="L130" s="351"/>
      <c r="M130" s="351"/>
      <c r="N130" s="351"/>
      <c r="O130" s="981"/>
      <c r="P130" s="351"/>
      <c r="Q130" s="351"/>
      <c r="R130" s="351"/>
      <c r="S130" s="981">
        <v>87</v>
      </c>
      <c r="T130" s="351">
        <v>151</v>
      </c>
      <c r="U130" s="351">
        <v>140</v>
      </c>
      <c r="V130" s="351">
        <v>44</v>
      </c>
      <c r="W130" s="981"/>
      <c r="X130" s="351"/>
      <c r="Y130" s="351"/>
      <c r="Z130" s="351"/>
      <c r="AA130" s="925"/>
      <c r="AB130" s="391"/>
      <c r="AC130" s="245"/>
      <c r="AD130" s="35">
        <v>0</v>
      </c>
      <c r="AE130" s="35"/>
      <c r="AF130" s="510"/>
      <c r="AG130" s="35"/>
      <c r="AH130" s="789"/>
      <c r="AI130" s="834"/>
      <c r="AJ130" s="351"/>
      <c r="AK130" s="351"/>
      <c r="AL130" s="351"/>
      <c r="AM130" s="981"/>
      <c r="AN130" s="351"/>
      <c r="AO130" s="351"/>
      <c r="AP130" s="161"/>
      <c r="AQ130" s="1053"/>
      <c r="AR130" s="464"/>
      <c r="AS130" s="391"/>
      <c r="AT130" s="245"/>
    </row>
    <row r="131" spans="1:46" ht="31.5" x14ac:dyDescent="0.25">
      <c r="A131" s="188" t="s">
        <v>172</v>
      </c>
      <c r="B131" s="162" t="s">
        <v>173</v>
      </c>
      <c r="C131" s="718">
        <v>600</v>
      </c>
      <c r="D131" s="269">
        <v>340</v>
      </c>
      <c r="E131" s="179">
        <v>257</v>
      </c>
      <c r="F131" s="214">
        <v>2</v>
      </c>
      <c r="G131" s="319">
        <v>257</v>
      </c>
      <c r="H131" s="548"/>
      <c r="I131" s="173">
        <v>258</v>
      </c>
      <c r="J131" s="174">
        <v>1030</v>
      </c>
      <c r="K131" s="982"/>
      <c r="L131" s="612"/>
      <c r="M131" s="612"/>
      <c r="N131" s="612"/>
      <c r="O131" s="982"/>
      <c r="P131" s="612"/>
      <c r="Q131" s="612"/>
      <c r="R131" s="612"/>
      <c r="S131" s="982"/>
      <c r="T131" s="612"/>
      <c r="U131" s="612"/>
      <c r="V131" s="612"/>
      <c r="W131" s="982"/>
      <c r="X131" s="612"/>
      <c r="Y131" s="612"/>
      <c r="Z131" s="612"/>
      <c r="AA131" s="926">
        <v>0</v>
      </c>
      <c r="AB131" s="392"/>
      <c r="AC131" s="243"/>
      <c r="AD131" s="7">
        <v>3</v>
      </c>
      <c r="AE131" s="8"/>
      <c r="AF131" s="493"/>
      <c r="AG131" s="8"/>
      <c r="AH131" s="338"/>
      <c r="AI131" s="876">
        <v>0</v>
      </c>
      <c r="AJ131" s="612">
        <v>0</v>
      </c>
      <c r="AK131" s="612">
        <v>3</v>
      </c>
      <c r="AL131" s="612">
        <v>0</v>
      </c>
      <c r="AM131" s="982"/>
      <c r="AN131" s="612"/>
      <c r="AO131" s="612"/>
      <c r="AP131" s="174"/>
      <c r="AQ131" s="1054"/>
      <c r="AR131" s="465"/>
      <c r="AS131" s="392"/>
      <c r="AT131" s="243"/>
    </row>
    <row r="132" spans="1:46" ht="47.25" x14ac:dyDescent="0.25">
      <c r="A132" s="188" t="s">
        <v>174</v>
      </c>
      <c r="B132" s="162" t="s">
        <v>175</v>
      </c>
      <c r="C132" s="719">
        <v>1</v>
      </c>
      <c r="D132" s="269">
        <v>2</v>
      </c>
      <c r="E132" s="180">
        <v>0</v>
      </c>
      <c r="F132" s="215">
        <v>1</v>
      </c>
      <c r="G132" s="320">
        <v>1</v>
      </c>
      <c r="H132" s="549"/>
      <c r="I132" s="175">
        <v>0</v>
      </c>
      <c r="J132" s="176">
        <v>2</v>
      </c>
      <c r="K132" s="983"/>
      <c r="L132" s="613"/>
      <c r="M132" s="613"/>
      <c r="N132" s="613"/>
      <c r="O132" s="983"/>
      <c r="P132" s="613"/>
      <c r="Q132" s="613"/>
      <c r="R132" s="613"/>
      <c r="S132" s="983"/>
      <c r="T132" s="613"/>
      <c r="U132" s="613"/>
      <c r="V132" s="613"/>
      <c r="W132" s="983"/>
      <c r="X132" s="613"/>
      <c r="Y132" s="613"/>
      <c r="Z132" s="613"/>
      <c r="AA132" s="927">
        <v>1</v>
      </c>
      <c r="AB132" s="393" t="s">
        <v>196</v>
      </c>
      <c r="AC132" s="243">
        <v>1</v>
      </c>
      <c r="AD132" s="347">
        <v>0</v>
      </c>
      <c r="AE132" s="8">
        <v>1</v>
      </c>
      <c r="AF132" s="493">
        <v>0</v>
      </c>
      <c r="AG132" s="327">
        <v>1</v>
      </c>
      <c r="AH132" s="338">
        <v>1</v>
      </c>
      <c r="AI132" s="877">
        <v>1</v>
      </c>
      <c r="AJ132" s="613">
        <v>0</v>
      </c>
      <c r="AK132" s="613">
        <v>0</v>
      </c>
      <c r="AL132" s="613">
        <v>0</v>
      </c>
      <c r="AM132" s="983"/>
      <c r="AN132" s="613"/>
      <c r="AO132" s="613"/>
      <c r="AP132" s="176"/>
      <c r="AQ132" s="1055"/>
      <c r="AR132" s="467"/>
      <c r="AS132" s="393"/>
      <c r="AT132" s="243"/>
    </row>
    <row r="133" spans="1:46" ht="31.5" x14ac:dyDescent="0.25">
      <c r="A133" s="188" t="s">
        <v>176</v>
      </c>
      <c r="B133" s="162" t="s">
        <v>177</v>
      </c>
      <c r="C133" s="720">
        <v>0</v>
      </c>
      <c r="D133" s="281">
        <v>1</v>
      </c>
      <c r="E133" s="181">
        <v>0.8</v>
      </c>
      <c r="F133" s="216">
        <v>0</v>
      </c>
      <c r="G133" s="321">
        <v>0.95</v>
      </c>
      <c r="H133" s="550"/>
      <c r="I133" s="177">
        <v>1</v>
      </c>
      <c r="J133" s="178">
        <v>1</v>
      </c>
      <c r="K133" s="984"/>
      <c r="L133" s="614"/>
      <c r="M133" s="614"/>
      <c r="N133" s="614"/>
      <c r="O133" s="984"/>
      <c r="P133" s="614"/>
      <c r="Q133" s="614"/>
      <c r="R133" s="614"/>
      <c r="S133" s="984"/>
      <c r="T133" s="614"/>
      <c r="U133" s="614"/>
      <c r="V133" s="614"/>
      <c r="W133" s="984"/>
      <c r="X133" s="614"/>
      <c r="Y133" s="614"/>
      <c r="Z133" s="614"/>
      <c r="AA133" s="928">
        <v>0</v>
      </c>
      <c r="AB133" s="379">
        <v>0.3</v>
      </c>
      <c r="AC133" s="348">
        <v>0.3</v>
      </c>
      <c r="AD133" s="350">
        <v>0.3</v>
      </c>
      <c r="AE133" s="222">
        <v>0.2</v>
      </c>
      <c r="AF133" s="498">
        <v>0</v>
      </c>
      <c r="AG133" s="330">
        <v>0.5</v>
      </c>
      <c r="AH133" s="798">
        <v>0.8</v>
      </c>
      <c r="AI133" s="878">
        <v>0</v>
      </c>
      <c r="AJ133" s="614">
        <v>0.3</v>
      </c>
      <c r="AK133" s="614">
        <v>0.3</v>
      </c>
      <c r="AL133" s="614">
        <v>0</v>
      </c>
      <c r="AM133" s="984"/>
      <c r="AN133" s="614"/>
      <c r="AO133" s="614"/>
      <c r="AP133" s="178"/>
      <c r="AQ133" s="1056"/>
      <c r="AR133" s="468"/>
      <c r="AS133" s="379"/>
      <c r="AT133" s="348"/>
    </row>
    <row r="134" spans="1:46" ht="31.5" x14ac:dyDescent="0.25">
      <c r="A134" s="188" t="s">
        <v>145</v>
      </c>
      <c r="B134" s="162" t="s">
        <v>164</v>
      </c>
      <c r="C134" s="721">
        <v>0</v>
      </c>
      <c r="D134" s="307">
        <v>0</v>
      </c>
      <c r="E134" s="179">
        <v>0</v>
      </c>
      <c r="F134" s="214">
        <v>5</v>
      </c>
      <c r="G134" s="322">
        <v>0</v>
      </c>
      <c r="H134" s="548"/>
      <c r="I134" s="173">
        <v>0</v>
      </c>
      <c r="J134" s="174">
        <v>1</v>
      </c>
      <c r="K134" s="982"/>
      <c r="L134" s="612"/>
      <c r="M134" s="612"/>
      <c r="N134" s="612"/>
      <c r="O134" s="982"/>
      <c r="P134" s="612"/>
      <c r="Q134" s="612"/>
      <c r="R134" s="612"/>
      <c r="S134" s="982"/>
      <c r="T134" s="612"/>
      <c r="U134" s="612"/>
      <c r="V134" s="612"/>
      <c r="W134" s="982"/>
      <c r="X134" s="612"/>
      <c r="Y134" s="612"/>
      <c r="Z134" s="612"/>
      <c r="AA134" s="926">
        <v>0</v>
      </c>
      <c r="AB134" s="392">
        <v>0</v>
      </c>
      <c r="AC134" s="243"/>
      <c r="AD134" s="7">
        <v>17</v>
      </c>
      <c r="AE134" s="8"/>
      <c r="AF134" s="493"/>
      <c r="AG134" s="8"/>
      <c r="AH134" s="338">
        <v>20</v>
      </c>
      <c r="AI134" s="876">
        <v>0</v>
      </c>
      <c r="AJ134" s="612">
        <v>0</v>
      </c>
      <c r="AK134" s="612">
        <v>17</v>
      </c>
      <c r="AL134" s="612">
        <v>0</v>
      </c>
      <c r="AM134" s="982"/>
      <c r="AN134" s="612"/>
      <c r="AO134" s="612"/>
      <c r="AP134" s="174"/>
      <c r="AQ134" s="1054"/>
      <c r="AR134" s="465"/>
      <c r="AS134" s="392"/>
      <c r="AT134" s="243"/>
    </row>
    <row r="135" spans="1:46" ht="16.5" thickBot="1" x14ac:dyDescent="0.3">
      <c r="A135" s="189" t="s">
        <v>151</v>
      </c>
      <c r="B135" s="190" t="s">
        <v>178</v>
      </c>
      <c r="C135" s="722"/>
      <c r="D135" s="308"/>
      <c r="E135" s="246"/>
      <c r="F135" s="234">
        <v>0</v>
      </c>
      <c r="G135" s="480"/>
      <c r="H135" s="551"/>
      <c r="I135" s="480"/>
      <c r="J135" s="191"/>
      <c r="K135" s="985"/>
      <c r="L135" s="615"/>
      <c r="M135" s="615"/>
      <c r="N135" s="615"/>
      <c r="O135" s="985"/>
      <c r="P135" s="615"/>
      <c r="Q135" s="615"/>
      <c r="R135" s="615"/>
      <c r="S135" s="985"/>
      <c r="T135" s="615"/>
      <c r="U135" s="615"/>
      <c r="V135" s="615"/>
      <c r="W135" s="985"/>
      <c r="X135" s="615"/>
      <c r="Y135" s="615"/>
      <c r="Z135" s="615"/>
      <c r="AA135" s="929">
        <v>0</v>
      </c>
      <c r="AB135" s="628">
        <v>0</v>
      </c>
      <c r="AC135" s="244"/>
      <c r="AD135" s="10">
        <v>0</v>
      </c>
      <c r="AE135" s="11"/>
      <c r="AF135" s="511"/>
      <c r="AG135" s="11"/>
      <c r="AH135" s="791">
        <v>10</v>
      </c>
      <c r="AI135" s="879">
        <v>0</v>
      </c>
      <c r="AJ135" s="615">
        <v>0</v>
      </c>
      <c r="AK135" s="615">
        <v>0</v>
      </c>
      <c r="AL135" s="615">
        <v>0</v>
      </c>
      <c r="AM135" s="985"/>
      <c r="AN135" s="615"/>
      <c r="AO135" s="615"/>
      <c r="AP135" s="191"/>
      <c r="AQ135" s="1057"/>
      <c r="AR135" s="469"/>
      <c r="AS135" s="394"/>
      <c r="AT135" s="244"/>
    </row>
    <row r="136" spans="1:46" ht="16.5" thickBot="1" x14ac:dyDescent="0.3">
      <c r="A136" s="2226" t="s">
        <v>179</v>
      </c>
      <c r="B136" s="2227"/>
      <c r="C136" s="2227"/>
      <c r="D136" s="2227"/>
      <c r="E136" s="2227"/>
      <c r="F136" s="2227"/>
      <c r="G136" s="2227"/>
      <c r="H136" s="2227"/>
      <c r="I136" s="2227"/>
      <c r="J136" s="2227"/>
      <c r="K136" s="2227"/>
      <c r="L136" s="2227"/>
      <c r="M136" s="2227"/>
      <c r="N136" s="2227"/>
      <c r="O136" s="2227"/>
      <c r="P136" s="2227"/>
      <c r="Q136" s="2227"/>
      <c r="R136" s="2227"/>
      <c r="S136" s="2227"/>
      <c r="T136" s="2227"/>
      <c r="U136" s="2227"/>
      <c r="V136" s="2227"/>
      <c r="W136" s="2227"/>
      <c r="X136" s="2227"/>
      <c r="Y136" s="2227"/>
      <c r="Z136" s="2227"/>
      <c r="AA136" s="2227"/>
      <c r="AB136" s="2227"/>
      <c r="AC136" s="2227"/>
      <c r="AD136" s="2227"/>
      <c r="AE136" s="2227"/>
      <c r="AF136" s="2227"/>
      <c r="AG136" s="2227"/>
      <c r="AH136" s="1"/>
      <c r="AI136" s="869"/>
      <c r="AJ136" s="1"/>
      <c r="AK136" s="1"/>
      <c r="AL136" s="1"/>
      <c r="AM136" s="934"/>
      <c r="AN136" s="1"/>
      <c r="AO136" s="1"/>
      <c r="AP136" s="201"/>
      <c r="AQ136" s="988"/>
      <c r="AR136"/>
      <c r="AS136" s="1"/>
      <c r="AT136"/>
    </row>
    <row r="137" spans="1:46" ht="15.75" x14ac:dyDescent="0.25">
      <c r="A137" s="186" t="s">
        <v>180</v>
      </c>
      <c r="B137" s="187" t="s">
        <v>181</v>
      </c>
      <c r="C137" s="684"/>
      <c r="D137" s="186"/>
      <c r="E137" s="35"/>
      <c r="F137" s="169">
        <v>0.83</v>
      </c>
      <c r="G137" s="35"/>
      <c r="H137" s="35"/>
      <c r="I137" s="35"/>
      <c r="J137" s="161"/>
      <c r="K137" s="986"/>
      <c r="L137" s="616"/>
      <c r="M137" s="616"/>
      <c r="N137" s="616"/>
      <c r="O137" s="986"/>
      <c r="P137" s="616"/>
      <c r="Q137" s="616"/>
      <c r="R137" s="616"/>
      <c r="S137" s="986"/>
      <c r="T137" s="616"/>
      <c r="U137" s="616"/>
      <c r="V137" s="616"/>
      <c r="W137" s="986"/>
      <c r="X137" s="616"/>
      <c r="Y137" s="616"/>
      <c r="Z137" s="616"/>
      <c r="AA137" s="930"/>
      <c r="AB137" s="395"/>
      <c r="AC137" s="23"/>
      <c r="AD137" s="169"/>
      <c r="AE137" s="35"/>
      <c r="AF137" s="510"/>
      <c r="AG137" s="35"/>
      <c r="AH137" s="789"/>
      <c r="AI137" s="834"/>
      <c r="AJ137" s="616"/>
      <c r="AK137" s="616"/>
      <c r="AL137" s="616"/>
      <c r="AM137" s="986"/>
      <c r="AN137" s="616"/>
      <c r="AO137" s="616"/>
      <c r="AP137" s="606"/>
      <c r="AQ137" s="1058"/>
      <c r="AR137" s="470"/>
      <c r="AS137" s="395"/>
      <c r="AT137" s="23"/>
    </row>
    <row r="138" spans="1:46" ht="31.5" x14ac:dyDescent="0.25">
      <c r="A138" s="188" t="s">
        <v>182</v>
      </c>
      <c r="B138" s="162" t="s">
        <v>183</v>
      </c>
      <c r="C138" s="716"/>
      <c r="D138" s="305"/>
      <c r="E138" s="240"/>
      <c r="F138" s="13"/>
      <c r="G138" s="14"/>
      <c r="H138" s="14"/>
      <c r="I138" s="14"/>
      <c r="J138" s="165"/>
      <c r="K138" s="987"/>
      <c r="L138" s="617"/>
      <c r="M138" s="617"/>
      <c r="N138" s="617"/>
      <c r="O138" s="987"/>
      <c r="P138" s="617"/>
      <c r="Q138" s="617"/>
      <c r="R138" s="617"/>
      <c r="S138" s="987"/>
      <c r="T138" s="617"/>
      <c r="U138" s="617"/>
      <c r="V138" s="617"/>
      <c r="W138" s="987"/>
      <c r="X138" s="617"/>
      <c r="Y138" s="617"/>
      <c r="Z138" s="617"/>
      <c r="AA138" s="931"/>
      <c r="AB138" s="368"/>
      <c r="AC138" s="13"/>
      <c r="AD138" s="249"/>
      <c r="AE138" s="14"/>
      <c r="AF138" s="496"/>
      <c r="AG138" s="14"/>
      <c r="AH138" s="339"/>
      <c r="AI138" s="870"/>
      <c r="AJ138" s="617"/>
      <c r="AK138" s="617"/>
      <c r="AL138" s="617"/>
      <c r="AM138" s="987"/>
      <c r="AN138" s="617"/>
      <c r="AO138" s="617"/>
      <c r="AP138" s="805"/>
      <c r="AQ138" s="1059"/>
      <c r="AR138" s="471"/>
      <c r="AS138" s="368"/>
      <c r="AT138" s="13"/>
    </row>
    <row r="139" spans="1:46" ht="31.5" x14ac:dyDescent="0.25">
      <c r="A139" s="188" t="s">
        <v>184</v>
      </c>
      <c r="B139" s="162" t="s">
        <v>183</v>
      </c>
      <c r="C139" s="827"/>
      <c r="D139" s="309"/>
      <c r="E139" s="8"/>
      <c r="F139" s="8"/>
      <c r="G139" s="8"/>
      <c r="H139" s="8"/>
      <c r="I139" s="8"/>
      <c r="J139" s="93"/>
      <c r="K139" s="972"/>
      <c r="L139" s="603"/>
      <c r="M139" s="603"/>
      <c r="N139" s="603"/>
      <c r="O139" s="972"/>
      <c r="P139" s="603"/>
      <c r="Q139" s="603"/>
      <c r="R139" s="603"/>
      <c r="S139" s="972"/>
      <c r="T139" s="603"/>
      <c r="U139" s="603"/>
      <c r="V139" s="603"/>
      <c r="W139" s="972"/>
      <c r="X139" s="603"/>
      <c r="Y139" s="603"/>
      <c r="Z139" s="603"/>
      <c r="AA139" s="932"/>
      <c r="AB139" s="370"/>
      <c r="AC139" s="7"/>
      <c r="AD139" s="164"/>
      <c r="AE139" s="8"/>
      <c r="AF139" s="493"/>
      <c r="AG139" s="8"/>
      <c r="AH139" s="338"/>
      <c r="AI139" s="831"/>
      <c r="AJ139" s="603"/>
      <c r="AK139" s="603"/>
      <c r="AL139" s="603"/>
      <c r="AM139" s="972"/>
      <c r="AN139" s="603"/>
      <c r="AO139" s="603"/>
      <c r="AP139" s="607"/>
      <c r="AQ139" s="918"/>
      <c r="AR139" s="472"/>
      <c r="AS139" s="370"/>
      <c r="AT139" s="7"/>
    </row>
    <row r="140" spans="1:46" ht="16.5" thickBot="1" x14ac:dyDescent="0.3">
      <c r="A140" s="189" t="s">
        <v>185</v>
      </c>
      <c r="B140" s="190" t="s">
        <v>186</v>
      </c>
      <c r="C140" s="828"/>
      <c r="D140" s="310"/>
      <c r="E140" s="11"/>
      <c r="F140" s="11"/>
      <c r="G140" s="11"/>
      <c r="H140" s="11"/>
      <c r="I140" s="11"/>
      <c r="J140" s="119"/>
      <c r="K140" s="973"/>
      <c r="L140" s="604"/>
      <c r="M140" s="604"/>
      <c r="N140" s="604"/>
      <c r="O140" s="973"/>
      <c r="P140" s="604"/>
      <c r="Q140" s="604"/>
      <c r="R140" s="604"/>
      <c r="S140" s="973"/>
      <c r="T140" s="604"/>
      <c r="U140" s="604"/>
      <c r="V140" s="604"/>
      <c r="W140" s="973"/>
      <c r="X140" s="604"/>
      <c r="Y140" s="604"/>
      <c r="Z140" s="604"/>
      <c r="AA140" s="933"/>
      <c r="AB140" s="396"/>
      <c r="AC140" s="10"/>
      <c r="AD140" s="250"/>
      <c r="AE140" s="11"/>
      <c r="AF140" s="511"/>
      <c r="AG140" s="11"/>
      <c r="AH140" s="791"/>
      <c r="AI140" s="832"/>
      <c r="AJ140" s="604"/>
      <c r="AK140" s="604"/>
      <c r="AL140" s="604"/>
      <c r="AM140" s="973"/>
      <c r="AN140" s="604"/>
      <c r="AO140" s="604"/>
      <c r="AP140" s="608"/>
      <c r="AQ140" s="919"/>
      <c r="AR140" s="473"/>
      <c r="AS140" s="396"/>
      <c r="AT140" s="10"/>
    </row>
  </sheetData>
  <mergeCells count="71">
    <mergeCell ref="A123:AG123"/>
    <mergeCell ref="A129:AG129"/>
    <mergeCell ref="A136:AG136"/>
    <mergeCell ref="A102:AG102"/>
    <mergeCell ref="A107:AG107"/>
    <mergeCell ref="A110:AG110"/>
    <mergeCell ref="A115:AG115"/>
    <mergeCell ref="A119:AG119"/>
    <mergeCell ref="A120:AE120"/>
    <mergeCell ref="A98:AE98"/>
    <mergeCell ref="A64:AG64"/>
    <mergeCell ref="AH64:AT64"/>
    <mergeCell ref="A69:AG69"/>
    <mergeCell ref="AI69:AT69"/>
    <mergeCell ref="A80:AG80"/>
    <mergeCell ref="AH80:AT80"/>
    <mergeCell ref="A83:AG83"/>
    <mergeCell ref="AI83:AT83"/>
    <mergeCell ref="A91:AG91"/>
    <mergeCell ref="AI91:AT91"/>
    <mergeCell ref="A97:AG97"/>
    <mergeCell ref="A54:AG54"/>
    <mergeCell ref="AH54:AT54"/>
    <mergeCell ref="A55:AE55"/>
    <mergeCell ref="AH55:AT55"/>
    <mergeCell ref="A58:AG58"/>
    <mergeCell ref="AI58:AT58"/>
    <mergeCell ref="A48:AG48"/>
    <mergeCell ref="AH48:AT48"/>
    <mergeCell ref="A21:AG21"/>
    <mergeCell ref="AH21:AT21"/>
    <mergeCell ref="A24:AG24"/>
    <mergeCell ref="AH24:AT24"/>
    <mergeCell ref="A28:AG28"/>
    <mergeCell ref="A32:AG32"/>
    <mergeCell ref="A37:AG37"/>
    <mergeCell ref="AH37:AT37"/>
    <mergeCell ref="AA38:AT38"/>
    <mergeCell ref="A42:AH42"/>
    <mergeCell ref="AQ42:AT42"/>
    <mergeCell ref="B7:B14"/>
    <mergeCell ref="C7:Z7"/>
    <mergeCell ref="AA7:AP7"/>
    <mergeCell ref="AQ7:AT7"/>
    <mergeCell ref="A15:AT15"/>
    <mergeCell ref="A16:AE16"/>
    <mergeCell ref="AF16:AT16"/>
    <mergeCell ref="AC4:AC6"/>
    <mergeCell ref="AD4:AD6"/>
    <mergeCell ref="AE4:AH5"/>
    <mergeCell ref="AI4:AK4"/>
    <mergeCell ref="AM4:AO4"/>
    <mergeCell ref="AQ4:AT4"/>
    <mergeCell ref="K4:N4"/>
    <mergeCell ref="O4:R4"/>
    <mergeCell ref="S4:V4"/>
    <mergeCell ref="W4:Z4"/>
    <mergeCell ref="AA4:AA6"/>
    <mergeCell ref="AB4:AB6"/>
    <mergeCell ref="A4:A6"/>
    <mergeCell ref="B4:B6"/>
    <mergeCell ref="C4:C6"/>
    <mergeCell ref="D4:D6"/>
    <mergeCell ref="E4:E6"/>
    <mergeCell ref="F4:F6"/>
    <mergeCell ref="C1:J2"/>
    <mergeCell ref="K1:Z2"/>
    <mergeCell ref="AA1:AH2"/>
    <mergeCell ref="AI1:AP2"/>
    <mergeCell ref="AQ1:AT2"/>
    <mergeCell ref="AQ3:AT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4BFDC0-D93F-42B0-B47C-F750F59ADA97}">
  <sheetPr>
    <tabColor rgb="FF00B050"/>
  </sheetPr>
  <dimension ref="A1:AR141"/>
  <sheetViews>
    <sheetView zoomScale="66" zoomScaleNormal="70" workbookViewId="0">
      <pane xSplit="1" ySplit="6" topLeftCell="B119" activePane="bottomRight" state="frozen"/>
      <selection pane="topRight" activeCell="B1" sqref="B1"/>
      <selection pane="bottomLeft" activeCell="A7" sqref="A7"/>
      <selection pane="bottomRight" activeCell="J130" sqref="J130"/>
    </sheetView>
  </sheetViews>
  <sheetFormatPr defaultColWidth="10.875" defaultRowHeight="23.25" x14ac:dyDescent="0.35"/>
  <cols>
    <col min="1" max="1" width="68.5" customWidth="1"/>
    <col min="2" max="2" width="49.125" customWidth="1"/>
    <col min="3" max="3" width="15.5" style="869" customWidth="1"/>
    <col min="4" max="4" width="15.5" customWidth="1"/>
    <col min="5" max="5" width="15.125" style="1" customWidth="1"/>
    <col min="6" max="6" width="16.5" style="1" customWidth="1"/>
    <col min="7" max="7" width="18" style="1" customWidth="1"/>
    <col min="8" max="8" width="13" style="1" customWidth="1"/>
    <col min="9" max="10" width="14.5" style="1" customWidth="1"/>
    <col min="11" max="11" width="11.125" customWidth="1"/>
    <col min="12" max="12" width="12.125" style="869" bestFit="1" customWidth="1"/>
    <col min="13" max="13" width="14.875" style="397" bestFit="1" customWidth="1"/>
    <col min="14" max="14" width="18.125" style="2" customWidth="1"/>
    <col min="15" max="15" width="17.875" style="2" customWidth="1"/>
    <col min="16" max="17" width="16.875" style="2" customWidth="1"/>
    <col min="18" max="20" width="11.125" style="2" customWidth="1"/>
    <col min="21" max="21" width="12.125" style="672" bestFit="1" customWidth="1"/>
    <col min="22" max="22" width="12.125" style="8" customWidth="1"/>
    <col min="23" max="23" width="14.875" style="378" bestFit="1" customWidth="1"/>
    <col min="24" max="24" width="14.875" style="378" customWidth="1"/>
    <col min="25" max="25" width="14.875" style="1089" bestFit="1" customWidth="1"/>
    <col min="26" max="26" width="12.125" style="672" bestFit="1" customWidth="1"/>
    <col min="27" max="27" width="12.125" style="8" customWidth="1"/>
    <col min="28" max="28" width="14.875" style="378" bestFit="1" customWidth="1"/>
    <col min="29" max="29" width="14.875" style="1351" customWidth="1"/>
    <col min="30" max="44" width="10.875" style="1346"/>
  </cols>
  <sheetData>
    <row r="1" spans="1:44" ht="15.6" customHeight="1" x14ac:dyDescent="0.25">
      <c r="C1" s="2136" t="s">
        <v>206</v>
      </c>
      <c r="D1" s="2132"/>
      <c r="E1" s="2132"/>
      <c r="F1" s="2132"/>
      <c r="G1" s="2132"/>
      <c r="H1" s="2132"/>
      <c r="I1" s="2132"/>
      <c r="J1" s="2132"/>
      <c r="K1" s="2133"/>
      <c r="L1" s="2136" t="s">
        <v>207</v>
      </c>
      <c r="M1" s="2132"/>
      <c r="N1" s="2132"/>
      <c r="O1" s="2132"/>
      <c r="P1" s="2132"/>
      <c r="Q1" s="2132"/>
      <c r="R1" s="2132"/>
      <c r="S1" s="2132"/>
      <c r="T1" s="2133"/>
      <c r="U1" s="2136" t="s">
        <v>209</v>
      </c>
      <c r="V1" s="2132"/>
      <c r="W1" s="2132"/>
      <c r="X1" s="2132"/>
      <c r="Y1" s="2132"/>
      <c r="Z1" s="2132"/>
      <c r="AA1" s="2132"/>
      <c r="AB1" s="2132"/>
      <c r="AC1" s="2133"/>
    </row>
    <row r="2" spans="1:44" ht="15.95" customHeight="1" x14ac:dyDescent="0.25">
      <c r="C2" s="2245"/>
      <c r="D2" s="2246"/>
      <c r="E2" s="2246"/>
      <c r="F2" s="2246"/>
      <c r="G2" s="2246"/>
      <c r="H2" s="2246"/>
      <c r="I2" s="2246"/>
      <c r="J2" s="2246"/>
      <c r="K2" s="2247"/>
      <c r="L2" s="2245"/>
      <c r="M2" s="2246"/>
      <c r="N2" s="2246"/>
      <c r="O2" s="2246"/>
      <c r="P2" s="2246"/>
      <c r="Q2" s="2246"/>
      <c r="R2" s="2246"/>
      <c r="S2" s="2246"/>
      <c r="T2" s="2247"/>
      <c r="U2" s="2245"/>
      <c r="V2" s="2246"/>
      <c r="W2" s="2246"/>
      <c r="X2" s="2246"/>
      <c r="Y2" s="2246"/>
      <c r="Z2" s="2246"/>
      <c r="AA2" s="2246"/>
      <c r="AB2" s="2246"/>
      <c r="AC2" s="2247"/>
    </row>
    <row r="3" spans="1:44" s="1346" customFormat="1" ht="15.95" customHeight="1" thickBot="1" x14ac:dyDescent="0.3">
      <c r="C3" s="2137"/>
      <c r="D3" s="2134"/>
      <c r="E3" s="2134"/>
      <c r="F3" s="2134"/>
      <c r="G3" s="2134"/>
      <c r="H3" s="2134"/>
      <c r="I3" s="2134"/>
      <c r="J3" s="2134"/>
      <c r="K3" s="2135"/>
      <c r="L3" s="2137"/>
      <c r="M3" s="2134"/>
      <c r="N3" s="2134"/>
      <c r="O3" s="2134"/>
      <c r="P3" s="2134"/>
      <c r="Q3" s="2134"/>
      <c r="R3" s="2134"/>
      <c r="S3" s="2134"/>
      <c r="T3" s="2135"/>
      <c r="U3" s="2137"/>
      <c r="V3" s="2134"/>
      <c r="W3" s="2134"/>
      <c r="X3" s="2134"/>
      <c r="Y3" s="2134"/>
      <c r="Z3" s="2134"/>
      <c r="AA3" s="2134"/>
      <c r="AB3" s="2134"/>
      <c r="AC3" s="2135"/>
    </row>
    <row r="4" spans="1:44" ht="24" customHeight="1" x14ac:dyDescent="0.25">
      <c r="A4" s="2158" t="s">
        <v>0</v>
      </c>
      <c r="B4" s="2161" t="s">
        <v>1</v>
      </c>
      <c r="C4" s="2260" t="s">
        <v>203</v>
      </c>
      <c r="D4" s="2260" t="s">
        <v>198</v>
      </c>
      <c r="E4" s="2261" t="s">
        <v>199</v>
      </c>
      <c r="F4" s="2260" t="s">
        <v>197</v>
      </c>
      <c r="G4" s="2260" t="s">
        <v>200</v>
      </c>
      <c r="H4" s="2260" t="s">
        <v>208</v>
      </c>
      <c r="I4" s="2260" t="s">
        <v>201</v>
      </c>
      <c r="J4" s="2260" t="s">
        <v>264</v>
      </c>
      <c r="K4" s="2262" t="s">
        <v>205</v>
      </c>
      <c r="L4" s="2260" t="s">
        <v>204</v>
      </c>
      <c r="M4" s="2260" t="s">
        <v>198</v>
      </c>
      <c r="N4" s="2261" t="s">
        <v>199</v>
      </c>
      <c r="O4" s="2260" t="s">
        <v>197</v>
      </c>
      <c r="P4" s="2260" t="s">
        <v>200</v>
      </c>
      <c r="Q4" s="2261" t="s">
        <v>208</v>
      </c>
      <c r="R4" s="2260" t="s">
        <v>201</v>
      </c>
      <c r="S4" s="2260" t="s">
        <v>264</v>
      </c>
      <c r="T4" s="2262" t="s">
        <v>274</v>
      </c>
      <c r="U4" s="2248" t="s">
        <v>224</v>
      </c>
      <c r="V4" s="2249"/>
      <c r="W4" s="2249"/>
      <c r="X4" s="2249"/>
      <c r="Y4" s="2250"/>
      <c r="Z4" s="2248" t="s">
        <v>268</v>
      </c>
      <c r="AA4" s="2249"/>
      <c r="AB4" s="2249"/>
      <c r="AC4" s="2250"/>
    </row>
    <row r="5" spans="1:44" ht="12.6" customHeight="1" x14ac:dyDescent="0.25">
      <c r="A5" s="2159"/>
      <c r="B5" s="2162"/>
      <c r="C5" s="2140"/>
      <c r="D5" s="2140"/>
      <c r="E5" s="2142"/>
      <c r="F5" s="2140"/>
      <c r="G5" s="2140"/>
      <c r="H5" s="2140"/>
      <c r="I5" s="2140"/>
      <c r="J5" s="2140"/>
      <c r="K5" s="2263"/>
      <c r="L5" s="2140"/>
      <c r="M5" s="2140"/>
      <c r="N5" s="2142"/>
      <c r="O5" s="2140"/>
      <c r="P5" s="2140"/>
      <c r="Q5" s="2142"/>
      <c r="R5" s="2140"/>
      <c r="S5" s="2140"/>
      <c r="T5" s="2263"/>
      <c r="U5" s="2244" t="s">
        <v>211</v>
      </c>
      <c r="V5" s="1763"/>
      <c r="W5" s="1764"/>
      <c r="X5" s="1764"/>
      <c r="Y5" s="1780"/>
      <c r="Z5" s="2244" t="s">
        <v>265</v>
      </c>
      <c r="AA5" s="2251" t="s">
        <v>266</v>
      </c>
      <c r="AB5" s="2251" t="s">
        <v>202</v>
      </c>
      <c r="AC5" s="2252" t="s">
        <v>267</v>
      </c>
    </row>
    <row r="6" spans="1:44" ht="50.1" customHeight="1" thickBot="1" x14ac:dyDescent="0.3">
      <c r="A6" s="2160"/>
      <c r="B6" s="2163"/>
      <c r="C6" s="2141"/>
      <c r="D6" s="2141"/>
      <c r="E6" s="2143"/>
      <c r="F6" s="2141"/>
      <c r="G6" s="2141"/>
      <c r="H6" s="2141"/>
      <c r="I6" s="2141"/>
      <c r="J6" s="2141"/>
      <c r="K6" s="2153"/>
      <c r="L6" s="2141"/>
      <c r="M6" s="2141"/>
      <c r="N6" s="2143"/>
      <c r="O6" s="2141"/>
      <c r="P6" s="2141"/>
      <c r="Q6" s="2143"/>
      <c r="R6" s="2141"/>
      <c r="S6" s="2141"/>
      <c r="T6" s="2153"/>
      <c r="U6" s="2244"/>
      <c r="V6" s="1765" t="s">
        <v>208</v>
      </c>
      <c r="W6" s="1764" t="s">
        <v>210</v>
      </c>
      <c r="X6" s="1764" t="s">
        <v>264</v>
      </c>
      <c r="Y6" s="1780" t="s">
        <v>202</v>
      </c>
      <c r="Z6" s="2244"/>
      <c r="AA6" s="2251"/>
      <c r="AB6" s="2251"/>
      <c r="AC6" s="2252"/>
    </row>
    <row r="7" spans="1:44" s="2130" customFormat="1" ht="42" customHeight="1" thickBot="1" x14ac:dyDescent="0.3">
      <c r="B7" s="2164" t="s">
        <v>236</v>
      </c>
      <c r="C7" s="2167" t="s">
        <v>234</v>
      </c>
      <c r="D7" s="2168"/>
      <c r="E7" s="2168"/>
      <c r="F7" s="2168"/>
      <c r="G7" s="2168"/>
      <c r="H7" s="2168"/>
      <c r="I7" s="2168"/>
      <c r="J7" s="2168"/>
      <c r="K7" s="2168"/>
      <c r="L7" s="2167" t="s">
        <v>234</v>
      </c>
      <c r="M7" s="2168"/>
      <c r="N7" s="2168"/>
      <c r="O7" s="2168"/>
      <c r="P7" s="2168"/>
      <c r="Q7" s="2168"/>
      <c r="R7" s="2168"/>
      <c r="S7" s="2168"/>
      <c r="T7" s="2169"/>
      <c r="U7" s="2241" t="s">
        <v>234</v>
      </c>
      <c r="V7" s="2242"/>
      <c r="W7" s="2242"/>
      <c r="X7" s="2242"/>
      <c r="Y7" s="2243"/>
      <c r="Z7" s="2241" t="s">
        <v>234</v>
      </c>
      <c r="AA7" s="2242"/>
      <c r="AB7" s="2242"/>
      <c r="AC7" s="2243"/>
      <c r="AD7" s="2131"/>
      <c r="AE7" s="2131"/>
      <c r="AF7" s="2131"/>
      <c r="AG7" s="2131"/>
      <c r="AH7" s="2131"/>
      <c r="AI7" s="2131"/>
      <c r="AJ7" s="2131"/>
      <c r="AK7" s="2131"/>
      <c r="AL7" s="2131"/>
      <c r="AM7" s="2131"/>
      <c r="AN7" s="2131"/>
      <c r="AO7" s="2131"/>
      <c r="AP7" s="2131"/>
      <c r="AQ7" s="2131"/>
      <c r="AR7" s="2131"/>
    </row>
    <row r="8" spans="1:44" ht="27.6" customHeight="1" x14ac:dyDescent="0.25">
      <c r="A8" s="645" t="s">
        <v>237</v>
      </c>
      <c r="B8" s="2165"/>
      <c r="C8" s="671">
        <v>6</v>
      </c>
      <c r="D8" s="649">
        <v>5</v>
      </c>
      <c r="E8" s="35" t="s">
        <v>235</v>
      </c>
      <c r="F8" s="649">
        <v>1</v>
      </c>
      <c r="G8" s="35" t="s">
        <v>235</v>
      </c>
      <c r="H8" s="649">
        <v>2</v>
      </c>
      <c r="I8" s="35" t="s">
        <v>235</v>
      </c>
      <c r="J8" s="1802">
        <v>5</v>
      </c>
      <c r="K8" s="789" t="s">
        <v>235</v>
      </c>
      <c r="L8" s="881">
        <v>1</v>
      </c>
      <c r="M8" s="670">
        <v>4</v>
      </c>
      <c r="N8" s="35" t="s">
        <v>235</v>
      </c>
      <c r="O8" s="670">
        <v>5</v>
      </c>
      <c r="P8" s="35" t="s">
        <v>235</v>
      </c>
      <c r="Q8" s="670">
        <v>3</v>
      </c>
      <c r="R8" s="35" t="s">
        <v>235</v>
      </c>
      <c r="S8" s="1799">
        <v>3</v>
      </c>
      <c r="T8" s="789" t="s">
        <v>235</v>
      </c>
      <c r="U8" s="882">
        <v>0</v>
      </c>
      <c r="V8" s="157">
        <v>0</v>
      </c>
      <c r="W8" s="8" t="s">
        <v>235</v>
      </c>
      <c r="X8" s="1799">
        <v>1</v>
      </c>
      <c r="Y8" s="1144" t="s">
        <v>235</v>
      </c>
      <c r="Z8" s="1638">
        <v>0</v>
      </c>
      <c r="AA8" s="670">
        <v>1</v>
      </c>
      <c r="AB8" s="1144" t="s">
        <v>235</v>
      </c>
      <c r="AC8" s="9" t="s">
        <v>279</v>
      </c>
    </row>
    <row r="9" spans="1:44" ht="27.6" customHeight="1" x14ac:dyDescent="0.25">
      <c r="A9" s="646" t="s">
        <v>238</v>
      </c>
      <c r="B9" s="2165"/>
      <c r="C9" s="672">
        <v>141</v>
      </c>
      <c r="D9" s="157">
        <v>102</v>
      </c>
      <c r="E9" s="8" t="s">
        <v>235</v>
      </c>
      <c r="F9" s="327">
        <v>114</v>
      </c>
      <c r="G9" s="8" t="s">
        <v>235</v>
      </c>
      <c r="H9" s="327">
        <v>113</v>
      </c>
      <c r="I9" s="8" t="s">
        <v>235</v>
      </c>
      <c r="J9" s="1797">
        <v>95</v>
      </c>
      <c r="K9" s="338" t="s">
        <v>235</v>
      </c>
      <c r="L9" s="882">
        <v>289</v>
      </c>
      <c r="M9" s="327">
        <v>304</v>
      </c>
      <c r="N9" s="8" t="s">
        <v>235</v>
      </c>
      <c r="O9" s="327">
        <v>341</v>
      </c>
      <c r="P9" s="8" t="s">
        <v>235</v>
      </c>
      <c r="Q9" s="327">
        <v>347</v>
      </c>
      <c r="R9" s="8" t="s">
        <v>235</v>
      </c>
      <c r="S9" s="1790">
        <v>353</v>
      </c>
      <c r="T9" s="338" t="s">
        <v>235</v>
      </c>
      <c r="U9" s="882">
        <v>3</v>
      </c>
      <c r="V9" s="157">
        <v>0</v>
      </c>
      <c r="W9" s="8" t="s">
        <v>235</v>
      </c>
      <c r="X9" s="1790">
        <v>35</v>
      </c>
      <c r="Y9" s="1800" t="s">
        <v>235</v>
      </c>
      <c r="Z9" s="1042">
        <v>0</v>
      </c>
      <c r="AA9" s="327">
        <v>35</v>
      </c>
      <c r="AB9" s="1800" t="s">
        <v>235</v>
      </c>
      <c r="AC9" s="9"/>
    </row>
    <row r="10" spans="1:44" ht="27.6" customHeight="1" x14ac:dyDescent="0.25">
      <c r="A10" s="646" t="s">
        <v>239</v>
      </c>
      <c r="B10" s="2165"/>
      <c r="C10" s="672">
        <v>74</v>
      </c>
      <c r="D10" s="157">
        <v>42</v>
      </c>
      <c r="E10" s="8" t="s">
        <v>235</v>
      </c>
      <c r="F10" s="327">
        <v>55</v>
      </c>
      <c r="G10" s="8" t="s">
        <v>235</v>
      </c>
      <c r="H10" s="327">
        <v>57</v>
      </c>
      <c r="I10" s="8" t="s">
        <v>235</v>
      </c>
      <c r="J10" s="1797">
        <v>71</v>
      </c>
      <c r="K10" s="338" t="s">
        <v>235</v>
      </c>
      <c r="L10" s="882">
        <v>146</v>
      </c>
      <c r="M10" s="327">
        <v>152</v>
      </c>
      <c r="N10" s="8" t="s">
        <v>235</v>
      </c>
      <c r="O10" s="327">
        <v>203</v>
      </c>
      <c r="P10" s="8" t="s">
        <v>235</v>
      </c>
      <c r="Q10" s="327">
        <v>232</v>
      </c>
      <c r="R10" s="8" t="s">
        <v>235</v>
      </c>
      <c r="S10" s="1790">
        <v>255</v>
      </c>
      <c r="T10" s="338" t="s">
        <v>235</v>
      </c>
      <c r="U10" s="882">
        <v>4</v>
      </c>
      <c r="V10" s="157">
        <v>3</v>
      </c>
      <c r="W10" s="8" t="s">
        <v>235</v>
      </c>
      <c r="X10" s="1790">
        <v>228</v>
      </c>
      <c r="Y10" s="1800" t="s">
        <v>235</v>
      </c>
      <c r="Z10" s="1042">
        <v>3</v>
      </c>
      <c r="AA10" s="327">
        <v>228</v>
      </c>
      <c r="AB10" s="1800" t="s">
        <v>235</v>
      </c>
      <c r="AC10" s="9"/>
    </row>
    <row r="11" spans="1:44" ht="27.6" customHeight="1" x14ac:dyDescent="0.25">
      <c r="A11" s="646" t="s">
        <v>240</v>
      </c>
      <c r="B11" s="2165"/>
      <c r="C11" s="672">
        <v>81</v>
      </c>
      <c r="D11" s="157">
        <v>37</v>
      </c>
      <c r="E11" s="8" t="s">
        <v>235</v>
      </c>
      <c r="F11" s="327">
        <v>65</v>
      </c>
      <c r="G11" s="8" t="s">
        <v>235</v>
      </c>
      <c r="H11" s="327">
        <v>49</v>
      </c>
      <c r="I11" s="8" t="s">
        <v>235</v>
      </c>
      <c r="J11" s="1797">
        <v>40</v>
      </c>
      <c r="K11" s="338" t="s">
        <v>235</v>
      </c>
      <c r="L11" s="882">
        <v>47</v>
      </c>
      <c r="M11" s="327">
        <v>64</v>
      </c>
      <c r="N11" s="8" t="s">
        <v>235</v>
      </c>
      <c r="O11" s="327">
        <v>91</v>
      </c>
      <c r="P11" s="8" t="s">
        <v>235</v>
      </c>
      <c r="Q11" s="327">
        <v>81</v>
      </c>
      <c r="R11" s="8" t="s">
        <v>235</v>
      </c>
      <c r="S11" s="1790">
        <v>100</v>
      </c>
      <c r="T11" s="338" t="s">
        <v>235</v>
      </c>
      <c r="U11" s="882">
        <v>0</v>
      </c>
      <c r="V11" s="157">
        <v>0</v>
      </c>
      <c r="W11" s="8" t="s">
        <v>235</v>
      </c>
      <c r="X11" s="1790">
        <v>103</v>
      </c>
      <c r="Y11" s="1800" t="s">
        <v>235</v>
      </c>
      <c r="Z11" s="1042">
        <v>0</v>
      </c>
      <c r="AA11" s="327">
        <v>103</v>
      </c>
      <c r="AB11" s="1800" t="s">
        <v>235</v>
      </c>
      <c r="AC11" s="9"/>
    </row>
    <row r="12" spans="1:44" ht="27.6" customHeight="1" x14ac:dyDescent="0.25">
      <c r="A12" s="646" t="s">
        <v>241</v>
      </c>
      <c r="B12" s="2165"/>
      <c r="C12" s="672">
        <v>7</v>
      </c>
      <c r="D12" s="157">
        <v>6</v>
      </c>
      <c r="E12" s="8" t="s">
        <v>235</v>
      </c>
      <c r="F12" s="157">
        <v>5</v>
      </c>
      <c r="G12" s="8" t="s">
        <v>235</v>
      </c>
      <c r="H12" s="327">
        <v>19</v>
      </c>
      <c r="I12" s="8" t="s">
        <v>235</v>
      </c>
      <c r="J12" s="1790">
        <v>27</v>
      </c>
      <c r="K12" s="338" t="s">
        <v>235</v>
      </c>
      <c r="L12" s="882">
        <v>19</v>
      </c>
      <c r="M12" s="157">
        <v>6</v>
      </c>
      <c r="N12" s="8" t="s">
        <v>235</v>
      </c>
      <c r="O12" s="157">
        <v>6</v>
      </c>
      <c r="P12" s="8" t="s">
        <v>235</v>
      </c>
      <c r="Q12" s="157">
        <v>7</v>
      </c>
      <c r="R12" s="8" t="s">
        <v>235</v>
      </c>
      <c r="S12" s="1790">
        <v>24</v>
      </c>
      <c r="T12" s="338" t="s">
        <v>235</v>
      </c>
      <c r="U12" s="882">
        <v>0</v>
      </c>
      <c r="V12" s="157">
        <v>0</v>
      </c>
      <c r="W12" s="8" t="s">
        <v>235</v>
      </c>
      <c r="X12" s="1790">
        <v>83</v>
      </c>
      <c r="Y12" s="1800" t="s">
        <v>235</v>
      </c>
      <c r="Z12" s="1042">
        <v>0</v>
      </c>
      <c r="AA12" s="327">
        <v>83</v>
      </c>
      <c r="AB12" s="1800" t="s">
        <v>235</v>
      </c>
      <c r="AC12" s="9"/>
    </row>
    <row r="13" spans="1:44" ht="27.6" customHeight="1" x14ac:dyDescent="0.25">
      <c r="A13" s="646" t="s">
        <v>242</v>
      </c>
      <c r="B13" s="2165"/>
      <c r="C13" s="672">
        <v>1</v>
      </c>
      <c r="D13" s="157">
        <v>3</v>
      </c>
      <c r="E13" s="8" t="s">
        <v>235</v>
      </c>
      <c r="F13" s="157">
        <v>0</v>
      </c>
      <c r="G13" s="8" t="s">
        <v>235</v>
      </c>
      <c r="H13" s="327">
        <v>3</v>
      </c>
      <c r="I13" s="8" t="s">
        <v>235</v>
      </c>
      <c r="J13" s="1790">
        <v>10</v>
      </c>
      <c r="K13" s="338" t="s">
        <v>235</v>
      </c>
      <c r="L13" s="882">
        <v>1</v>
      </c>
      <c r="M13" s="157">
        <v>1</v>
      </c>
      <c r="N13" s="8" t="s">
        <v>235</v>
      </c>
      <c r="O13" s="157">
        <v>1</v>
      </c>
      <c r="P13" s="8" t="s">
        <v>235</v>
      </c>
      <c r="Q13" s="157">
        <v>0</v>
      </c>
      <c r="R13" s="8" t="s">
        <v>235</v>
      </c>
      <c r="S13" s="1797">
        <v>0</v>
      </c>
      <c r="T13" s="338" t="s">
        <v>235</v>
      </c>
      <c r="U13" s="882">
        <v>1</v>
      </c>
      <c r="V13" s="157">
        <v>1</v>
      </c>
      <c r="W13" s="8" t="s">
        <v>235</v>
      </c>
      <c r="X13" s="1790">
        <v>59</v>
      </c>
      <c r="Y13" s="1800" t="s">
        <v>235</v>
      </c>
      <c r="Z13" s="1042">
        <v>1</v>
      </c>
      <c r="AA13" s="327">
        <v>59</v>
      </c>
      <c r="AB13" s="1800" t="s">
        <v>235</v>
      </c>
      <c r="AC13" s="9"/>
    </row>
    <row r="14" spans="1:44" ht="27.6" customHeight="1" thickBot="1" x14ac:dyDescent="0.3">
      <c r="A14" s="646" t="s">
        <v>243</v>
      </c>
      <c r="B14" s="2166"/>
      <c r="C14" s="673">
        <v>7</v>
      </c>
      <c r="D14" s="653">
        <v>5</v>
      </c>
      <c r="E14" s="11" t="s">
        <v>235</v>
      </c>
      <c r="F14" s="653">
        <v>2</v>
      </c>
      <c r="G14" s="11" t="s">
        <v>235</v>
      </c>
      <c r="H14" s="653">
        <v>0</v>
      </c>
      <c r="I14" s="11" t="s">
        <v>235</v>
      </c>
      <c r="J14" s="1798">
        <v>5</v>
      </c>
      <c r="K14" s="791" t="s">
        <v>235</v>
      </c>
      <c r="L14" s="883">
        <v>11</v>
      </c>
      <c r="M14" s="651">
        <v>16</v>
      </c>
      <c r="N14" s="11" t="s">
        <v>235</v>
      </c>
      <c r="O14" s="651">
        <v>13</v>
      </c>
      <c r="P14" s="11" t="s">
        <v>235</v>
      </c>
      <c r="Q14" s="653">
        <v>7</v>
      </c>
      <c r="R14" s="11" t="s">
        <v>235</v>
      </c>
      <c r="S14" s="1798">
        <v>7</v>
      </c>
      <c r="T14" s="791" t="s">
        <v>235</v>
      </c>
      <c r="U14" s="882">
        <v>0</v>
      </c>
      <c r="V14" s="157">
        <v>0</v>
      </c>
      <c r="W14" s="8" t="s">
        <v>235</v>
      </c>
      <c r="X14" s="1801">
        <v>11</v>
      </c>
      <c r="Y14" s="1800" t="s">
        <v>235</v>
      </c>
      <c r="Z14" s="1639">
        <v>0</v>
      </c>
      <c r="AA14" s="651">
        <v>11</v>
      </c>
      <c r="AB14" s="1800" t="s">
        <v>235</v>
      </c>
      <c r="AC14" s="9"/>
    </row>
    <row r="15" spans="1:44" ht="16.5" thickBot="1" x14ac:dyDescent="0.3">
      <c r="A15" s="2173" t="s">
        <v>2</v>
      </c>
      <c r="B15" s="2174"/>
      <c r="C15" s="2174"/>
      <c r="D15" s="2174"/>
      <c r="E15" s="2174"/>
      <c r="F15" s="2174"/>
      <c r="G15" s="2174"/>
      <c r="H15" s="2174"/>
      <c r="I15" s="2174"/>
      <c r="J15" s="2174"/>
      <c r="K15" s="2174"/>
      <c r="L15" s="2174"/>
      <c r="M15" s="2174"/>
      <c r="N15" s="2174"/>
      <c r="O15" s="2174"/>
      <c r="P15" s="2174"/>
      <c r="Q15" s="2174"/>
      <c r="R15" s="2174"/>
      <c r="S15" s="2174"/>
      <c r="T15" s="2174"/>
      <c r="U15" s="2174"/>
      <c r="V15" s="2174"/>
      <c r="W15" s="2174"/>
      <c r="X15" s="2174"/>
      <c r="Y15" s="2174"/>
      <c r="Z15" s="1962"/>
      <c r="AA15" s="1870"/>
      <c r="AB15" s="1870"/>
      <c r="AC15" s="1872"/>
    </row>
    <row r="16" spans="1:44" ht="16.5" thickBot="1" x14ac:dyDescent="0.3">
      <c r="A16" s="2144" t="s">
        <v>3</v>
      </c>
      <c r="B16" s="2145"/>
      <c r="C16" s="2145"/>
      <c r="D16" s="2145"/>
      <c r="E16" s="2145"/>
      <c r="F16" s="2145"/>
      <c r="G16" s="2145"/>
      <c r="H16" s="2145"/>
      <c r="I16" s="2145"/>
      <c r="J16" s="2145"/>
      <c r="K16" s="2145"/>
      <c r="L16" s="2145"/>
      <c r="M16" s="2145"/>
      <c r="N16" s="2145"/>
      <c r="O16" s="2145"/>
      <c r="P16" s="2145"/>
      <c r="Q16" s="2146"/>
      <c r="R16" s="2146"/>
      <c r="S16" s="2146"/>
      <c r="T16" s="2146"/>
      <c r="U16" s="2146"/>
      <c r="V16" s="2146"/>
      <c r="W16" s="2146"/>
      <c r="X16" s="2146"/>
      <c r="Y16" s="2146"/>
      <c r="Z16" s="1778"/>
      <c r="AA16" s="1773"/>
      <c r="AB16" s="1773"/>
      <c r="AC16" s="2040"/>
    </row>
    <row r="17" spans="1:44" ht="31.5" x14ac:dyDescent="0.25">
      <c r="A17" s="402" t="s">
        <v>4</v>
      </c>
      <c r="B17" s="182" t="s">
        <v>5</v>
      </c>
      <c r="C17" s="1413">
        <v>0.22</v>
      </c>
      <c r="D17" s="1215">
        <v>0.28999999999999998</v>
      </c>
      <c r="E17" s="1198">
        <v>0.245</v>
      </c>
      <c r="F17" s="1215">
        <v>0.34</v>
      </c>
      <c r="G17" s="1198">
        <v>0.29499999999999998</v>
      </c>
      <c r="H17" s="1215">
        <v>0.68</v>
      </c>
      <c r="I17" s="1198">
        <v>0.34499999999999997</v>
      </c>
      <c r="J17" s="1734">
        <v>0.77</v>
      </c>
      <c r="K17" s="600">
        <v>0.45</v>
      </c>
      <c r="L17" s="1748">
        <v>0.23</v>
      </c>
      <c r="M17" s="565">
        <v>0.26</v>
      </c>
      <c r="N17" s="1166">
        <v>0.30333333333333329</v>
      </c>
      <c r="O17" s="1216">
        <v>0.09</v>
      </c>
      <c r="P17" s="1166">
        <v>0.35499999999999998</v>
      </c>
      <c r="Q17" s="1216">
        <v>0.2</v>
      </c>
      <c r="R17" s="1166">
        <v>0.4</v>
      </c>
      <c r="S17" s="1752">
        <v>0.33</v>
      </c>
      <c r="T17" s="1697">
        <v>0.4</v>
      </c>
      <c r="U17" s="1532">
        <v>0.03</v>
      </c>
      <c r="V17" s="1766">
        <v>0.12</v>
      </c>
      <c r="W17" s="1767">
        <v>0.08</v>
      </c>
      <c r="X17" s="1766">
        <v>0.37</v>
      </c>
      <c r="Y17" s="1781">
        <v>0.08</v>
      </c>
      <c r="Z17" s="1749">
        <v>0.27</v>
      </c>
      <c r="AA17" s="1767">
        <v>0.27</v>
      </c>
      <c r="AB17" s="8" t="s">
        <v>278</v>
      </c>
      <c r="AC17" s="1678"/>
    </row>
    <row r="18" spans="1:44" ht="31.5" x14ac:dyDescent="0.25">
      <c r="A18" s="98" t="s">
        <v>6</v>
      </c>
      <c r="B18" s="18" t="s">
        <v>5</v>
      </c>
      <c r="C18" s="675">
        <v>0.15</v>
      </c>
      <c r="D18" s="520">
        <v>0.23</v>
      </c>
      <c r="E18" s="1136">
        <v>0.19</v>
      </c>
      <c r="F18" s="520">
        <v>0.33</v>
      </c>
      <c r="G18" s="1136">
        <v>0.24</v>
      </c>
      <c r="H18" s="520" t="s">
        <v>196</v>
      </c>
      <c r="I18" s="1136">
        <v>0.29500000000000004</v>
      </c>
      <c r="J18" s="1735">
        <v>0.42</v>
      </c>
      <c r="K18" s="62">
        <v>0.35</v>
      </c>
      <c r="L18" s="1749">
        <v>0.26</v>
      </c>
      <c r="M18" s="60">
        <v>0.19</v>
      </c>
      <c r="N18" s="164">
        <v>0.29000000000000004</v>
      </c>
      <c r="O18" s="60">
        <v>0.11</v>
      </c>
      <c r="P18" s="164">
        <v>0.32999999999999996</v>
      </c>
      <c r="Q18" s="556">
        <v>0.1</v>
      </c>
      <c r="R18" s="164">
        <v>0.37</v>
      </c>
      <c r="S18" s="1753">
        <v>0.21</v>
      </c>
      <c r="T18" s="793">
        <v>0.37</v>
      </c>
      <c r="U18" s="1532">
        <v>0.18</v>
      </c>
      <c r="V18" s="1766">
        <v>0.47</v>
      </c>
      <c r="W18" s="1767">
        <v>0.23</v>
      </c>
      <c r="X18" s="1766">
        <v>0.4</v>
      </c>
      <c r="Y18" s="1781">
        <v>0.23</v>
      </c>
      <c r="Z18" s="1749">
        <v>0.33</v>
      </c>
      <c r="AA18" s="1767">
        <v>0.13</v>
      </c>
      <c r="AB18" s="8" t="s">
        <v>278</v>
      </c>
      <c r="AC18" s="1678"/>
    </row>
    <row r="19" spans="1:44" ht="31.5" x14ac:dyDescent="0.25">
      <c r="A19" s="403" t="s">
        <v>7</v>
      </c>
      <c r="B19" s="18" t="s">
        <v>5</v>
      </c>
      <c r="C19" s="675">
        <v>0.39</v>
      </c>
      <c r="D19" s="520">
        <v>0.65</v>
      </c>
      <c r="E19" s="1136">
        <v>0.42500000000000004</v>
      </c>
      <c r="F19" s="520">
        <v>0.59</v>
      </c>
      <c r="G19" s="1136">
        <v>0.52500000000000002</v>
      </c>
      <c r="H19" s="520">
        <v>0.5</v>
      </c>
      <c r="I19" s="1136">
        <v>0.6</v>
      </c>
      <c r="J19" s="1735">
        <v>0.69</v>
      </c>
      <c r="K19" s="62">
        <v>0.59</v>
      </c>
      <c r="L19" s="1749">
        <v>0.51</v>
      </c>
      <c r="M19" s="60">
        <v>0.43</v>
      </c>
      <c r="N19" s="164">
        <v>0.52999999999999992</v>
      </c>
      <c r="O19" s="60">
        <v>0.14000000000000001</v>
      </c>
      <c r="P19" s="164">
        <v>0.5</v>
      </c>
      <c r="Q19" s="1666">
        <v>0.41</v>
      </c>
      <c r="R19" s="164">
        <v>0.53</v>
      </c>
      <c r="S19" s="1760">
        <v>0.43</v>
      </c>
      <c r="T19" s="793">
        <v>0.53</v>
      </c>
      <c r="U19" s="1532">
        <v>0.68</v>
      </c>
      <c r="V19" s="567">
        <v>0.31</v>
      </c>
      <c r="W19" s="1767">
        <v>0.73</v>
      </c>
      <c r="X19" s="1766">
        <v>0.5</v>
      </c>
      <c r="Y19" s="1781">
        <v>0.73</v>
      </c>
      <c r="Z19" s="1749">
        <v>0.66</v>
      </c>
      <c r="AA19" s="1767">
        <v>0.41</v>
      </c>
      <c r="AB19" s="8" t="s">
        <v>278</v>
      </c>
      <c r="AC19" s="1678"/>
    </row>
    <row r="20" spans="1:44" ht="32.25" thickBot="1" x14ac:dyDescent="0.3">
      <c r="A20" s="1832" t="s">
        <v>8</v>
      </c>
      <c r="B20" s="21" t="s">
        <v>5</v>
      </c>
      <c r="C20" s="1414">
        <v>0.6</v>
      </c>
      <c r="D20" s="1231">
        <v>0.69</v>
      </c>
      <c r="E20" s="1183">
        <v>0.65</v>
      </c>
      <c r="F20" s="1231">
        <v>0.76</v>
      </c>
      <c r="G20" s="1183">
        <v>0.7</v>
      </c>
      <c r="H20" s="1231">
        <v>0.68</v>
      </c>
      <c r="I20" s="1183">
        <v>0.75</v>
      </c>
      <c r="J20" s="1738">
        <v>0.78</v>
      </c>
      <c r="K20" s="605">
        <v>0.8</v>
      </c>
      <c r="L20" s="1750">
        <v>0.33</v>
      </c>
      <c r="M20" s="1211">
        <v>0.19</v>
      </c>
      <c r="N20" s="1176">
        <v>0.38</v>
      </c>
      <c r="O20" s="1260" t="s">
        <v>196</v>
      </c>
      <c r="P20" s="1176">
        <v>0</v>
      </c>
      <c r="Q20" s="1176" t="s">
        <v>196</v>
      </c>
      <c r="R20" s="1176" t="s">
        <v>196</v>
      </c>
      <c r="S20" s="451">
        <v>0.08</v>
      </c>
      <c r="T20" s="451" t="s">
        <v>196</v>
      </c>
      <c r="U20" s="1533">
        <v>0.26</v>
      </c>
      <c r="V20" s="1834">
        <v>0.63</v>
      </c>
      <c r="W20" s="1896">
        <v>0.31</v>
      </c>
      <c r="X20" s="1834">
        <v>0.54</v>
      </c>
      <c r="Y20" s="1897">
        <v>0.31</v>
      </c>
      <c r="Z20" s="1750">
        <v>0.28000000000000003</v>
      </c>
      <c r="AA20" s="1896">
        <v>0.26</v>
      </c>
      <c r="AB20" s="14" t="s">
        <v>278</v>
      </c>
      <c r="AC20" s="1679"/>
    </row>
    <row r="21" spans="1:44" s="2175" customFormat="1" ht="16.5" thickBot="1" x14ac:dyDescent="0.3">
      <c r="A21" s="2175" t="s">
        <v>9</v>
      </c>
      <c r="B21" s="2176"/>
      <c r="C21" s="2176"/>
      <c r="D21" s="2176"/>
      <c r="E21" s="2176"/>
      <c r="F21" s="2176"/>
      <c r="G21" s="2176"/>
      <c r="H21" s="2176"/>
      <c r="I21" s="2176"/>
      <c r="J21" s="2176"/>
      <c r="K21" s="2176"/>
      <c r="L21" s="2176"/>
      <c r="M21" s="2176"/>
      <c r="N21" s="2176"/>
      <c r="O21" s="2176"/>
      <c r="P21" s="2176"/>
      <c r="Q21" s="2176"/>
      <c r="R21" s="2176"/>
      <c r="S21" s="2176"/>
      <c r="T21" s="2176"/>
      <c r="U21" s="2176"/>
      <c r="V21" s="2176"/>
      <c r="W21" s="2176"/>
      <c r="X21" s="2176"/>
      <c r="Y21" s="2176"/>
      <c r="Z21" s="2176"/>
      <c r="AA21" s="2176"/>
      <c r="AB21" s="2176"/>
      <c r="AC21" s="2176"/>
    </row>
    <row r="22" spans="1:44" ht="15.75" x14ac:dyDescent="0.25">
      <c r="A22" s="16" t="s">
        <v>10</v>
      </c>
      <c r="B22" s="22" t="s">
        <v>11</v>
      </c>
      <c r="C22" s="1415">
        <v>0</v>
      </c>
      <c r="D22" s="1180">
        <v>5</v>
      </c>
      <c r="E22" s="1179">
        <v>15</v>
      </c>
      <c r="F22" s="1180">
        <v>7</v>
      </c>
      <c r="G22" s="1179">
        <v>20</v>
      </c>
      <c r="H22" s="1180">
        <v>12</v>
      </c>
      <c r="I22" s="1179">
        <v>23</v>
      </c>
      <c r="J22" s="1739">
        <v>10</v>
      </c>
      <c r="K22" s="1303">
        <v>28</v>
      </c>
      <c r="L22" s="1534">
        <v>3</v>
      </c>
      <c r="M22" s="1206">
        <v>6</v>
      </c>
      <c r="N22" s="1274">
        <v>9</v>
      </c>
      <c r="O22" s="1206">
        <v>4</v>
      </c>
      <c r="P22" s="1274">
        <v>10</v>
      </c>
      <c r="Q22" s="1206">
        <v>5</v>
      </c>
      <c r="R22" s="1274">
        <v>13</v>
      </c>
      <c r="S22" s="1732">
        <v>8</v>
      </c>
      <c r="T22" s="1303">
        <v>13</v>
      </c>
      <c r="U22" s="1534">
        <v>0</v>
      </c>
      <c r="V22" s="1252">
        <v>46</v>
      </c>
      <c r="W22" s="1179">
        <v>4</v>
      </c>
      <c r="X22" s="1252">
        <v>58</v>
      </c>
      <c r="Y22" s="1687">
        <v>4</v>
      </c>
      <c r="Z22" s="1534">
        <v>9</v>
      </c>
      <c r="AA22" s="1179"/>
      <c r="AB22" s="50"/>
      <c r="AC22" s="1680"/>
    </row>
    <row r="23" spans="1:44" ht="32.25" thickBot="1" x14ac:dyDescent="0.3">
      <c r="A23" s="24" t="s">
        <v>12</v>
      </c>
      <c r="B23" s="25" t="s">
        <v>11</v>
      </c>
      <c r="C23" s="1416">
        <v>0</v>
      </c>
      <c r="D23" s="528">
        <v>0.71</v>
      </c>
      <c r="E23" s="68">
        <v>0.48</v>
      </c>
      <c r="F23" s="1184">
        <v>0.47</v>
      </c>
      <c r="G23" s="1183">
        <v>0.7</v>
      </c>
      <c r="H23" s="1184">
        <v>0.44</v>
      </c>
      <c r="I23" s="1183">
        <v>0.8</v>
      </c>
      <c r="J23" s="1738">
        <v>0.56000000000000005</v>
      </c>
      <c r="K23" s="1304">
        <v>0.7</v>
      </c>
      <c r="L23" s="1533">
        <v>0.14000000000000001</v>
      </c>
      <c r="M23" s="1211">
        <v>0.27</v>
      </c>
      <c r="N23" s="1176">
        <v>0.39999999999999997</v>
      </c>
      <c r="O23" s="1733">
        <v>0.33</v>
      </c>
      <c r="P23" s="1260">
        <v>0.42500000000000004</v>
      </c>
      <c r="Q23" s="1234">
        <v>0.45</v>
      </c>
      <c r="R23" s="1176">
        <v>0.5</v>
      </c>
      <c r="S23" s="1754">
        <v>0.56999999999999995</v>
      </c>
      <c r="T23" s="451">
        <v>0.5</v>
      </c>
      <c r="U23" s="1533">
        <v>0</v>
      </c>
      <c r="V23" s="528">
        <f>46/58</f>
        <v>0.7931034482758621</v>
      </c>
      <c r="W23" s="68">
        <v>0.65</v>
      </c>
      <c r="X23" s="528">
        <v>0.79</v>
      </c>
      <c r="Y23" s="605">
        <v>0.65</v>
      </c>
      <c r="Z23" s="1533">
        <v>0.5</v>
      </c>
      <c r="AA23" s="68"/>
      <c r="AB23" s="14"/>
      <c r="AC23" s="801"/>
    </row>
    <row r="24" spans="1:44" s="2175" customFormat="1" ht="16.5" thickBot="1" x14ac:dyDescent="0.3">
      <c r="A24" s="2175" t="s">
        <v>13</v>
      </c>
      <c r="B24" s="2176"/>
      <c r="C24" s="2176"/>
      <c r="D24" s="2176"/>
      <c r="E24" s="2176"/>
      <c r="F24" s="2176"/>
      <c r="G24" s="2176"/>
      <c r="H24" s="2176"/>
      <c r="I24" s="2176"/>
      <c r="J24" s="2176"/>
      <c r="K24" s="2176"/>
      <c r="L24" s="2176"/>
      <c r="M24" s="2176"/>
      <c r="N24" s="2176"/>
      <c r="O24" s="2176"/>
      <c r="P24" s="2176"/>
      <c r="Q24" s="2176"/>
      <c r="R24" s="2176"/>
      <c r="S24" s="2176"/>
      <c r="T24" s="2176"/>
      <c r="U24" s="2176"/>
      <c r="V24" s="2176"/>
      <c r="W24" s="2176"/>
      <c r="X24" s="2176"/>
      <c r="Y24" s="2176"/>
      <c r="Z24" s="2176"/>
      <c r="AA24" s="2176"/>
      <c r="AB24" s="2176"/>
      <c r="AC24" s="2176"/>
    </row>
    <row r="25" spans="1:44" ht="47.25" x14ac:dyDescent="0.25">
      <c r="A25" s="26" t="s">
        <v>14</v>
      </c>
      <c r="B25" s="22" t="s">
        <v>15</v>
      </c>
      <c r="C25" s="1417">
        <v>0</v>
      </c>
      <c r="D25" s="1180">
        <v>2</v>
      </c>
      <c r="E25" s="1179">
        <v>0</v>
      </c>
      <c r="F25" s="1180">
        <v>3</v>
      </c>
      <c r="G25" s="1179">
        <v>7</v>
      </c>
      <c r="H25" s="1180">
        <v>37</v>
      </c>
      <c r="I25" s="1179">
        <v>10</v>
      </c>
      <c r="J25" s="1739">
        <v>8</v>
      </c>
      <c r="K25" s="594">
        <v>24</v>
      </c>
      <c r="L25" s="1456">
        <v>0</v>
      </c>
      <c r="M25" s="1206">
        <v>3</v>
      </c>
      <c r="N25" s="1274">
        <v>6</v>
      </c>
      <c r="O25" s="1181">
        <v>5</v>
      </c>
      <c r="P25" s="1274">
        <v>1</v>
      </c>
      <c r="Q25" s="1181">
        <v>6</v>
      </c>
      <c r="R25" s="1274">
        <v>6</v>
      </c>
      <c r="S25" s="1755">
        <v>2</v>
      </c>
      <c r="T25" s="1303">
        <v>6</v>
      </c>
      <c r="U25" s="1456">
        <v>3</v>
      </c>
      <c r="V25" s="342">
        <v>10</v>
      </c>
      <c r="W25" s="343">
        <v>4</v>
      </c>
      <c r="X25" s="342">
        <v>1</v>
      </c>
      <c r="Y25" s="594">
        <v>4</v>
      </c>
      <c r="Z25" s="1456"/>
      <c r="AA25" s="343"/>
      <c r="AB25" s="343"/>
      <c r="AC25" s="53"/>
    </row>
    <row r="26" spans="1:44" ht="47.25" x14ac:dyDescent="0.25">
      <c r="A26" s="17" t="s">
        <v>16</v>
      </c>
      <c r="B26" s="18" t="s">
        <v>17</v>
      </c>
      <c r="C26" s="675">
        <v>0</v>
      </c>
      <c r="D26" s="520">
        <v>0.35</v>
      </c>
      <c r="E26" s="1136">
        <v>4.9999999999999996E-2</v>
      </c>
      <c r="F26" s="520">
        <v>0.55000000000000004</v>
      </c>
      <c r="G26" s="1136">
        <v>0.44999999999999996</v>
      </c>
      <c r="H26" s="520">
        <v>0.55000000000000004</v>
      </c>
      <c r="I26" s="1136">
        <v>0.35000000000000003</v>
      </c>
      <c r="J26" s="1735">
        <v>0.63</v>
      </c>
      <c r="K26" s="62">
        <v>0.5</v>
      </c>
      <c r="L26" s="1455">
        <v>0</v>
      </c>
      <c r="M26" s="60">
        <v>0.06</v>
      </c>
      <c r="N26" s="164">
        <v>0.20000000000000004</v>
      </c>
      <c r="O26" s="156">
        <v>1</v>
      </c>
      <c r="P26" s="553">
        <v>0.33333333333333331</v>
      </c>
      <c r="Q26" s="556">
        <v>0.83</v>
      </c>
      <c r="R26" s="164">
        <v>0.76666666666666661</v>
      </c>
      <c r="S26" s="1753">
        <v>1</v>
      </c>
      <c r="T26" s="793">
        <v>0.76666666666666661</v>
      </c>
      <c r="U26" s="1455">
        <v>1</v>
      </c>
      <c r="V26" s="230">
        <v>0.3</v>
      </c>
      <c r="W26" s="5">
        <v>0.75</v>
      </c>
      <c r="X26" s="231">
        <v>1</v>
      </c>
      <c r="Y26" s="62">
        <v>0.75</v>
      </c>
      <c r="Z26" s="1455"/>
      <c r="AA26" s="5"/>
      <c r="AB26" s="5"/>
      <c r="AC26" s="37"/>
    </row>
    <row r="27" spans="1:44" ht="48" thickBot="1" x14ac:dyDescent="0.3">
      <c r="A27" s="20" t="s">
        <v>18</v>
      </c>
      <c r="B27" s="67" t="s">
        <v>19</v>
      </c>
      <c r="C27" s="1418">
        <v>0</v>
      </c>
      <c r="D27" s="1231">
        <v>0.17</v>
      </c>
      <c r="E27" s="1183">
        <v>0.17</v>
      </c>
      <c r="F27" s="1231">
        <v>0.5</v>
      </c>
      <c r="G27" s="1183">
        <v>0.1</v>
      </c>
      <c r="H27" s="1231">
        <v>0.31</v>
      </c>
      <c r="I27" s="1183">
        <v>0.1</v>
      </c>
      <c r="J27" s="1738">
        <v>0.3</v>
      </c>
      <c r="K27" s="605">
        <v>0.5</v>
      </c>
      <c r="L27" s="1418">
        <v>0</v>
      </c>
      <c r="M27" s="1211">
        <v>0</v>
      </c>
      <c r="N27" s="1176">
        <v>0.5</v>
      </c>
      <c r="O27" s="441" t="s">
        <v>196</v>
      </c>
      <c r="P27" s="1260" t="s">
        <v>196</v>
      </c>
      <c r="Q27" s="441" t="s">
        <v>196</v>
      </c>
      <c r="R27" s="1261"/>
      <c r="S27" s="1698"/>
      <c r="T27" s="1698"/>
      <c r="U27" s="1418">
        <v>1</v>
      </c>
      <c r="V27" s="1232">
        <v>0.19</v>
      </c>
      <c r="W27" s="68">
        <v>0.6</v>
      </c>
      <c r="X27" s="528">
        <v>0.9</v>
      </c>
      <c r="Y27" s="605">
        <v>0.6</v>
      </c>
      <c r="Z27" s="1418"/>
      <c r="AA27" s="68"/>
      <c r="AB27" s="68"/>
      <c r="AC27" s="801"/>
    </row>
    <row r="28" spans="1:44" s="2188" customFormat="1" ht="16.5" thickBot="1" x14ac:dyDescent="0.3">
      <c r="A28" s="2175" t="s">
        <v>20</v>
      </c>
      <c r="B28" s="2176"/>
      <c r="C28" s="2176"/>
      <c r="D28" s="2176"/>
      <c r="E28" s="2176"/>
      <c r="F28" s="2176"/>
      <c r="G28" s="2176"/>
      <c r="H28" s="2176"/>
      <c r="I28" s="2176"/>
      <c r="J28" s="2176"/>
      <c r="K28" s="2176"/>
      <c r="L28" s="2176"/>
      <c r="M28" s="2176"/>
      <c r="N28" s="2176"/>
      <c r="O28" s="2176"/>
      <c r="P28" s="2176"/>
      <c r="Q28" s="2176"/>
      <c r="R28" s="2176"/>
      <c r="S28" s="2176"/>
      <c r="T28" s="2176"/>
      <c r="U28" s="2176"/>
      <c r="V28" s="2176"/>
      <c r="W28" s="2176"/>
      <c r="X28" s="2176"/>
      <c r="Y28" s="2176"/>
      <c r="Z28" s="2176"/>
      <c r="AA28" s="2176"/>
      <c r="AB28" s="2176"/>
      <c r="AC28" s="2176"/>
    </row>
    <row r="29" spans="1:44" s="85" customFormat="1" ht="32.25" thickBot="1" x14ac:dyDescent="0.3">
      <c r="A29" s="76" t="s">
        <v>21</v>
      </c>
      <c r="B29" s="82" t="s">
        <v>22</v>
      </c>
      <c r="C29" s="1419">
        <v>0</v>
      </c>
      <c r="D29" s="1215">
        <v>1</v>
      </c>
      <c r="E29" s="1198">
        <v>0.375</v>
      </c>
      <c r="F29" s="1215">
        <v>0.1</v>
      </c>
      <c r="G29" s="1198">
        <v>0.875</v>
      </c>
      <c r="H29" s="1200">
        <v>0.6</v>
      </c>
      <c r="I29" s="1198">
        <v>0.875</v>
      </c>
      <c r="J29" s="1740">
        <v>0.4</v>
      </c>
      <c r="K29" s="600">
        <v>0.53</v>
      </c>
      <c r="L29" s="1454">
        <v>0</v>
      </c>
      <c r="M29" s="1216">
        <v>0</v>
      </c>
      <c r="N29" s="1166">
        <v>0</v>
      </c>
      <c r="O29" s="1243">
        <v>0</v>
      </c>
      <c r="P29" s="1217">
        <v>0</v>
      </c>
      <c r="Q29" s="565">
        <v>1</v>
      </c>
      <c r="R29" s="1166">
        <v>0.1</v>
      </c>
      <c r="S29" s="1756">
        <v>1</v>
      </c>
      <c r="T29" s="1697">
        <v>0.1</v>
      </c>
      <c r="U29" s="1454">
        <v>0.14000000000000001</v>
      </c>
      <c r="V29" s="259">
        <v>0.26</v>
      </c>
      <c r="W29" s="74">
        <v>0.75</v>
      </c>
      <c r="X29" s="531">
        <v>0.7</v>
      </c>
      <c r="Y29" s="600">
        <v>0.75</v>
      </c>
      <c r="Z29" s="1454"/>
      <c r="AA29" s="74"/>
      <c r="AB29" s="74"/>
      <c r="AC29" s="90"/>
      <c r="AD29" s="2058"/>
      <c r="AE29" s="2058"/>
      <c r="AF29" s="2058"/>
      <c r="AG29" s="2058"/>
      <c r="AH29" s="2058"/>
      <c r="AI29" s="2058"/>
      <c r="AJ29" s="2058"/>
      <c r="AK29" s="2058"/>
      <c r="AL29" s="2058"/>
      <c r="AM29" s="2058"/>
      <c r="AN29" s="2058"/>
      <c r="AO29" s="2058"/>
      <c r="AP29" s="2058"/>
      <c r="AQ29" s="2058"/>
      <c r="AR29" s="2058"/>
    </row>
    <row r="30" spans="1:44" ht="31.5" x14ac:dyDescent="0.25">
      <c r="A30" s="73" t="s">
        <v>23</v>
      </c>
      <c r="B30" s="22" t="s">
        <v>24</v>
      </c>
      <c r="C30" s="1420">
        <v>0</v>
      </c>
      <c r="D30" s="230">
        <v>0</v>
      </c>
      <c r="E30" s="5">
        <v>7.0000000000000007E-2</v>
      </c>
      <c r="F30" s="520">
        <v>0</v>
      </c>
      <c r="G30" s="1136">
        <v>0</v>
      </c>
      <c r="H30" s="231">
        <v>0.63</v>
      </c>
      <c r="I30" s="5">
        <v>0.35</v>
      </c>
      <c r="J30" s="1730">
        <v>0.5</v>
      </c>
      <c r="K30" s="62">
        <v>0.48</v>
      </c>
      <c r="L30" s="1455">
        <v>0</v>
      </c>
      <c r="M30" s="60">
        <v>0</v>
      </c>
      <c r="N30" s="164">
        <v>0.3666666666666667</v>
      </c>
      <c r="O30" s="556">
        <v>1</v>
      </c>
      <c r="P30" s="164">
        <v>0.39999999999999997</v>
      </c>
      <c r="Q30" s="60"/>
      <c r="R30" s="164">
        <v>0.46666666666666662</v>
      </c>
      <c r="S30" s="1757">
        <v>0.8</v>
      </c>
      <c r="T30" s="793">
        <v>0.46666666666666662</v>
      </c>
      <c r="U30" s="1455">
        <v>0.14000000000000001</v>
      </c>
      <c r="V30" s="230">
        <v>0.21</v>
      </c>
      <c r="W30" s="5">
        <v>0.75</v>
      </c>
      <c r="X30" s="231">
        <v>0.4</v>
      </c>
      <c r="Y30" s="62">
        <v>0.75</v>
      </c>
      <c r="Z30" s="1455"/>
      <c r="AA30" s="5"/>
      <c r="AB30" s="5"/>
      <c r="AC30" s="37"/>
    </row>
    <row r="31" spans="1:44" ht="48" thickBot="1" x14ac:dyDescent="0.3">
      <c r="A31" s="20" t="s">
        <v>25</v>
      </c>
      <c r="B31" s="21" t="s">
        <v>26</v>
      </c>
      <c r="C31" s="1421">
        <v>0</v>
      </c>
      <c r="D31" s="1258">
        <v>10</v>
      </c>
      <c r="E31" s="1250">
        <v>12</v>
      </c>
      <c r="F31" s="1158">
        <v>0</v>
      </c>
      <c r="G31" s="1250">
        <v>10</v>
      </c>
      <c r="H31" s="1158">
        <v>7</v>
      </c>
      <c r="I31" s="1250">
        <v>12</v>
      </c>
      <c r="J31" s="1741">
        <v>3</v>
      </c>
      <c r="K31" s="596">
        <v>30</v>
      </c>
      <c r="L31" s="1457">
        <v>0</v>
      </c>
      <c r="M31" s="1161">
        <v>0</v>
      </c>
      <c r="N31" s="1239">
        <v>5</v>
      </c>
      <c r="O31" s="1222">
        <v>24</v>
      </c>
      <c r="P31" s="1239">
        <v>21</v>
      </c>
      <c r="Q31" s="1222">
        <v>68</v>
      </c>
      <c r="R31" s="1239">
        <v>54</v>
      </c>
      <c r="S31" s="1758">
        <v>73</v>
      </c>
      <c r="T31" s="1699">
        <v>54</v>
      </c>
      <c r="U31" s="1457">
        <v>2</v>
      </c>
      <c r="V31" s="532">
        <v>20</v>
      </c>
      <c r="W31" s="428">
        <v>10</v>
      </c>
      <c r="X31" s="532">
        <v>15</v>
      </c>
      <c r="Y31" s="596">
        <v>10</v>
      </c>
      <c r="Z31" s="1457">
        <v>6</v>
      </c>
      <c r="AA31" s="428"/>
      <c r="AB31" s="428"/>
      <c r="AC31" s="102"/>
    </row>
    <row r="32" spans="1:44" s="2188" customFormat="1" ht="16.5" thickBot="1" x14ac:dyDescent="0.3">
      <c r="A32" s="2175" t="s">
        <v>27</v>
      </c>
      <c r="B32" s="2176"/>
      <c r="C32" s="2176"/>
      <c r="D32" s="2176"/>
      <c r="E32" s="2176"/>
      <c r="F32" s="2176"/>
      <c r="G32" s="2176"/>
      <c r="H32" s="2176"/>
      <c r="I32" s="2176"/>
      <c r="J32" s="2176"/>
      <c r="K32" s="2176"/>
      <c r="L32" s="2176"/>
      <c r="M32" s="2176"/>
      <c r="N32" s="2176"/>
      <c r="O32" s="2176"/>
      <c r="P32" s="2176"/>
      <c r="Q32" s="2176"/>
      <c r="R32" s="2176"/>
      <c r="S32" s="2176"/>
      <c r="T32" s="2176"/>
      <c r="U32" s="2176"/>
      <c r="V32" s="2176"/>
      <c r="W32" s="2176"/>
      <c r="X32" s="2176"/>
      <c r="Y32" s="2176"/>
      <c r="Z32" s="2176"/>
      <c r="AA32" s="2176"/>
      <c r="AB32" s="2176"/>
      <c r="AC32" s="2176"/>
    </row>
    <row r="33" spans="1:29" ht="31.5" x14ac:dyDescent="0.25">
      <c r="A33" s="26" t="s">
        <v>28</v>
      </c>
      <c r="B33" s="22" t="s">
        <v>29</v>
      </c>
      <c r="C33" s="1415">
        <v>0</v>
      </c>
      <c r="D33" s="1652" t="s">
        <v>217</v>
      </c>
      <c r="E33" s="1179">
        <v>6</v>
      </c>
      <c r="F33" s="1180">
        <v>0</v>
      </c>
      <c r="G33" s="1179">
        <v>1</v>
      </c>
      <c r="H33" s="1180">
        <v>2</v>
      </c>
      <c r="I33" s="1179">
        <v>11</v>
      </c>
      <c r="J33" s="1736">
        <v>13</v>
      </c>
      <c r="K33" s="594">
        <v>1</v>
      </c>
      <c r="L33" s="1456">
        <v>0</v>
      </c>
      <c r="M33" s="1181">
        <v>3</v>
      </c>
      <c r="N33" s="1274">
        <v>1</v>
      </c>
      <c r="O33" s="1181">
        <v>1</v>
      </c>
      <c r="P33" s="1274">
        <v>1</v>
      </c>
      <c r="Q33" s="1181">
        <v>2</v>
      </c>
      <c r="R33" s="1274">
        <v>3</v>
      </c>
      <c r="S33" s="1755">
        <v>2</v>
      </c>
      <c r="T33" s="1303">
        <v>3</v>
      </c>
      <c r="U33" s="1456">
        <v>1</v>
      </c>
      <c r="V33" s="261">
        <v>29</v>
      </c>
      <c r="W33" s="343">
        <v>120</v>
      </c>
      <c r="X33" s="261">
        <v>14</v>
      </c>
      <c r="Y33" s="594">
        <v>120</v>
      </c>
      <c r="Z33" s="1456"/>
      <c r="AA33" s="343"/>
      <c r="AB33" s="343"/>
      <c r="AC33" s="53"/>
    </row>
    <row r="34" spans="1:29" ht="31.5" x14ac:dyDescent="0.25">
      <c r="A34" s="17" t="s">
        <v>30</v>
      </c>
      <c r="B34" s="18" t="s">
        <v>31</v>
      </c>
      <c r="C34" s="827"/>
      <c r="D34" s="8"/>
      <c r="E34" s="8"/>
      <c r="F34" s="8">
        <v>0</v>
      </c>
      <c r="G34" s="8"/>
      <c r="H34" s="8" t="s">
        <v>192</v>
      </c>
      <c r="I34" s="8"/>
      <c r="J34" s="338"/>
      <c r="K34" s="595"/>
      <c r="L34" s="1458">
        <v>0</v>
      </c>
      <c r="M34" s="1130">
        <v>34</v>
      </c>
      <c r="N34" s="1668">
        <v>20</v>
      </c>
      <c r="O34" s="1130">
        <v>0</v>
      </c>
      <c r="P34" s="1668">
        <v>10</v>
      </c>
      <c r="Q34" s="1125">
        <v>0</v>
      </c>
      <c r="R34" s="1668">
        <v>20</v>
      </c>
      <c r="S34" s="1759">
        <v>0</v>
      </c>
      <c r="T34" s="1700">
        <v>20</v>
      </c>
      <c r="U34" s="1458"/>
      <c r="V34" s="79"/>
      <c r="W34" s="79"/>
      <c r="X34" s="79"/>
      <c r="Y34" s="595"/>
      <c r="Z34" s="1458"/>
      <c r="AA34" s="79"/>
      <c r="AB34" s="79"/>
      <c r="AC34" s="31"/>
    </row>
    <row r="35" spans="1:29" ht="31.5" x14ac:dyDescent="0.25">
      <c r="A35" s="19" t="s">
        <v>191</v>
      </c>
      <c r="B35" s="18" t="s">
        <v>32</v>
      </c>
      <c r="C35" s="1422">
        <v>40</v>
      </c>
      <c r="D35" s="1127">
        <v>89</v>
      </c>
      <c r="E35" s="1126">
        <v>50</v>
      </c>
      <c r="F35" s="1124">
        <v>0</v>
      </c>
      <c r="G35" s="1126">
        <v>100</v>
      </c>
      <c r="H35" s="1124">
        <v>0</v>
      </c>
      <c r="I35" s="1126">
        <v>150</v>
      </c>
      <c r="J35" s="1742">
        <v>6</v>
      </c>
      <c r="K35" s="595">
        <v>200</v>
      </c>
      <c r="L35" s="1458">
        <v>0</v>
      </c>
      <c r="M35" s="1125">
        <v>1</v>
      </c>
      <c r="N35" s="1668">
        <v>9</v>
      </c>
      <c r="O35" s="1130">
        <v>5</v>
      </c>
      <c r="P35" s="1668">
        <v>5</v>
      </c>
      <c r="Q35" s="1130">
        <v>12</v>
      </c>
      <c r="R35" s="1668">
        <v>13</v>
      </c>
      <c r="S35" s="1759">
        <v>17</v>
      </c>
      <c r="T35" s="1700">
        <v>13</v>
      </c>
      <c r="U35" s="1458">
        <v>20</v>
      </c>
      <c r="V35" s="315">
        <v>122</v>
      </c>
      <c r="W35" s="79">
        <v>2</v>
      </c>
      <c r="X35" s="79"/>
      <c r="Y35" s="595">
        <v>2</v>
      </c>
      <c r="Z35" s="1458"/>
      <c r="AA35" s="79"/>
      <c r="AB35" s="79"/>
      <c r="AC35" s="31"/>
    </row>
    <row r="36" spans="1:29" ht="32.25" thickBot="1" x14ac:dyDescent="0.3">
      <c r="A36" s="26" t="s">
        <v>33</v>
      </c>
      <c r="B36" s="22" t="s">
        <v>29</v>
      </c>
      <c r="C36" s="1423">
        <v>0</v>
      </c>
      <c r="D36" s="1158" t="s">
        <v>212</v>
      </c>
      <c r="E36" s="1250">
        <v>6</v>
      </c>
      <c r="F36" s="1258" t="s">
        <v>213</v>
      </c>
      <c r="G36" s="1250">
        <v>1</v>
      </c>
      <c r="H36" s="1158" t="s">
        <v>214</v>
      </c>
      <c r="I36" s="1250">
        <v>11</v>
      </c>
      <c r="J36" s="1737">
        <v>10</v>
      </c>
      <c r="K36" s="596" t="s">
        <v>273</v>
      </c>
      <c r="L36" s="1457">
        <v>0</v>
      </c>
      <c r="M36" s="1222">
        <v>2</v>
      </c>
      <c r="N36" s="1239">
        <v>1</v>
      </c>
      <c r="O36" s="1222">
        <v>3</v>
      </c>
      <c r="P36" s="1239">
        <v>1</v>
      </c>
      <c r="Q36" s="1222">
        <v>1</v>
      </c>
      <c r="R36" s="1239">
        <v>1</v>
      </c>
      <c r="S36" s="1758">
        <v>21</v>
      </c>
      <c r="T36" s="1699">
        <v>1</v>
      </c>
      <c r="U36" s="1458">
        <v>6</v>
      </c>
      <c r="V36" s="1663">
        <v>17</v>
      </c>
      <c r="W36" s="79">
        <v>40</v>
      </c>
      <c r="X36" s="262">
        <v>6</v>
      </c>
      <c r="Y36" s="595">
        <v>40</v>
      </c>
      <c r="Z36" s="1458">
        <v>6</v>
      </c>
      <c r="AA36" s="79"/>
      <c r="AB36" s="79"/>
      <c r="AC36" s="31"/>
    </row>
    <row r="37" spans="1:29" s="2266" customFormat="1" ht="17.100000000000001" customHeight="1" thickBot="1" x14ac:dyDescent="0.3">
      <c r="A37" s="2264" t="s">
        <v>34</v>
      </c>
      <c r="B37" s="2265"/>
      <c r="C37" s="2265"/>
      <c r="D37" s="2265"/>
      <c r="E37" s="2265"/>
      <c r="F37" s="2265"/>
      <c r="G37" s="2265"/>
      <c r="H37" s="2265"/>
      <c r="I37" s="2265"/>
      <c r="J37" s="2265"/>
      <c r="K37" s="2265"/>
      <c r="L37" s="2265"/>
      <c r="M37" s="2265"/>
      <c r="N37" s="2265"/>
      <c r="O37" s="2265"/>
      <c r="P37" s="2265"/>
      <c r="Q37" s="2265"/>
      <c r="R37" s="2265"/>
      <c r="S37" s="2265"/>
      <c r="T37" s="2265"/>
      <c r="U37" s="2265"/>
      <c r="V37" s="2265"/>
      <c r="W37" s="2265"/>
      <c r="X37" s="2265"/>
      <c r="Y37" s="2265"/>
      <c r="Z37" s="2265"/>
      <c r="AA37" s="2265"/>
      <c r="AB37" s="2265"/>
      <c r="AC37" s="2265"/>
    </row>
    <row r="38" spans="1:29" s="2258" customFormat="1" ht="48.95" customHeight="1" thickBot="1" x14ac:dyDescent="0.3">
      <c r="A38" s="2258" t="s">
        <v>35</v>
      </c>
      <c r="B38" s="2259"/>
      <c r="C38" s="2259"/>
      <c r="D38" s="2259"/>
      <c r="E38" s="2259"/>
      <c r="F38" s="2259"/>
      <c r="G38" s="2259"/>
      <c r="H38" s="2259"/>
      <c r="I38" s="2259"/>
      <c r="J38" s="2259"/>
      <c r="K38" s="2259"/>
      <c r="L38" s="2259"/>
      <c r="M38" s="2259"/>
      <c r="N38" s="2259"/>
      <c r="O38" s="2259"/>
      <c r="P38" s="2259"/>
      <c r="Q38" s="2259"/>
      <c r="R38" s="2259"/>
      <c r="S38" s="2259"/>
      <c r="T38" s="2259"/>
      <c r="U38" s="2259"/>
      <c r="V38" s="2259"/>
      <c r="W38" s="2259"/>
      <c r="X38" s="2259"/>
      <c r="Y38" s="2259"/>
      <c r="Z38" s="2259"/>
      <c r="AA38" s="2259"/>
      <c r="AB38" s="2259"/>
      <c r="AC38" s="2259"/>
    </row>
    <row r="39" spans="1:29" ht="31.5" x14ac:dyDescent="0.25">
      <c r="A39" s="96" t="s">
        <v>36</v>
      </c>
      <c r="B39" s="22" t="s">
        <v>37</v>
      </c>
      <c r="C39" s="1424">
        <v>0.13</v>
      </c>
      <c r="D39" s="1215">
        <v>0.14000000000000001</v>
      </c>
      <c r="E39" s="1198">
        <v>0.2</v>
      </c>
      <c r="F39" s="1215">
        <v>0.37</v>
      </c>
      <c r="G39" s="1198">
        <v>0.25</v>
      </c>
      <c r="H39" s="1215">
        <v>0.48</v>
      </c>
      <c r="I39" s="1198">
        <v>0.3</v>
      </c>
      <c r="J39" s="1734">
        <v>0.83</v>
      </c>
      <c r="K39" s="1305">
        <v>0.33</v>
      </c>
      <c r="L39" s="1424">
        <v>0.3</v>
      </c>
      <c r="M39" s="565">
        <v>0.32</v>
      </c>
      <c r="N39" s="1166">
        <v>0.35</v>
      </c>
      <c r="O39" s="1202">
        <v>0.1</v>
      </c>
      <c r="P39" s="1166">
        <v>0.4</v>
      </c>
      <c r="Q39" s="1672">
        <v>0.31</v>
      </c>
      <c r="R39" s="1166">
        <v>0.45</v>
      </c>
      <c r="S39" s="1752">
        <v>0.39</v>
      </c>
      <c r="T39" s="1697">
        <v>0.45</v>
      </c>
      <c r="U39" s="1424">
        <v>0.05</v>
      </c>
      <c r="V39" s="1836">
        <v>0.17</v>
      </c>
      <c r="W39" s="1255">
        <v>0.55000000000000004</v>
      </c>
      <c r="X39" s="1836">
        <v>0.36</v>
      </c>
      <c r="Y39" s="2041">
        <v>0.55000000000000004</v>
      </c>
      <c r="Z39" s="1424"/>
      <c r="AA39" s="1255"/>
      <c r="AB39" s="1255"/>
      <c r="AC39" s="1681"/>
    </row>
    <row r="40" spans="1:29" ht="31.5" x14ac:dyDescent="0.25">
      <c r="A40" s="98" t="s">
        <v>38</v>
      </c>
      <c r="B40" s="18" t="s">
        <v>37</v>
      </c>
      <c r="C40" s="1425">
        <v>0.14000000000000001</v>
      </c>
      <c r="D40" s="520">
        <v>0.16</v>
      </c>
      <c r="E40" s="1136">
        <v>0.2</v>
      </c>
      <c r="F40" s="520">
        <v>0.24</v>
      </c>
      <c r="G40" s="1136">
        <v>0.25</v>
      </c>
      <c r="H40" s="520">
        <v>0.52</v>
      </c>
      <c r="I40" s="1136">
        <v>0.3</v>
      </c>
      <c r="J40" s="1735">
        <v>0.72</v>
      </c>
      <c r="K40" s="63">
        <v>0.34</v>
      </c>
      <c r="L40" s="1425">
        <v>0.1</v>
      </c>
      <c r="M40" s="556">
        <v>0.2</v>
      </c>
      <c r="N40" s="164">
        <v>0.15</v>
      </c>
      <c r="O40" s="1132">
        <v>0.01</v>
      </c>
      <c r="P40" s="164">
        <v>0.2</v>
      </c>
      <c r="Q40" s="1666">
        <v>0.17</v>
      </c>
      <c r="R40" s="164">
        <v>0.25</v>
      </c>
      <c r="S40" s="1760">
        <v>0.2</v>
      </c>
      <c r="T40" s="793">
        <v>0.25</v>
      </c>
      <c r="U40" s="1425">
        <v>0.04</v>
      </c>
      <c r="V40" s="330">
        <v>0.13</v>
      </c>
      <c r="W40" s="222">
        <v>0.55000000000000004</v>
      </c>
      <c r="X40" s="330">
        <v>0.14000000000000001</v>
      </c>
      <c r="Y40" s="798">
        <v>0.55000000000000004</v>
      </c>
      <c r="Z40" s="1425"/>
      <c r="AA40" s="222"/>
      <c r="AB40" s="222"/>
      <c r="AC40" s="349"/>
    </row>
    <row r="41" spans="1:29" ht="27" customHeight="1" thickBot="1" x14ac:dyDescent="0.3">
      <c r="A41" s="19" t="s">
        <v>39</v>
      </c>
      <c r="B41" s="34" t="s">
        <v>37</v>
      </c>
      <c r="C41" s="1426">
        <v>0.31</v>
      </c>
      <c r="D41" s="1232">
        <v>0.15</v>
      </c>
      <c r="E41" s="68">
        <v>0.36</v>
      </c>
      <c r="F41" s="1231">
        <v>0.14000000000000001</v>
      </c>
      <c r="G41" s="1183">
        <v>0.41</v>
      </c>
      <c r="H41" s="1232">
        <v>0.24</v>
      </c>
      <c r="I41" s="68">
        <v>0.46</v>
      </c>
      <c r="J41" s="1731">
        <v>0.05</v>
      </c>
      <c r="K41" s="605">
        <v>0.51</v>
      </c>
      <c r="L41" s="1426">
        <v>0.19</v>
      </c>
      <c r="M41" s="1670">
        <v>0.16</v>
      </c>
      <c r="N41" s="1176">
        <v>0.24</v>
      </c>
      <c r="O41" s="1234">
        <v>0.46</v>
      </c>
      <c r="P41" s="1176">
        <v>0.28999999999999998</v>
      </c>
      <c r="Q41" s="1670">
        <v>0.24</v>
      </c>
      <c r="R41" s="1176">
        <v>0.39</v>
      </c>
      <c r="S41" s="1761">
        <v>0.15</v>
      </c>
      <c r="T41" s="451">
        <v>0.39</v>
      </c>
      <c r="U41" s="1425"/>
      <c r="V41" s="222"/>
      <c r="W41" s="222"/>
      <c r="X41" s="222"/>
      <c r="Y41" s="798"/>
      <c r="Z41" s="1425"/>
      <c r="AA41" s="222"/>
      <c r="AB41" s="222"/>
      <c r="AC41" s="349"/>
    </row>
    <row r="42" spans="1:29" s="2175" customFormat="1" ht="16.5" thickBot="1" x14ac:dyDescent="0.3">
      <c r="A42" s="2267" t="s">
        <v>40</v>
      </c>
      <c r="B42" s="2183"/>
      <c r="C42" s="2183"/>
      <c r="D42" s="2183"/>
      <c r="E42" s="2183"/>
      <c r="F42" s="2183"/>
      <c r="G42" s="2183"/>
      <c r="H42" s="2183"/>
      <c r="I42" s="2183"/>
      <c r="J42" s="2183"/>
      <c r="K42" s="2183"/>
      <c r="L42" s="2183"/>
      <c r="M42" s="2183"/>
      <c r="N42" s="2183"/>
      <c r="O42" s="2183"/>
      <c r="P42" s="2183"/>
      <c r="Q42" s="2183"/>
      <c r="R42" s="2183"/>
      <c r="S42" s="2183"/>
      <c r="T42" s="2183"/>
      <c r="U42" s="2183"/>
      <c r="V42" s="2183"/>
      <c r="W42" s="2183"/>
      <c r="X42" s="2183"/>
      <c r="Y42" s="2183"/>
      <c r="Z42" s="2183"/>
      <c r="AA42" s="2183"/>
      <c r="AB42" s="2183"/>
      <c r="AC42" s="2183"/>
    </row>
    <row r="43" spans="1:29" ht="45.6" customHeight="1" x14ac:dyDescent="0.25">
      <c r="A43" s="26" t="s">
        <v>41</v>
      </c>
      <c r="B43" s="22" t="s">
        <v>42</v>
      </c>
      <c r="C43" s="1415">
        <v>0</v>
      </c>
      <c r="D43" s="1253">
        <v>0</v>
      </c>
      <c r="E43" s="1179">
        <v>0</v>
      </c>
      <c r="F43" s="1180">
        <v>2</v>
      </c>
      <c r="G43" s="1179">
        <v>3</v>
      </c>
      <c r="H43" s="1180">
        <v>14</v>
      </c>
      <c r="I43" s="1179">
        <v>8</v>
      </c>
      <c r="J43" s="1739">
        <v>7</v>
      </c>
      <c r="K43" s="594">
        <v>8</v>
      </c>
      <c r="L43" s="1536"/>
      <c r="M43" s="1206"/>
      <c r="N43" s="1274">
        <v>2</v>
      </c>
      <c r="O43" s="1181">
        <v>4</v>
      </c>
      <c r="P43" s="1274">
        <v>4</v>
      </c>
      <c r="Q43" s="1206"/>
      <c r="R43" s="1274">
        <v>4</v>
      </c>
      <c r="S43" s="1755">
        <v>6</v>
      </c>
      <c r="T43" s="1303">
        <v>4</v>
      </c>
      <c r="U43" s="1537"/>
      <c r="V43" s="439"/>
      <c r="W43" s="439"/>
      <c r="X43" s="439"/>
      <c r="Y43" s="1783"/>
      <c r="Z43" s="1537"/>
      <c r="AA43" s="439"/>
      <c r="AB43" s="439"/>
      <c r="AC43" s="1404"/>
    </row>
    <row r="44" spans="1:29" ht="15.95" customHeight="1" x14ac:dyDescent="0.25">
      <c r="A44" s="17" t="s">
        <v>43</v>
      </c>
      <c r="B44" s="18" t="s">
        <v>44</v>
      </c>
      <c r="C44" s="1427">
        <v>0</v>
      </c>
      <c r="D44" s="1682">
        <v>0</v>
      </c>
      <c r="E44" s="1126">
        <v>1</v>
      </c>
      <c r="F44" s="1124">
        <v>0</v>
      </c>
      <c r="G44" s="1126">
        <v>2</v>
      </c>
      <c r="H44" s="1124">
        <v>0</v>
      </c>
      <c r="I44" s="1126">
        <v>4</v>
      </c>
      <c r="J44" s="1742">
        <v>3</v>
      </c>
      <c r="K44" s="595">
        <v>16</v>
      </c>
      <c r="L44" s="1537">
        <v>0</v>
      </c>
      <c r="M44" s="1125">
        <v>0</v>
      </c>
      <c r="N44" s="1668">
        <v>0</v>
      </c>
      <c r="O44" s="1130">
        <v>0</v>
      </c>
      <c r="P44" s="1668">
        <v>0</v>
      </c>
      <c r="Q44" s="1130">
        <v>3</v>
      </c>
      <c r="R44" s="1668">
        <v>0</v>
      </c>
      <c r="S44" s="1759">
        <v>8</v>
      </c>
      <c r="T44" s="1700">
        <v>0</v>
      </c>
      <c r="U44" s="1537"/>
      <c r="V44" s="439"/>
      <c r="W44" s="439"/>
      <c r="X44" s="439"/>
      <c r="Y44" s="1783"/>
      <c r="Z44" s="1537"/>
      <c r="AA44" s="439"/>
      <c r="AB44" s="439"/>
      <c r="AC44" s="1404"/>
    </row>
    <row r="45" spans="1:29" ht="15.75" x14ac:dyDescent="0.25">
      <c r="A45" s="19" t="s">
        <v>45</v>
      </c>
      <c r="B45" s="18" t="s">
        <v>46</v>
      </c>
      <c r="C45" s="1427">
        <v>0</v>
      </c>
      <c r="D45" s="1682">
        <v>0</v>
      </c>
      <c r="E45" s="1126">
        <v>2</v>
      </c>
      <c r="F45" s="1124">
        <v>3</v>
      </c>
      <c r="G45" s="1126">
        <v>4</v>
      </c>
      <c r="H45" s="1124">
        <v>4</v>
      </c>
      <c r="I45" s="1126">
        <v>6</v>
      </c>
      <c r="J45" s="1742">
        <v>4</v>
      </c>
      <c r="K45" s="595">
        <v>10</v>
      </c>
      <c r="L45" s="1537">
        <v>0</v>
      </c>
      <c r="M45" s="1125">
        <v>0</v>
      </c>
      <c r="N45" s="1668">
        <v>6</v>
      </c>
      <c r="O45" s="1125">
        <v>1</v>
      </c>
      <c r="P45" s="1668">
        <v>6</v>
      </c>
      <c r="Q45" s="1130">
        <v>4</v>
      </c>
      <c r="R45" s="1668">
        <v>6</v>
      </c>
      <c r="S45" s="1762">
        <v>2</v>
      </c>
      <c r="T45" s="1700">
        <v>6</v>
      </c>
      <c r="U45" s="1537"/>
      <c r="V45" s="439"/>
      <c r="W45" s="439"/>
      <c r="X45" s="439"/>
      <c r="Y45" s="1783"/>
      <c r="Z45" s="1537"/>
      <c r="AA45" s="439"/>
      <c r="AB45" s="439"/>
      <c r="AC45" s="1404"/>
    </row>
    <row r="46" spans="1:29" ht="15.75" x14ac:dyDescent="0.25">
      <c r="A46" s="26" t="s">
        <v>47</v>
      </c>
      <c r="B46" s="22" t="s">
        <v>48</v>
      </c>
      <c r="C46" s="1427">
        <v>0</v>
      </c>
      <c r="D46" s="1135">
        <v>0</v>
      </c>
      <c r="E46" s="1126">
        <v>0</v>
      </c>
      <c r="F46" s="1124">
        <v>0</v>
      </c>
      <c r="G46" s="1126">
        <v>0</v>
      </c>
      <c r="H46" s="1124">
        <v>2</v>
      </c>
      <c r="I46" s="1126">
        <v>3</v>
      </c>
      <c r="J46" s="1742">
        <v>1</v>
      </c>
      <c r="K46" s="595">
        <v>2</v>
      </c>
      <c r="L46" s="1537">
        <v>1</v>
      </c>
      <c r="M46" s="1130">
        <v>1</v>
      </c>
      <c r="N46" s="1668">
        <v>1</v>
      </c>
      <c r="O46" s="1130">
        <v>1</v>
      </c>
      <c r="P46" s="1668">
        <v>1</v>
      </c>
      <c r="Q46" s="1130">
        <v>1</v>
      </c>
      <c r="R46" s="1668">
        <v>1</v>
      </c>
      <c r="S46" s="1762">
        <v>0</v>
      </c>
      <c r="T46" s="1700">
        <v>1</v>
      </c>
      <c r="U46" s="1537"/>
      <c r="V46" s="439"/>
      <c r="W46" s="439"/>
      <c r="X46" s="439"/>
      <c r="Y46" s="1783"/>
      <c r="Z46" s="1537"/>
      <c r="AA46" s="439"/>
      <c r="AB46" s="439"/>
      <c r="AC46" s="1404"/>
    </row>
    <row r="47" spans="1:29" ht="48" thickBot="1" x14ac:dyDescent="0.3">
      <c r="A47" s="116" t="s">
        <v>49</v>
      </c>
      <c r="B47" s="409" t="s">
        <v>50</v>
      </c>
      <c r="C47" s="1421">
        <v>0</v>
      </c>
      <c r="D47" s="1249">
        <v>0</v>
      </c>
      <c r="E47" s="1250">
        <v>0</v>
      </c>
      <c r="F47" s="1158">
        <v>0</v>
      </c>
      <c r="G47" s="1250">
        <v>0</v>
      </c>
      <c r="H47" s="1158">
        <v>4</v>
      </c>
      <c r="I47" s="1250">
        <v>2</v>
      </c>
      <c r="J47" s="1741">
        <v>1</v>
      </c>
      <c r="K47" s="596">
        <v>95</v>
      </c>
      <c r="L47" s="1538">
        <v>0</v>
      </c>
      <c r="M47" s="1161">
        <v>0.03</v>
      </c>
      <c r="N47" s="1239">
        <v>3</v>
      </c>
      <c r="O47" s="1222">
        <v>5</v>
      </c>
      <c r="P47" s="1239">
        <v>3</v>
      </c>
      <c r="Q47" s="1222">
        <v>4</v>
      </c>
      <c r="R47" s="1239">
        <v>3</v>
      </c>
      <c r="S47" s="1758">
        <v>1</v>
      </c>
      <c r="T47" s="1699">
        <v>3</v>
      </c>
      <c r="U47" s="1538">
        <v>7</v>
      </c>
      <c r="V47" s="2042">
        <v>19</v>
      </c>
      <c r="W47" s="440">
        <v>10</v>
      </c>
      <c r="X47" s="2043">
        <v>2</v>
      </c>
      <c r="Y47" s="1910">
        <v>10</v>
      </c>
      <c r="Z47" s="1538"/>
      <c r="AA47" s="440"/>
      <c r="AB47" s="440"/>
      <c r="AC47" s="1386"/>
    </row>
    <row r="48" spans="1:29" s="2175" customFormat="1" ht="16.5" thickBot="1" x14ac:dyDescent="0.3">
      <c r="A48" s="2175" t="s">
        <v>51</v>
      </c>
      <c r="B48" s="2176"/>
      <c r="C48" s="2176"/>
      <c r="D48" s="2176"/>
      <c r="E48" s="2176"/>
      <c r="F48" s="2176"/>
      <c r="G48" s="2176"/>
      <c r="H48" s="2176"/>
      <c r="I48" s="2176"/>
      <c r="J48" s="2176"/>
      <c r="K48" s="2176"/>
      <c r="L48" s="2176"/>
      <c r="M48" s="2176"/>
      <c r="N48" s="2176"/>
      <c r="O48" s="2176"/>
      <c r="P48" s="2176"/>
      <c r="Q48" s="2176"/>
      <c r="R48" s="2176"/>
      <c r="S48" s="2176"/>
      <c r="T48" s="2176"/>
      <c r="U48" s="2176"/>
      <c r="V48" s="2176"/>
      <c r="W48" s="2176"/>
      <c r="X48" s="2176"/>
      <c r="Y48" s="2176"/>
      <c r="Z48" s="2176"/>
      <c r="AA48" s="2176"/>
      <c r="AB48" s="2176"/>
      <c r="AC48" s="2176"/>
    </row>
    <row r="49" spans="1:29" ht="47.25" x14ac:dyDescent="0.25">
      <c r="A49" s="26" t="s">
        <v>52</v>
      </c>
      <c r="B49" s="22" t="s">
        <v>53</v>
      </c>
      <c r="C49" s="1417">
        <v>1</v>
      </c>
      <c r="D49" s="1252">
        <v>1</v>
      </c>
      <c r="E49" s="1179">
        <v>1</v>
      </c>
      <c r="F49" s="1180">
        <v>0</v>
      </c>
      <c r="G49" s="1179">
        <v>2</v>
      </c>
      <c r="H49" s="1180">
        <v>0</v>
      </c>
      <c r="I49" s="1179">
        <v>2</v>
      </c>
      <c r="J49" s="1739">
        <v>1</v>
      </c>
      <c r="K49" s="594">
        <v>2</v>
      </c>
      <c r="L49" s="1536">
        <v>0</v>
      </c>
      <c r="M49" s="1206">
        <v>0</v>
      </c>
      <c r="N49" s="1274">
        <v>0</v>
      </c>
      <c r="O49" s="1274">
        <v>0</v>
      </c>
      <c r="P49" s="1274">
        <v>0</v>
      </c>
      <c r="Q49" s="1274">
        <v>0</v>
      </c>
      <c r="R49" s="1274">
        <v>0</v>
      </c>
      <c r="S49" s="1755">
        <v>1</v>
      </c>
      <c r="T49" s="1303">
        <v>0</v>
      </c>
      <c r="U49" s="1536"/>
      <c r="V49" s="437"/>
      <c r="W49" s="437"/>
      <c r="X49" s="437"/>
      <c r="Y49" s="1702"/>
      <c r="Z49" s="1536"/>
      <c r="AA49" s="437"/>
      <c r="AB49" s="437"/>
      <c r="AC49" s="1403"/>
    </row>
    <row r="50" spans="1:29" ht="31.5" x14ac:dyDescent="0.25">
      <c r="A50" s="17" t="s">
        <v>54</v>
      </c>
      <c r="B50" s="18" t="s">
        <v>55</v>
      </c>
      <c r="C50" s="1427">
        <v>1</v>
      </c>
      <c r="D50" s="1127">
        <v>2</v>
      </c>
      <c r="E50" s="1126">
        <v>2</v>
      </c>
      <c r="F50" s="1124">
        <v>1</v>
      </c>
      <c r="G50" s="1126">
        <v>3</v>
      </c>
      <c r="H50" s="1124">
        <v>0</v>
      </c>
      <c r="I50" s="1126">
        <v>4</v>
      </c>
      <c r="J50" s="1742">
        <v>1</v>
      </c>
      <c r="K50" s="595">
        <v>2</v>
      </c>
      <c r="L50" s="1537">
        <v>1</v>
      </c>
      <c r="M50" s="1125">
        <v>0</v>
      </c>
      <c r="N50" s="1668">
        <v>0</v>
      </c>
      <c r="O50" s="1668">
        <v>0</v>
      </c>
      <c r="P50" s="1668">
        <v>0</v>
      </c>
      <c r="Q50" s="1668">
        <v>0</v>
      </c>
      <c r="R50" s="1668">
        <v>0</v>
      </c>
      <c r="S50" s="1759">
        <v>0</v>
      </c>
      <c r="T50" s="1700">
        <v>0</v>
      </c>
      <c r="U50" s="1537">
        <v>0</v>
      </c>
      <c r="V50" s="1771">
        <v>8</v>
      </c>
      <c r="W50" s="439">
        <v>10</v>
      </c>
      <c r="X50" s="581">
        <v>4</v>
      </c>
      <c r="Y50" s="1783">
        <v>10</v>
      </c>
      <c r="Z50" s="1537"/>
      <c r="AA50" s="439"/>
      <c r="AB50" s="439"/>
      <c r="AC50" s="1404"/>
    </row>
    <row r="51" spans="1:29" ht="47.25" x14ac:dyDescent="0.25">
      <c r="A51" s="19" t="s">
        <v>56</v>
      </c>
      <c r="B51" s="34" t="s">
        <v>57</v>
      </c>
      <c r="C51" s="675">
        <v>0</v>
      </c>
      <c r="D51" s="520">
        <v>1</v>
      </c>
      <c r="E51" s="1136">
        <v>0.2</v>
      </c>
      <c r="F51" s="1122">
        <v>0</v>
      </c>
      <c r="G51" s="1136">
        <v>0.4</v>
      </c>
      <c r="H51" s="1122">
        <v>0</v>
      </c>
      <c r="I51" s="1136">
        <v>0.6</v>
      </c>
      <c r="J51" s="1743">
        <v>0.85</v>
      </c>
      <c r="K51" s="62">
        <v>0.6</v>
      </c>
      <c r="L51" s="1425">
        <v>0</v>
      </c>
      <c r="M51" s="60">
        <v>0</v>
      </c>
      <c r="N51" s="164">
        <v>0</v>
      </c>
      <c r="O51" s="164">
        <v>0</v>
      </c>
      <c r="P51" s="164">
        <v>0</v>
      </c>
      <c r="Q51" s="164">
        <v>0</v>
      </c>
      <c r="R51" s="164">
        <v>0</v>
      </c>
      <c r="S51" s="1757">
        <v>0</v>
      </c>
      <c r="T51" s="793">
        <v>0</v>
      </c>
      <c r="U51" s="1425"/>
      <c r="V51" s="222"/>
      <c r="W51" s="222"/>
      <c r="X51" s="222"/>
      <c r="Y51" s="798"/>
      <c r="Z51" s="1425"/>
      <c r="AA51" s="222"/>
      <c r="AB51" s="222"/>
      <c r="AC51" s="349"/>
    </row>
    <row r="52" spans="1:29" ht="31.5" x14ac:dyDescent="0.25">
      <c r="A52" s="26" t="s">
        <v>58</v>
      </c>
      <c r="B52" s="22" t="s">
        <v>57</v>
      </c>
      <c r="C52" s="675">
        <v>0</v>
      </c>
      <c r="D52" s="520">
        <v>1</v>
      </c>
      <c r="E52" s="1136">
        <v>0.2</v>
      </c>
      <c r="F52" s="1122">
        <v>0</v>
      </c>
      <c r="G52" s="1136">
        <v>0.4</v>
      </c>
      <c r="H52" s="1122">
        <v>0</v>
      </c>
      <c r="I52" s="1136">
        <v>0.6</v>
      </c>
      <c r="J52" s="1743">
        <v>0.68</v>
      </c>
      <c r="K52" s="62">
        <v>0.8</v>
      </c>
      <c r="L52" s="1425">
        <v>0</v>
      </c>
      <c r="M52" s="60">
        <v>0</v>
      </c>
      <c r="N52" s="164">
        <v>0</v>
      </c>
      <c r="O52" s="164">
        <v>0</v>
      </c>
      <c r="P52" s="164">
        <v>0</v>
      </c>
      <c r="Q52" s="164">
        <v>0</v>
      </c>
      <c r="R52" s="164">
        <v>0</v>
      </c>
      <c r="S52" s="1757">
        <v>0</v>
      </c>
      <c r="T52" s="793">
        <v>0</v>
      </c>
      <c r="U52" s="1425"/>
      <c r="V52" s="222"/>
      <c r="W52" s="222"/>
      <c r="X52" s="222"/>
      <c r="Y52" s="798"/>
      <c r="Z52" s="1425"/>
      <c r="AA52" s="222"/>
      <c r="AB52" s="222"/>
      <c r="AC52" s="349"/>
    </row>
    <row r="53" spans="1:29" ht="32.25" thickBot="1" x14ac:dyDescent="0.3">
      <c r="A53" s="116" t="s">
        <v>59</v>
      </c>
      <c r="B53" s="409" t="s">
        <v>60</v>
      </c>
      <c r="C53" s="1421"/>
      <c r="D53" s="14"/>
      <c r="E53" s="14"/>
      <c r="F53" s="14"/>
      <c r="G53" s="14"/>
      <c r="H53" s="14"/>
      <c r="I53" s="14"/>
      <c r="J53" s="339"/>
      <c r="K53" s="596"/>
      <c r="L53" s="1538"/>
      <c r="M53" s="415"/>
      <c r="N53" s="14"/>
      <c r="O53" s="14">
        <v>0</v>
      </c>
      <c r="P53" s="1239">
        <v>0</v>
      </c>
      <c r="Q53" s="14"/>
      <c r="R53" s="14"/>
      <c r="S53" s="339"/>
      <c r="T53" s="339"/>
      <c r="U53" s="1538"/>
      <c r="V53" s="440"/>
      <c r="W53" s="441"/>
      <c r="X53" s="441"/>
      <c r="Y53" s="1704"/>
      <c r="Z53" s="1538"/>
      <c r="AA53" s="440"/>
      <c r="AB53" s="441"/>
      <c r="AC53" s="1387"/>
    </row>
    <row r="54" spans="1:29" s="2253" customFormat="1" ht="17.100000000000001" customHeight="1" thickBot="1" x14ac:dyDescent="0.3">
      <c r="A54" s="2253" t="s">
        <v>61</v>
      </c>
      <c r="B54" s="2254"/>
      <c r="C54" s="2254"/>
      <c r="D54" s="2254"/>
      <c r="E54" s="2254"/>
      <c r="F54" s="2254"/>
      <c r="G54" s="2254"/>
      <c r="H54" s="2254"/>
      <c r="I54" s="2254"/>
      <c r="J54" s="2254"/>
      <c r="K54" s="2254"/>
      <c r="L54" s="2254"/>
      <c r="M54" s="2254"/>
      <c r="N54" s="2254"/>
      <c r="O54" s="2254"/>
      <c r="P54" s="2254"/>
      <c r="Q54" s="2254"/>
      <c r="R54" s="2254"/>
      <c r="S54" s="2254"/>
      <c r="T54" s="2254"/>
      <c r="U54" s="2254"/>
      <c r="V54" s="2254"/>
      <c r="W54" s="2254"/>
      <c r="X54" s="2254"/>
      <c r="Y54" s="2254"/>
      <c r="Z54" s="2254"/>
      <c r="AA54" s="2254"/>
      <c r="AB54" s="2254"/>
      <c r="AC54" s="2254"/>
    </row>
    <row r="55" spans="1:29" s="2258" customFormat="1" ht="17.100000000000001" customHeight="1" thickBot="1" x14ac:dyDescent="0.3">
      <c r="A55" s="2258" t="s">
        <v>62</v>
      </c>
      <c r="B55" s="2259"/>
      <c r="C55" s="2259"/>
      <c r="D55" s="2259"/>
      <c r="E55" s="2259"/>
      <c r="F55" s="2259"/>
      <c r="G55" s="2259"/>
      <c r="H55" s="2259"/>
      <c r="I55" s="2259"/>
      <c r="J55" s="2259"/>
      <c r="K55" s="2259"/>
      <c r="L55" s="2259"/>
      <c r="M55" s="2259"/>
      <c r="N55" s="2259"/>
      <c r="O55" s="2259"/>
      <c r="P55" s="2259"/>
      <c r="Q55" s="2259"/>
      <c r="R55" s="2259"/>
      <c r="S55" s="2259"/>
      <c r="T55" s="2259"/>
      <c r="U55" s="2259"/>
      <c r="V55" s="2259"/>
      <c r="W55" s="2259"/>
      <c r="X55" s="2259"/>
      <c r="Y55" s="2259"/>
      <c r="Z55" s="2259"/>
      <c r="AA55" s="2259"/>
      <c r="AB55" s="2259"/>
      <c r="AC55" s="2259"/>
    </row>
    <row r="56" spans="1:29" ht="31.5" x14ac:dyDescent="0.25">
      <c r="A56" s="26" t="s">
        <v>190</v>
      </c>
      <c r="B56" s="1214" t="s">
        <v>63</v>
      </c>
      <c r="C56" s="1428">
        <v>0.03</v>
      </c>
      <c r="D56" s="1200">
        <v>0.03</v>
      </c>
      <c r="E56" s="1198">
        <v>0.06</v>
      </c>
      <c r="F56" s="1215">
        <v>0.1</v>
      </c>
      <c r="G56" s="1198">
        <v>0.06</v>
      </c>
      <c r="H56" s="531" t="s">
        <v>192</v>
      </c>
      <c r="I56" s="1198">
        <v>0</v>
      </c>
      <c r="J56" s="1740" t="s">
        <v>192</v>
      </c>
      <c r="K56" s="1306">
        <v>0.09</v>
      </c>
      <c r="L56" s="1751">
        <v>0.04</v>
      </c>
      <c r="M56" s="1216">
        <v>0.02</v>
      </c>
      <c r="N56" s="1166">
        <v>0.09</v>
      </c>
      <c r="O56" s="1202">
        <v>0.03</v>
      </c>
      <c r="P56" s="1166">
        <v>0.14000000000000001</v>
      </c>
      <c r="Q56" s="1672">
        <v>0.12</v>
      </c>
      <c r="R56" s="1166">
        <v>0.19</v>
      </c>
      <c r="S56" s="1752">
        <v>7.0000000000000007E-2</v>
      </c>
      <c r="T56" s="1697">
        <v>0.19</v>
      </c>
      <c r="U56" s="1539"/>
      <c r="V56" s="1244"/>
      <c r="W56" s="2046"/>
      <c r="X56" s="2046"/>
      <c r="Y56" s="1703"/>
      <c r="Z56" s="1539"/>
      <c r="AA56" s="1243"/>
      <c r="AB56" s="2046"/>
      <c r="AC56" s="1407"/>
    </row>
    <row r="57" spans="1:29" ht="32.25" thickBot="1" x14ac:dyDescent="0.3">
      <c r="A57" s="303" t="s">
        <v>64</v>
      </c>
      <c r="B57" s="1209" t="s">
        <v>63</v>
      </c>
      <c r="C57" s="1429">
        <v>0.31</v>
      </c>
      <c r="D57" s="1231">
        <v>0.42</v>
      </c>
      <c r="E57" s="1183">
        <v>0.34</v>
      </c>
      <c r="F57" s="1231">
        <v>0.5</v>
      </c>
      <c r="G57" s="1183">
        <v>0.45</v>
      </c>
      <c r="H57" s="1232" t="s">
        <v>192</v>
      </c>
      <c r="I57" s="1183">
        <v>0</v>
      </c>
      <c r="J57" s="1738" t="s">
        <v>192</v>
      </c>
      <c r="K57" s="1304">
        <v>0.48</v>
      </c>
      <c r="L57" s="1426">
        <v>0.37</v>
      </c>
      <c r="M57" s="1234">
        <v>0.49</v>
      </c>
      <c r="N57" s="1176">
        <v>0.42</v>
      </c>
      <c r="O57" s="1670">
        <v>0.3</v>
      </c>
      <c r="P57" s="1176">
        <v>0.47</v>
      </c>
      <c r="Q57" s="1234">
        <v>0.63</v>
      </c>
      <c r="R57" s="1176">
        <v>0.52</v>
      </c>
      <c r="S57" s="1754">
        <v>0.7</v>
      </c>
      <c r="T57" s="451">
        <v>0.52</v>
      </c>
      <c r="U57" s="1426">
        <v>0.06</v>
      </c>
      <c r="V57" s="1733">
        <v>0.12</v>
      </c>
      <c r="W57" s="441">
        <v>0.75</v>
      </c>
      <c r="X57" s="1733">
        <v>0.17</v>
      </c>
      <c r="Y57" s="1704">
        <v>0.75</v>
      </c>
      <c r="Z57" s="1426"/>
      <c r="AA57" s="441"/>
      <c r="AB57" s="441"/>
      <c r="AC57" s="1387"/>
    </row>
    <row r="58" spans="1:29" s="2188" customFormat="1" ht="16.5" thickBot="1" x14ac:dyDescent="0.3">
      <c r="A58" s="2175" t="s">
        <v>65</v>
      </c>
      <c r="B58" s="2176"/>
      <c r="C58" s="2176"/>
      <c r="D58" s="2176"/>
      <c r="E58" s="2176"/>
      <c r="F58" s="2176"/>
      <c r="G58" s="2176"/>
      <c r="H58" s="2176"/>
      <c r="I58" s="2176"/>
      <c r="J58" s="2176"/>
      <c r="K58" s="2176"/>
      <c r="L58" s="2176"/>
      <c r="M58" s="2176"/>
      <c r="N58" s="2176"/>
      <c r="O58" s="2176"/>
      <c r="P58" s="2176"/>
      <c r="Q58" s="2176"/>
      <c r="R58" s="2176"/>
      <c r="S58" s="2176"/>
      <c r="T58" s="2176"/>
      <c r="U58" s="2176"/>
      <c r="V58" s="2176"/>
      <c r="W58" s="2176"/>
      <c r="X58" s="2176"/>
      <c r="Y58" s="2176"/>
      <c r="Z58" s="2176"/>
      <c r="AA58" s="2176"/>
      <c r="AB58" s="2176"/>
      <c r="AC58" s="2176"/>
    </row>
    <row r="59" spans="1:29" ht="40.5" customHeight="1" x14ac:dyDescent="0.25">
      <c r="A59" s="26" t="s">
        <v>66</v>
      </c>
      <c r="B59" s="22" t="s">
        <v>67</v>
      </c>
      <c r="C59" s="1417"/>
      <c r="D59" s="1178"/>
      <c r="E59" s="1236"/>
      <c r="F59" s="1178"/>
      <c r="G59" s="1236"/>
      <c r="H59" s="1207"/>
      <c r="I59" s="1236"/>
      <c r="J59" s="1689"/>
      <c r="K59" s="1307"/>
      <c r="L59" s="1536">
        <v>0</v>
      </c>
      <c r="M59" s="1206">
        <v>0</v>
      </c>
      <c r="N59" s="1274">
        <v>1</v>
      </c>
      <c r="O59" s="1181">
        <v>1</v>
      </c>
      <c r="P59" s="1274">
        <v>1</v>
      </c>
      <c r="Q59" s="1181">
        <v>1</v>
      </c>
      <c r="R59" s="1274">
        <v>1</v>
      </c>
      <c r="S59" s="1303"/>
      <c r="T59" s="1303">
        <v>1</v>
      </c>
      <c r="U59" s="1536"/>
      <c r="V59" s="437"/>
      <c r="W59" s="437"/>
      <c r="X59" s="437"/>
      <c r="Y59" s="1702"/>
      <c r="Z59" s="1536"/>
      <c r="AA59" s="437"/>
      <c r="AB59" s="437"/>
      <c r="AC59" s="1403"/>
    </row>
    <row r="60" spans="1:29" ht="15.75" x14ac:dyDescent="0.25">
      <c r="A60" s="17" t="s">
        <v>68</v>
      </c>
      <c r="B60" s="18" t="s">
        <v>69</v>
      </c>
      <c r="C60" s="697"/>
      <c r="D60" s="285"/>
      <c r="E60" s="232"/>
      <c r="F60" s="284"/>
      <c r="G60" s="232"/>
      <c r="H60" s="284"/>
      <c r="I60" s="232"/>
      <c r="J60" s="1690"/>
      <c r="K60" s="599"/>
      <c r="L60" s="1425">
        <v>0.01</v>
      </c>
      <c r="M60" s="60">
        <v>0.01</v>
      </c>
      <c r="N60" s="164">
        <v>0.6</v>
      </c>
      <c r="O60" s="556">
        <v>0.69</v>
      </c>
      <c r="P60" s="164">
        <v>0.7</v>
      </c>
      <c r="Q60" s="556">
        <v>0.84</v>
      </c>
      <c r="R60" s="164">
        <v>0.8</v>
      </c>
      <c r="S60" s="1757">
        <v>0.84</v>
      </c>
      <c r="T60" s="793">
        <v>0.8</v>
      </c>
      <c r="U60" s="1425"/>
      <c r="V60" s="222"/>
      <c r="W60" s="222"/>
      <c r="X60" s="222"/>
      <c r="Y60" s="798"/>
      <c r="Z60" s="1425"/>
      <c r="AA60" s="222"/>
      <c r="AB60" s="222"/>
      <c r="AC60" s="349"/>
    </row>
    <row r="61" spans="1:29" ht="15.6" customHeight="1" x14ac:dyDescent="0.25">
      <c r="A61" s="26" t="s">
        <v>70</v>
      </c>
      <c r="B61" s="22" t="s">
        <v>63</v>
      </c>
      <c r="C61" s="697"/>
      <c r="D61" s="285"/>
      <c r="E61" s="232"/>
      <c r="F61" s="284"/>
      <c r="G61" s="232"/>
      <c r="H61" s="1695"/>
      <c r="I61" s="247"/>
      <c r="J61" s="1696"/>
      <c r="K61" s="599"/>
      <c r="L61" s="672"/>
      <c r="M61" s="378"/>
      <c r="N61" s="40"/>
      <c r="O61" s="556">
        <v>0.51</v>
      </c>
      <c r="P61" s="164">
        <v>0.55000000000000004</v>
      </c>
      <c r="Q61" s="556">
        <v>0.78</v>
      </c>
      <c r="R61" s="164">
        <v>0.6</v>
      </c>
      <c r="S61" s="1757">
        <v>0.75</v>
      </c>
      <c r="T61" s="793">
        <v>0.6</v>
      </c>
      <c r="W61" s="79"/>
      <c r="X61" s="79"/>
      <c r="Y61" s="595"/>
      <c r="AB61" s="79"/>
      <c r="AC61" s="31"/>
    </row>
    <row r="62" spans="1:29" ht="31.5" x14ac:dyDescent="0.25">
      <c r="A62" s="17" t="s">
        <v>71</v>
      </c>
      <c r="B62" s="18" t="s">
        <v>72</v>
      </c>
      <c r="C62" s="1427"/>
      <c r="D62" s="284"/>
      <c r="E62" s="232"/>
      <c r="F62" s="284"/>
      <c r="G62" s="232"/>
      <c r="H62" s="247"/>
      <c r="I62" s="232"/>
      <c r="J62" s="1690"/>
      <c r="K62" s="599"/>
      <c r="L62" s="1537">
        <v>0</v>
      </c>
      <c r="M62" s="1125">
        <v>0</v>
      </c>
      <c r="N62" s="1668">
        <v>0</v>
      </c>
      <c r="O62" s="1130">
        <v>0</v>
      </c>
      <c r="P62" s="1668">
        <v>0</v>
      </c>
      <c r="Q62" s="1130">
        <v>2</v>
      </c>
      <c r="R62" s="1668">
        <v>0</v>
      </c>
      <c r="S62" s="1759"/>
      <c r="T62" s="1700">
        <v>0</v>
      </c>
      <c r="U62" s="1537"/>
      <c r="V62" s="439"/>
      <c r="W62" s="439"/>
      <c r="X62" s="439"/>
      <c r="Y62" s="1783"/>
      <c r="Z62" s="1537"/>
      <c r="AA62" s="439"/>
      <c r="AB62" s="439"/>
      <c r="AC62" s="1404"/>
    </row>
    <row r="63" spans="1:29" ht="48" thickBot="1" x14ac:dyDescent="0.3">
      <c r="A63" s="116" t="s">
        <v>73</v>
      </c>
      <c r="B63" s="409" t="s">
        <v>74</v>
      </c>
      <c r="C63" s="1421"/>
      <c r="D63" s="1210"/>
      <c r="E63" s="1218"/>
      <c r="F63" s="1210"/>
      <c r="G63" s="1218"/>
      <c r="H63" s="1219"/>
      <c r="I63" s="1218"/>
      <c r="J63" s="1691"/>
      <c r="K63" s="1308"/>
      <c r="L63" s="1538"/>
      <c r="M63" s="1175"/>
      <c r="N63" s="14"/>
      <c r="O63" s="1222"/>
      <c r="P63" s="1239">
        <v>0</v>
      </c>
      <c r="Q63" s="14"/>
      <c r="R63" s="14"/>
      <c r="S63" s="339"/>
      <c r="T63" s="339"/>
      <c r="U63" s="1538"/>
      <c r="V63" s="440"/>
      <c r="W63" s="440"/>
      <c r="X63" s="440"/>
      <c r="Y63" s="1910"/>
      <c r="Z63" s="1538"/>
      <c r="AA63" s="440"/>
      <c r="AB63" s="440"/>
      <c r="AC63" s="1386"/>
    </row>
    <row r="64" spans="1:29" s="2175" customFormat="1" ht="16.5" thickBot="1" x14ac:dyDescent="0.3">
      <c r="A64" s="2175" t="s">
        <v>75</v>
      </c>
      <c r="B64" s="2176"/>
      <c r="C64" s="2176"/>
      <c r="D64" s="2176"/>
      <c r="E64" s="2176"/>
      <c r="F64" s="2176"/>
      <c r="G64" s="2176"/>
      <c r="H64" s="2176"/>
      <c r="I64" s="2176"/>
      <c r="J64" s="2176"/>
      <c r="K64" s="2176"/>
      <c r="L64" s="2176"/>
      <c r="M64" s="2176"/>
      <c r="N64" s="2176"/>
      <c r="O64" s="2176"/>
      <c r="P64" s="2176"/>
      <c r="Q64" s="2176"/>
      <c r="R64" s="2176"/>
      <c r="S64" s="2176"/>
      <c r="T64" s="2176"/>
      <c r="U64" s="2176"/>
      <c r="V64" s="2176"/>
      <c r="W64" s="2176"/>
      <c r="X64" s="2176"/>
      <c r="Y64" s="2176"/>
      <c r="Z64" s="2176"/>
      <c r="AA64" s="2176"/>
      <c r="AB64" s="2176"/>
      <c r="AC64" s="2176"/>
    </row>
    <row r="65" spans="1:30" ht="16.5" thickBot="1" x14ac:dyDescent="0.3">
      <c r="A65" s="26" t="s">
        <v>76</v>
      </c>
      <c r="B65" s="22" t="s">
        <v>63</v>
      </c>
      <c r="C65" s="1430">
        <v>0.08</v>
      </c>
      <c r="D65" s="1200">
        <v>0.05</v>
      </c>
      <c r="E65" s="1198">
        <v>0.15</v>
      </c>
      <c r="F65" s="1215">
        <v>0.09</v>
      </c>
      <c r="G65" s="1198">
        <v>0.25</v>
      </c>
      <c r="H65" s="1225" t="s">
        <v>192</v>
      </c>
      <c r="I65" s="1198">
        <v>0</v>
      </c>
      <c r="J65" s="1685"/>
      <c r="K65" s="1305">
        <v>0.45</v>
      </c>
      <c r="L65" s="1540">
        <v>0.06</v>
      </c>
      <c r="M65" s="1216">
        <v>0.01</v>
      </c>
      <c r="N65" s="1166">
        <v>0.05</v>
      </c>
      <c r="O65" s="565">
        <v>0.11</v>
      </c>
      <c r="P65" s="1166">
        <v>0.15</v>
      </c>
      <c r="Q65" s="1216">
        <v>0.11</v>
      </c>
      <c r="R65" s="1166">
        <v>0.3</v>
      </c>
      <c r="S65" s="1752">
        <v>0.08</v>
      </c>
      <c r="T65" s="1697">
        <v>0.3</v>
      </c>
      <c r="U65" s="1540"/>
      <c r="V65" s="1201"/>
      <c r="W65" s="74"/>
      <c r="X65" s="74"/>
      <c r="Y65" s="600"/>
      <c r="Z65" s="1540"/>
      <c r="AA65" s="1201"/>
      <c r="AB65" s="74"/>
      <c r="AC65" s="90"/>
      <c r="AD65" s="2059"/>
    </row>
    <row r="66" spans="1:30" ht="15.6" customHeight="1" x14ac:dyDescent="0.25">
      <c r="A66" s="17" t="s">
        <v>77</v>
      </c>
      <c r="B66" s="18" t="s">
        <v>63</v>
      </c>
      <c r="C66" s="697">
        <v>0.03</v>
      </c>
      <c r="D66" s="1122">
        <v>0</v>
      </c>
      <c r="E66" s="1136">
        <v>0.03</v>
      </c>
      <c r="F66" s="520">
        <v>0.04</v>
      </c>
      <c r="G66" s="1136">
        <v>0.02</v>
      </c>
      <c r="H66" s="479">
        <v>0.02</v>
      </c>
      <c r="I66" s="1136">
        <v>0</v>
      </c>
      <c r="J66" s="1743" t="s">
        <v>192</v>
      </c>
      <c r="K66" s="63">
        <v>0.02</v>
      </c>
      <c r="L66" s="1541">
        <v>0.04</v>
      </c>
      <c r="M66" s="60">
        <v>0</v>
      </c>
      <c r="N66" s="164">
        <v>0.05</v>
      </c>
      <c r="O66" s="556">
        <v>0.22</v>
      </c>
      <c r="P66" s="164">
        <v>0.05</v>
      </c>
      <c r="Q66" s="60">
        <v>0.01</v>
      </c>
      <c r="R66" s="164">
        <v>0.1</v>
      </c>
      <c r="S66" s="1753">
        <v>0.01</v>
      </c>
      <c r="T66" s="793">
        <v>0.1</v>
      </c>
      <c r="U66" s="1541"/>
      <c r="V66" s="443"/>
      <c r="W66" s="5"/>
      <c r="X66" s="5"/>
      <c r="Y66" s="62"/>
      <c r="Z66" s="1541"/>
      <c r="AA66" s="443"/>
      <c r="AB66" s="5"/>
      <c r="AC66" s="37"/>
    </row>
    <row r="67" spans="1:30" ht="31.5" x14ac:dyDescent="0.25">
      <c r="A67" s="26" t="s">
        <v>78</v>
      </c>
      <c r="B67" s="22" t="s">
        <v>79</v>
      </c>
      <c r="C67" s="675"/>
      <c r="D67" s="8"/>
      <c r="E67" s="8"/>
      <c r="F67" s="164">
        <v>0</v>
      </c>
      <c r="G67" s="8"/>
      <c r="H67" s="8"/>
      <c r="I67" s="8"/>
      <c r="J67" s="338"/>
      <c r="K67" s="34"/>
      <c r="L67" s="1541">
        <v>0</v>
      </c>
      <c r="M67" s="60">
        <v>0</v>
      </c>
      <c r="N67" s="164">
        <v>0.9</v>
      </c>
      <c r="O67" s="1132">
        <v>0</v>
      </c>
      <c r="P67" s="164">
        <v>1</v>
      </c>
      <c r="Q67" s="164"/>
      <c r="R67" s="164">
        <v>0</v>
      </c>
      <c r="S67" s="793"/>
      <c r="T67" s="793">
        <v>0</v>
      </c>
      <c r="U67" s="1541"/>
      <c r="V67" s="443"/>
      <c r="W67" s="5"/>
      <c r="X67" s="5"/>
      <c r="Y67" s="62"/>
      <c r="Z67" s="1541"/>
      <c r="AA67" s="443"/>
      <c r="AB67" s="5"/>
      <c r="AC67" s="37"/>
    </row>
    <row r="68" spans="1:30" ht="16.5" thickBot="1" x14ac:dyDescent="0.3">
      <c r="A68" s="303" t="s">
        <v>80</v>
      </c>
      <c r="B68" s="21" t="s">
        <v>81</v>
      </c>
      <c r="C68" s="1431"/>
      <c r="D68" s="14"/>
      <c r="E68" s="14"/>
      <c r="F68" s="1176">
        <v>0</v>
      </c>
      <c r="G68" s="14"/>
      <c r="H68" s="14"/>
      <c r="I68" s="14"/>
      <c r="J68" s="339"/>
      <c r="K68" s="352"/>
      <c r="L68" s="1542">
        <v>0</v>
      </c>
      <c r="M68" s="1211">
        <v>0</v>
      </c>
      <c r="N68" s="1176">
        <v>0.1</v>
      </c>
      <c r="O68" s="1186">
        <v>0</v>
      </c>
      <c r="P68" s="1176">
        <v>0.5</v>
      </c>
      <c r="Q68" s="1176"/>
      <c r="R68" s="1176">
        <v>0.7</v>
      </c>
      <c r="S68" s="451"/>
      <c r="T68" s="451">
        <v>0.7</v>
      </c>
      <c r="U68" s="1542"/>
      <c r="V68" s="1185"/>
      <c r="W68" s="68"/>
      <c r="X68" s="68"/>
      <c r="Y68" s="605"/>
      <c r="Z68" s="1542"/>
      <c r="AA68" s="1185"/>
      <c r="AB68" s="68"/>
      <c r="AC68" s="801"/>
    </row>
    <row r="69" spans="1:30" s="2256" customFormat="1" ht="27" customHeight="1" thickBot="1" x14ac:dyDescent="0.3">
      <c r="A69" s="2256" t="s">
        <v>82</v>
      </c>
      <c r="B69" s="2257"/>
      <c r="C69" s="2257"/>
      <c r="D69" s="2257"/>
      <c r="E69" s="2257"/>
      <c r="F69" s="2257"/>
      <c r="G69" s="2257"/>
      <c r="H69" s="2257"/>
      <c r="I69" s="2257"/>
      <c r="J69" s="2257"/>
      <c r="K69" s="2257"/>
      <c r="L69" s="2257"/>
      <c r="M69" s="2257"/>
      <c r="N69" s="2257"/>
      <c r="O69" s="2257"/>
      <c r="P69" s="2257"/>
      <c r="Q69" s="2257"/>
      <c r="R69" s="2257"/>
      <c r="S69" s="2257"/>
      <c r="T69" s="2257"/>
      <c r="U69" s="2257"/>
      <c r="V69" s="2257"/>
      <c r="W69" s="2257"/>
      <c r="X69" s="2257"/>
      <c r="Y69" s="2257"/>
      <c r="Z69" s="2257"/>
      <c r="AA69" s="2257"/>
      <c r="AB69" s="2257"/>
      <c r="AC69" s="2257"/>
      <c r="AD69" s="2257"/>
    </row>
    <row r="70" spans="1:30" ht="31.5" x14ac:dyDescent="0.25">
      <c r="A70" s="96" t="s">
        <v>83</v>
      </c>
      <c r="B70" s="97" t="s">
        <v>63</v>
      </c>
      <c r="C70" s="1417"/>
      <c r="D70" s="1214"/>
      <c r="E70" s="1198">
        <v>0.5</v>
      </c>
      <c r="F70" s="1200" t="s">
        <v>196</v>
      </c>
      <c r="G70" s="1198">
        <v>0.55000000000000004</v>
      </c>
      <c r="H70" s="1215">
        <v>0.71</v>
      </c>
      <c r="I70" s="1198">
        <v>0.6</v>
      </c>
      <c r="J70" s="1744">
        <v>0.79</v>
      </c>
      <c r="K70" s="600">
        <v>0.8</v>
      </c>
      <c r="L70" s="1454"/>
      <c r="M70" s="1216" t="s">
        <v>196</v>
      </c>
      <c r="N70" s="1166">
        <v>0.25</v>
      </c>
      <c r="O70" s="1202" t="s">
        <v>196</v>
      </c>
      <c r="P70" s="1166">
        <v>0.25</v>
      </c>
      <c r="Q70" s="565">
        <v>0.61</v>
      </c>
      <c r="R70" s="1166">
        <v>0.35</v>
      </c>
      <c r="S70" s="1756">
        <v>0.66</v>
      </c>
      <c r="T70" s="1697">
        <v>0.35</v>
      </c>
      <c r="U70" s="1454">
        <v>0.13</v>
      </c>
      <c r="V70" s="531">
        <v>0.7</v>
      </c>
      <c r="W70" s="74">
        <v>0.75</v>
      </c>
      <c r="X70" s="259">
        <v>0.52</v>
      </c>
      <c r="Y70" s="600">
        <v>0.75</v>
      </c>
      <c r="Z70" s="1454"/>
      <c r="AA70" s="74"/>
      <c r="AB70" s="74"/>
      <c r="AC70" s="90"/>
    </row>
    <row r="71" spans="1:30" ht="31.5" x14ac:dyDescent="0.25">
      <c r="A71" s="98" t="s">
        <v>84</v>
      </c>
      <c r="B71" s="99" t="s">
        <v>63</v>
      </c>
      <c r="C71" s="706"/>
      <c r="D71" s="283"/>
      <c r="E71" s="79"/>
      <c r="F71" s="79" t="s">
        <v>196</v>
      </c>
      <c r="G71" s="79"/>
      <c r="H71" s="520">
        <v>0.71</v>
      </c>
      <c r="I71" s="1136">
        <v>0.25</v>
      </c>
      <c r="J71" s="1745">
        <v>0.79</v>
      </c>
      <c r="K71" s="595"/>
      <c r="L71" s="1455"/>
      <c r="M71" s="60" t="s">
        <v>196</v>
      </c>
      <c r="N71" s="164">
        <v>0.27</v>
      </c>
      <c r="O71" s="1132" t="s">
        <v>196</v>
      </c>
      <c r="P71" s="164">
        <v>0.33</v>
      </c>
      <c r="Q71" s="556">
        <v>0.61</v>
      </c>
      <c r="R71" s="164">
        <v>0.37</v>
      </c>
      <c r="S71" s="1757">
        <v>0.66</v>
      </c>
      <c r="T71" s="793">
        <v>0.37</v>
      </c>
      <c r="U71" s="1455">
        <v>0.13</v>
      </c>
      <c r="V71" s="231">
        <v>0.7</v>
      </c>
      <c r="W71" s="5">
        <v>0.75</v>
      </c>
      <c r="X71" s="230">
        <v>0.52</v>
      </c>
      <c r="Y71" s="62">
        <v>0.75</v>
      </c>
      <c r="Z71" s="1455"/>
      <c r="AA71" s="5"/>
      <c r="AB71" s="5"/>
      <c r="AC71" s="37"/>
    </row>
    <row r="72" spans="1:30" ht="31.5" x14ac:dyDescent="0.25">
      <c r="A72" s="96" t="s">
        <v>85</v>
      </c>
      <c r="B72" s="97" t="s">
        <v>63</v>
      </c>
      <c r="C72" s="1427"/>
      <c r="D72" s="38"/>
      <c r="E72" s="1136">
        <v>0.05</v>
      </c>
      <c r="F72" s="1122" t="s">
        <v>196</v>
      </c>
      <c r="G72" s="1136">
        <v>0.1</v>
      </c>
      <c r="H72" s="520">
        <v>0.68</v>
      </c>
      <c r="I72" s="1136">
        <v>0.15</v>
      </c>
      <c r="J72" s="1735">
        <v>0.77</v>
      </c>
      <c r="K72" s="62">
        <v>0.5</v>
      </c>
      <c r="L72" s="1455"/>
      <c r="M72" s="60" t="s">
        <v>196</v>
      </c>
      <c r="N72" s="164">
        <v>0.25</v>
      </c>
      <c r="O72" s="1132" t="s">
        <v>196</v>
      </c>
      <c r="P72" s="164">
        <v>0.3</v>
      </c>
      <c r="Q72" s="556">
        <v>0.56999999999999995</v>
      </c>
      <c r="R72" s="164">
        <v>0.35</v>
      </c>
      <c r="S72" s="1757">
        <v>0.65</v>
      </c>
      <c r="T72" s="793">
        <v>0.35</v>
      </c>
      <c r="U72" s="1455"/>
      <c r="V72" s="5"/>
      <c r="W72" s="5"/>
      <c r="X72" s="5"/>
      <c r="Y72" s="62"/>
      <c r="Z72" s="1455"/>
      <c r="AA72" s="5"/>
      <c r="AB72" s="5"/>
      <c r="AC72" s="37"/>
    </row>
    <row r="73" spans="1:30" ht="16.5" thickBot="1" x14ac:dyDescent="0.3">
      <c r="A73" s="100" t="s">
        <v>86</v>
      </c>
      <c r="B73" s="101" t="s">
        <v>87</v>
      </c>
      <c r="C73" s="2045"/>
      <c r="D73" s="1209"/>
      <c r="E73" s="428"/>
      <c r="F73" s="428" t="s">
        <v>196</v>
      </c>
      <c r="G73" s="428"/>
      <c r="H73" s="428"/>
      <c r="I73" s="428"/>
      <c r="J73" s="596"/>
      <c r="K73" s="596"/>
      <c r="L73" s="1418"/>
      <c r="M73" s="530" t="s">
        <v>196</v>
      </c>
      <c r="N73" s="104"/>
      <c r="O73" s="1186"/>
      <c r="P73" s="1176">
        <v>0</v>
      </c>
      <c r="Q73" s="1176"/>
      <c r="R73" s="1176">
        <v>0</v>
      </c>
      <c r="S73" s="451"/>
      <c r="T73" s="451">
        <v>0</v>
      </c>
      <c r="U73" s="1418"/>
      <c r="V73" s="68"/>
      <c r="W73" s="68"/>
      <c r="X73" s="68"/>
      <c r="Y73" s="605"/>
      <c r="Z73" s="1418"/>
      <c r="AA73" s="68"/>
      <c r="AB73" s="68"/>
      <c r="AC73" s="801"/>
    </row>
    <row r="74" spans="1:30" s="2175" customFormat="1" ht="16.5" thickBot="1" x14ac:dyDescent="0.3">
      <c r="A74" s="2175" t="s">
        <v>88</v>
      </c>
      <c r="B74" s="2176"/>
      <c r="C74" s="2176"/>
      <c r="D74" s="2176"/>
      <c r="E74" s="2176"/>
      <c r="F74" s="2176"/>
      <c r="G74" s="2176"/>
      <c r="H74" s="2176"/>
      <c r="I74" s="2176"/>
      <c r="J74" s="2176"/>
      <c r="K74" s="2176"/>
      <c r="L74" s="2176"/>
      <c r="M74" s="2176"/>
      <c r="N74" s="2176"/>
      <c r="O74" s="2176"/>
      <c r="P74" s="2176"/>
      <c r="Q74" s="2176"/>
      <c r="R74" s="2176"/>
      <c r="S74" s="2176"/>
      <c r="T74" s="2176"/>
      <c r="U74" s="2176"/>
      <c r="V74" s="2176"/>
      <c r="W74" s="2176"/>
      <c r="X74" s="2176"/>
      <c r="Y74" s="2176"/>
      <c r="Z74" s="2176"/>
      <c r="AA74" s="2176"/>
      <c r="AB74" s="2176"/>
      <c r="AC74" s="2176"/>
      <c r="AD74" s="2176"/>
    </row>
    <row r="75" spans="1:30" ht="31.5" x14ac:dyDescent="0.25">
      <c r="A75" s="26" t="s">
        <v>89</v>
      </c>
      <c r="B75" s="22" t="s">
        <v>90</v>
      </c>
      <c r="C75" s="1417">
        <v>0</v>
      </c>
      <c r="D75" s="1180">
        <v>0</v>
      </c>
      <c r="E75" s="1179">
        <v>1</v>
      </c>
      <c r="F75" s="1180">
        <v>0</v>
      </c>
      <c r="G75" s="1179">
        <v>2</v>
      </c>
      <c r="H75" s="1180">
        <v>14</v>
      </c>
      <c r="I75" s="1179">
        <v>3</v>
      </c>
      <c r="J75" s="1736">
        <v>7</v>
      </c>
      <c r="K75" s="594">
        <v>3</v>
      </c>
      <c r="L75" s="1536">
        <v>6</v>
      </c>
      <c r="M75" s="1181">
        <v>6</v>
      </c>
      <c r="N75" s="1274">
        <v>5</v>
      </c>
      <c r="O75" s="1206">
        <v>0</v>
      </c>
      <c r="P75" s="1274">
        <v>1</v>
      </c>
      <c r="Q75" s="1274">
        <v>0</v>
      </c>
      <c r="R75" s="1274">
        <v>1</v>
      </c>
      <c r="S75" s="1755">
        <v>6</v>
      </c>
      <c r="T75" s="1303">
        <v>1</v>
      </c>
      <c r="U75" s="1536"/>
      <c r="V75" s="437"/>
      <c r="W75" s="437"/>
      <c r="X75" s="437"/>
      <c r="Y75" s="1702"/>
      <c r="Z75" s="1536"/>
      <c r="AA75" s="437"/>
      <c r="AB75" s="437"/>
      <c r="AC75" s="1403"/>
    </row>
    <row r="76" spans="1:30" ht="47.25" x14ac:dyDescent="0.25">
      <c r="A76" s="17" t="s">
        <v>91</v>
      </c>
      <c r="B76" s="18" t="s">
        <v>92</v>
      </c>
      <c r="C76" s="1433">
        <v>0.84</v>
      </c>
      <c r="D76" s="520">
        <v>0.8</v>
      </c>
      <c r="E76" s="1136">
        <v>0.15</v>
      </c>
      <c r="F76" s="520">
        <v>1</v>
      </c>
      <c r="G76" s="1136">
        <v>0.25</v>
      </c>
      <c r="H76" s="520">
        <v>0.93</v>
      </c>
      <c r="I76" s="1136">
        <v>0.3</v>
      </c>
      <c r="J76" s="1745">
        <v>0.65</v>
      </c>
      <c r="K76" s="62">
        <v>0.7</v>
      </c>
      <c r="L76" s="1425">
        <v>0.12</v>
      </c>
      <c r="M76" s="556">
        <v>0.73</v>
      </c>
      <c r="N76" s="164">
        <v>0.6</v>
      </c>
      <c r="O76" s="1132">
        <v>0</v>
      </c>
      <c r="P76" s="164">
        <v>0</v>
      </c>
      <c r="Q76" s="556">
        <v>0</v>
      </c>
      <c r="R76" s="164">
        <v>0</v>
      </c>
      <c r="S76" s="1757">
        <v>0</v>
      </c>
      <c r="T76" s="793">
        <v>0</v>
      </c>
      <c r="U76" s="1425"/>
      <c r="V76" s="222"/>
      <c r="W76" s="222"/>
      <c r="X76" s="222"/>
      <c r="Y76" s="798"/>
      <c r="Z76" s="1425"/>
      <c r="AA76" s="222"/>
      <c r="AB76" s="222"/>
      <c r="AC76" s="349"/>
    </row>
    <row r="77" spans="1:30" ht="31.5" x14ac:dyDescent="0.25">
      <c r="A77" s="26" t="s">
        <v>93</v>
      </c>
      <c r="B77" s="22" t="s">
        <v>94</v>
      </c>
      <c r="C77" s="1427">
        <v>0</v>
      </c>
      <c r="D77" s="1124">
        <v>0</v>
      </c>
      <c r="E77" s="1126">
        <v>1</v>
      </c>
      <c r="F77" s="1124">
        <v>0</v>
      </c>
      <c r="G77" s="1126">
        <v>2</v>
      </c>
      <c r="H77" s="1124">
        <v>1</v>
      </c>
      <c r="I77" s="1126">
        <v>3</v>
      </c>
      <c r="J77" s="1747">
        <v>2</v>
      </c>
      <c r="K77" s="595">
        <v>3</v>
      </c>
      <c r="L77" s="1537">
        <v>0</v>
      </c>
      <c r="M77" s="1130">
        <v>6</v>
      </c>
      <c r="N77" s="1668">
        <v>0</v>
      </c>
      <c r="O77" s="1130">
        <v>0</v>
      </c>
      <c r="P77" s="1668">
        <v>0</v>
      </c>
      <c r="Q77" s="1668">
        <v>0</v>
      </c>
      <c r="R77" s="1668">
        <v>0</v>
      </c>
      <c r="S77" s="1759"/>
      <c r="T77" s="1700">
        <v>0</v>
      </c>
      <c r="U77" s="1537"/>
      <c r="V77" s="439"/>
      <c r="W77" s="439"/>
      <c r="X77" s="439"/>
      <c r="Y77" s="1783"/>
      <c r="Z77" s="1537"/>
      <c r="AA77" s="439"/>
      <c r="AB77" s="439"/>
      <c r="AC77" s="1404"/>
    </row>
    <row r="78" spans="1:30" ht="31.5" x14ac:dyDescent="0.25">
      <c r="A78" s="17" t="s">
        <v>95</v>
      </c>
      <c r="B78" s="18" t="s">
        <v>96</v>
      </c>
      <c r="C78" s="1420">
        <v>0</v>
      </c>
      <c r="D78" s="520">
        <v>0</v>
      </c>
      <c r="E78" s="1136">
        <v>0.5</v>
      </c>
      <c r="F78" s="1122">
        <v>0</v>
      </c>
      <c r="G78" s="1136">
        <v>0.8</v>
      </c>
      <c r="H78" s="1122">
        <v>0.5</v>
      </c>
      <c r="I78" s="1136">
        <v>1</v>
      </c>
      <c r="J78" s="1743">
        <v>0.65</v>
      </c>
      <c r="K78" s="62">
        <v>1</v>
      </c>
      <c r="L78" s="1425">
        <v>0.41</v>
      </c>
      <c r="M78" s="1125">
        <v>0</v>
      </c>
      <c r="N78" s="1668">
        <v>0</v>
      </c>
      <c r="O78" s="1130">
        <v>0</v>
      </c>
      <c r="P78" s="1668">
        <v>0</v>
      </c>
      <c r="Q78" s="1668">
        <v>0</v>
      </c>
      <c r="R78" s="1668">
        <v>0</v>
      </c>
      <c r="S78" s="1759"/>
      <c r="T78" s="1700">
        <v>0</v>
      </c>
      <c r="U78" s="1425"/>
      <c r="V78" s="222"/>
      <c r="W78" s="222"/>
      <c r="X78" s="222"/>
      <c r="Y78" s="798"/>
      <c r="Z78" s="1425"/>
      <c r="AA78" s="222"/>
      <c r="AB78" s="222"/>
      <c r="AC78" s="349"/>
    </row>
    <row r="79" spans="1:30" ht="16.5" thickBot="1" x14ac:dyDescent="0.3">
      <c r="A79" s="1325" t="s">
        <v>97</v>
      </c>
      <c r="B79" s="21" t="s">
        <v>98</v>
      </c>
      <c r="C79" s="2047">
        <v>1</v>
      </c>
      <c r="D79" s="1231">
        <v>1</v>
      </c>
      <c r="E79" s="1183">
        <v>0</v>
      </c>
      <c r="F79" s="1231">
        <v>1</v>
      </c>
      <c r="G79" s="1183">
        <v>0.05</v>
      </c>
      <c r="H79" s="1231">
        <v>1</v>
      </c>
      <c r="I79" s="1183">
        <v>0.1</v>
      </c>
      <c r="J79" s="1786">
        <v>0.67</v>
      </c>
      <c r="K79" s="605">
        <v>0.5</v>
      </c>
      <c r="L79" s="2048"/>
      <c r="M79" s="415"/>
      <c r="N79" s="1260"/>
      <c r="O79" s="1234">
        <v>1</v>
      </c>
      <c r="P79" s="1260"/>
      <c r="Q79" s="1234">
        <v>1</v>
      </c>
      <c r="R79" s="1176">
        <v>1</v>
      </c>
      <c r="S79" s="1761">
        <v>0.83</v>
      </c>
      <c r="T79" s="451">
        <v>1</v>
      </c>
      <c r="U79" s="2048"/>
      <c r="V79" s="1176"/>
      <c r="W79" s="441"/>
      <c r="X79" s="441"/>
      <c r="Y79" s="1704"/>
      <c r="Z79" s="2048"/>
      <c r="AA79" s="1176"/>
      <c r="AB79" s="441"/>
      <c r="AC79" s="1387"/>
    </row>
    <row r="80" spans="1:30" s="2258" customFormat="1" ht="27" customHeight="1" thickBot="1" x14ac:dyDescent="0.3">
      <c r="A80" s="2258" t="s">
        <v>99</v>
      </c>
      <c r="B80" s="2259"/>
      <c r="C80" s="2259"/>
      <c r="D80" s="2259"/>
      <c r="E80" s="2259"/>
      <c r="F80" s="2259"/>
      <c r="G80" s="2259"/>
      <c r="H80" s="2259"/>
      <c r="I80" s="2259"/>
      <c r="J80" s="2259"/>
      <c r="K80" s="2259"/>
      <c r="L80" s="2259"/>
      <c r="M80" s="2259"/>
      <c r="N80" s="2259"/>
      <c r="O80" s="2259"/>
      <c r="P80" s="2259"/>
      <c r="Q80" s="2259"/>
      <c r="R80" s="2259"/>
      <c r="S80" s="2259"/>
      <c r="T80" s="2259"/>
      <c r="U80" s="2259"/>
      <c r="V80" s="2259"/>
      <c r="W80" s="2259"/>
      <c r="X80" s="2259"/>
      <c r="Y80" s="2259"/>
      <c r="Z80" s="2259"/>
      <c r="AA80" s="2259"/>
      <c r="AB80" s="2259"/>
      <c r="AC80" s="2259"/>
      <c r="AD80" s="2259"/>
    </row>
    <row r="81" spans="1:29" ht="15.75" x14ac:dyDescent="0.25">
      <c r="A81" s="202" t="s">
        <v>100</v>
      </c>
      <c r="B81" s="46" t="s">
        <v>63</v>
      </c>
      <c r="C81" s="700">
        <v>0.36</v>
      </c>
      <c r="D81" s="1215">
        <v>0.6</v>
      </c>
      <c r="E81" s="1198">
        <v>0.05</v>
      </c>
      <c r="F81" s="1215">
        <v>0.56999999999999995</v>
      </c>
      <c r="G81" s="1198">
        <v>0.2</v>
      </c>
      <c r="H81" s="1215">
        <v>0.53</v>
      </c>
      <c r="I81" s="1198">
        <v>0.2</v>
      </c>
      <c r="J81" s="1734">
        <v>0.7</v>
      </c>
      <c r="K81" s="600">
        <v>0.65</v>
      </c>
      <c r="L81" s="1454"/>
      <c r="M81" s="533"/>
      <c r="N81" s="50"/>
      <c r="O81" s="50"/>
      <c r="P81" s="50"/>
      <c r="Q81" s="50"/>
      <c r="R81" s="50"/>
      <c r="S81" s="790"/>
      <c r="T81" s="790"/>
      <c r="U81" s="1454"/>
      <c r="V81" s="74"/>
      <c r="W81" s="533"/>
      <c r="X81" s="533"/>
      <c r="Y81" s="1096"/>
      <c r="Z81" s="1454"/>
      <c r="AA81" s="74"/>
      <c r="AB81" s="533"/>
      <c r="AC81" s="1347"/>
    </row>
    <row r="82" spans="1:29" ht="48" thickBot="1" x14ac:dyDescent="0.3">
      <c r="A82" s="303" t="s">
        <v>101</v>
      </c>
      <c r="B82" s="298" t="s">
        <v>63</v>
      </c>
      <c r="C82" s="1429">
        <v>0.43</v>
      </c>
      <c r="D82" s="1231">
        <v>0.65</v>
      </c>
      <c r="E82" s="1183">
        <v>0.05</v>
      </c>
      <c r="F82" s="1231">
        <v>0.78</v>
      </c>
      <c r="G82" s="1183">
        <v>0.15</v>
      </c>
      <c r="H82" s="1231">
        <v>0.77</v>
      </c>
      <c r="I82" s="1183">
        <v>0.3</v>
      </c>
      <c r="J82" s="1786">
        <v>0.89</v>
      </c>
      <c r="K82" s="605">
        <v>0.7</v>
      </c>
      <c r="L82" s="1418"/>
      <c r="M82" s="530"/>
      <c r="N82" s="14"/>
      <c r="O82" s="14"/>
      <c r="P82" s="14"/>
      <c r="Q82" s="14"/>
      <c r="R82" s="14"/>
      <c r="S82" s="339"/>
      <c r="T82" s="339"/>
      <c r="U82" s="1418"/>
      <c r="V82" s="68"/>
      <c r="W82" s="530"/>
      <c r="X82" s="530"/>
      <c r="Y82" s="1097"/>
      <c r="Z82" s="1418"/>
      <c r="AA82" s="68"/>
      <c r="AB82" s="530"/>
      <c r="AC82" s="1349"/>
    </row>
    <row r="83" spans="1:29" s="2175" customFormat="1" ht="16.5" thickBot="1" x14ac:dyDescent="0.3">
      <c r="A83" s="2175" t="s">
        <v>102</v>
      </c>
      <c r="B83" s="2176"/>
      <c r="C83" s="2176"/>
      <c r="D83" s="2176"/>
      <c r="E83" s="2176"/>
      <c r="F83" s="2176"/>
      <c r="G83" s="2176"/>
      <c r="H83" s="2176"/>
      <c r="I83" s="2176"/>
      <c r="J83" s="2176"/>
      <c r="K83" s="2176"/>
      <c r="L83" s="2176"/>
      <c r="M83" s="2176"/>
      <c r="N83" s="2176"/>
      <c r="O83" s="2176"/>
      <c r="P83" s="2176"/>
      <c r="Q83" s="2176"/>
      <c r="R83" s="2176"/>
      <c r="S83" s="2176"/>
      <c r="T83" s="2176"/>
      <c r="U83" s="2176"/>
      <c r="V83" s="2176"/>
      <c r="W83" s="2176"/>
      <c r="X83" s="2176"/>
      <c r="Y83" s="2176"/>
      <c r="Z83" s="2176"/>
      <c r="AA83" s="2176"/>
      <c r="AB83" s="2176"/>
      <c r="AC83" s="2176"/>
    </row>
    <row r="84" spans="1:29" ht="31.5" x14ac:dyDescent="0.25">
      <c r="A84" s="26" t="s">
        <v>103</v>
      </c>
      <c r="B84" s="46" t="s">
        <v>104</v>
      </c>
      <c r="C84" s="1415">
        <v>0</v>
      </c>
      <c r="D84" s="1180">
        <v>300</v>
      </c>
      <c r="E84" s="1179">
        <v>2000</v>
      </c>
      <c r="F84" s="1180">
        <v>56</v>
      </c>
      <c r="G84" s="1179">
        <v>2000</v>
      </c>
      <c r="H84" s="1180">
        <v>1393</v>
      </c>
      <c r="I84" s="1179">
        <v>6000</v>
      </c>
      <c r="J84" s="1739">
        <v>4645</v>
      </c>
      <c r="K84" s="594">
        <v>18000</v>
      </c>
      <c r="L84" s="1456"/>
      <c r="M84" s="386"/>
      <c r="N84" s="50"/>
      <c r="O84" s="50"/>
      <c r="P84" s="50"/>
      <c r="Q84" s="50"/>
      <c r="R84" s="50"/>
      <c r="S84" s="790"/>
      <c r="T84" s="790"/>
      <c r="U84" s="1456"/>
      <c r="V84" s="343"/>
      <c r="W84" s="386"/>
      <c r="X84" s="386"/>
      <c r="Y84" s="1078"/>
      <c r="Z84" s="1456"/>
      <c r="AA84" s="343"/>
      <c r="AB84" s="386"/>
      <c r="AC84" s="408"/>
    </row>
    <row r="85" spans="1:29" ht="47.25" x14ac:dyDescent="0.25">
      <c r="A85" s="98" t="s">
        <v>105</v>
      </c>
      <c r="B85" s="113" t="s">
        <v>106</v>
      </c>
      <c r="C85" s="841"/>
      <c r="D85" s="8"/>
      <c r="E85" s="8"/>
      <c r="F85" s="8"/>
      <c r="G85" s="8"/>
      <c r="H85" s="8"/>
      <c r="I85" s="8"/>
      <c r="J85" s="338"/>
      <c r="K85" s="595"/>
      <c r="L85" s="1458"/>
      <c r="M85" s="378"/>
      <c r="N85" s="8"/>
      <c r="O85" s="8"/>
      <c r="P85" s="8"/>
      <c r="Q85" s="8"/>
      <c r="R85" s="8"/>
      <c r="S85" s="338"/>
      <c r="T85" s="338"/>
      <c r="U85" s="1458"/>
      <c r="V85" s="79"/>
      <c r="Z85" s="1458"/>
      <c r="AA85" s="79"/>
    </row>
    <row r="86" spans="1:29" ht="31.5" x14ac:dyDescent="0.25">
      <c r="A86" s="26" t="s">
        <v>107</v>
      </c>
      <c r="B86" s="114" t="s">
        <v>108</v>
      </c>
      <c r="C86" s="827">
        <v>0</v>
      </c>
      <c r="D86" s="1127">
        <v>28</v>
      </c>
      <c r="E86" s="1126">
        <v>0</v>
      </c>
      <c r="F86" s="1124">
        <v>46</v>
      </c>
      <c r="G86" s="1126">
        <v>200</v>
      </c>
      <c r="H86" s="1124">
        <v>304</v>
      </c>
      <c r="I86" s="1126">
        <v>200</v>
      </c>
      <c r="J86" s="1742">
        <v>152</v>
      </c>
      <c r="K86" s="595">
        <v>600</v>
      </c>
      <c r="L86" s="1458"/>
      <c r="M86" s="378"/>
      <c r="N86" s="8"/>
      <c r="O86" s="8"/>
      <c r="P86" s="8"/>
      <c r="Q86" s="8"/>
      <c r="R86" s="8"/>
      <c r="S86" s="338"/>
      <c r="T86" s="338"/>
      <c r="U86" s="1458"/>
      <c r="V86" s="79"/>
      <c r="Z86" s="1458"/>
      <c r="AA86" s="79"/>
    </row>
    <row r="87" spans="1:29" ht="47.25" x14ac:dyDescent="0.25">
      <c r="A87" s="26" t="s">
        <v>109</v>
      </c>
      <c r="B87" s="114" t="s">
        <v>110</v>
      </c>
      <c r="C87" s="827">
        <v>0</v>
      </c>
      <c r="D87" s="1127">
        <v>1</v>
      </c>
      <c r="E87" s="1126">
        <v>0</v>
      </c>
      <c r="F87" s="1127">
        <v>24</v>
      </c>
      <c r="G87" s="1126" t="s">
        <v>196</v>
      </c>
      <c r="H87" s="1127">
        <v>183</v>
      </c>
      <c r="I87" s="1126">
        <v>0</v>
      </c>
      <c r="J87" s="1746">
        <v>112</v>
      </c>
      <c r="K87" s="595">
        <v>50</v>
      </c>
      <c r="L87" s="1458"/>
      <c r="M87" s="378"/>
      <c r="N87" s="8"/>
      <c r="O87" s="8"/>
      <c r="P87" s="8"/>
      <c r="Q87" s="8"/>
      <c r="R87" s="8"/>
      <c r="S87" s="338"/>
      <c r="T87" s="338"/>
      <c r="U87" s="1458"/>
      <c r="V87" s="79"/>
      <c r="Z87" s="1458"/>
      <c r="AA87" s="79"/>
    </row>
    <row r="88" spans="1:29" ht="31.5" x14ac:dyDescent="0.25">
      <c r="A88" s="17" t="s">
        <v>111</v>
      </c>
      <c r="B88" s="113" t="s">
        <v>112</v>
      </c>
      <c r="C88" s="841"/>
      <c r="D88" s="1118"/>
      <c r="E88" s="8"/>
      <c r="F88" s="8"/>
      <c r="G88" s="8"/>
      <c r="H88" s="8"/>
      <c r="I88" s="8"/>
      <c r="J88" s="338"/>
      <c r="K88" s="595"/>
      <c r="L88" s="1458"/>
      <c r="M88" s="378"/>
      <c r="N88" s="8"/>
      <c r="O88" s="8"/>
      <c r="P88" s="8"/>
      <c r="Q88" s="8"/>
      <c r="R88" s="8"/>
      <c r="S88" s="338"/>
      <c r="T88" s="338"/>
      <c r="U88" s="1458"/>
      <c r="V88" s="79"/>
      <c r="Z88" s="1458"/>
      <c r="AA88" s="79"/>
    </row>
    <row r="89" spans="1:29" ht="33.950000000000003" customHeight="1" x14ac:dyDescent="0.25">
      <c r="A89" s="26" t="s">
        <v>113</v>
      </c>
      <c r="B89" s="114" t="s">
        <v>63</v>
      </c>
      <c r="C89" s="827"/>
      <c r="D89" s="309"/>
      <c r="E89" s="1144"/>
      <c r="F89" s="1144"/>
      <c r="G89" s="1144"/>
      <c r="H89" s="1144"/>
      <c r="I89" s="1144"/>
      <c r="J89" s="1693"/>
      <c r="K89" s="1309"/>
      <c r="L89" s="1455"/>
      <c r="M89" s="384"/>
      <c r="N89" s="8"/>
      <c r="O89" s="8"/>
      <c r="P89" s="8"/>
      <c r="Q89" s="8"/>
      <c r="R89" s="8"/>
      <c r="S89" s="338"/>
      <c r="T89" s="338"/>
      <c r="U89" s="1455"/>
      <c r="V89" s="5"/>
      <c r="W89" s="384"/>
      <c r="X89" s="384"/>
      <c r="Y89" s="1091"/>
      <c r="Z89" s="1455"/>
      <c r="AA89" s="5"/>
      <c r="AB89" s="384"/>
      <c r="AC89" s="1348"/>
    </row>
    <row r="90" spans="1:29" ht="32.25" thickBot="1" x14ac:dyDescent="0.3">
      <c r="A90" s="116" t="s">
        <v>114</v>
      </c>
      <c r="B90" s="115" t="s">
        <v>115</v>
      </c>
      <c r="C90" s="1423"/>
      <c r="D90" s="1155"/>
      <c r="E90" s="14"/>
      <c r="F90" s="14"/>
      <c r="G90" s="14"/>
      <c r="H90" s="14"/>
      <c r="I90" s="14"/>
      <c r="J90" s="339"/>
      <c r="K90" s="596"/>
      <c r="L90" s="1457"/>
      <c r="M90" s="385"/>
      <c r="N90" s="14"/>
      <c r="O90" s="14"/>
      <c r="P90" s="14"/>
      <c r="Q90" s="14"/>
      <c r="R90" s="14"/>
      <c r="S90" s="339"/>
      <c r="T90" s="339"/>
      <c r="U90" s="1457"/>
      <c r="V90" s="428"/>
      <c r="W90" s="385"/>
      <c r="X90" s="385"/>
      <c r="Y90" s="1090"/>
      <c r="Z90" s="1457"/>
      <c r="AA90" s="428"/>
      <c r="AB90" s="385"/>
      <c r="AC90" s="1350"/>
    </row>
    <row r="91" spans="1:29" s="2188" customFormat="1" ht="16.5" thickBot="1" x14ac:dyDescent="0.3">
      <c r="A91" s="2175" t="s">
        <v>116</v>
      </c>
      <c r="B91" s="2176"/>
      <c r="C91" s="2176"/>
      <c r="D91" s="2176"/>
      <c r="E91" s="2176"/>
      <c r="F91" s="2176"/>
      <c r="G91" s="2176"/>
      <c r="H91" s="2176"/>
      <c r="I91" s="2176"/>
      <c r="J91" s="2176"/>
      <c r="K91" s="2176"/>
      <c r="L91" s="2176"/>
      <c r="M91" s="2176"/>
      <c r="N91" s="2176"/>
      <c r="O91" s="2176"/>
      <c r="P91" s="2176"/>
      <c r="Q91" s="2176"/>
      <c r="R91" s="2176"/>
      <c r="S91" s="2176"/>
      <c r="T91" s="2176"/>
      <c r="U91" s="2176"/>
      <c r="V91" s="2176"/>
      <c r="W91" s="2176"/>
      <c r="X91" s="2176"/>
      <c r="Y91" s="2176"/>
      <c r="Z91" s="2176"/>
      <c r="AA91" s="2176"/>
      <c r="AB91" s="2176"/>
      <c r="AC91" s="2176"/>
    </row>
    <row r="92" spans="1:29" ht="15.75" x14ac:dyDescent="0.25">
      <c r="A92" s="26" t="s">
        <v>117</v>
      </c>
      <c r="B92" s="46" t="s">
        <v>118</v>
      </c>
      <c r="C92" s="1415"/>
      <c r="D92" s="1165"/>
      <c r="E92" s="50"/>
      <c r="F92" s="50"/>
      <c r="G92" s="50"/>
      <c r="H92" s="50"/>
      <c r="I92" s="50"/>
      <c r="J92" s="790"/>
      <c r="K92" s="611"/>
      <c r="L92" s="1549"/>
      <c r="M92" s="386"/>
      <c r="N92" s="50"/>
      <c r="O92" s="50"/>
      <c r="P92" s="50"/>
      <c r="Q92" s="50"/>
      <c r="R92" s="50"/>
      <c r="S92" s="790"/>
      <c r="T92" s="790"/>
      <c r="U92" s="1549"/>
      <c r="V92" s="50"/>
      <c r="W92" s="386"/>
      <c r="X92" s="386"/>
      <c r="Y92" s="1078"/>
      <c r="Z92" s="1549"/>
      <c r="AA92" s="50"/>
      <c r="AB92" s="386"/>
      <c r="AC92" s="408"/>
    </row>
    <row r="93" spans="1:29" ht="31.5" x14ac:dyDescent="0.25">
      <c r="A93" s="17" t="s">
        <v>119</v>
      </c>
      <c r="B93" s="47" t="s">
        <v>120</v>
      </c>
      <c r="C93" s="841"/>
      <c r="D93" s="1118"/>
      <c r="E93" s="8"/>
      <c r="F93" s="8"/>
      <c r="G93" s="8"/>
      <c r="H93" s="8"/>
      <c r="I93" s="8"/>
      <c r="J93" s="338"/>
      <c r="K93" s="34"/>
      <c r="L93" s="672"/>
      <c r="M93" s="378"/>
      <c r="N93" s="8"/>
      <c r="O93" s="8"/>
      <c r="P93" s="8"/>
      <c r="Q93" s="8"/>
      <c r="R93" s="8"/>
      <c r="S93" s="338"/>
      <c r="T93" s="338"/>
    </row>
    <row r="94" spans="1:29" ht="26.45" customHeight="1" x14ac:dyDescent="0.25">
      <c r="A94" s="26" t="s">
        <v>121</v>
      </c>
      <c r="B94" s="46" t="s">
        <v>122</v>
      </c>
      <c r="C94" s="827"/>
      <c r="D94" s="309"/>
      <c r="E94" s="8"/>
      <c r="F94" s="8"/>
      <c r="G94" s="8"/>
      <c r="H94" s="8"/>
      <c r="I94" s="8"/>
      <c r="J94" s="338"/>
      <c r="K94" s="34"/>
      <c r="L94" s="672"/>
      <c r="M94" s="378"/>
      <c r="N94" s="8"/>
      <c r="O94" s="8"/>
      <c r="P94" s="8"/>
      <c r="Q94" s="8"/>
      <c r="R94" s="8"/>
      <c r="S94" s="338"/>
      <c r="T94" s="338"/>
    </row>
    <row r="95" spans="1:29" ht="37.5" customHeight="1" x14ac:dyDescent="0.25">
      <c r="A95" s="26" t="s">
        <v>123</v>
      </c>
      <c r="B95" s="46" t="s">
        <v>122</v>
      </c>
      <c r="C95" s="827"/>
      <c r="D95" s="309"/>
      <c r="E95" s="8"/>
      <c r="F95" s="8"/>
      <c r="G95" s="8"/>
      <c r="H95" s="8"/>
      <c r="I95" s="8"/>
      <c r="J95" s="338"/>
      <c r="K95" s="34"/>
      <c r="L95" s="672"/>
      <c r="M95" s="378"/>
      <c r="N95" s="8"/>
      <c r="O95" s="8"/>
      <c r="P95" s="8"/>
      <c r="Q95" s="8"/>
      <c r="R95" s="8"/>
      <c r="S95" s="338"/>
      <c r="T95" s="338"/>
    </row>
    <row r="96" spans="1:29" ht="27.95" customHeight="1" thickBot="1" x14ac:dyDescent="0.3">
      <c r="A96" s="17" t="s">
        <v>124</v>
      </c>
      <c r="B96" s="47" t="s">
        <v>125</v>
      </c>
      <c r="C96" s="841"/>
      <c r="D96" s="1118"/>
      <c r="E96" s="8"/>
      <c r="F96" s="8"/>
      <c r="G96" s="8"/>
      <c r="H96" s="8"/>
      <c r="I96" s="8"/>
      <c r="J96" s="338"/>
      <c r="K96" s="34"/>
      <c r="L96" s="672"/>
      <c r="M96" s="378"/>
      <c r="N96" s="8"/>
      <c r="O96" s="8"/>
      <c r="P96" s="8"/>
      <c r="Q96" s="8"/>
      <c r="R96" s="8"/>
      <c r="S96" s="338"/>
      <c r="T96" s="338"/>
    </row>
    <row r="97" spans="1:44" s="2266" customFormat="1" ht="17.100000000000001" customHeight="1" thickBot="1" x14ac:dyDescent="0.3">
      <c r="A97" s="2264" t="s">
        <v>126</v>
      </c>
      <c r="B97" s="2265"/>
      <c r="C97" s="2265"/>
      <c r="D97" s="2265"/>
      <c r="E97" s="2265"/>
      <c r="F97" s="2265"/>
      <c r="G97" s="2265"/>
      <c r="H97" s="2265"/>
      <c r="I97" s="2265"/>
      <c r="J97" s="2265"/>
      <c r="K97" s="2265"/>
      <c r="L97" s="2265"/>
      <c r="M97" s="2265"/>
      <c r="N97" s="2265"/>
      <c r="O97" s="2265"/>
      <c r="P97" s="2265"/>
      <c r="Q97" s="2265"/>
      <c r="R97" s="2265"/>
      <c r="S97" s="2265"/>
      <c r="T97" s="2265"/>
      <c r="U97" s="2265"/>
      <c r="V97" s="2265"/>
      <c r="W97" s="2265"/>
      <c r="X97" s="2265"/>
      <c r="Y97" s="2265"/>
      <c r="Z97" s="2265"/>
      <c r="AA97" s="2265"/>
      <c r="AB97" s="2265"/>
      <c r="AC97" s="2265"/>
      <c r="AD97" s="2265"/>
    </row>
    <row r="98" spans="1:44" s="2256" customFormat="1" ht="17.100000000000001" customHeight="1" thickBot="1" x14ac:dyDescent="0.3">
      <c r="A98" s="2256" t="s">
        <v>127</v>
      </c>
      <c r="B98" s="2257"/>
      <c r="C98" s="2257"/>
      <c r="D98" s="2257"/>
      <c r="E98" s="2257"/>
      <c r="F98" s="2257"/>
      <c r="G98" s="2257"/>
      <c r="H98" s="2257"/>
      <c r="I98" s="2257"/>
      <c r="J98" s="2257"/>
      <c r="K98" s="2257"/>
      <c r="L98" s="2257"/>
      <c r="M98" s="2257"/>
      <c r="N98" s="2257"/>
      <c r="O98" s="2257"/>
      <c r="P98" s="2257"/>
      <c r="Q98" s="2257"/>
      <c r="R98" s="2257"/>
      <c r="S98" s="2257"/>
      <c r="T98" s="2257"/>
      <c r="U98" s="2257"/>
      <c r="V98" s="2257"/>
      <c r="W98" s="2257"/>
      <c r="X98" s="2257"/>
      <c r="Y98" s="2257"/>
      <c r="Z98" s="2257"/>
      <c r="AA98" s="2257"/>
      <c r="AB98" s="2257"/>
      <c r="AC98" s="2257"/>
      <c r="AD98" s="2257"/>
    </row>
    <row r="99" spans="1:44" ht="48" thickBot="1" x14ac:dyDescent="0.3">
      <c r="A99" s="26" t="s">
        <v>194</v>
      </c>
      <c r="B99" s="46" t="s">
        <v>128</v>
      </c>
      <c r="C99" s="1419">
        <v>0</v>
      </c>
      <c r="D99" s="1215">
        <v>0</v>
      </c>
      <c r="E99" s="1198">
        <v>0</v>
      </c>
      <c r="F99" s="1215">
        <v>0</v>
      </c>
      <c r="G99" s="1198">
        <v>0</v>
      </c>
      <c r="H99" s="531">
        <v>0</v>
      </c>
      <c r="I99" s="1198">
        <v>0</v>
      </c>
      <c r="J99" s="1734">
        <v>0</v>
      </c>
      <c r="K99" s="600">
        <v>0.05</v>
      </c>
      <c r="L99" s="1454"/>
      <c r="M99" s="533"/>
      <c r="N99" s="50"/>
      <c r="O99" s="1166"/>
      <c r="P99" s="50"/>
      <c r="Q99" s="50"/>
      <c r="R99" s="50"/>
      <c r="S99" s="2049"/>
      <c r="T99" s="790"/>
      <c r="U99" s="1454"/>
      <c r="V99" s="74"/>
      <c r="W99" s="533"/>
      <c r="X99" s="533"/>
      <c r="Y99" s="1096"/>
      <c r="Z99" s="1454"/>
      <c r="AA99" s="74"/>
      <c r="AB99" s="533"/>
      <c r="AC99" s="1347"/>
    </row>
    <row r="100" spans="1:44" ht="32.25" thickBot="1" x14ac:dyDescent="0.3">
      <c r="A100" s="17" t="s">
        <v>129</v>
      </c>
      <c r="B100" s="47" t="s">
        <v>63</v>
      </c>
      <c r="C100" s="712">
        <v>0.51</v>
      </c>
      <c r="D100" s="520">
        <v>0.62</v>
      </c>
      <c r="E100" s="1136">
        <v>0.6</v>
      </c>
      <c r="F100" s="520">
        <v>0.77</v>
      </c>
      <c r="G100" s="1136">
        <v>0.6</v>
      </c>
      <c r="H100" s="384"/>
      <c r="I100" s="1136">
        <v>0.65</v>
      </c>
      <c r="J100" s="1735">
        <v>0.62</v>
      </c>
      <c r="K100" s="62">
        <v>0.65</v>
      </c>
      <c r="L100" s="1455">
        <v>0.75</v>
      </c>
      <c r="M100" s="231">
        <v>0.77</v>
      </c>
      <c r="N100" s="8" t="s">
        <v>229</v>
      </c>
      <c r="O100" s="1670">
        <v>0.28999999999999998</v>
      </c>
      <c r="P100" s="164">
        <v>0.57499999999999996</v>
      </c>
      <c r="Q100" s="443">
        <v>0.47</v>
      </c>
      <c r="R100" s="8"/>
      <c r="S100" s="1705">
        <v>0.53</v>
      </c>
      <c r="T100" s="338"/>
      <c r="U100" s="1455"/>
      <c r="V100" s="5"/>
      <c r="W100" s="384"/>
      <c r="X100" s="384"/>
      <c r="Y100" s="1091"/>
      <c r="Z100" s="1455">
        <v>0.47</v>
      </c>
      <c r="AA100" s="5">
        <v>0.34</v>
      </c>
      <c r="AB100" s="384"/>
      <c r="AC100" s="1348"/>
      <c r="AD100" s="2060"/>
    </row>
    <row r="101" spans="1:44" ht="32.25" thickBot="1" x14ac:dyDescent="0.3">
      <c r="A101" s="116" t="s">
        <v>130</v>
      </c>
      <c r="B101" s="297" t="s">
        <v>63</v>
      </c>
      <c r="C101" s="1423" t="s">
        <v>196</v>
      </c>
      <c r="D101" s="68" t="s">
        <v>196</v>
      </c>
      <c r="E101" s="68">
        <v>0</v>
      </c>
      <c r="F101" s="1183" t="s">
        <v>196</v>
      </c>
      <c r="G101" s="1183">
        <v>0.4</v>
      </c>
      <c r="H101" s="1184">
        <v>0.26</v>
      </c>
      <c r="I101" s="1183">
        <v>0.4</v>
      </c>
      <c r="J101" s="1738">
        <v>0.3</v>
      </c>
      <c r="K101" s="605">
        <v>0.45</v>
      </c>
      <c r="L101" s="1418">
        <v>0</v>
      </c>
      <c r="M101" s="530">
        <v>0</v>
      </c>
      <c r="N101" s="14"/>
      <c r="O101" s="1234">
        <v>0.28000000000000003</v>
      </c>
      <c r="P101" s="1176">
        <v>0.1</v>
      </c>
      <c r="Q101" s="1176"/>
      <c r="R101" s="1176"/>
      <c r="S101" s="451">
        <v>0.3</v>
      </c>
      <c r="T101" s="451"/>
      <c r="U101" s="1418"/>
      <c r="V101" s="68"/>
      <c r="W101" s="530"/>
      <c r="X101" s="530"/>
      <c r="Y101" s="1097"/>
      <c r="Z101" s="1418"/>
      <c r="AA101" s="68"/>
      <c r="AB101" s="530"/>
      <c r="AC101" s="1349"/>
    </row>
    <row r="102" spans="1:44" s="2238" customFormat="1" ht="16.5" thickBot="1" x14ac:dyDescent="0.3">
      <c r="A102" s="2238" t="s">
        <v>131</v>
      </c>
      <c r="B102" s="2239"/>
      <c r="C102" s="2239"/>
      <c r="D102" s="2239"/>
      <c r="E102" s="2239"/>
      <c r="F102" s="2239"/>
      <c r="G102" s="2239"/>
      <c r="H102" s="2239"/>
      <c r="I102" s="2239"/>
      <c r="J102" s="2239"/>
      <c r="K102" s="2239"/>
      <c r="L102" s="2239"/>
      <c r="M102" s="2239"/>
      <c r="N102" s="2239"/>
      <c r="O102" s="2239"/>
      <c r="P102" s="2239"/>
      <c r="Q102" s="2239"/>
      <c r="R102" s="2239"/>
      <c r="S102" s="2239"/>
      <c r="T102" s="2239"/>
      <c r="U102" s="2239"/>
      <c r="V102" s="2239"/>
      <c r="W102" s="2239"/>
      <c r="X102" s="2239"/>
      <c r="Y102" s="2239"/>
      <c r="Z102" s="2239"/>
      <c r="AA102" s="2239"/>
      <c r="AB102" s="2239"/>
      <c r="AC102" s="2239"/>
      <c r="AD102" s="2239"/>
    </row>
    <row r="103" spans="1:44" ht="31.5" x14ac:dyDescent="0.25">
      <c r="A103" s="26" t="s">
        <v>132</v>
      </c>
      <c r="B103" s="46" t="s">
        <v>63</v>
      </c>
      <c r="C103" s="1436" t="s">
        <v>196</v>
      </c>
      <c r="D103" s="1198" t="s">
        <v>196</v>
      </c>
      <c r="E103" s="1198">
        <v>0.8</v>
      </c>
      <c r="F103" s="1198"/>
      <c r="G103" s="1198">
        <v>0.8</v>
      </c>
      <c r="H103" s="1200">
        <v>0.26</v>
      </c>
      <c r="I103" s="1198">
        <v>0.8</v>
      </c>
      <c r="J103" s="1740">
        <v>0.3</v>
      </c>
      <c r="K103" s="600">
        <v>0.7</v>
      </c>
      <c r="L103" s="1454">
        <v>0</v>
      </c>
      <c r="M103" s="533">
        <v>0</v>
      </c>
      <c r="N103" s="50"/>
      <c r="O103" s="565">
        <v>0.28000000000000003</v>
      </c>
      <c r="P103" s="1166">
        <v>0.2</v>
      </c>
      <c r="Q103" s="1201"/>
      <c r="R103" s="1166"/>
      <c r="S103" s="1697">
        <v>0.3</v>
      </c>
      <c r="T103" s="1697"/>
      <c r="U103" s="1454"/>
      <c r="V103" s="74"/>
      <c r="W103" s="533"/>
      <c r="X103" s="533"/>
      <c r="Y103" s="1096"/>
      <c r="Z103" s="1454"/>
      <c r="AA103" s="74"/>
      <c r="AB103" s="533"/>
      <c r="AC103" s="1347"/>
    </row>
    <row r="104" spans="1:44" ht="31.5" x14ac:dyDescent="0.25">
      <c r="A104" s="17" t="s">
        <v>187</v>
      </c>
      <c r="B104" s="47" t="s">
        <v>133</v>
      </c>
      <c r="C104" s="672" t="s">
        <v>195</v>
      </c>
      <c r="D104" s="79" t="s">
        <v>195</v>
      </c>
      <c r="E104" s="79">
        <v>0</v>
      </c>
      <c r="F104" s="1126">
        <v>0</v>
      </c>
      <c r="G104" s="1126">
        <v>0</v>
      </c>
      <c r="H104" s="1127">
        <v>20</v>
      </c>
      <c r="I104" s="1126">
        <v>10</v>
      </c>
      <c r="J104" s="1746">
        <v>20</v>
      </c>
      <c r="K104" s="595">
        <v>10</v>
      </c>
      <c r="L104" s="1543"/>
      <c r="M104" s="378"/>
      <c r="N104" s="8"/>
      <c r="O104" s="1132"/>
      <c r="P104" s="164"/>
      <c r="Q104" s="8"/>
      <c r="R104" s="8"/>
      <c r="S104" s="338">
        <v>300</v>
      </c>
      <c r="T104" s="338"/>
      <c r="U104" s="1543"/>
      <c r="V104" s="163"/>
      <c r="Z104" s="1543"/>
      <c r="AA104" s="163"/>
    </row>
    <row r="105" spans="1:44" ht="16.5" thickBot="1" x14ac:dyDescent="0.3">
      <c r="A105" s="26" t="s">
        <v>134</v>
      </c>
      <c r="B105" s="46" t="s">
        <v>63</v>
      </c>
      <c r="C105" s="1423"/>
      <c r="D105" s="1183"/>
      <c r="E105" s="1183">
        <v>0.8</v>
      </c>
      <c r="F105" s="1183"/>
      <c r="G105" s="1183">
        <v>0.8</v>
      </c>
      <c r="H105" s="1184">
        <v>0.19</v>
      </c>
      <c r="I105" s="1183">
        <v>0.8</v>
      </c>
      <c r="J105" s="1738">
        <v>0.2</v>
      </c>
      <c r="K105" s="605">
        <v>0.7</v>
      </c>
      <c r="L105" s="1418">
        <v>0</v>
      </c>
      <c r="M105" s="528">
        <v>0.1</v>
      </c>
      <c r="N105" s="14"/>
      <c r="O105" s="1234">
        <v>0.13</v>
      </c>
      <c r="P105" s="1176">
        <v>0.1</v>
      </c>
      <c r="Q105" s="1185"/>
      <c r="R105" s="1176"/>
      <c r="S105" s="451">
        <v>0.15</v>
      </c>
      <c r="T105" s="451"/>
      <c r="U105" s="1455"/>
      <c r="V105" s="5"/>
      <c r="W105" s="384"/>
      <c r="X105" s="384"/>
      <c r="Y105" s="1091"/>
      <c r="Z105" s="1455"/>
      <c r="AA105" s="5"/>
      <c r="AB105" s="384"/>
      <c r="AC105" s="1348"/>
    </row>
    <row r="106" spans="1:44" ht="32.25" thickBot="1" x14ac:dyDescent="0.3">
      <c r="A106" s="116" t="s">
        <v>135</v>
      </c>
      <c r="B106" s="297" t="s">
        <v>63</v>
      </c>
      <c r="C106" s="1916"/>
      <c r="D106" s="1917"/>
      <c r="E106" s="1917">
        <v>0.42500000000000004</v>
      </c>
      <c r="F106" s="1917"/>
      <c r="G106" s="1917">
        <v>0.47500000000000003</v>
      </c>
      <c r="H106" s="1918">
        <v>0.11</v>
      </c>
      <c r="I106" s="1917">
        <v>0.5</v>
      </c>
      <c r="J106" s="1919">
        <v>0.2</v>
      </c>
      <c r="K106" s="1920">
        <v>0.7</v>
      </c>
      <c r="L106" s="1952">
        <v>0</v>
      </c>
      <c r="M106" s="2050">
        <v>0</v>
      </c>
      <c r="N106" s="2051"/>
      <c r="O106" s="2052">
        <v>0.19</v>
      </c>
      <c r="P106" s="2053">
        <v>0.1</v>
      </c>
      <c r="Q106" s="2054"/>
      <c r="R106" s="2053"/>
      <c r="S106" s="2055">
        <v>0.2</v>
      </c>
      <c r="T106" s="2055"/>
      <c r="U106" s="1418"/>
      <c r="V106" s="68"/>
      <c r="W106" s="530"/>
      <c r="X106" s="530"/>
      <c r="Y106" s="1097"/>
      <c r="Z106" s="1418"/>
      <c r="AA106" s="68"/>
      <c r="AB106" s="530"/>
      <c r="AC106" s="1349"/>
    </row>
    <row r="107" spans="1:44" s="1984" customFormat="1" ht="16.5" thickBot="1" x14ac:dyDescent="0.3">
      <c r="A107" s="2175" t="s">
        <v>136</v>
      </c>
      <c r="B107" s="2176"/>
      <c r="C107" s="2176"/>
      <c r="D107" s="2176"/>
      <c r="E107" s="2176"/>
      <c r="F107" s="2176"/>
      <c r="G107" s="2176"/>
      <c r="H107" s="2176"/>
      <c r="I107" s="2176"/>
      <c r="J107" s="2176"/>
      <c r="K107" s="2176"/>
      <c r="L107" s="2176"/>
      <c r="M107" s="2176"/>
      <c r="N107" s="2176"/>
      <c r="O107" s="2176"/>
      <c r="P107" s="2176"/>
      <c r="Q107" s="2176"/>
      <c r="R107" s="2176"/>
      <c r="S107" s="57"/>
      <c r="T107" s="1980"/>
      <c r="U107" s="1982"/>
      <c r="V107" s="1981"/>
      <c r="W107" s="1981"/>
      <c r="X107" s="1981"/>
      <c r="Y107" s="1980"/>
      <c r="Z107" s="1982"/>
      <c r="AA107" s="1981"/>
      <c r="AB107" s="1981"/>
      <c r="AC107" s="1983"/>
      <c r="AD107" s="1720"/>
      <c r="AE107" s="1720"/>
      <c r="AF107" s="1720"/>
      <c r="AG107" s="1720"/>
      <c r="AH107" s="1720"/>
      <c r="AI107" s="1720"/>
      <c r="AJ107" s="1720"/>
      <c r="AK107" s="1720"/>
      <c r="AL107" s="1720"/>
      <c r="AM107" s="1720"/>
      <c r="AN107" s="1720"/>
      <c r="AO107" s="1720"/>
      <c r="AP107" s="1720"/>
      <c r="AQ107" s="1720"/>
      <c r="AR107" s="1720"/>
    </row>
    <row r="108" spans="1:44" ht="31.5" x14ac:dyDescent="0.25">
      <c r="A108" s="26" t="s">
        <v>188</v>
      </c>
      <c r="B108" s="46" t="s">
        <v>137</v>
      </c>
      <c r="C108" s="1415"/>
      <c r="D108" s="1178"/>
      <c r="E108" s="50"/>
      <c r="F108" s="50">
        <v>0</v>
      </c>
      <c r="G108" s="50"/>
      <c r="H108" s="50"/>
      <c r="I108" s="50"/>
      <c r="J108" s="790"/>
      <c r="K108" s="611"/>
      <c r="L108" s="1454">
        <v>0</v>
      </c>
      <c r="M108" s="531">
        <v>0.1</v>
      </c>
      <c r="N108" s="50"/>
      <c r="O108" s="1671">
        <v>3</v>
      </c>
      <c r="P108" s="50" t="s">
        <v>196</v>
      </c>
      <c r="Q108" s="1181">
        <v>6</v>
      </c>
      <c r="R108" s="1274">
        <v>4</v>
      </c>
      <c r="S108" s="1303">
        <v>8</v>
      </c>
      <c r="T108" s="1303">
        <v>4</v>
      </c>
      <c r="U108" s="1454"/>
      <c r="V108" s="74"/>
      <c r="W108" s="533"/>
      <c r="X108" s="533"/>
      <c r="Y108" s="1096"/>
      <c r="Z108" s="1454"/>
      <c r="AA108" s="74"/>
      <c r="AB108" s="533"/>
      <c r="AC108" s="1347"/>
    </row>
    <row r="109" spans="1:44" ht="32.25" thickBot="1" x14ac:dyDescent="0.4">
      <c r="A109" s="303" t="s">
        <v>138</v>
      </c>
      <c r="B109" s="298" t="s">
        <v>139</v>
      </c>
      <c r="C109" s="1438"/>
      <c r="D109" s="1174"/>
      <c r="E109" s="14"/>
      <c r="F109" s="14">
        <v>0</v>
      </c>
      <c r="G109" s="14"/>
      <c r="H109" s="14"/>
      <c r="I109" s="14"/>
      <c r="J109" s="339"/>
      <c r="K109" s="352"/>
      <c r="L109" s="1418">
        <v>0</v>
      </c>
      <c r="M109" s="530">
        <v>0</v>
      </c>
      <c r="N109" s="14"/>
      <c r="O109" s="14"/>
      <c r="P109" s="14"/>
      <c r="Q109" s="14"/>
      <c r="R109" s="340"/>
      <c r="S109" s="1701"/>
      <c r="T109" s="1701"/>
      <c r="U109" s="1418"/>
      <c r="V109" s="68"/>
      <c r="W109" s="530"/>
      <c r="X109" s="530"/>
      <c r="Y109" s="1097"/>
      <c r="Z109" s="1418"/>
      <c r="AA109" s="68"/>
      <c r="AB109" s="530"/>
      <c r="AC109" s="1349"/>
    </row>
    <row r="110" spans="1:44" s="2175" customFormat="1" ht="16.5" thickBot="1" x14ac:dyDescent="0.3">
      <c r="A110" s="2175" t="s">
        <v>140</v>
      </c>
      <c r="B110" s="2176"/>
      <c r="C110" s="2176"/>
      <c r="D110" s="2176"/>
      <c r="E110" s="2176"/>
      <c r="F110" s="2176"/>
      <c r="G110" s="2176"/>
      <c r="H110" s="2176"/>
      <c r="I110" s="2176"/>
      <c r="J110" s="2176"/>
      <c r="K110" s="2176"/>
      <c r="L110" s="2176"/>
      <c r="M110" s="2176"/>
      <c r="N110" s="2176"/>
      <c r="O110" s="2176"/>
      <c r="P110" s="2176"/>
      <c r="Q110" s="2176"/>
      <c r="R110" s="2176"/>
      <c r="S110" s="2176"/>
      <c r="T110" s="2176"/>
      <c r="U110" s="2176"/>
      <c r="V110" s="2176"/>
      <c r="W110" s="2176"/>
      <c r="X110" s="2176"/>
      <c r="Y110" s="2176"/>
      <c r="Z110" s="2176"/>
      <c r="AA110" s="2176"/>
      <c r="AB110" s="2176"/>
      <c r="AC110" s="2176"/>
      <c r="AD110" s="2176"/>
    </row>
    <row r="111" spans="1:44" ht="15.75" x14ac:dyDescent="0.25">
      <c r="A111" s="26" t="s">
        <v>141</v>
      </c>
      <c r="B111" s="46" t="s">
        <v>142</v>
      </c>
      <c r="C111" s="1415">
        <v>0</v>
      </c>
      <c r="D111" s="1179">
        <v>0</v>
      </c>
      <c r="E111" s="1179">
        <v>0</v>
      </c>
      <c r="F111" s="1180">
        <v>8</v>
      </c>
      <c r="G111" s="1179" t="s">
        <v>196</v>
      </c>
      <c r="H111" s="1180">
        <v>7</v>
      </c>
      <c r="I111" s="1179">
        <v>0</v>
      </c>
      <c r="J111" s="1736">
        <v>7</v>
      </c>
      <c r="K111" s="594">
        <v>4</v>
      </c>
      <c r="L111" s="1456">
        <v>0</v>
      </c>
      <c r="M111" s="342">
        <v>46</v>
      </c>
      <c r="N111" s="50"/>
      <c r="O111" s="1671">
        <v>108</v>
      </c>
      <c r="P111" s="50"/>
      <c r="Q111" s="1181">
        <v>436</v>
      </c>
      <c r="R111" s="1274">
        <v>100</v>
      </c>
      <c r="S111" s="1303">
        <v>624</v>
      </c>
      <c r="T111" s="1303">
        <v>100</v>
      </c>
      <c r="U111" s="1456"/>
      <c r="V111" s="343"/>
      <c r="W111" s="386"/>
      <c r="X111" s="386"/>
      <c r="Y111" s="1078"/>
      <c r="Z111" s="1456"/>
      <c r="AA111" s="343"/>
      <c r="AB111" s="386"/>
      <c r="AC111" s="408"/>
    </row>
    <row r="112" spans="1:44" ht="31.5" x14ac:dyDescent="0.25">
      <c r="A112" s="17" t="s">
        <v>143</v>
      </c>
      <c r="B112" s="47" t="s">
        <v>144</v>
      </c>
      <c r="C112" s="706">
        <v>0.25</v>
      </c>
      <c r="D112" s="1148">
        <v>0.3</v>
      </c>
      <c r="E112" s="1136">
        <v>0.5</v>
      </c>
      <c r="F112" s="1148">
        <v>0.3</v>
      </c>
      <c r="G112" s="1136">
        <v>0.5</v>
      </c>
      <c r="H112" s="1148"/>
      <c r="I112" s="1136">
        <v>0.5</v>
      </c>
      <c r="J112" s="1735">
        <v>0.56999999999999995</v>
      </c>
      <c r="K112" s="62">
        <v>0.5</v>
      </c>
      <c r="L112" s="1455">
        <v>0</v>
      </c>
      <c r="M112" s="231">
        <v>0.45</v>
      </c>
      <c r="N112" s="8"/>
      <c r="O112" s="556">
        <v>0.61</v>
      </c>
      <c r="P112" s="164">
        <v>0.65</v>
      </c>
      <c r="Q112" s="443">
        <v>0.44</v>
      </c>
      <c r="R112" s="8"/>
      <c r="S112" s="1705">
        <v>0.59</v>
      </c>
      <c r="T112" s="338"/>
      <c r="U112" s="1455"/>
      <c r="V112" s="5"/>
      <c r="W112" s="384"/>
      <c r="X112" s="384"/>
      <c r="Y112" s="1091"/>
      <c r="Z112" s="1455">
        <v>0.33</v>
      </c>
      <c r="AA112" s="5">
        <v>0.33</v>
      </c>
      <c r="AB112" s="384"/>
      <c r="AC112" s="1348"/>
    </row>
    <row r="113" spans="1:29" ht="31.5" x14ac:dyDescent="0.25">
      <c r="A113" s="26" t="s">
        <v>145</v>
      </c>
      <c r="B113" s="46" t="s">
        <v>142</v>
      </c>
      <c r="C113" s="827">
        <v>0</v>
      </c>
      <c r="D113" s="1126">
        <v>0</v>
      </c>
      <c r="E113" s="1126">
        <v>0</v>
      </c>
      <c r="F113" s="1124">
        <v>5</v>
      </c>
      <c r="G113" s="1126" t="s">
        <v>196</v>
      </c>
      <c r="H113" s="1126"/>
      <c r="I113" s="1126">
        <v>0</v>
      </c>
      <c r="J113" s="1688"/>
      <c r="K113" s="595">
        <v>1</v>
      </c>
      <c r="L113" s="1458">
        <v>0</v>
      </c>
      <c r="M113" s="378">
        <v>0</v>
      </c>
      <c r="N113" s="8"/>
      <c r="O113" s="157">
        <v>17</v>
      </c>
      <c r="P113" s="8" t="s">
        <v>196</v>
      </c>
      <c r="Q113" s="1130">
        <v>16</v>
      </c>
      <c r="R113" s="1668">
        <v>3</v>
      </c>
      <c r="S113" s="1700">
        <v>39</v>
      </c>
      <c r="T113" s="1700">
        <v>3</v>
      </c>
      <c r="U113" s="1458"/>
      <c r="V113" s="79"/>
      <c r="Z113" s="1458"/>
      <c r="AA113" s="79"/>
    </row>
    <row r="114" spans="1:29" ht="32.25" thickBot="1" x14ac:dyDescent="0.3">
      <c r="A114" s="303" t="s">
        <v>146</v>
      </c>
      <c r="B114" s="298" t="s">
        <v>147</v>
      </c>
      <c r="C114" s="1438" t="s">
        <v>196</v>
      </c>
      <c r="D114" s="68" t="s">
        <v>196</v>
      </c>
      <c r="E114" s="68" t="s">
        <v>196</v>
      </c>
      <c r="F114" s="68"/>
      <c r="G114" s="68" t="s">
        <v>196</v>
      </c>
      <c r="H114" s="530"/>
      <c r="I114" s="68" t="s">
        <v>196</v>
      </c>
      <c r="J114" s="605"/>
      <c r="K114" s="605" t="s">
        <v>196</v>
      </c>
      <c r="L114" s="1418"/>
      <c r="M114" s="530"/>
      <c r="N114" s="14"/>
      <c r="O114" s="14"/>
      <c r="P114" s="14"/>
      <c r="Q114" s="14"/>
      <c r="R114" s="14"/>
      <c r="S114" s="339"/>
      <c r="T114" s="339"/>
      <c r="U114" s="1418"/>
      <c r="V114" s="68"/>
      <c r="W114" s="530"/>
      <c r="X114" s="530"/>
      <c r="Y114" s="1097"/>
      <c r="Z114" s="1418"/>
      <c r="AA114" s="68"/>
      <c r="AB114" s="530"/>
      <c r="AC114" s="1349"/>
    </row>
    <row r="115" spans="1:29" s="2175" customFormat="1" ht="16.5" thickBot="1" x14ac:dyDescent="0.3">
      <c r="A115" s="2175" t="s">
        <v>148</v>
      </c>
      <c r="B115" s="2176"/>
      <c r="C115" s="2176"/>
      <c r="D115" s="2176"/>
      <c r="E115" s="2176"/>
      <c r="F115" s="2176"/>
      <c r="G115" s="2176"/>
      <c r="H115" s="2176"/>
      <c r="I115" s="2176"/>
      <c r="J115" s="2176"/>
      <c r="K115" s="2176"/>
      <c r="L115" s="2176"/>
      <c r="M115" s="2176"/>
      <c r="N115" s="2176"/>
      <c r="O115" s="2176"/>
      <c r="P115" s="2176"/>
      <c r="Q115" s="2176"/>
      <c r="R115" s="2176"/>
      <c r="S115" s="2176"/>
      <c r="T115" s="2176"/>
      <c r="U115" s="2176"/>
      <c r="V115" s="2176"/>
      <c r="W115" s="2176"/>
      <c r="X115" s="2176"/>
      <c r="Y115" s="2176"/>
      <c r="Z115" s="2176"/>
      <c r="AA115" s="2176"/>
      <c r="AB115" s="2176"/>
      <c r="AC115" s="2176"/>
    </row>
    <row r="116" spans="1:29" ht="31.5" x14ac:dyDescent="0.25">
      <c r="A116" s="26" t="s">
        <v>149</v>
      </c>
      <c r="B116" s="46" t="s">
        <v>150</v>
      </c>
      <c r="C116" s="1415">
        <v>0</v>
      </c>
      <c r="D116" s="1178">
        <v>0</v>
      </c>
      <c r="E116" s="50" t="s">
        <v>196</v>
      </c>
      <c r="F116" s="50">
        <v>0</v>
      </c>
      <c r="G116" s="50"/>
      <c r="H116" s="50"/>
      <c r="I116" s="50"/>
      <c r="J116" s="790"/>
      <c r="K116" s="611"/>
      <c r="L116" s="1456">
        <v>0</v>
      </c>
      <c r="M116" s="386">
        <v>0</v>
      </c>
      <c r="N116" s="1274">
        <v>0</v>
      </c>
      <c r="O116" s="1206">
        <v>1</v>
      </c>
      <c r="P116" s="1274">
        <v>10</v>
      </c>
      <c r="Q116" s="1667">
        <v>3</v>
      </c>
      <c r="R116" s="1274">
        <v>7</v>
      </c>
      <c r="S116" s="1303">
        <v>12</v>
      </c>
      <c r="T116" s="1303">
        <v>7</v>
      </c>
      <c r="U116" s="1456"/>
      <c r="V116" s="343"/>
      <c r="W116" s="386"/>
      <c r="X116" s="386"/>
      <c r="Y116" s="1078"/>
      <c r="Z116" s="1456"/>
      <c r="AA116" s="343"/>
      <c r="AB116" s="386"/>
      <c r="AC116" s="408"/>
    </row>
    <row r="117" spans="1:29" ht="31.5" x14ac:dyDescent="0.25">
      <c r="A117" s="17" t="s">
        <v>151</v>
      </c>
      <c r="B117" s="47" t="s">
        <v>152</v>
      </c>
      <c r="C117" s="841">
        <v>0</v>
      </c>
      <c r="D117" s="284">
        <v>0</v>
      </c>
      <c r="E117" s="8" t="s">
        <v>196</v>
      </c>
      <c r="F117" s="8">
        <v>0</v>
      </c>
      <c r="G117" s="8"/>
      <c r="H117" s="8"/>
      <c r="I117" s="8"/>
      <c r="J117" s="338"/>
      <c r="K117" s="34"/>
      <c r="L117" s="1544">
        <v>0</v>
      </c>
      <c r="M117" s="835">
        <v>0</v>
      </c>
      <c r="N117" s="8"/>
      <c r="O117" s="8">
        <v>0</v>
      </c>
      <c r="P117" s="8"/>
      <c r="Q117" s="1130">
        <v>2</v>
      </c>
      <c r="R117" s="1668">
        <v>3</v>
      </c>
      <c r="S117" s="1700">
        <v>7</v>
      </c>
      <c r="T117" s="1700">
        <v>3</v>
      </c>
      <c r="U117" s="1544"/>
      <c r="V117" s="1126"/>
      <c r="W117" s="835"/>
      <c r="X117" s="835"/>
      <c r="Y117" s="1706"/>
      <c r="Z117" s="1544"/>
      <c r="AA117" s="1126"/>
      <c r="AB117" s="835"/>
      <c r="AC117" s="1410"/>
    </row>
    <row r="118" spans="1:29" ht="16.5" thickBot="1" x14ac:dyDescent="0.3">
      <c r="A118" s="116" t="s">
        <v>153</v>
      </c>
      <c r="B118" s="297" t="s">
        <v>154</v>
      </c>
      <c r="C118" s="1423">
        <v>0</v>
      </c>
      <c r="D118" s="1210">
        <v>0</v>
      </c>
      <c r="E118" s="14" t="s">
        <v>196</v>
      </c>
      <c r="F118" s="14">
        <v>0</v>
      </c>
      <c r="G118" s="14"/>
      <c r="H118" s="14"/>
      <c r="I118" s="14"/>
      <c r="J118" s="339"/>
      <c r="K118" s="352"/>
      <c r="L118" s="1457">
        <v>0</v>
      </c>
      <c r="M118" s="532">
        <v>515</v>
      </c>
      <c r="N118" s="14"/>
      <c r="O118" s="1175">
        <v>244</v>
      </c>
      <c r="P118" s="14" t="s">
        <v>196</v>
      </c>
      <c r="Q118" s="1222">
        <v>146</v>
      </c>
      <c r="R118" s="1239">
        <v>189</v>
      </c>
      <c r="S118" s="1699">
        <v>949</v>
      </c>
      <c r="T118" s="1699">
        <v>189</v>
      </c>
      <c r="U118" s="1457"/>
      <c r="V118" s="428"/>
      <c r="W118" s="385"/>
      <c r="X118" s="385"/>
      <c r="Y118" s="1090"/>
      <c r="Z118" s="1457"/>
      <c r="AA118" s="428"/>
      <c r="AB118" s="385"/>
      <c r="AC118" s="1350"/>
    </row>
    <row r="119" spans="1:29" s="2255" customFormat="1" ht="15.95" customHeight="1" thickBot="1" x14ac:dyDescent="0.3">
      <c r="A119" s="2253" t="s">
        <v>155</v>
      </c>
      <c r="B119" s="2254"/>
      <c r="C119" s="2254"/>
      <c r="D119" s="2254"/>
      <c r="E119" s="2254"/>
      <c r="F119" s="2254"/>
      <c r="G119" s="2254"/>
      <c r="H119" s="2254"/>
      <c r="I119" s="2254"/>
      <c r="J119" s="2254"/>
      <c r="K119" s="2254"/>
      <c r="L119" s="2254"/>
      <c r="M119" s="2254"/>
      <c r="N119" s="2254"/>
      <c r="O119" s="2254"/>
      <c r="P119" s="2254"/>
      <c r="Q119" s="2254"/>
      <c r="R119" s="2254"/>
      <c r="S119" s="2254"/>
      <c r="T119" s="2254"/>
      <c r="U119" s="2254"/>
      <c r="V119" s="2254"/>
      <c r="W119" s="2254"/>
      <c r="X119" s="2254"/>
      <c r="Y119" s="2254"/>
      <c r="Z119" s="2254"/>
      <c r="AA119" s="2254"/>
      <c r="AB119" s="2254"/>
      <c r="AC119" s="2254"/>
    </row>
    <row r="120" spans="1:29" s="2256" customFormat="1" ht="17.100000000000001" customHeight="1" thickBot="1" x14ac:dyDescent="0.3">
      <c r="A120" s="2256" t="s">
        <v>156</v>
      </c>
      <c r="B120" s="2257"/>
      <c r="C120" s="2257"/>
      <c r="D120" s="2257"/>
      <c r="E120" s="2257"/>
      <c r="F120" s="2257"/>
      <c r="G120" s="2257"/>
      <c r="H120" s="2257"/>
      <c r="I120" s="2257"/>
      <c r="J120" s="2257"/>
      <c r="K120" s="2257"/>
      <c r="L120" s="2257"/>
      <c r="M120" s="2257"/>
      <c r="N120" s="2257"/>
      <c r="O120" s="2257"/>
      <c r="P120" s="2257"/>
      <c r="Q120" s="2257"/>
      <c r="R120" s="2257"/>
      <c r="S120" s="2257"/>
      <c r="T120" s="2257"/>
      <c r="U120" s="2257"/>
      <c r="V120" s="2257"/>
      <c r="W120" s="2257"/>
      <c r="X120" s="2257"/>
      <c r="Y120" s="2257"/>
      <c r="Z120" s="2257"/>
      <c r="AA120" s="2257"/>
      <c r="AB120" s="2257"/>
      <c r="AC120" s="2257"/>
    </row>
    <row r="121" spans="1:29" ht="47.25" x14ac:dyDescent="0.25">
      <c r="A121" s="26" t="s">
        <v>157</v>
      </c>
      <c r="B121" s="46" t="s">
        <v>144</v>
      </c>
      <c r="C121" s="1923">
        <v>0.49</v>
      </c>
      <c r="D121" s="1215">
        <v>0.67</v>
      </c>
      <c r="E121" s="1198">
        <v>0.43999999999999995</v>
      </c>
      <c r="F121" s="1215">
        <v>0.8</v>
      </c>
      <c r="G121" s="1198">
        <v>0.48499999999999999</v>
      </c>
      <c r="H121" s="1215">
        <v>0.84</v>
      </c>
      <c r="I121" s="1198">
        <v>0.54499999999999993</v>
      </c>
      <c r="J121" s="1734">
        <v>0.72</v>
      </c>
      <c r="K121" s="600">
        <v>0.68</v>
      </c>
      <c r="L121" s="1454">
        <v>0.53</v>
      </c>
      <c r="M121" s="1672">
        <v>0.56000000000000005</v>
      </c>
      <c r="N121" s="1166">
        <v>0.66</v>
      </c>
      <c r="O121" s="1924">
        <v>0.26</v>
      </c>
      <c r="P121" s="1166">
        <v>0.71666666666666667</v>
      </c>
      <c r="Q121" s="565">
        <v>0.72</v>
      </c>
      <c r="R121" s="1166">
        <v>0.71666666666666679</v>
      </c>
      <c r="S121" s="1697">
        <v>0.62</v>
      </c>
      <c r="T121" s="1697">
        <v>0.71666666666666679</v>
      </c>
      <c r="U121" s="1454">
        <v>0.73</v>
      </c>
      <c r="V121" s="259">
        <v>0.39</v>
      </c>
      <c r="W121" s="74">
        <v>0.75</v>
      </c>
      <c r="X121" s="74">
        <v>0.76</v>
      </c>
      <c r="Y121" s="600">
        <v>0.75</v>
      </c>
      <c r="Z121" s="1454">
        <v>0.72</v>
      </c>
      <c r="AA121" s="74">
        <v>0.54</v>
      </c>
      <c r="AB121" s="74"/>
      <c r="AC121" s="90"/>
    </row>
    <row r="122" spans="1:29" ht="48" thickBot="1" x14ac:dyDescent="0.3">
      <c r="A122" s="303" t="s">
        <v>158</v>
      </c>
      <c r="B122" s="298" t="s">
        <v>159</v>
      </c>
      <c r="C122" s="1416">
        <v>0</v>
      </c>
      <c r="D122" s="1231">
        <v>0.65</v>
      </c>
      <c r="E122" s="1183">
        <v>0.11</v>
      </c>
      <c r="F122" s="1231">
        <v>0.32</v>
      </c>
      <c r="G122" s="1183">
        <v>0.115</v>
      </c>
      <c r="H122" s="1231">
        <v>0.28000000000000003</v>
      </c>
      <c r="I122" s="1183">
        <v>0.27</v>
      </c>
      <c r="J122" s="1786">
        <v>0.28000000000000003</v>
      </c>
      <c r="K122" s="605">
        <v>0.15</v>
      </c>
      <c r="L122" s="1418" t="s">
        <v>193</v>
      </c>
      <c r="M122" s="1176"/>
      <c r="N122" s="1176"/>
      <c r="O122" s="441"/>
      <c r="P122" s="1176"/>
      <c r="Q122" s="1176"/>
      <c r="R122" s="1176"/>
      <c r="S122" s="451"/>
      <c r="T122" s="451"/>
      <c r="U122" s="1418"/>
      <c r="V122" s="68"/>
      <c r="W122" s="530"/>
      <c r="X122" s="530"/>
      <c r="Y122" s="1097"/>
      <c r="Z122" s="1418"/>
      <c r="AA122" s="68"/>
      <c r="AB122" s="530"/>
      <c r="AC122" s="1349"/>
    </row>
    <row r="123" spans="1:29" s="2238" customFormat="1" ht="16.5" thickBot="1" x14ac:dyDescent="0.3">
      <c r="A123" s="2238" t="s">
        <v>160</v>
      </c>
      <c r="B123" s="2239"/>
      <c r="C123" s="2239"/>
      <c r="D123" s="2239"/>
      <c r="E123" s="2239"/>
      <c r="F123" s="2239"/>
      <c r="G123" s="2239"/>
      <c r="H123" s="2239"/>
      <c r="I123" s="2239"/>
      <c r="J123" s="2239"/>
      <c r="K123" s="2239"/>
      <c r="L123" s="2239"/>
      <c r="M123" s="2239"/>
      <c r="N123" s="2239"/>
      <c r="O123" s="2239"/>
      <c r="P123" s="2239"/>
      <c r="Q123" s="2239"/>
      <c r="R123" s="2239"/>
      <c r="S123" s="2239"/>
      <c r="T123" s="2239"/>
      <c r="U123" s="2239"/>
      <c r="V123" s="2239"/>
      <c r="W123" s="2239"/>
      <c r="X123" s="2239"/>
      <c r="Y123" s="2239"/>
      <c r="Z123" s="2239"/>
      <c r="AA123" s="2239"/>
      <c r="AB123" s="2239"/>
      <c r="AC123" s="2239"/>
    </row>
    <row r="124" spans="1:29" ht="31.5" x14ac:dyDescent="0.25">
      <c r="A124" s="26" t="s">
        <v>161</v>
      </c>
      <c r="B124" s="46" t="s">
        <v>162</v>
      </c>
      <c r="C124" s="1415">
        <v>0</v>
      </c>
      <c r="D124" s="1178">
        <v>0</v>
      </c>
      <c r="E124" s="50" t="s">
        <v>196</v>
      </c>
      <c r="F124" s="50">
        <v>0</v>
      </c>
      <c r="G124" s="50"/>
      <c r="H124" s="50"/>
      <c r="I124" s="50"/>
      <c r="J124" s="790"/>
      <c r="K124" s="611"/>
      <c r="L124" s="1456">
        <v>0</v>
      </c>
      <c r="M124" s="1181">
        <v>2</v>
      </c>
      <c r="N124" s="1274">
        <v>2</v>
      </c>
      <c r="O124" s="261">
        <v>0</v>
      </c>
      <c r="P124" s="1274">
        <v>8</v>
      </c>
      <c r="Q124" s="1181">
        <v>7</v>
      </c>
      <c r="R124" s="1274">
        <v>10</v>
      </c>
      <c r="S124" s="1303">
        <v>8</v>
      </c>
      <c r="T124" s="1303">
        <v>10</v>
      </c>
      <c r="U124" s="1456"/>
      <c r="V124" s="343"/>
      <c r="W124" s="386"/>
      <c r="X124" s="386"/>
      <c r="Y124" s="1078"/>
      <c r="Z124" s="1456"/>
      <c r="AA124" s="343"/>
      <c r="AB124" s="386"/>
      <c r="AC124" s="408"/>
    </row>
    <row r="125" spans="1:29" ht="63.95" customHeight="1" x14ac:dyDescent="0.25">
      <c r="A125" s="188" t="s">
        <v>16</v>
      </c>
      <c r="B125" s="162" t="s">
        <v>163</v>
      </c>
      <c r="C125" s="675">
        <v>0.25</v>
      </c>
      <c r="D125" s="520">
        <v>0.35</v>
      </c>
      <c r="E125" s="1136">
        <v>0.3</v>
      </c>
      <c r="F125" s="520">
        <v>0.55000000000000004</v>
      </c>
      <c r="G125" s="1136">
        <v>0.35</v>
      </c>
      <c r="H125" s="1126" t="s">
        <v>225</v>
      </c>
      <c r="I125" s="1136">
        <v>0.4</v>
      </c>
      <c r="J125" s="1126" t="s">
        <v>225</v>
      </c>
      <c r="K125" s="62">
        <v>0.57999999999999996</v>
      </c>
      <c r="L125" s="1455">
        <v>0</v>
      </c>
      <c r="M125" s="60">
        <v>0</v>
      </c>
      <c r="N125" s="164">
        <v>0.4</v>
      </c>
      <c r="O125" s="156">
        <v>1</v>
      </c>
      <c r="P125" s="8"/>
      <c r="Q125" s="8"/>
      <c r="R125" s="8"/>
      <c r="S125" s="338"/>
      <c r="T125" s="338"/>
      <c r="U125" s="1455"/>
      <c r="V125" s="5"/>
      <c r="W125" s="384"/>
      <c r="X125" s="384"/>
      <c r="Y125" s="1091"/>
      <c r="Z125" s="1455"/>
      <c r="AA125" s="5"/>
      <c r="AB125" s="384"/>
      <c r="AC125" s="1348"/>
    </row>
    <row r="126" spans="1:29" ht="31.5" x14ac:dyDescent="0.25">
      <c r="A126" s="188" t="s">
        <v>165</v>
      </c>
      <c r="B126" s="162" t="s">
        <v>166</v>
      </c>
      <c r="C126" s="827">
        <v>0</v>
      </c>
      <c r="D126" s="284">
        <v>0</v>
      </c>
      <c r="E126" s="1126">
        <v>0</v>
      </c>
      <c r="F126" s="1124">
        <v>0</v>
      </c>
      <c r="G126" s="1126">
        <v>0</v>
      </c>
      <c r="H126" s="1126" t="s">
        <v>225</v>
      </c>
      <c r="I126" s="1126">
        <v>0</v>
      </c>
      <c r="J126" s="1126" t="s">
        <v>225</v>
      </c>
      <c r="K126" s="595">
        <v>45</v>
      </c>
      <c r="L126" s="1458">
        <v>0</v>
      </c>
      <c r="M126" s="1125">
        <v>0</v>
      </c>
      <c r="N126" s="1668">
        <v>0</v>
      </c>
      <c r="O126" s="315">
        <v>3</v>
      </c>
      <c r="P126" s="8" t="s">
        <v>196</v>
      </c>
      <c r="Q126" s="8"/>
      <c r="R126" s="8"/>
      <c r="S126" s="338"/>
      <c r="T126" s="338"/>
      <c r="U126" s="1458">
        <v>7</v>
      </c>
      <c r="V126" s="315">
        <v>19</v>
      </c>
      <c r="W126" s="79">
        <v>10</v>
      </c>
      <c r="X126" s="79">
        <v>2</v>
      </c>
      <c r="Y126" s="595">
        <v>10</v>
      </c>
      <c r="Z126" s="1458"/>
      <c r="AA126" s="79"/>
      <c r="AB126" s="79"/>
      <c r="AC126" s="31"/>
    </row>
    <row r="127" spans="1:29" ht="15.75" x14ac:dyDescent="0.25">
      <c r="A127" s="188" t="s">
        <v>167</v>
      </c>
      <c r="B127" s="162" t="s">
        <v>144</v>
      </c>
      <c r="C127" s="827">
        <v>0</v>
      </c>
      <c r="D127" s="284">
        <v>0</v>
      </c>
      <c r="E127" s="1126">
        <v>0</v>
      </c>
      <c r="F127" s="1124">
        <v>12</v>
      </c>
      <c r="G127" s="1126" t="s">
        <v>225</v>
      </c>
      <c r="H127" s="1126" t="s">
        <v>225</v>
      </c>
      <c r="I127" s="1126">
        <v>0</v>
      </c>
      <c r="J127" s="1746">
        <v>12</v>
      </c>
      <c r="K127" s="595">
        <v>10</v>
      </c>
      <c r="L127" s="1458"/>
      <c r="M127" s="378"/>
      <c r="N127" s="8"/>
      <c r="O127" s="8"/>
      <c r="P127" s="8"/>
      <c r="Q127" s="8"/>
      <c r="R127" s="8"/>
      <c r="S127" s="338"/>
      <c r="T127" s="338"/>
      <c r="U127" s="1458"/>
      <c r="V127" s="79"/>
      <c r="Z127" s="1458"/>
      <c r="AA127" s="79"/>
    </row>
    <row r="128" spans="1:29" ht="32.25" thickBot="1" x14ac:dyDescent="0.3">
      <c r="A128" s="2056" t="s">
        <v>189</v>
      </c>
      <c r="B128" s="1290" t="s">
        <v>168</v>
      </c>
      <c r="C128" s="1423"/>
      <c r="D128" s="1155"/>
      <c r="E128" s="14"/>
      <c r="F128" s="14">
        <v>0</v>
      </c>
      <c r="G128" s="14"/>
      <c r="H128" s="14"/>
      <c r="I128" s="14"/>
      <c r="J128" s="339"/>
      <c r="K128" s="352"/>
      <c r="L128" s="1545"/>
      <c r="M128" s="1161"/>
      <c r="N128" s="1239">
        <v>0</v>
      </c>
      <c r="O128" s="14"/>
      <c r="P128" s="14"/>
      <c r="Q128" s="14"/>
      <c r="R128" s="14"/>
      <c r="S128" s="339"/>
      <c r="T128" s="339"/>
      <c r="U128" s="1545"/>
      <c r="V128" s="14"/>
      <c r="W128" s="385"/>
      <c r="X128" s="385"/>
      <c r="Y128" s="1090"/>
      <c r="Z128" s="1545"/>
      <c r="AA128" s="14"/>
      <c r="AB128" s="385"/>
      <c r="AC128" s="1350"/>
    </row>
    <row r="129" spans="1:29" s="2238" customFormat="1" ht="16.5" thickBot="1" x14ac:dyDescent="0.3">
      <c r="A129" s="2238" t="s">
        <v>169</v>
      </c>
      <c r="B129" s="2239"/>
      <c r="C129" s="2239"/>
      <c r="D129" s="2239"/>
      <c r="E129" s="2239"/>
      <c r="F129" s="2239"/>
      <c r="G129" s="2239"/>
      <c r="H129" s="2239"/>
      <c r="I129" s="2239"/>
      <c r="J129" s="2239"/>
      <c r="K129" s="2239"/>
      <c r="L129" s="2239"/>
      <c r="M129" s="2239"/>
      <c r="N129" s="2239"/>
      <c r="O129" s="2239"/>
      <c r="P129" s="2239"/>
      <c r="Q129" s="2239"/>
      <c r="R129" s="2239"/>
      <c r="S129" s="2239"/>
      <c r="T129" s="2239"/>
      <c r="U129" s="2239"/>
      <c r="V129" s="2239"/>
      <c r="W129" s="2239"/>
      <c r="X129" s="2239"/>
      <c r="Y129" s="2239"/>
      <c r="Z129" s="2239"/>
      <c r="AA129" s="2239"/>
      <c r="AB129" s="2239"/>
      <c r="AC129" s="2239"/>
    </row>
    <row r="130" spans="1:29" ht="31.5" x14ac:dyDescent="0.25">
      <c r="A130" s="26" t="s">
        <v>170</v>
      </c>
      <c r="B130" s="46" t="s">
        <v>171</v>
      </c>
      <c r="C130" s="1440">
        <v>87</v>
      </c>
      <c r="D130" s="1656">
        <v>151</v>
      </c>
      <c r="E130" s="1179">
        <v>80</v>
      </c>
      <c r="F130" s="1252">
        <v>140</v>
      </c>
      <c r="G130" s="1179">
        <v>130</v>
      </c>
      <c r="H130" s="325">
        <v>44</v>
      </c>
      <c r="I130" s="1179">
        <v>220</v>
      </c>
      <c r="J130" s="1739">
        <v>136</v>
      </c>
      <c r="K130" s="611">
        <v>220</v>
      </c>
      <c r="L130" s="1546"/>
      <c r="M130" s="1181">
        <v>180</v>
      </c>
      <c r="N130" s="1274">
        <v>200</v>
      </c>
      <c r="O130" s="50">
        <v>240</v>
      </c>
      <c r="P130" s="50"/>
      <c r="Q130" s="50"/>
      <c r="R130" s="50"/>
      <c r="S130" s="790">
        <v>260</v>
      </c>
      <c r="T130" s="790"/>
      <c r="U130" s="1546"/>
      <c r="V130" s="1207"/>
      <c r="W130" s="386"/>
      <c r="X130" s="386"/>
      <c r="Y130" s="1078"/>
      <c r="Z130" s="1546"/>
      <c r="AA130" s="1207"/>
      <c r="AB130" s="386"/>
      <c r="AC130" s="408"/>
    </row>
    <row r="131" spans="1:29" ht="31.5" x14ac:dyDescent="0.25">
      <c r="A131" s="188" t="s">
        <v>172</v>
      </c>
      <c r="B131" s="162" t="s">
        <v>173</v>
      </c>
      <c r="C131" s="718">
        <v>600</v>
      </c>
      <c r="D131" s="1657">
        <v>340</v>
      </c>
      <c r="E131" s="1126">
        <v>300</v>
      </c>
      <c r="F131" s="1124">
        <v>2</v>
      </c>
      <c r="G131" s="1126">
        <v>350</v>
      </c>
      <c r="H131" s="548"/>
      <c r="I131" s="1126">
        <v>400</v>
      </c>
      <c r="J131" s="1688"/>
      <c r="K131" s="612">
        <v>1030</v>
      </c>
      <c r="L131" s="1466">
        <v>0</v>
      </c>
      <c r="M131" s="1125"/>
      <c r="N131" s="1668">
        <v>0</v>
      </c>
      <c r="O131" s="157">
        <v>3</v>
      </c>
      <c r="P131" s="8" t="s">
        <v>196</v>
      </c>
      <c r="Q131" s="1668"/>
      <c r="R131" s="1668">
        <v>0</v>
      </c>
      <c r="S131" s="1700"/>
      <c r="T131" s="1700">
        <v>0</v>
      </c>
      <c r="U131" s="1466"/>
      <c r="V131" s="173"/>
      <c r="Z131" s="1466"/>
      <c r="AA131" s="173"/>
    </row>
    <row r="132" spans="1:29" ht="47.25" x14ac:dyDescent="0.25">
      <c r="A132" s="188" t="s">
        <v>174</v>
      </c>
      <c r="B132" s="162" t="s">
        <v>175</v>
      </c>
      <c r="C132" s="1441">
        <v>1</v>
      </c>
      <c r="D132" s="1124">
        <v>2</v>
      </c>
      <c r="E132" s="1126">
        <v>15</v>
      </c>
      <c r="F132" s="1124">
        <v>1</v>
      </c>
      <c r="G132" s="1126">
        <v>30</v>
      </c>
      <c r="H132" s="548"/>
      <c r="I132" s="1126">
        <v>40</v>
      </c>
      <c r="J132" s="1688"/>
      <c r="K132" s="612">
        <v>2</v>
      </c>
      <c r="L132" s="1547">
        <v>1</v>
      </c>
      <c r="M132" s="1125" t="s">
        <v>196</v>
      </c>
      <c r="N132" s="1668">
        <v>0</v>
      </c>
      <c r="O132" s="327">
        <v>0</v>
      </c>
      <c r="P132" s="1668">
        <v>0</v>
      </c>
      <c r="Q132" s="1668">
        <v>0</v>
      </c>
      <c r="R132" s="1668">
        <v>0</v>
      </c>
      <c r="S132" s="1700"/>
      <c r="T132" s="1700">
        <v>0</v>
      </c>
      <c r="U132" s="1547"/>
      <c r="V132" s="466"/>
      <c r="W132" s="1152"/>
      <c r="X132" s="1152"/>
      <c r="Y132" s="393"/>
      <c r="Z132" s="1547"/>
      <c r="AA132" s="466"/>
      <c r="AB132" s="1152"/>
      <c r="AC132" s="1412"/>
    </row>
    <row r="133" spans="1:29" ht="31.5" x14ac:dyDescent="0.25">
      <c r="A133" s="188" t="s">
        <v>176</v>
      </c>
      <c r="B133" s="162" t="s">
        <v>177</v>
      </c>
      <c r="C133" s="1442">
        <v>0</v>
      </c>
      <c r="D133" s="520">
        <v>1</v>
      </c>
      <c r="E133" s="1136">
        <v>1</v>
      </c>
      <c r="F133" s="1136">
        <v>0</v>
      </c>
      <c r="G133" s="1136">
        <v>0</v>
      </c>
      <c r="H133" s="550"/>
      <c r="I133" s="1136">
        <v>0</v>
      </c>
      <c r="J133" s="1686"/>
      <c r="K133" s="614">
        <v>1</v>
      </c>
      <c r="L133" s="1467">
        <v>0</v>
      </c>
      <c r="M133" s="556">
        <v>0.3</v>
      </c>
      <c r="N133" s="164">
        <v>0</v>
      </c>
      <c r="O133" s="156">
        <v>0.3</v>
      </c>
      <c r="P133" s="164">
        <v>0</v>
      </c>
      <c r="Q133" s="164">
        <v>0</v>
      </c>
      <c r="R133" s="164">
        <v>0</v>
      </c>
      <c r="S133" s="793"/>
      <c r="T133" s="793">
        <v>0</v>
      </c>
      <c r="U133" s="1467"/>
      <c r="V133" s="177"/>
      <c r="W133" s="384"/>
      <c r="X133" s="384"/>
      <c r="Y133" s="1091"/>
      <c r="Z133" s="1467"/>
      <c r="AA133" s="177"/>
      <c r="AB133" s="384"/>
      <c r="AC133" s="1348"/>
    </row>
    <row r="134" spans="1:29" ht="31.5" x14ac:dyDescent="0.25">
      <c r="A134" s="188" t="s">
        <v>145</v>
      </c>
      <c r="B134" s="162" t="s">
        <v>164</v>
      </c>
      <c r="C134" s="1441">
        <v>0</v>
      </c>
      <c r="D134" s="1154">
        <v>0</v>
      </c>
      <c r="E134" s="1126">
        <v>0</v>
      </c>
      <c r="F134" s="1127">
        <v>5</v>
      </c>
      <c r="G134" s="1126" t="s">
        <v>196</v>
      </c>
      <c r="H134" s="548"/>
      <c r="I134" s="1126">
        <v>0</v>
      </c>
      <c r="J134" s="1688"/>
      <c r="K134" s="612">
        <v>1</v>
      </c>
      <c r="L134" s="1466">
        <v>0</v>
      </c>
      <c r="M134" s="1125">
        <v>0</v>
      </c>
      <c r="N134" s="1668">
        <v>0</v>
      </c>
      <c r="O134" s="157">
        <v>17</v>
      </c>
      <c r="P134" s="1668" t="s">
        <v>196</v>
      </c>
      <c r="Q134" s="8"/>
      <c r="R134" s="8"/>
      <c r="S134" s="338"/>
      <c r="T134" s="338"/>
      <c r="U134" s="1466"/>
      <c r="V134" s="173"/>
      <c r="Z134" s="1466"/>
      <c r="AA134" s="173"/>
    </row>
    <row r="135" spans="1:29" ht="32.25" thickBot="1" x14ac:dyDescent="0.3">
      <c r="A135" s="2056" t="s">
        <v>151</v>
      </c>
      <c r="B135" s="1290" t="s">
        <v>178</v>
      </c>
      <c r="C135" s="1443"/>
      <c r="D135" s="1156"/>
      <c r="E135" s="1157"/>
      <c r="F135" s="1158">
        <v>0</v>
      </c>
      <c r="G135" s="1250">
        <v>0</v>
      </c>
      <c r="H135" s="1159"/>
      <c r="I135" s="1157"/>
      <c r="J135" s="1694"/>
      <c r="K135" s="1312"/>
      <c r="L135" s="1548">
        <v>0</v>
      </c>
      <c r="M135" s="1161">
        <v>0</v>
      </c>
      <c r="N135" s="1239">
        <v>0</v>
      </c>
      <c r="O135" s="14">
        <v>0</v>
      </c>
      <c r="P135" s="1239">
        <v>0</v>
      </c>
      <c r="Q135" s="14"/>
      <c r="R135" s="14"/>
      <c r="S135" s="339"/>
      <c r="T135" s="339"/>
      <c r="U135" s="1548"/>
      <c r="V135" s="1163"/>
      <c r="W135" s="530"/>
      <c r="X135" s="530"/>
      <c r="Y135" s="1097"/>
      <c r="Z135" s="1548"/>
      <c r="AA135" s="1163"/>
      <c r="AB135" s="530"/>
      <c r="AC135" s="1349"/>
    </row>
    <row r="136" spans="1:29" s="2240" customFormat="1" ht="16.5" thickBot="1" x14ac:dyDescent="0.3">
      <c r="A136" s="2238" t="s">
        <v>179</v>
      </c>
      <c r="B136" s="2239"/>
      <c r="C136" s="2239"/>
      <c r="D136" s="2239"/>
      <c r="E136" s="2239"/>
      <c r="F136" s="2239"/>
      <c r="G136" s="2239"/>
      <c r="H136" s="2239"/>
      <c r="I136" s="2239"/>
      <c r="J136" s="2239"/>
      <c r="K136" s="2239"/>
      <c r="L136" s="2239"/>
      <c r="M136" s="2239"/>
      <c r="N136" s="2239"/>
      <c r="O136" s="2239"/>
      <c r="P136" s="2239"/>
      <c r="Q136" s="2239"/>
      <c r="R136" s="2239"/>
      <c r="S136" s="2239"/>
      <c r="T136" s="2239"/>
      <c r="U136" s="2239"/>
      <c r="V136" s="2239"/>
      <c r="W136" s="2239"/>
      <c r="X136" s="2239"/>
      <c r="Y136" s="2239"/>
      <c r="Z136" s="2239"/>
      <c r="AA136" s="2239"/>
      <c r="AB136" s="2239"/>
      <c r="AC136" s="2239"/>
    </row>
    <row r="137" spans="1:29" ht="31.5" x14ac:dyDescent="0.25">
      <c r="A137" s="186" t="s">
        <v>180</v>
      </c>
      <c r="B137" s="187" t="s">
        <v>181</v>
      </c>
      <c r="C137" s="837"/>
      <c r="D137" s="2057"/>
      <c r="E137" s="35"/>
      <c r="F137" s="331">
        <v>0.83</v>
      </c>
      <c r="G137" s="35" t="s">
        <v>196</v>
      </c>
      <c r="H137" s="35"/>
      <c r="I137" s="35"/>
      <c r="J137" s="789"/>
      <c r="K137" s="351"/>
      <c r="L137" s="671"/>
      <c r="M137" s="529"/>
      <c r="N137" s="35"/>
      <c r="O137" s="564"/>
      <c r="P137" s="169">
        <v>0.1</v>
      </c>
      <c r="Q137" s="35"/>
      <c r="R137" s="35"/>
      <c r="S137" s="789"/>
      <c r="T137" s="789"/>
      <c r="U137" s="671"/>
      <c r="V137" s="35"/>
      <c r="W137" s="529"/>
      <c r="X137" s="529"/>
      <c r="Y137" s="1926"/>
      <c r="Z137" s="671"/>
      <c r="AA137" s="35"/>
      <c r="AB137" s="529"/>
      <c r="AC137" s="765"/>
    </row>
    <row r="138" spans="1:29" ht="31.5" x14ac:dyDescent="0.25">
      <c r="A138" s="188" t="s">
        <v>182</v>
      </c>
      <c r="B138" s="162" t="s">
        <v>183</v>
      </c>
      <c r="C138" s="827"/>
      <c r="D138" s="309"/>
      <c r="E138" s="8"/>
      <c r="F138" s="8"/>
      <c r="G138" s="8"/>
      <c r="H138" s="8"/>
      <c r="I138" s="8"/>
      <c r="J138" s="338"/>
      <c r="K138" s="34"/>
      <c r="L138" s="672"/>
      <c r="M138" s="378"/>
      <c r="N138" s="8"/>
      <c r="O138" s="164"/>
      <c r="P138" s="164"/>
      <c r="Q138" s="8"/>
      <c r="R138" s="8"/>
      <c r="S138" s="338"/>
      <c r="T138" s="338"/>
    </row>
    <row r="139" spans="1:29" ht="31.5" x14ac:dyDescent="0.25">
      <c r="A139" s="188" t="s">
        <v>184</v>
      </c>
      <c r="B139" s="162" t="s">
        <v>183</v>
      </c>
      <c r="C139" s="827"/>
      <c r="D139" s="309"/>
      <c r="E139" s="8"/>
      <c r="F139" s="8"/>
      <c r="G139" s="8"/>
      <c r="H139" s="8"/>
      <c r="I139" s="8"/>
      <c r="J139" s="338"/>
      <c r="K139" s="34"/>
      <c r="L139" s="672"/>
      <c r="M139" s="378"/>
      <c r="N139" s="8"/>
      <c r="O139" s="164"/>
      <c r="P139" s="164"/>
      <c r="Q139" s="8"/>
      <c r="R139" s="8"/>
      <c r="S139" s="338"/>
      <c r="T139" s="338"/>
    </row>
    <row r="140" spans="1:29" ht="32.25" thickBot="1" x14ac:dyDescent="0.3">
      <c r="A140" s="189" t="s">
        <v>185</v>
      </c>
      <c r="B140" s="190" t="s">
        <v>186</v>
      </c>
      <c r="C140" s="828"/>
      <c r="D140" s="310"/>
      <c r="E140" s="11"/>
      <c r="F140" s="11"/>
      <c r="G140" s="11"/>
      <c r="H140" s="11"/>
      <c r="I140" s="11"/>
      <c r="J140" s="791"/>
      <c r="K140" s="353"/>
      <c r="L140" s="673"/>
      <c r="M140" s="535"/>
      <c r="N140" s="11"/>
      <c r="O140" s="250"/>
      <c r="P140" s="250"/>
      <c r="Q140" s="11"/>
      <c r="R140" s="11"/>
      <c r="S140" s="791"/>
      <c r="T140" s="791"/>
      <c r="U140" s="673"/>
      <c r="V140" s="11"/>
      <c r="W140" s="535"/>
      <c r="X140" s="535"/>
      <c r="Y140" s="628"/>
      <c r="Z140" s="673"/>
      <c r="AA140" s="11"/>
      <c r="AB140" s="535"/>
      <c r="AC140" s="1928"/>
    </row>
    <row r="141" spans="1:29" x14ac:dyDescent="0.35">
      <c r="U141" s="1549"/>
      <c r="V141" s="50"/>
      <c r="W141" s="386"/>
      <c r="X141" s="386"/>
      <c r="Y141" s="1078"/>
      <c r="Z141" s="1549"/>
      <c r="AA141" s="50"/>
      <c r="AB141" s="386"/>
      <c r="AC141" s="408"/>
    </row>
  </sheetData>
  <mergeCells count="66">
    <mergeCell ref="A28:XFD28"/>
    <mergeCell ref="A32:XFD32"/>
    <mergeCell ref="A37:XFD37"/>
    <mergeCell ref="A38:XFD38"/>
    <mergeCell ref="A42:XFD42"/>
    <mergeCell ref="C1:K3"/>
    <mergeCell ref="I4:I6"/>
    <mergeCell ref="K4:K6"/>
    <mergeCell ref="F4:F6"/>
    <mergeCell ref="U4:Y4"/>
    <mergeCell ref="U5:U6"/>
    <mergeCell ref="S4:S6"/>
    <mergeCell ref="L1:T3"/>
    <mergeCell ref="A4:A6"/>
    <mergeCell ref="B4:B6"/>
    <mergeCell ref="C4:C6"/>
    <mergeCell ref="D4:D6"/>
    <mergeCell ref="E4:E6"/>
    <mergeCell ref="B7:B14"/>
    <mergeCell ref="C7:K7"/>
    <mergeCell ref="L7:T7"/>
    <mergeCell ref="U7:Y7"/>
    <mergeCell ref="P4:P6"/>
    <mergeCell ref="Q4:Q6"/>
    <mergeCell ref="R4:R6"/>
    <mergeCell ref="T4:T6"/>
    <mergeCell ref="L4:L6"/>
    <mergeCell ref="M4:M6"/>
    <mergeCell ref="N4:N6"/>
    <mergeCell ref="O4:O6"/>
    <mergeCell ref="G4:G6"/>
    <mergeCell ref="H4:H6"/>
    <mergeCell ref="J4:J6"/>
    <mergeCell ref="A15:Y15"/>
    <mergeCell ref="A16:P16"/>
    <mergeCell ref="Q16:Y16"/>
    <mergeCell ref="A21:XFD21"/>
    <mergeCell ref="A24:XFD24"/>
    <mergeCell ref="A102:XFD102"/>
    <mergeCell ref="A110:XFD110"/>
    <mergeCell ref="A48:XFD48"/>
    <mergeCell ref="A54:XFD54"/>
    <mergeCell ref="A55:XFD55"/>
    <mergeCell ref="A58:XFD58"/>
    <mergeCell ref="A64:XFD64"/>
    <mergeCell ref="A74:XFD74"/>
    <mergeCell ref="A80:XFD80"/>
    <mergeCell ref="A83:XFD83"/>
    <mergeCell ref="A91:XFD91"/>
    <mergeCell ref="A97:XFD97"/>
    <mergeCell ref="A136:XFD136"/>
    <mergeCell ref="Z7:AC7"/>
    <mergeCell ref="Z5:Z6"/>
    <mergeCell ref="U1:AC3"/>
    <mergeCell ref="Z4:AC4"/>
    <mergeCell ref="AA5:AA6"/>
    <mergeCell ref="AB5:AB6"/>
    <mergeCell ref="AC5:AC6"/>
    <mergeCell ref="A115:XFD115"/>
    <mergeCell ref="A119:XFD119"/>
    <mergeCell ref="A120:XFD120"/>
    <mergeCell ref="A129:XFD129"/>
    <mergeCell ref="A123:XFD123"/>
    <mergeCell ref="A69:XFD69"/>
    <mergeCell ref="A107:R107"/>
    <mergeCell ref="A98:XFD98"/>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FE56F8-0535-431B-AD08-05743B397F93}">
  <sheetPr>
    <tabColor rgb="FF00B050"/>
  </sheetPr>
  <dimension ref="A1:DD132"/>
  <sheetViews>
    <sheetView zoomScale="57" zoomScaleNormal="70" workbookViewId="0">
      <pane xSplit="1" ySplit="8" topLeftCell="B114" activePane="bottomRight" state="frozen"/>
      <selection pane="topRight" activeCell="B1" sqref="B1"/>
      <selection pane="bottomLeft" activeCell="A7" sqref="A7"/>
      <selection pane="bottomRight" activeCell="C122" sqref="C122"/>
    </sheetView>
  </sheetViews>
  <sheetFormatPr defaultColWidth="10.875" defaultRowHeight="23.25" x14ac:dyDescent="0.35"/>
  <cols>
    <col min="1" max="1" width="80.625" customWidth="1"/>
    <col min="2" max="2" width="22.875" customWidth="1"/>
    <col min="3" max="3" width="15.5" style="672" customWidth="1"/>
    <col min="4" max="4" width="15.5" style="626" customWidth="1"/>
    <col min="5" max="5" width="15.125" style="8" customWidth="1"/>
    <col min="6" max="6" width="16.5" style="8" customWidth="1"/>
    <col min="7" max="7" width="18" style="8" customWidth="1"/>
    <col min="8" max="8" width="13" style="8" customWidth="1"/>
    <col min="9" max="10" width="14.5" style="8" customWidth="1"/>
    <col min="11" max="11" width="11.125" style="34" customWidth="1"/>
    <col min="12" max="12" width="11.125" style="1449" customWidth="1"/>
    <col min="13" max="19" width="11.125" style="493" customWidth="1"/>
    <col min="20" max="20" width="11.125" style="635" customWidth="1"/>
    <col min="21" max="21" width="11.125" style="849" customWidth="1"/>
    <col min="22" max="28" width="11.125" style="626" customWidth="1"/>
    <col min="29" max="29" width="11.125" style="34" customWidth="1"/>
    <col min="30" max="30" width="11.125" style="849" customWidth="1"/>
    <col min="31" max="35" width="11.125" style="626" customWidth="1"/>
    <col min="36" max="36" width="11.625" style="626" customWidth="1"/>
    <col min="37" max="37" width="11.125" style="626" customWidth="1"/>
    <col min="38" max="38" width="11.125" style="34" customWidth="1"/>
    <col min="39" max="39" width="12.125" style="672" bestFit="1" customWidth="1"/>
    <col min="40" max="40" width="14.875" style="378" bestFit="1" customWidth="1"/>
    <col min="41" max="41" width="18.125" style="1893" customWidth="1"/>
    <col min="42" max="42" width="17.875" style="1893" customWidth="1"/>
    <col min="43" max="44" width="16.875" style="1893" customWidth="1"/>
    <col min="45" max="46" width="11.125" style="1893" customWidth="1"/>
    <col min="47" max="47" width="11.125" style="1895" customWidth="1"/>
    <col min="48" max="48" width="11.125" style="733" customWidth="1"/>
    <col min="49" max="49" width="11.125" customWidth="1"/>
    <col min="50" max="50" width="11.125" style="1346" customWidth="1"/>
    <col min="51" max="51" width="11.125" customWidth="1"/>
    <col min="52" max="52" width="11.125" style="1346" customWidth="1"/>
    <col min="53" max="53" width="11.125" customWidth="1"/>
    <col min="54" max="55" width="11.125" style="1346" customWidth="1"/>
    <col min="56" max="56" width="11.125" style="1449" customWidth="1"/>
    <col min="57" max="57" width="11.125" style="493" customWidth="1"/>
    <col min="58" max="58" width="11.125" style="1106" customWidth="1"/>
    <col min="59" max="59" width="11.125" style="493" customWidth="1"/>
    <col min="60" max="60" width="11.125" style="1106" customWidth="1"/>
    <col min="61" max="61" width="11.125" style="493" customWidth="1"/>
    <col min="62" max="63" width="11.125" style="1106" customWidth="1"/>
    <col min="64" max="64" width="11.125" style="1372" customWidth="1"/>
    <col min="65" max="65" width="11.125" style="44" customWidth="1"/>
    <col min="66" max="68" width="11.125" style="626" customWidth="1"/>
    <col min="69" max="69" width="11.125" style="8" customWidth="1"/>
    <col min="70" max="71" width="11.125" style="626" customWidth="1"/>
    <col min="72" max="72" width="11.125" style="34" customWidth="1"/>
    <col min="73" max="73" width="11.125" style="2036" customWidth="1"/>
    <col min="74" max="76" width="11.125" style="626" customWidth="1"/>
    <col min="77" max="77" width="11.125" style="34" customWidth="1"/>
    <col min="78" max="78" width="11.125" style="849" customWidth="1"/>
    <col min="79" max="79" width="11.125" style="626" customWidth="1"/>
    <col min="80" max="80" width="11.125" style="93" customWidth="1"/>
    <col min="81" max="81" width="12.125" style="1550" bestFit="1" customWidth="1"/>
    <col min="82" max="82" width="12.125" style="8" customWidth="1"/>
    <col min="83" max="83" width="14.875" style="378" bestFit="1" customWidth="1"/>
    <col min="84" max="84" width="14.875" style="378" customWidth="1"/>
    <col min="85" max="85" width="14.875" style="1089" bestFit="1" customWidth="1"/>
    <col min="86" max="86" width="12.125" style="672" bestFit="1" customWidth="1"/>
    <col min="87" max="87" width="12.125" style="8" customWidth="1"/>
    <col min="88" max="88" width="14.875" style="378" bestFit="1" customWidth="1"/>
    <col min="89" max="89" width="14.875" style="1351" customWidth="1"/>
    <col min="90" max="108" width="10.875" style="2268"/>
  </cols>
  <sheetData>
    <row r="1" spans="1:108" ht="15.95" customHeight="1" x14ac:dyDescent="0.25">
      <c r="C1" s="2125" t="s">
        <v>206</v>
      </c>
      <c r="D1" s="2126"/>
      <c r="E1" s="2126"/>
      <c r="F1" s="2126"/>
      <c r="G1" s="2126"/>
      <c r="H1" s="2126"/>
      <c r="I1" s="2126"/>
      <c r="J1" s="2126"/>
      <c r="K1" s="2127"/>
      <c r="L1" s="2120" t="s">
        <v>259</v>
      </c>
      <c r="M1" s="2121"/>
      <c r="N1" s="2121"/>
      <c r="O1" s="2121"/>
      <c r="P1" s="2121"/>
      <c r="Q1" s="2121"/>
      <c r="R1" s="2121"/>
      <c r="S1" s="2121"/>
      <c r="T1" s="2121"/>
      <c r="U1" s="2121"/>
      <c r="V1" s="2121"/>
      <c r="W1" s="2121"/>
      <c r="X1" s="2121"/>
      <c r="Y1" s="2121"/>
      <c r="Z1" s="2121"/>
      <c r="AA1" s="2121"/>
      <c r="AB1" s="2121"/>
      <c r="AC1" s="2121"/>
      <c r="AD1" s="2121"/>
      <c r="AE1" s="2121"/>
      <c r="AF1" s="2121"/>
      <c r="AG1" s="2121"/>
      <c r="AH1" s="2121"/>
      <c r="AI1" s="2121"/>
      <c r="AJ1" s="2121"/>
      <c r="AK1" s="2121"/>
      <c r="AL1" s="2128"/>
      <c r="AM1" s="2125" t="s">
        <v>207</v>
      </c>
      <c r="AN1" s="2126"/>
      <c r="AO1" s="2126"/>
      <c r="AP1" s="2126"/>
      <c r="AQ1" s="2126"/>
      <c r="AR1" s="2126"/>
      <c r="AS1" s="2126"/>
      <c r="AT1" s="2126"/>
      <c r="AU1" s="2127"/>
      <c r="AV1" s="2120" t="s">
        <v>262</v>
      </c>
      <c r="AW1" s="2121"/>
      <c r="AX1" s="2121"/>
      <c r="AY1" s="2121"/>
      <c r="AZ1" s="2121"/>
      <c r="BA1" s="2121"/>
      <c r="BB1" s="2121"/>
      <c r="BC1" s="2121"/>
      <c r="BD1" s="2121"/>
      <c r="BE1" s="2121"/>
      <c r="BF1" s="2121"/>
      <c r="BG1" s="2121"/>
      <c r="BH1" s="2121"/>
      <c r="BI1" s="2121"/>
      <c r="BJ1" s="2121"/>
      <c r="BK1" s="2121"/>
      <c r="BL1" s="2121"/>
      <c r="BM1" s="2121"/>
      <c r="BN1" s="2121"/>
      <c r="BO1" s="2121"/>
      <c r="BP1" s="2121"/>
      <c r="BQ1" s="2121"/>
      <c r="BR1" s="2121"/>
      <c r="BS1" s="2121"/>
      <c r="BT1" s="2121"/>
      <c r="BU1" s="2121"/>
      <c r="BV1" s="2121"/>
      <c r="BW1" s="2121"/>
      <c r="BX1" s="2121"/>
      <c r="BY1" s="2121"/>
      <c r="BZ1" s="2121"/>
      <c r="CA1" s="2121"/>
      <c r="CB1" s="2121"/>
      <c r="CC1" s="2123" t="s">
        <v>209</v>
      </c>
      <c r="CD1" s="2122"/>
      <c r="CE1" s="2122"/>
      <c r="CF1" s="2122"/>
      <c r="CG1" s="2122"/>
      <c r="CH1" s="2122"/>
      <c r="CI1" s="2122"/>
      <c r="CJ1" s="2122"/>
      <c r="CK1" s="2122"/>
    </row>
    <row r="2" spans="1:108" ht="17.100000000000001" customHeight="1" thickBot="1" x14ac:dyDescent="0.3">
      <c r="C2" s="2016"/>
      <c r="D2" s="2013"/>
      <c r="E2" s="2013"/>
      <c r="F2" s="2013"/>
      <c r="G2" s="2013"/>
      <c r="H2" s="2013"/>
      <c r="I2" s="2013"/>
      <c r="J2" s="2013"/>
      <c r="K2" s="2023"/>
      <c r="L2" s="2123"/>
      <c r="M2" s="2122"/>
      <c r="N2" s="2122"/>
      <c r="O2" s="2122"/>
      <c r="P2" s="2122"/>
      <c r="Q2" s="2122"/>
      <c r="R2" s="2122"/>
      <c r="S2" s="2122"/>
      <c r="T2" s="2122"/>
      <c r="U2" s="2122"/>
      <c r="V2" s="2122"/>
      <c r="W2" s="2122"/>
      <c r="X2" s="2122"/>
      <c r="Y2" s="2122"/>
      <c r="Z2" s="2122"/>
      <c r="AA2" s="2122"/>
      <c r="AB2" s="2122"/>
      <c r="AC2" s="2122"/>
      <c r="AD2" s="2122"/>
      <c r="AE2" s="2122"/>
      <c r="AF2" s="2122"/>
      <c r="AG2" s="2122"/>
      <c r="AH2" s="2122"/>
      <c r="AI2" s="2122"/>
      <c r="AJ2" s="2122"/>
      <c r="AK2" s="2122"/>
      <c r="AL2" s="2129"/>
      <c r="AM2" s="2016"/>
      <c r="AN2" s="2013"/>
      <c r="AO2" s="2013"/>
      <c r="AP2" s="2013"/>
      <c r="AQ2" s="2013"/>
      <c r="AR2" s="2013"/>
      <c r="AS2" s="2013"/>
      <c r="AT2" s="2013"/>
      <c r="AU2" s="2023"/>
      <c r="AV2" s="1649"/>
      <c r="AW2" s="1650"/>
      <c r="AX2" s="1650"/>
      <c r="AY2" s="1650"/>
      <c r="AZ2" s="1650"/>
      <c r="BA2" s="1650"/>
      <c r="BB2" s="1650"/>
      <c r="BC2" s="1650"/>
      <c r="BD2" s="1650"/>
      <c r="BE2" s="1650"/>
      <c r="BF2" s="1650"/>
      <c r="BG2" s="1650"/>
      <c r="BH2" s="1650"/>
      <c r="BI2" s="1650"/>
      <c r="BJ2" s="1650"/>
      <c r="BK2" s="1650"/>
      <c r="BL2" s="1650"/>
      <c r="BM2" s="1650"/>
      <c r="BN2" s="1650"/>
      <c r="BO2" s="1650"/>
      <c r="BP2" s="1650"/>
      <c r="BQ2" s="1650"/>
      <c r="BR2" s="1650"/>
      <c r="BS2" s="2122"/>
      <c r="BT2" s="2122"/>
      <c r="BU2" s="1650"/>
      <c r="BV2" s="1650"/>
      <c r="BW2" s="1650"/>
      <c r="BX2" s="1650"/>
      <c r="BY2" s="1650"/>
      <c r="BZ2" s="1650"/>
      <c r="CA2" s="1650"/>
      <c r="CB2" s="1650"/>
      <c r="CC2" s="2123"/>
      <c r="CD2" s="2122"/>
      <c r="CE2" s="2122"/>
      <c r="CF2" s="2122"/>
      <c r="CG2" s="2122"/>
      <c r="CH2" s="2122"/>
      <c r="CI2" s="2122"/>
      <c r="CJ2" s="2122"/>
      <c r="CK2" s="2122"/>
    </row>
    <row r="3" spans="1:108" ht="32.25" thickBot="1" x14ac:dyDescent="0.3">
      <c r="C3" s="2016"/>
      <c r="D3" s="2013"/>
      <c r="E3" s="2013"/>
      <c r="F3" s="2013"/>
      <c r="G3" s="2013"/>
      <c r="H3" s="2013"/>
      <c r="I3" s="2013"/>
      <c r="J3" s="2013"/>
      <c r="K3" s="2023"/>
      <c r="L3" s="1649"/>
      <c r="M3" s="1650"/>
      <c r="N3" s="1650"/>
      <c r="O3" s="1650"/>
      <c r="P3" s="1650"/>
      <c r="Q3" s="1650"/>
      <c r="R3" s="1650"/>
      <c r="S3" s="1650"/>
      <c r="T3" s="1650"/>
      <c r="U3" s="1650"/>
      <c r="V3" s="1650"/>
      <c r="W3" s="1650"/>
      <c r="X3" s="1650"/>
      <c r="Y3" s="1650"/>
      <c r="Z3" s="1650"/>
      <c r="AA3" s="1650"/>
      <c r="AB3" s="1650"/>
      <c r="AC3" s="1650"/>
      <c r="AD3" s="1650"/>
      <c r="AE3" s="1650"/>
      <c r="AF3" s="1650"/>
      <c r="AG3" s="1650"/>
      <c r="AH3" s="1650"/>
      <c r="AI3" s="1650"/>
      <c r="AJ3" s="1650"/>
      <c r="AK3" s="1650"/>
      <c r="AL3" s="1651"/>
      <c r="AM3" s="2016"/>
      <c r="AN3" s="2013"/>
      <c r="AO3" s="2013"/>
      <c r="AP3" s="2013"/>
      <c r="AQ3" s="2014"/>
      <c r="AR3" s="2014"/>
      <c r="AS3" s="2014"/>
      <c r="AT3" s="1838"/>
      <c r="AU3" s="2017"/>
      <c r="AV3" s="1650"/>
      <c r="AW3" s="1650"/>
      <c r="AX3" s="1650"/>
      <c r="AY3" s="1650"/>
      <c r="AZ3" s="1650"/>
      <c r="BA3" s="1650"/>
      <c r="BB3" s="1728" t="s">
        <v>280</v>
      </c>
      <c r="BC3" s="1729"/>
      <c r="BD3" s="2061"/>
      <c r="BE3" s="2062"/>
      <c r="BF3" s="2062"/>
      <c r="BG3" s="2062"/>
      <c r="BH3" s="2062"/>
      <c r="BI3" s="2062"/>
      <c r="BJ3" s="2062"/>
      <c r="BK3" s="2062"/>
      <c r="BL3" s="2063"/>
      <c r="BM3" s="2061"/>
      <c r="BN3" s="2062"/>
      <c r="BO3" s="2062"/>
      <c r="BP3" s="2062"/>
      <c r="BQ3" s="2062"/>
      <c r="BR3" s="2065"/>
      <c r="BS3" s="2024" t="s">
        <v>281</v>
      </c>
      <c r="BT3" s="2064"/>
      <c r="BU3" s="2061"/>
      <c r="BV3" s="2062"/>
      <c r="BW3" s="2062"/>
      <c r="BX3" s="2062"/>
      <c r="BY3" s="2063"/>
      <c r="BZ3" s="2061"/>
      <c r="CA3" s="2062"/>
      <c r="CB3" s="2063"/>
      <c r="CC3" s="2123"/>
      <c r="CD3" s="2122"/>
      <c r="CE3" s="2122"/>
      <c r="CF3" s="2122"/>
      <c r="CG3" s="2122"/>
      <c r="CH3" s="2122"/>
      <c r="CI3" s="2122"/>
      <c r="CJ3" s="2122"/>
      <c r="CK3" s="2122"/>
    </row>
    <row r="4" spans="1:108" s="796" customFormat="1" ht="18.95" customHeight="1" thickBot="1" x14ac:dyDescent="0.3">
      <c r="A4" s="2111" t="s">
        <v>0</v>
      </c>
      <c r="B4" s="2117" t="s">
        <v>1</v>
      </c>
      <c r="C4" s="2116" t="s">
        <v>206</v>
      </c>
      <c r="D4" s="1764" t="s">
        <v>198</v>
      </c>
      <c r="E4" s="1764" t="s">
        <v>199</v>
      </c>
      <c r="F4" s="1764" t="s">
        <v>197</v>
      </c>
      <c r="G4" s="1764" t="s">
        <v>200</v>
      </c>
      <c r="H4" s="1764" t="s">
        <v>208</v>
      </c>
      <c r="I4" s="1764" t="s">
        <v>201</v>
      </c>
      <c r="J4" s="1764" t="s">
        <v>264</v>
      </c>
      <c r="K4" s="1780" t="s">
        <v>205</v>
      </c>
      <c r="L4" s="2105" t="s">
        <v>226</v>
      </c>
      <c r="M4" s="2106"/>
      <c r="N4" s="2106"/>
      <c r="O4" s="2106"/>
      <c r="P4" s="2106"/>
      <c r="Q4" s="2106"/>
      <c r="R4" s="2106"/>
      <c r="S4" s="2106"/>
      <c r="T4" s="2107"/>
      <c r="U4" s="2105" t="s">
        <v>227</v>
      </c>
      <c r="V4" s="2106"/>
      <c r="W4" s="2106"/>
      <c r="X4" s="2106"/>
      <c r="Y4" s="2106"/>
      <c r="Z4" s="2106"/>
      <c r="AA4" s="2106"/>
      <c r="AB4" s="2106"/>
      <c r="AC4" s="2107"/>
      <c r="AD4" s="2105" t="s">
        <v>228</v>
      </c>
      <c r="AE4" s="2106"/>
      <c r="AF4" s="2106"/>
      <c r="AG4" s="2106"/>
      <c r="AH4" s="2106"/>
      <c r="AI4" s="2106"/>
      <c r="AJ4" s="2106"/>
      <c r="AK4" s="2106"/>
      <c r="AL4" s="2107"/>
      <c r="AM4" s="2116" t="s">
        <v>204</v>
      </c>
      <c r="AN4" s="1764" t="s">
        <v>198</v>
      </c>
      <c r="AO4" s="1764" t="s">
        <v>199</v>
      </c>
      <c r="AP4" s="1764" t="s">
        <v>197</v>
      </c>
      <c r="AQ4" s="1764" t="s">
        <v>200</v>
      </c>
      <c r="AR4" s="1764" t="s">
        <v>208</v>
      </c>
      <c r="AS4" s="1764" t="s">
        <v>201</v>
      </c>
      <c r="AT4" s="1764" t="s">
        <v>264</v>
      </c>
      <c r="AU4" s="1876" t="s">
        <v>276</v>
      </c>
      <c r="AV4" s="2108" t="s">
        <v>230</v>
      </c>
      <c r="AW4" s="2109"/>
      <c r="AX4" s="2109"/>
      <c r="AY4" s="2109"/>
      <c r="AZ4" s="2109"/>
      <c r="BA4" s="2109"/>
      <c r="BB4" s="2109"/>
      <c r="BC4" s="2110"/>
      <c r="BD4" s="2105" t="s">
        <v>226</v>
      </c>
      <c r="BE4" s="2106"/>
      <c r="BF4" s="2106"/>
      <c r="BG4" s="2106"/>
      <c r="BH4" s="2106"/>
      <c r="BI4" s="2106"/>
      <c r="BJ4" s="2106"/>
      <c r="BK4" s="2106"/>
      <c r="BL4" s="1862"/>
      <c r="BM4" s="2105" t="s">
        <v>231</v>
      </c>
      <c r="BN4" s="2106"/>
      <c r="BO4" s="2106"/>
      <c r="BP4" s="2106"/>
      <c r="BQ4" s="2106"/>
      <c r="BR4" s="2106"/>
      <c r="BS4" s="2106"/>
      <c r="BT4" s="2107"/>
      <c r="BU4" s="2105" t="s">
        <v>261</v>
      </c>
      <c r="BV4" s="2106"/>
      <c r="BW4" s="2106"/>
      <c r="BX4" s="2106"/>
      <c r="BY4" s="1862"/>
      <c r="BZ4" s="2105" t="s">
        <v>232</v>
      </c>
      <c r="CA4" s="2106"/>
      <c r="CB4" s="2107"/>
      <c r="CC4" s="2116" t="s">
        <v>252</v>
      </c>
      <c r="CD4" s="1764"/>
      <c r="CE4" s="1764"/>
      <c r="CF4" s="1764"/>
      <c r="CG4" s="1876"/>
      <c r="CH4" s="2116" t="s">
        <v>272</v>
      </c>
      <c r="CI4" s="1764"/>
      <c r="CJ4" s="1764"/>
      <c r="CK4" s="1876"/>
      <c r="CL4" s="2268"/>
      <c r="CM4" s="2268"/>
      <c r="CN4" s="2268"/>
      <c r="CO4" s="2268"/>
      <c r="CP4" s="2268"/>
      <c r="CQ4" s="2268"/>
      <c r="CR4" s="2268"/>
      <c r="CS4" s="2268"/>
      <c r="CT4" s="2268"/>
      <c r="CU4" s="2268"/>
      <c r="CV4" s="2268"/>
      <c r="CW4" s="2268"/>
      <c r="CX4" s="2268"/>
      <c r="CY4" s="2268"/>
      <c r="CZ4" s="2268"/>
      <c r="DA4" s="2268"/>
      <c r="DB4" s="2268"/>
      <c r="DC4" s="2268"/>
      <c r="DD4" s="2268"/>
    </row>
    <row r="5" spans="1:108" s="1" customFormat="1" ht="18.600000000000001" customHeight="1" x14ac:dyDescent="0.25">
      <c r="A5" s="2112"/>
      <c r="B5" s="2118"/>
      <c r="C5" s="2116"/>
      <c r="D5" s="1764"/>
      <c r="E5" s="1764"/>
      <c r="F5" s="1764"/>
      <c r="G5" s="1764"/>
      <c r="H5" s="1764"/>
      <c r="I5" s="1764"/>
      <c r="J5" s="1764"/>
      <c r="K5" s="1780"/>
      <c r="L5" s="1849"/>
      <c r="M5" s="1763"/>
      <c r="N5" s="1763"/>
      <c r="O5" s="1763"/>
      <c r="P5" s="1763"/>
      <c r="Q5" s="1763"/>
      <c r="R5" s="1763"/>
      <c r="S5" s="1763"/>
      <c r="T5" s="1862"/>
      <c r="U5" s="1849"/>
      <c r="V5" s="1763"/>
      <c r="W5" s="1763"/>
      <c r="X5" s="1763"/>
      <c r="Y5" s="1763"/>
      <c r="Z5" s="1763"/>
      <c r="AA5" s="1763"/>
      <c r="AB5" s="1763"/>
      <c r="AC5" s="1862"/>
      <c r="AD5" s="1849"/>
      <c r="AE5" s="1763"/>
      <c r="AF5" s="1763"/>
      <c r="AG5" s="1763"/>
      <c r="AH5" s="1763"/>
      <c r="AI5" s="1763"/>
      <c r="AJ5" s="1763"/>
      <c r="AK5" s="1763"/>
      <c r="AL5" s="1862"/>
      <c r="AM5" s="2116"/>
      <c r="AN5" s="1764"/>
      <c r="AO5" s="1764"/>
      <c r="AP5" s="1764"/>
      <c r="AQ5" s="1764"/>
      <c r="AR5" s="1764"/>
      <c r="AS5" s="1764"/>
      <c r="AT5" s="1764"/>
      <c r="AU5" s="1876"/>
      <c r="AV5" s="587"/>
      <c r="AW5" s="587"/>
      <c r="AX5" s="587"/>
      <c r="AY5" s="587"/>
      <c r="AZ5" s="587"/>
      <c r="BA5" s="587"/>
      <c r="BB5" s="587"/>
      <c r="BC5" s="1804"/>
      <c r="BD5" s="1849"/>
      <c r="BE5" s="1763"/>
      <c r="BF5" s="1763"/>
      <c r="BG5" s="1763"/>
      <c r="BH5" s="1763"/>
      <c r="BI5" s="1763"/>
      <c r="BJ5" s="1763"/>
      <c r="BK5" s="1763"/>
      <c r="BL5" s="1862"/>
      <c r="BM5" s="1849"/>
      <c r="BN5" s="1763"/>
      <c r="BO5" s="1763"/>
      <c r="BP5" s="1763"/>
      <c r="BQ5" s="1763"/>
      <c r="BR5" s="1763"/>
      <c r="BS5" s="1763"/>
      <c r="BT5" s="1862"/>
      <c r="BU5" s="1849"/>
      <c r="BV5" s="1763"/>
      <c r="BW5" s="1763"/>
      <c r="BX5" s="1763"/>
      <c r="BY5" s="1862"/>
      <c r="BZ5" s="1849"/>
      <c r="CA5" s="1763"/>
      <c r="CB5" s="1850"/>
      <c r="CC5" s="2124" t="s">
        <v>211</v>
      </c>
      <c r="CD5" s="1763"/>
      <c r="CE5" s="1764"/>
      <c r="CF5" s="1764"/>
      <c r="CG5" s="1780"/>
      <c r="CH5" s="2116" t="s">
        <v>265</v>
      </c>
      <c r="CI5" s="1764" t="s">
        <v>266</v>
      </c>
      <c r="CJ5" s="1764" t="s">
        <v>202</v>
      </c>
      <c r="CK5" s="1876" t="s">
        <v>267</v>
      </c>
      <c r="CL5" s="2268"/>
      <c r="CM5" s="2268"/>
      <c r="CN5" s="2268"/>
      <c r="CO5" s="2268"/>
      <c r="CP5" s="2268"/>
      <c r="CQ5" s="2268"/>
      <c r="CR5" s="2268"/>
      <c r="CS5" s="2268"/>
      <c r="CT5" s="2268"/>
      <c r="CU5" s="2268"/>
      <c r="CV5" s="2268"/>
      <c r="CW5" s="2268"/>
      <c r="CX5" s="2268"/>
      <c r="CY5" s="2268"/>
      <c r="CZ5" s="2268"/>
      <c r="DA5" s="2268"/>
      <c r="DB5" s="2268"/>
      <c r="DC5" s="2268"/>
      <c r="DD5" s="2268"/>
    </row>
    <row r="6" spans="1:108" s="1578" customFormat="1" ht="57" thickBot="1" x14ac:dyDescent="0.3">
      <c r="A6" s="2113"/>
      <c r="B6" s="2119"/>
      <c r="C6" s="2116"/>
      <c r="D6" s="1764"/>
      <c r="E6" s="1764"/>
      <c r="F6" s="1764"/>
      <c r="G6" s="1764"/>
      <c r="H6" s="1764"/>
      <c r="I6" s="1764"/>
      <c r="J6" s="1764"/>
      <c r="K6" s="1780"/>
      <c r="L6" s="1791" t="s">
        <v>203</v>
      </c>
      <c r="M6" s="1765" t="s">
        <v>198</v>
      </c>
      <c r="N6" s="1765" t="s">
        <v>199</v>
      </c>
      <c r="O6" s="1765" t="s">
        <v>197</v>
      </c>
      <c r="P6" s="1765" t="s">
        <v>200</v>
      </c>
      <c r="Q6" s="1765" t="s">
        <v>208</v>
      </c>
      <c r="R6" s="1765" t="s">
        <v>201</v>
      </c>
      <c r="S6" s="1765" t="s">
        <v>249</v>
      </c>
      <c r="T6" s="1863" t="s">
        <v>205</v>
      </c>
      <c r="U6" s="1791" t="s">
        <v>203</v>
      </c>
      <c r="V6" s="1765" t="s">
        <v>198</v>
      </c>
      <c r="W6" s="1765" t="s">
        <v>199</v>
      </c>
      <c r="X6" s="1765" t="s">
        <v>197</v>
      </c>
      <c r="Y6" s="1765" t="s">
        <v>250</v>
      </c>
      <c r="Z6" s="1765" t="s">
        <v>208</v>
      </c>
      <c r="AA6" s="1765" t="s">
        <v>251</v>
      </c>
      <c r="AB6" s="1765" t="s">
        <v>249</v>
      </c>
      <c r="AC6" s="1863" t="s">
        <v>275</v>
      </c>
      <c r="AD6" s="1791" t="s">
        <v>203</v>
      </c>
      <c r="AE6" s="1765" t="s">
        <v>198</v>
      </c>
      <c r="AF6" s="1765" t="s">
        <v>199</v>
      </c>
      <c r="AG6" s="1765" t="s">
        <v>197</v>
      </c>
      <c r="AH6" s="1765" t="s">
        <v>200</v>
      </c>
      <c r="AI6" s="1765" t="s">
        <v>208</v>
      </c>
      <c r="AJ6" s="1765" t="s">
        <v>201</v>
      </c>
      <c r="AK6" s="1765" t="s">
        <v>249</v>
      </c>
      <c r="AL6" s="1863" t="s">
        <v>205</v>
      </c>
      <c r="AM6" s="2116"/>
      <c r="AN6" s="1764"/>
      <c r="AO6" s="1764"/>
      <c r="AP6" s="1764"/>
      <c r="AQ6" s="1764"/>
      <c r="AR6" s="1764"/>
      <c r="AS6" s="1764"/>
      <c r="AT6" s="1764"/>
      <c r="AU6" s="1876"/>
      <c r="AV6" s="418" t="s">
        <v>203</v>
      </c>
      <c r="AW6" s="418" t="s">
        <v>198</v>
      </c>
      <c r="AX6" s="418" t="s">
        <v>253</v>
      </c>
      <c r="AY6" s="418" t="s">
        <v>197</v>
      </c>
      <c r="AZ6" s="418" t="s">
        <v>254</v>
      </c>
      <c r="BA6" s="418" t="s">
        <v>208</v>
      </c>
      <c r="BB6" s="418" t="s">
        <v>255</v>
      </c>
      <c r="BC6" s="584" t="s">
        <v>266</v>
      </c>
      <c r="BD6" s="1791" t="s">
        <v>203</v>
      </c>
      <c r="BE6" s="1765" t="s">
        <v>198</v>
      </c>
      <c r="BF6" s="1765" t="s">
        <v>253</v>
      </c>
      <c r="BG6" s="1765" t="s">
        <v>197</v>
      </c>
      <c r="BH6" s="1765" t="s">
        <v>200</v>
      </c>
      <c r="BI6" s="1765" t="s">
        <v>208</v>
      </c>
      <c r="BJ6" s="1765" t="s">
        <v>256</v>
      </c>
      <c r="BK6" s="1765" t="s">
        <v>266</v>
      </c>
      <c r="BL6" s="1863" t="s">
        <v>277</v>
      </c>
      <c r="BM6" s="1791" t="s">
        <v>203</v>
      </c>
      <c r="BN6" s="1765" t="s">
        <v>198</v>
      </c>
      <c r="BO6" s="1765" t="s">
        <v>258</v>
      </c>
      <c r="BP6" s="1765" t="s">
        <v>197</v>
      </c>
      <c r="BQ6" s="1765" t="s">
        <v>200</v>
      </c>
      <c r="BR6" s="1765" t="s">
        <v>208</v>
      </c>
      <c r="BS6" s="1765" t="s">
        <v>210</v>
      </c>
      <c r="BT6" s="1863" t="s">
        <v>266</v>
      </c>
      <c r="BU6" s="1791" t="s">
        <v>263</v>
      </c>
      <c r="BV6" s="1765" t="s">
        <v>208</v>
      </c>
      <c r="BW6" s="1765" t="s">
        <v>210</v>
      </c>
      <c r="BX6" s="1765" t="s">
        <v>266</v>
      </c>
      <c r="BY6" s="1863" t="s">
        <v>277</v>
      </c>
      <c r="BZ6" s="1791" t="s">
        <v>203</v>
      </c>
      <c r="CA6" s="1765" t="s">
        <v>198</v>
      </c>
      <c r="CB6" s="1792" t="s">
        <v>257</v>
      </c>
      <c r="CC6" s="2124"/>
      <c r="CD6" s="1765" t="s">
        <v>208</v>
      </c>
      <c r="CE6" s="1764" t="s">
        <v>210</v>
      </c>
      <c r="CF6" s="1764" t="s">
        <v>264</v>
      </c>
      <c r="CG6" s="1780" t="s">
        <v>202</v>
      </c>
      <c r="CH6" s="2116"/>
      <c r="CI6" s="1764"/>
      <c r="CJ6" s="1764"/>
      <c r="CK6" s="1876"/>
      <c r="CL6" s="2268"/>
      <c r="CM6" s="2268"/>
      <c r="CN6" s="2268"/>
      <c r="CO6" s="2268"/>
      <c r="CP6" s="2268"/>
      <c r="CQ6" s="2268"/>
      <c r="CR6" s="2268"/>
      <c r="CS6" s="2268"/>
      <c r="CT6" s="2268"/>
      <c r="CU6" s="2268"/>
      <c r="CV6" s="2268"/>
      <c r="CW6" s="2268"/>
      <c r="CX6" s="2268"/>
      <c r="CY6" s="2268"/>
      <c r="CZ6" s="2268"/>
      <c r="DA6" s="2268"/>
      <c r="DB6" s="2268"/>
      <c r="DC6" s="2268"/>
      <c r="DD6" s="2268"/>
    </row>
    <row r="7" spans="1:108" s="1709" customFormat="1" ht="33" customHeight="1" thickBot="1" x14ac:dyDescent="0.3">
      <c r="A7" s="2081" t="s">
        <v>2</v>
      </c>
      <c r="B7" s="1968"/>
      <c r="C7" s="1968"/>
      <c r="D7" s="1968"/>
      <c r="E7" s="1968"/>
      <c r="F7" s="1968"/>
      <c r="G7" s="1968"/>
      <c r="H7" s="1968"/>
      <c r="I7" s="1968"/>
      <c r="J7" s="1968"/>
      <c r="K7" s="1968"/>
      <c r="L7" s="1968"/>
      <c r="M7" s="1968"/>
      <c r="N7" s="1968"/>
      <c r="O7" s="1968"/>
      <c r="P7" s="1968"/>
      <c r="Q7" s="1968"/>
      <c r="R7" s="1968"/>
      <c r="S7" s="1968"/>
      <c r="T7" s="1968"/>
      <c r="U7" s="1968"/>
      <c r="V7" s="1968"/>
      <c r="W7" s="1968"/>
      <c r="X7" s="1968"/>
      <c r="Y7" s="1968"/>
      <c r="Z7" s="1968"/>
      <c r="AA7" s="1968"/>
      <c r="AB7" s="1968"/>
      <c r="AC7" s="1968"/>
      <c r="AD7" s="1968"/>
      <c r="AE7" s="1968"/>
      <c r="AF7" s="1968"/>
      <c r="AG7" s="1968"/>
      <c r="AH7" s="1968"/>
      <c r="AI7" s="1968"/>
      <c r="AJ7" s="1968"/>
      <c r="AK7" s="1968"/>
      <c r="AL7" s="1968"/>
      <c r="AM7" s="1968"/>
      <c r="AN7" s="1968"/>
      <c r="AO7" s="1968"/>
      <c r="AP7" s="1968"/>
      <c r="AQ7" s="1968"/>
      <c r="AR7" s="1968"/>
      <c r="AS7" s="1968"/>
      <c r="AT7" s="1968"/>
      <c r="AU7" s="1968"/>
      <c r="AV7" s="1968"/>
      <c r="AW7" s="1968"/>
      <c r="AX7" s="1968"/>
      <c r="AY7" s="1968"/>
      <c r="AZ7" s="1968"/>
      <c r="BA7" s="1968"/>
      <c r="BB7" s="1968"/>
      <c r="BC7" s="1968"/>
      <c r="BD7" s="1968"/>
      <c r="BE7" s="1968"/>
      <c r="BF7" s="1968"/>
      <c r="BG7" s="1968"/>
      <c r="BH7" s="1968"/>
      <c r="BI7" s="1968"/>
      <c r="BJ7" s="1968"/>
      <c r="BK7" s="1968"/>
      <c r="BL7" s="1968"/>
      <c r="BM7" s="1968"/>
      <c r="BN7" s="1968"/>
      <c r="BO7" s="1968"/>
      <c r="BP7" s="1968"/>
      <c r="BQ7" s="1968"/>
      <c r="BR7" s="1968"/>
      <c r="BS7" s="1968"/>
      <c r="BT7" s="1968"/>
      <c r="BU7" s="1968"/>
      <c r="BV7" s="1968"/>
      <c r="BW7" s="1968"/>
      <c r="BX7" s="1968"/>
      <c r="BY7" s="1968"/>
      <c r="BZ7" s="1968"/>
      <c r="CA7" s="1968"/>
      <c r="CB7" s="1968"/>
      <c r="CC7" s="1968"/>
      <c r="CD7" s="1968"/>
      <c r="CE7" s="1968"/>
      <c r="CF7" s="1968"/>
      <c r="CG7" s="1968"/>
      <c r="CH7" s="1968"/>
      <c r="CI7" s="1968"/>
      <c r="CJ7" s="1968"/>
      <c r="CK7" s="1968"/>
      <c r="CL7" s="2268"/>
      <c r="CM7" s="2268"/>
      <c r="CN7" s="2268"/>
      <c r="CO7" s="2268"/>
      <c r="CP7" s="2268"/>
      <c r="CQ7" s="2268"/>
      <c r="CR7" s="2268"/>
      <c r="CS7" s="2268"/>
      <c r="CT7" s="2268"/>
      <c r="CU7" s="2268"/>
      <c r="CV7" s="2268"/>
      <c r="CW7" s="2268"/>
      <c r="CX7" s="2268"/>
      <c r="CY7" s="2268"/>
      <c r="CZ7" s="2268"/>
      <c r="DA7" s="2268"/>
      <c r="DB7" s="2268"/>
      <c r="DC7" s="2268"/>
      <c r="DD7" s="2268"/>
    </row>
    <row r="8" spans="1:108" s="1710" customFormat="1" ht="35.1" customHeight="1" thickBot="1" x14ac:dyDescent="0.3">
      <c r="A8" s="1964" t="s">
        <v>3</v>
      </c>
      <c r="B8" s="1835"/>
      <c r="C8" s="1835"/>
      <c r="D8" s="1835"/>
      <c r="E8" s="1835"/>
      <c r="F8" s="1835"/>
      <c r="G8" s="1835"/>
      <c r="H8" s="1835"/>
      <c r="I8" s="1835"/>
      <c r="J8" s="1835"/>
      <c r="K8" s="1835"/>
      <c r="L8" s="1835"/>
      <c r="M8" s="1835"/>
      <c r="N8" s="1835"/>
      <c r="O8" s="1835"/>
      <c r="P8" s="1835"/>
      <c r="Q8" s="1835"/>
      <c r="R8" s="1835"/>
      <c r="S8" s="1835"/>
      <c r="T8" s="1835"/>
      <c r="U8" s="1835"/>
      <c r="V8" s="1835"/>
      <c r="W8" s="1835"/>
      <c r="X8" s="1835"/>
      <c r="Y8" s="1835"/>
      <c r="Z8" s="1835"/>
      <c r="AA8" s="1835"/>
      <c r="AB8" s="1835"/>
      <c r="AC8" s="1835"/>
      <c r="AD8" s="1835"/>
      <c r="AE8" s="1835"/>
      <c r="AF8" s="1835"/>
      <c r="AG8" s="1835"/>
      <c r="AH8" s="1835"/>
      <c r="AI8" s="1835"/>
      <c r="AJ8" s="1835"/>
      <c r="AK8" s="1835"/>
      <c r="AL8" s="1835"/>
      <c r="AM8" s="1835"/>
      <c r="AN8" s="1835"/>
      <c r="AO8" s="1835"/>
      <c r="AP8" s="1835"/>
      <c r="AQ8" s="1835"/>
      <c r="AR8" s="1835"/>
      <c r="AS8" s="1835"/>
      <c r="AT8" s="1835"/>
      <c r="AU8" s="1835"/>
      <c r="AV8" s="1835"/>
      <c r="AW8" s="1835"/>
      <c r="AX8" s="1835"/>
      <c r="AY8" s="1835"/>
      <c r="AZ8" s="1835"/>
      <c r="BA8" s="1835"/>
      <c r="BB8" s="1835"/>
      <c r="BC8" s="1835"/>
      <c r="BD8" s="1835"/>
      <c r="BE8" s="1835"/>
      <c r="BF8" s="1835"/>
      <c r="BG8" s="1835"/>
      <c r="BH8" s="1835"/>
      <c r="BI8" s="1835"/>
      <c r="BJ8" s="1835"/>
      <c r="BK8" s="1835"/>
      <c r="BL8" s="1835"/>
      <c r="BM8" s="1835"/>
      <c r="BN8" s="1835"/>
      <c r="BO8" s="1835"/>
      <c r="BP8" s="1835"/>
      <c r="BQ8" s="1835"/>
      <c r="BR8" s="1835"/>
      <c r="BS8" s="1835"/>
      <c r="BT8" s="1835"/>
      <c r="BU8" s="1835"/>
      <c r="BV8" s="1835"/>
      <c r="BW8" s="1835"/>
      <c r="BX8" s="1835"/>
      <c r="BY8" s="1835"/>
      <c r="BZ8" s="1835"/>
      <c r="CA8" s="1835"/>
      <c r="CB8" s="1835"/>
      <c r="CC8" s="1835"/>
      <c r="CD8" s="1835"/>
      <c r="CE8" s="1835"/>
      <c r="CF8" s="1835"/>
      <c r="CG8" s="1835"/>
      <c r="CH8" s="1835"/>
      <c r="CI8" s="1835"/>
      <c r="CJ8" s="1835"/>
      <c r="CK8" s="1835"/>
      <c r="CL8" s="2268"/>
      <c r="CM8" s="2268"/>
      <c r="CN8" s="2268"/>
      <c r="CO8" s="2268"/>
      <c r="CP8" s="2268"/>
      <c r="CQ8" s="2268"/>
      <c r="CR8" s="2268"/>
      <c r="CS8" s="2268"/>
      <c r="CT8" s="2268"/>
      <c r="CU8" s="2268"/>
      <c r="CV8" s="2268"/>
      <c r="CW8" s="2268"/>
      <c r="CX8" s="2268"/>
      <c r="CY8" s="2268"/>
      <c r="CZ8" s="2268"/>
      <c r="DA8" s="2268"/>
      <c r="DB8" s="2268"/>
      <c r="DC8" s="2268"/>
      <c r="DD8" s="2268"/>
    </row>
    <row r="9" spans="1:108" s="117" customFormat="1" ht="47.25" x14ac:dyDescent="0.25">
      <c r="A9" s="1213" t="s">
        <v>4</v>
      </c>
      <c r="B9" s="1283" t="s">
        <v>5</v>
      </c>
      <c r="C9" s="675">
        <v>0.22</v>
      </c>
      <c r="D9" s="520">
        <v>0.28999999999999998</v>
      </c>
      <c r="E9" s="1136">
        <v>0.245</v>
      </c>
      <c r="F9" s="520">
        <v>0.34</v>
      </c>
      <c r="G9" s="1136">
        <v>0.29499999999999998</v>
      </c>
      <c r="H9" s="520">
        <v>0.68</v>
      </c>
      <c r="I9" s="1136">
        <v>0.34499999999999997</v>
      </c>
      <c r="J9" s="520">
        <v>0.77</v>
      </c>
      <c r="K9" s="62">
        <v>0.45</v>
      </c>
      <c r="L9" s="1444">
        <v>0.25</v>
      </c>
      <c r="M9" s="1554">
        <v>0.32</v>
      </c>
      <c r="N9" s="631">
        <v>0.25</v>
      </c>
      <c r="O9" s="1554">
        <v>0.41</v>
      </c>
      <c r="P9" s="631">
        <v>0.3</v>
      </c>
      <c r="Q9" s="1554">
        <v>0.68</v>
      </c>
      <c r="R9" s="631">
        <v>0.35</v>
      </c>
      <c r="S9" s="1554">
        <v>0.88</v>
      </c>
      <c r="T9" s="630">
        <v>0.4</v>
      </c>
      <c r="U9" s="1455">
        <v>0.19</v>
      </c>
      <c r="V9" s="231">
        <v>0.27</v>
      </c>
      <c r="W9" s="5">
        <v>0.24</v>
      </c>
      <c r="X9" s="231">
        <v>0.3</v>
      </c>
      <c r="Y9" s="5">
        <v>0.28999999999999998</v>
      </c>
      <c r="Z9" s="230"/>
      <c r="AA9" s="5">
        <v>0.34</v>
      </c>
      <c r="AB9" s="231">
        <v>0.45</v>
      </c>
      <c r="AC9" s="62">
        <v>0.34</v>
      </c>
      <c r="AD9" s="1455"/>
      <c r="AE9" s="5"/>
      <c r="AF9" s="5"/>
      <c r="AG9" s="5"/>
      <c r="AH9" s="5"/>
      <c r="AI9" s="5"/>
      <c r="AJ9" s="5"/>
      <c r="AK9" s="5"/>
      <c r="AL9" s="62"/>
      <c r="AM9" s="1749">
        <v>0.23</v>
      </c>
      <c r="AN9" s="556">
        <v>0.26</v>
      </c>
      <c r="AO9" s="164">
        <f>AVERAGE(AX9,BF9,BO9,CB9)</f>
        <v>0.30333333333333329</v>
      </c>
      <c r="AP9" s="60">
        <v>0.09</v>
      </c>
      <c r="AQ9" s="164">
        <f>AVERAGE(AZ9,BH9,BQ9)</f>
        <v>0.35499999999999998</v>
      </c>
      <c r="AR9" s="556">
        <v>0.2</v>
      </c>
      <c r="AS9" s="164">
        <f>AVERAGE(BB9,BJ9,BS9,BW9)</f>
        <v>0.4</v>
      </c>
      <c r="AT9" s="556">
        <v>0.33</v>
      </c>
      <c r="AU9" s="52">
        <f>AVERAGE(BD9,BM9,BU9,BZ9)</f>
        <v>0.22999999999999998</v>
      </c>
      <c r="AV9" s="1468">
        <v>0.28999999999999998</v>
      </c>
      <c r="AW9" s="531">
        <v>0.36</v>
      </c>
      <c r="AX9" s="74">
        <v>0.35</v>
      </c>
      <c r="AY9" s="1662">
        <v>0.25</v>
      </c>
      <c r="AZ9" s="74">
        <v>0.4</v>
      </c>
      <c r="BA9" s="1673">
        <v>0.65</v>
      </c>
      <c r="BB9" s="600">
        <v>0.45</v>
      </c>
      <c r="BC9" s="427">
        <v>0.4</v>
      </c>
      <c r="BD9" s="1444">
        <v>0.21</v>
      </c>
      <c r="BE9" s="1554">
        <v>0.24</v>
      </c>
      <c r="BF9" s="631">
        <v>0.26</v>
      </c>
      <c r="BG9" s="1555">
        <v>0.04</v>
      </c>
      <c r="BH9" s="631">
        <v>0.31</v>
      </c>
      <c r="BI9" s="1555">
        <v>0.11</v>
      </c>
      <c r="BJ9" s="631">
        <v>0.35</v>
      </c>
      <c r="BK9" s="1677">
        <v>0.3</v>
      </c>
      <c r="BL9" s="630">
        <v>0.35</v>
      </c>
      <c r="BM9" s="4"/>
      <c r="BN9" s="5"/>
      <c r="BO9" s="5"/>
      <c r="BP9" s="5"/>
      <c r="BQ9" s="5"/>
      <c r="BR9" s="5"/>
      <c r="BS9" s="5"/>
      <c r="BT9" s="62"/>
      <c r="BU9" s="2031"/>
      <c r="BV9" s="5"/>
      <c r="BW9" s="5"/>
      <c r="BX9" s="5"/>
      <c r="BY9" s="62"/>
      <c r="BZ9" s="1455">
        <v>0.25</v>
      </c>
      <c r="CA9" s="231">
        <v>0.28000000000000003</v>
      </c>
      <c r="CB9" s="37">
        <v>0.3</v>
      </c>
      <c r="CC9" s="1648">
        <v>0.03</v>
      </c>
      <c r="CD9" s="1766">
        <v>0.12</v>
      </c>
      <c r="CE9" s="1767">
        <v>0.08</v>
      </c>
      <c r="CF9" s="1766">
        <v>0.37</v>
      </c>
      <c r="CG9" s="1781">
        <v>0.08</v>
      </c>
      <c r="CH9" s="1749">
        <v>0.27</v>
      </c>
      <c r="CI9" s="1767">
        <v>0.27</v>
      </c>
      <c r="CJ9" s="1767"/>
      <c r="CK9" s="1678"/>
      <c r="CL9" s="2268"/>
      <c r="CM9" s="2268"/>
      <c r="CN9" s="2268"/>
      <c r="CO9" s="2268"/>
      <c r="CP9" s="2268"/>
      <c r="CQ9" s="2268"/>
      <c r="CR9" s="2268"/>
      <c r="CS9" s="2268"/>
      <c r="CT9" s="2268"/>
      <c r="CU9" s="2268"/>
      <c r="CV9" s="2268"/>
      <c r="CW9" s="2268"/>
      <c r="CX9" s="2268"/>
      <c r="CY9" s="2268"/>
      <c r="CZ9" s="2268"/>
      <c r="DA9" s="2268"/>
      <c r="DB9" s="2268"/>
      <c r="DC9" s="2268"/>
      <c r="DD9" s="2268"/>
    </row>
    <row r="10" spans="1:108" s="626" customFormat="1" ht="47.25" x14ac:dyDescent="0.25">
      <c r="A10" s="1121" t="s">
        <v>6</v>
      </c>
      <c r="B10" s="18" t="s">
        <v>5</v>
      </c>
      <c r="C10" s="675">
        <v>0.15</v>
      </c>
      <c r="D10" s="520">
        <v>0.23</v>
      </c>
      <c r="E10" s="1136">
        <v>0.19</v>
      </c>
      <c r="F10" s="520">
        <v>0.33</v>
      </c>
      <c r="G10" s="1136">
        <v>0.24</v>
      </c>
      <c r="H10" s="1136" t="s">
        <v>196</v>
      </c>
      <c r="I10" s="1136">
        <v>0.29500000000000004</v>
      </c>
      <c r="J10" s="520">
        <v>0.42</v>
      </c>
      <c r="K10" s="62">
        <v>0.35</v>
      </c>
      <c r="L10" s="1444">
        <v>0.17</v>
      </c>
      <c r="M10" s="1554">
        <v>0.36</v>
      </c>
      <c r="N10" s="631">
        <v>0.22</v>
      </c>
      <c r="O10" s="1554">
        <v>0.36</v>
      </c>
      <c r="P10" s="631">
        <v>0.27</v>
      </c>
      <c r="Q10" s="1554">
        <v>0.35</v>
      </c>
      <c r="R10" s="631">
        <v>0.32</v>
      </c>
      <c r="S10" s="1554">
        <v>0.39</v>
      </c>
      <c r="T10" s="630">
        <v>0.37</v>
      </c>
      <c r="U10" s="1455">
        <v>0.14000000000000001</v>
      </c>
      <c r="V10" s="230">
        <v>0.11</v>
      </c>
      <c r="W10" s="5">
        <v>0.16</v>
      </c>
      <c r="X10" s="231">
        <v>0.16</v>
      </c>
      <c r="Y10" s="5">
        <v>0.21</v>
      </c>
      <c r="Z10" s="230"/>
      <c r="AA10" s="5">
        <v>0.27</v>
      </c>
      <c r="AB10" s="231">
        <v>0.62</v>
      </c>
      <c r="AC10" s="62">
        <v>0.27</v>
      </c>
      <c r="AD10" s="1455"/>
      <c r="AE10" s="5"/>
      <c r="AF10" s="5"/>
      <c r="AG10" s="5"/>
      <c r="AH10" s="5"/>
      <c r="AI10" s="5"/>
      <c r="AJ10" s="5"/>
      <c r="AK10" s="5"/>
      <c r="AL10" s="62"/>
      <c r="AM10" s="1749">
        <v>0.26</v>
      </c>
      <c r="AN10" s="1666">
        <v>0.19</v>
      </c>
      <c r="AO10" s="164">
        <f>AVERAGE(AX10,BF10,BO10,CB10)</f>
        <v>0.29000000000000004</v>
      </c>
      <c r="AP10" s="60">
        <v>0.11</v>
      </c>
      <c r="AQ10" s="164">
        <f>AVERAGE(AZ10,BH10,BQ10)</f>
        <v>0.32999999999999996</v>
      </c>
      <c r="AR10" s="60">
        <v>0.1</v>
      </c>
      <c r="AS10" s="164">
        <f>AVERAGE(BB10,BJ10,BS10,BW10)</f>
        <v>0.37</v>
      </c>
      <c r="AT10" s="1666">
        <v>0.21</v>
      </c>
      <c r="AU10" s="52">
        <f>AVERAGE(BD10,BM10,BU10,BZ10)</f>
        <v>0.26</v>
      </c>
      <c r="AV10" s="1469">
        <v>0.2</v>
      </c>
      <c r="AW10" s="230">
        <v>0.18</v>
      </c>
      <c r="AX10" s="5">
        <v>0.25</v>
      </c>
      <c r="AY10" s="230">
        <v>0.02</v>
      </c>
      <c r="AZ10" s="5">
        <v>0.3</v>
      </c>
      <c r="BA10" s="1674">
        <v>0.27</v>
      </c>
      <c r="BB10" s="62">
        <v>0.35</v>
      </c>
      <c r="BC10" s="449">
        <v>0.21</v>
      </c>
      <c r="BD10" s="1444">
        <v>0.26</v>
      </c>
      <c r="BE10" s="1555">
        <v>0.22</v>
      </c>
      <c r="BF10" s="631">
        <v>0.31</v>
      </c>
      <c r="BG10" s="1555">
        <v>0.13</v>
      </c>
      <c r="BH10" s="631">
        <v>0.36</v>
      </c>
      <c r="BI10" s="1555">
        <v>0.06</v>
      </c>
      <c r="BJ10" s="631">
        <v>0.39</v>
      </c>
      <c r="BK10" s="1555">
        <v>0.2</v>
      </c>
      <c r="BL10" s="630">
        <v>0.39</v>
      </c>
      <c r="BM10" s="4"/>
      <c r="BN10" s="5"/>
      <c r="BO10" s="5"/>
      <c r="BP10" s="5"/>
      <c r="BQ10" s="5"/>
      <c r="BR10" s="5"/>
      <c r="BS10" s="5"/>
      <c r="BT10" s="62"/>
      <c r="BU10" s="2031"/>
      <c r="BV10" s="5"/>
      <c r="BW10" s="5"/>
      <c r="BX10" s="5"/>
      <c r="BY10" s="62"/>
      <c r="BZ10" s="1455">
        <v>0.26</v>
      </c>
      <c r="CA10" s="230">
        <v>0.1</v>
      </c>
      <c r="CB10" s="37">
        <v>0.31</v>
      </c>
      <c r="CC10" s="1648">
        <v>0.18</v>
      </c>
      <c r="CD10" s="1766">
        <v>0.47</v>
      </c>
      <c r="CE10" s="1767">
        <v>0.23</v>
      </c>
      <c r="CF10" s="1766">
        <v>0.4</v>
      </c>
      <c r="CG10" s="1781">
        <v>0.23</v>
      </c>
      <c r="CH10" s="1749">
        <v>0.33</v>
      </c>
      <c r="CI10" s="1767">
        <v>0.13</v>
      </c>
      <c r="CJ10" s="1767"/>
      <c r="CK10" s="1678"/>
      <c r="CL10" s="2268"/>
      <c r="CM10" s="2268"/>
      <c r="CN10" s="2268"/>
      <c r="CO10" s="2268"/>
      <c r="CP10" s="2268"/>
      <c r="CQ10" s="2268"/>
      <c r="CR10" s="2268"/>
      <c r="CS10" s="2268"/>
      <c r="CT10" s="2268"/>
      <c r="CU10" s="2268"/>
      <c r="CV10" s="2268"/>
      <c r="CW10" s="2268"/>
      <c r="CX10" s="2268"/>
      <c r="CY10" s="2268"/>
      <c r="CZ10" s="2268"/>
      <c r="DA10" s="2268"/>
      <c r="DB10" s="2268"/>
      <c r="DC10" s="2268"/>
      <c r="DD10" s="2268"/>
    </row>
    <row r="11" spans="1:108" s="626" customFormat="1" ht="47.25" x14ac:dyDescent="0.25">
      <c r="A11" s="1117" t="s">
        <v>7</v>
      </c>
      <c r="B11" s="18" t="s">
        <v>5</v>
      </c>
      <c r="C11" s="675">
        <v>0.39</v>
      </c>
      <c r="D11" s="520">
        <v>0.65</v>
      </c>
      <c r="E11" s="1136">
        <v>0.42500000000000004</v>
      </c>
      <c r="F11" s="520">
        <v>0.59</v>
      </c>
      <c r="G11" s="1136">
        <v>0.52500000000000002</v>
      </c>
      <c r="H11" s="1653">
        <v>0.5</v>
      </c>
      <c r="I11" s="1136">
        <v>0.6</v>
      </c>
      <c r="J11" s="520">
        <v>0.69</v>
      </c>
      <c r="K11" s="62">
        <v>0.59</v>
      </c>
      <c r="L11" s="1444">
        <v>0.35</v>
      </c>
      <c r="M11" s="1554" t="s">
        <v>229</v>
      </c>
      <c r="N11" s="631">
        <v>0.4</v>
      </c>
      <c r="O11" s="631" t="s">
        <v>229</v>
      </c>
      <c r="P11" s="631">
        <v>0.5</v>
      </c>
      <c r="Q11" s="1554">
        <v>0.59</v>
      </c>
      <c r="R11" s="631">
        <v>0.6</v>
      </c>
      <c r="S11" s="1554">
        <v>0.87</v>
      </c>
      <c r="T11" s="630">
        <v>0.8</v>
      </c>
      <c r="U11" s="1455"/>
      <c r="V11" s="5"/>
      <c r="W11" s="5"/>
      <c r="X11" s="5"/>
      <c r="Y11" s="5"/>
      <c r="Z11" s="5"/>
      <c r="AA11" s="5"/>
      <c r="AB11" s="5"/>
      <c r="AC11" s="62"/>
      <c r="AD11" s="1455">
        <v>0.39</v>
      </c>
      <c r="AE11" s="231">
        <v>0.65</v>
      </c>
      <c r="AF11" s="5">
        <v>0.45</v>
      </c>
      <c r="AG11" s="231">
        <v>0.69</v>
      </c>
      <c r="AH11" s="5">
        <v>0.55000000000000004</v>
      </c>
      <c r="AI11" s="544">
        <v>0.45</v>
      </c>
      <c r="AJ11" s="5">
        <v>0.6</v>
      </c>
      <c r="AK11" s="544">
        <v>0.61</v>
      </c>
      <c r="AL11" s="62">
        <v>0.65</v>
      </c>
      <c r="AM11" s="1749">
        <v>0.51</v>
      </c>
      <c r="AN11" s="1666">
        <v>0.43</v>
      </c>
      <c r="AO11" s="164">
        <f>AVERAGE(AX11,BF11,BO11,CB11)</f>
        <v>0.52999999999999992</v>
      </c>
      <c r="AP11" s="60">
        <v>0.14000000000000001</v>
      </c>
      <c r="AQ11" s="164">
        <f>AVERAGE(AZ11,BH11,BQ11)</f>
        <v>0.5</v>
      </c>
      <c r="AR11" s="1666">
        <v>0.41</v>
      </c>
      <c r="AS11" s="164">
        <f>AVERAGE(BB11,BJ11,BS11,BW11)</f>
        <v>0.53</v>
      </c>
      <c r="AT11" s="60">
        <v>0.09</v>
      </c>
      <c r="AU11" s="52">
        <f>AVERAGE(BD11,BM11,BU11,BZ11)</f>
        <v>0.54500000000000004</v>
      </c>
      <c r="AV11" s="1469">
        <v>0.41</v>
      </c>
      <c r="AW11" s="544">
        <v>0.41</v>
      </c>
      <c r="AX11" s="5">
        <v>0.46</v>
      </c>
      <c r="AY11" s="230">
        <v>0.23</v>
      </c>
      <c r="AZ11" s="5">
        <v>0.51</v>
      </c>
      <c r="BA11" s="1674">
        <v>0.33</v>
      </c>
      <c r="BB11" s="62">
        <v>0.56000000000000005</v>
      </c>
      <c r="BC11" s="449">
        <v>0.36</v>
      </c>
      <c r="BD11" s="1444"/>
      <c r="BE11" s="631"/>
      <c r="BF11" s="1105"/>
      <c r="BG11" s="631"/>
      <c r="BH11" s="1105"/>
      <c r="BI11" s="631"/>
      <c r="BJ11" s="1105"/>
      <c r="BK11" s="1105"/>
      <c r="BL11" s="1368"/>
      <c r="BM11" s="4">
        <v>0.45</v>
      </c>
      <c r="BN11" s="231">
        <v>0.48</v>
      </c>
      <c r="BO11" s="5">
        <v>0.48</v>
      </c>
      <c r="BP11" s="230">
        <v>7.0000000000000007E-2</v>
      </c>
      <c r="BQ11" s="5">
        <v>0.49</v>
      </c>
      <c r="BR11" s="544">
        <v>0.44</v>
      </c>
      <c r="BS11" s="5">
        <v>0.5</v>
      </c>
      <c r="BT11" s="62">
        <v>0.48</v>
      </c>
      <c r="BU11" s="2031"/>
      <c r="BV11" s="5"/>
      <c r="BW11" s="5"/>
      <c r="BX11" s="5"/>
      <c r="BY11" s="62"/>
      <c r="BZ11" s="1455">
        <v>0.64</v>
      </c>
      <c r="CA11" s="230">
        <v>0.38</v>
      </c>
      <c r="CB11" s="37">
        <v>0.65</v>
      </c>
      <c r="CC11" s="1648">
        <v>0.68</v>
      </c>
      <c r="CD11" s="567">
        <v>0.31</v>
      </c>
      <c r="CE11" s="1767">
        <v>0.73</v>
      </c>
      <c r="CF11" s="567">
        <v>0.5</v>
      </c>
      <c r="CG11" s="1781">
        <v>0.73</v>
      </c>
      <c r="CH11" s="1749">
        <v>0.66</v>
      </c>
      <c r="CI11" s="1767">
        <v>0.41</v>
      </c>
      <c r="CJ11" s="1767"/>
      <c r="CK11" s="1678"/>
      <c r="CL11" s="2268"/>
      <c r="CM11" s="2268"/>
      <c r="CN11" s="2268"/>
      <c r="CO11" s="2268"/>
      <c r="CP11" s="2268"/>
      <c r="CQ11" s="2268"/>
      <c r="CR11" s="2268"/>
      <c r="CS11" s="2268"/>
      <c r="CT11" s="2268"/>
      <c r="CU11" s="2268"/>
      <c r="CV11" s="2268"/>
      <c r="CW11" s="2268"/>
      <c r="CX11" s="2268"/>
      <c r="CY11" s="2268"/>
      <c r="CZ11" s="2268"/>
      <c r="DA11" s="2268"/>
      <c r="DB11" s="2268"/>
      <c r="DC11" s="2268"/>
      <c r="DD11" s="2268"/>
    </row>
    <row r="12" spans="1:108" s="1164" customFormat="1" ht="48" thickBot="1" x14ac:dyDescent="0.3">
      <c r="A12" s="1269" t="s">
        <v>8</v>
      </c>
      <c r="B12" s="21" t="s">
        <v>5</v>
      </c>
      <c r="C12" s="2001">
        <v>0.6</v>
      </c>
      <c r="D12" s="520">
        <v>0.69</v>
      </c>
      <c r="E12" s="1136">
        <v>0.65</v>
      </c>
      <c r="F12" s="520">
        <v>0.76</v>
      </c>
      <c r="G12" s="1136">
        <v>0.7</v>
      </c>
      <c r="H12" s="520">
        <v>0.68</v>
      </c>
      <c r="I12" s="1136">
        <v>0.75</v>
      </c>
      <c r="J12" s="520">
        <v>0.78</v>
      </c>
      <c r="K12" s="62">
        <v>0.8</v>
      </c>
      <c r="L12" s="1444" t="s">
        <v>229</v>
      </c>
      <c r="M12" s="1554" t="s">
        <v>229</v>
      </c>
      <c r="N12" s="631"/>
      <c r="O12" s="631" t="s">
        <v>229</v>
      </c>
      <c r="P12" s="631"/>
      <c r="Q12" s="631"/>
      <c r="R12" s="631"/>
      <c r="S12" s="1554">
        <v>0.83</v>
      </c>
      <c r="T12" s="630">
        <v>0.8</v>
      </c>
      <c r="U12" s="1455"/>
      <c r="V12" s="5"/>
      <c r="W12" s="5"/>
      <c r="X12" s="5"/>
      <c r="Y12" s="5"/>
      <c r="Z12" s="5"/>
      <c r="AA12" s="5"/>
      <c r="AB12" s="5"/>
      <c r="AC12" s="62"/>
      <c r="AD12" s="1455">
        <v>0.6</v>
      </c>
      <c r="AE12" s="231">
        <v>0.69</v>
      </c>
      <c r="AF12" s="5">
        <v>0.65</v>
      </c>
      <c r="AG12" s="544">
        <v>0.61</v>
      </c>
      <c r="AH12" s="5">
        <v>0.7</v>
      </c>
      <c r="AI12" s="231">
        <v>0.73</v>
      </c>
      <c r="AJ12" s="5">
        <v>0.75</v>
      </c>
      <c r="AK12" s="230">
        <v>0.77</v>
      </c>
      <c r="AL12" s="62">
        <v>0.89</v>
      </c>
      <c r="AM12" s="1749">
        <v>0.33</v>
      </c>
      <c r="AN12" s="60">
        <v>0.19</v>
      </c>
      <c r="AO12" s="164">
        <f>AVERAGE(AX12,BF12,BO12,CB12)</f>
        <v>0.38</v>
      </c>
      <c r="AP12" s="164"/>
      <c r="AQ12" s="164">
        <v>0</v>
      </c>
      <c r="AR12" s="164"/>
      <c r="AS12" s="164">
        <v>0</v>
      </c>
      <c r="AT12" s="1666">
        <v>0.08</v>
      </c>
      <c r="AU12" s="52">
        <v>0.1</v>
      </c>
      <c r="AV12" s="1470">
        <v>0.35</v>
      </c>
      <c r="AW12" s="68" t="s">
        <v>196</v>
      </c>
      <c r="AX12" s="530"/>
      <c r="AY12" s="68" t="s">
        <v>196</v>
      </c>
      <c r="AZ12" s="530"/>
      <c r="BA12" s="68" t="s">
        <v>196</v>
      </c>
      <c r="BB12" s="1097"/>
      <c r="BC12" s="1629">
        <v>0.28999999999999998</v>
      </c>
      <c r="BD12" s="1444"/>
      <c r="BE12" s="631"/>
      <c r="BF12" s="1105"/>
      <c r="BG12" s="631"/>
      <c r="BH12" s="1105"/>
      <c r="BI12" s="631"/>
      <c r="BJ12" s="1105"/>
      <c r="BK12" s="1105"/>
      <c r="BL12" s="1368"/>
      <c r="BM12" s="4"/>
      <c r="BN12" s="5"/>
      <c r="BO12" s="5"/>
      <c r="BP12" s="5"/>
      <c r="BQ12" s="5"/>
      <c r="BR12" s="5"/>
      <c r="BS12" s="5"/>
      <c r="BT12" s="62"/>
      <c r="BU12" s="2031"/>
      <c r="BV12" s="5"/>
      <c r="BW12" s="5"/>
      <c r="BX12" s="5"/>
      <c r="BY12" s="62"/>
      <c r="BZ12" s="1455">
        <v>0.33</v>
      </c>
      <c r="CA12" s="544">
        <v>0.19</v>
      </c>
      <c r="CB12" s="37">
        <v>0.38</v>
      </c>
      <c r="CC12" s="1648">
        <v>0.26</v>
      </c>
      <c r="CD12" s="1766">
        <v>0.63</v>
      </c>
      <c r="CE12" s="1767">
        <v>0.31</v>
      </c>
      <c r="CF12" s="1766">
        <v>0.54</v>
      </c>
      <c r="CG12" s="1781">
        <v>0.31</v>
      </c>
      <c r="CH12" s="1749">
        <v>0.28000000000000003</v>
      </c>
      <c r="CI12" s="1767">
        <v>0.26</v>
      </c>
      <c r="CJ12" s="1767"/>
      <c r="CK12" s="1678"/>
      <c r="CL12" s="2268"/>
      <c r="CM12" s="2268"/>
      <c r="CN12" s="2268"/>
      <c r="CO12" s="2268"/>
      <c r="CP12" s="2268"/>
      <c r="CQ12" s="2268"/>
      <c r="CR12" s="2268"/>
      <c r="CS12" s="2268"/>
      <c r="CT12" s="2268"/>
      <c r="CU12" s="2268"/>
      <c r="CV12" s="2268"/>
      <c r="CW12" s="2268"/>
      <c r="CX12" s="2268"/>
      <c r="CY12" s="2268"/>
      <c r="CZ12" s="2268"/>
      <c r="DA12" s="2268"/>
      <c r="DB12" s="2268"/>
      <c r="DC12" s="2268"/>
      <c r="DD12" s="2268"/>
    </row>
    <row r="13" spans="1:108" s="1903" customFormat="1" ht="16.5" thickBot="1" x14ac:dyDescent="0.3">
      <c r="A13" s="1960" t="s">
        <v>9</v>
      </c>
      <c r="B13" s="1961"/>
      <c r="C13" s="1961"/>
      <c r="D13" s="1961"/>
      <c r="E13" s="1961"/>
      <c r="F13" s="1961"/>
      <c r="G13" s="1961"/>
      <c r="H13" s="1961"/>
      <c r="I13" s="1961"/>
      <c r="J13" s="1961"/>
      <c r="K13" s="1961"/>
      <c r="L13" s="1961"/>
      <c r="M13" s="1961"/>
      <c r="N13" s="1961"/>
      <c r="O13" s="1961"/>
      <c r="P13" s="1961"/>
      <c r="Q13" s="1961"/>
      <c r="R13" s="1961"/>
      <c r="S13" s="1961"/>
      <c r="T13" s="1961"/>
      <c r="U13" s="1961"/>
      <c r="V13" s="1961"/>
      <c r="W13" s="1961"/>
      <c r="X13" s="1961"/>
      <c r="Y13" s="1961"/>
      <c r="Z13" s="1961"/>
      <c r="AA13" s="1961"/>
      <c r="AB13" s="1961"/>
      <c r="AC13" s="1961"/>
      <c r="AD13" s="1961"/>
      <c r="AE13" s="1961"/>
      <c r="AF13" s="1961"/>
      <c r="AG13" s="1961"/>
      <c r="AH13" s="1961"/>
      <c r="AI13" s="1961"/>
      <c r="AJ13" s="1961"/>
      <c r="AK13" s="1961"/>
      <c r="AL13" s="1961"/>
      <c r="AM13" s="1961"/>
      <c r="AN13" s="1961"/>
      <c r="AO13" s="1961"/>
      <c r="AP13" s="1961"/>
      <c r="AQ13" s="1961"/>
      <c r="AR13" s="1961"/>
      <c r="AS13" s="1961"/>
      <c r="AT13" s="1961"/>
      <c r="AU13" s="1961"/>
      <c r="AV13" s="1961"/>
      <c r="AW13" s="1961"/>
      <c r="AX13" s="1961"/>
      <c r="AY13" s="1961"/>
      <c r="AZ13" s="1961"/>
      <c r="BA13" s="1961"/>
      <c r="BB13" s="1961"/>
      <c r="BC13" s="1961"/>
      <c r="BD13" s="1961"/>
      <c r="BE13" s="1961"/>
      <c r="BF13" s="1961"/>
      <c r="BG13" s="1961"/>
      <c r="BH13" s="1961"/>
      <c r="BI13" s="1961"/>
      <c r="BJ13" s="1961"/>
      <c r="BK13" s="1961"/>
      <c r="BL13" s="1961"/>
      <c r="BM13" s="1961"/>
      <c r="BN13" s="1961"/>
      <c r="BO13" s="1961"/>
      <c r="BP13" s="1961"/>
      <c r="BQ13" s="1961"/>
      <c r="BR13" s="1961"/>
      <c r="BS13" s="1961"/>
      <c r="BT13" s="1961"/>
      <c r="BU13" s="1961"/>
      <c r="BV13" s="1961"/>
      <c r="BW13" s="1961"/>
      <c r="BX13" s="1961"/>
      <c r="BY13" s="1961"/>
      <c r="BZ13" s="1961"/>
      <c r="CA13" s="1961"/>
      <c r="CB13" s="1961"/>
      <c r="CC13" s="1961"/>
      <c r="CD13" s="1961"/>
      <c r="CE13" s="1961"/>
      <c r="CF13" s="1961"/>
      <c r="CG13" s="1961"/>
      <c r="CH13" s="1961"/>
      <c r="CI13" s="1961"/>
      <c r="CJ13" s="1961"/>
      <c r="CK13" s="2091"/>
      <c r="CL13" s="2268"/>
      <c r="CM13" s="2268"/>
      <c r="CN13" s="2268"/>
      <c r="CO13" s="2268"/>
      <c r="CP13" s="2268"/>
      <c r="CQ13" s="2268"/>
      <c r="CR13" s="2268"/>
      <c r="CS13" s="2268"/>
      <c r="CT13" s="2268"/>
      <c r="CU13" s="2268"/>
      <c r="CV13" s="2268"/>
      <c r="CW13" s="2268"/>
      <c r="CX13" s="2268"/>
      <c r="CY13" s="2268"/>
      <c r="CZ13" s="2268"/>
      <c r="DA13" s="2268"/>
      <c r="DB13" s="2268"/>
      <c r="DC13" s="2268"/>
      <c r="DD13" s="2268"/>
    </row>
    <row r="14" spans="1:108" s="117" customFormat="1" ht="31.5" x14ac:dyDescent="0.25">
      <c r="A14" s="1214" t="s">
        <v>10</v>
      </c>
      <c r="B14" s="22" t="s">
        <v>11</v>
      </c>
      <c r="C14" s="827">
        <v>0</v>
      </c>
      <c r="D14" s="1124">
        <v>5</v>
      </c>
      <c r="E14" s="1126">
        <v>15</v>
      </c>
      <c r="F14" s="1124">
        <v>7</v>
      </c>
      <c r="G14" s="1126">
        <v>20</v>
      </c>
      <c r="H14" s="1124">
        <v>12</v>
      </c>
      <c r="I14" s="1126">
        <v>23</v>
      </c>
      <c r="J14" s="1124">
        <v>10</v>
      </c>
      <c r="K14" s="1700">
        <v>28</v>
      </c>
      <c r="L14" s="2007">
        <v>0</v>
      </c>
      <c r="M14" s="2003">
        <v>3</v>
      </c>
      <c r="N14" s="2004">
        <v>15</v>
      </c>
      <c r="O14" s="2004" t="s">
        <v>196</v>
      </c>
      <c r="P14" s="2004">
        <v>20</v>
      </c>
      <c r="Q14" s="2003">
        <v>5</v>
      </c>
      <c r="R14" s="2004">
        <v>23</v>
      </c>
      <c r="S14" s="2004"/>
      <c r="T14" s="2009">
        <v>23</v>
      </c>
      <c r="U14" s="1871"/>
      <c r="V14" s="1668"/>
      <c r="W14" s="1668"/>
      <c r="X14" s="1668"/>
      <c r="Y14" s="1668"/>
      <c r="Z14" s="1668"/>
      <c r="AA14" s="1668"/>
      <c r="AB14" s="1668"/>
      <c r="AC14" s="1700"/>
      <c r="AD14" s="1871">
        <v>0</v>
      </c>
      <c r="AE14" s="1130">
        <v>3</v>
      </c>
      <c r="AF14" s="1668">
        <v>3</v>
      </c>
      <c r="AG14" s="1130">
        <v>7</v>
      </c>
      <c r="AH14" s="1668">
        <v>5</v>
      </c>
      <c r="AI14" s="1130">
        <v>7</v>
      </c>
      <c r="AJ14" s="1668">
        <v>5</v>
      </c>
      <c r="AK14" s="1130">
        <v>10</v>
      </c>
      <c r="AL14" s="1700">
        <v>10</v>
      </c>
      <c r="AM14" s="1544">
        <v>3</v>
      </c>
      <c r="AN14" s="1125">
        <v>6</v>
      </c>
      <c r="AO14" s="1126">
        <f>SUM(AX14,BF14,BO14,CB14)</f>
        <v>9</v>
      </c>
      <c r="AP14" s="1124">
        <v>4</v>
      </c>
      <c r="AQ14" s="1126">
        <f>SUM(AZ14,BH14,BQ14)</f>
        <v>10</v>
      </c>
      <c r="AR14" s="1124">
        <v>5</v>
      </c>
      <c r="AS14" s="1126">
        <f>SUM(BB14,BJ14,BS14,BW14)</f>
        <v>13</v>
      </c>
      <c r="AT14" s="1124">
        <v>8</v>
      </c>
      <c r="AU14" s="1774">
        <f>SUM(BD14,BM14,BU14,BZ14)</f>
        <v>0</v>
      </c>
      <c r="AV14" s="1471">
        <v>0</v>
      </c>
      <c r="AW14" s="1181">
        <v>4</v>
      </c>
      <c r="AX14" s="1274">
        <v>4</v>
      </c>
      <c r="AY14" s="1181">
        <v>4</v>
      </c>
      <c r="AZ14" s="1274">
        <v>4</v>
      </c>
      <c r="BA14" s="1675">
        <v>5</v>
      </c>
      <c r="BB14" s="1303">
        <v>10</v>
      </c>
      <c r="BC14" s="1303">
        <v>8</v>
      </c>
      <c r="BD14" s="2007">
        <v>0</v>
      </c>
      <c r="BE14" s="2019">
        <v>4</v>
      </c>
      <c r="BF14" s="2004">
        <v>3</v>
      </c>
      <c r="BG14" s="2019">
        <v>6</v>
      </c>
      <c r="BH14" s="2004">
        <v>6</v>
      </c>
      <c r="BI14" s="2019">
        <v>10</v>
      </c>
      <c r="BJ14" s="2004">
        <v>3</v>
      </c>
      <c r="BK14" s="2004"/>
      <c r="BL14" s="2009">
        <v>3</v>
      </c>
      <c r="BM14" s="1865"/>
      <c r="BN14" s="1668"/>
      <c r="BO14" s="1668"/>
      <c r="BP14" s="1668"/>
      <c r="BQ14" s="1126"/>
      <c r="BR14" s="1668"/>
      <c r="BS14" s="1668"/>
      <c r="BT14" s="1700"/>
      <c r="BU14" s="2032"/>
      <c r="BV14" s="1668"/>
      <c r="BW14" s="1668"/>
      <c r="BX14" s="1668"/>
      <c r="BY14" s="1700"/>
      <c r="BZ14" s="1871">
        <v>0</v>
      </c>
      <c r="CA14" s="1130">
        <v>2</v>
      </c>
      <c r="CB14" s="1813">
        <v>2</v>
      </c>
      <c r="CC14" s="1644">
        <v>0</v>
      </c>
      <c r="CD14" s="1127">
        <v>46</v>
      </c>
      <c r="CE14" s="1126">
        <v>4</v>
      </c>
      <c r="CF14" s="1127">
        <v>58</v>
      </c>
      <c r="CG14" s="1688">
        <v>4</v>
      </c>
      <c r="CH14" s="1544">
        <v>9</v>
      </c>
      <c r="CI14" s="1126"/>
      <c r="CJ14" s="1126"/>
      <c r="CK14" s="1774"/>
      <c r="CL14" s="2268"/>
      <c r="CM14" s="2268"/>
      <c r="CN14" s="2268"/>
      <c r="CO14" s="2268"/>
      <c r="CP14" s="2268"/>
      <c r="CQ14" s="2268"/>
      <c r="CR14" s="2268"/>
      <c r="CS14" s="2268"/>
      <c r="CT14" s="2268"/>
      <c r="CU14" s="2268"/>
      <c r="CV14" s="2268"/>
      <c r="CW14" s="2268"/>
      <c r="CX14" s="2268"/>
      <c r="CY14" s="2268"/>
      <c r="CZ14" s="2268"/>
      <c r="DA14" s="2268"/>
      <c r="DB14" s="2268"/>
      <c r="DC14" s="2268"/>
      <c r="DD14" s="2268"/>
    </row>
    <row r="15" spans="1:108" s="1164" customFormat="1" ht="32.25" thickBot="1" x14ac:dyDescent="0.3">
      <c r="A15" s="1174" t="s">
        <v>12</v>
      </c>
      <c r="B15" s="1284" t="s">
        <v>11</v>
      </c>
      <c r="C15" s="1435">
        <v>0</v>
      </c>
      <c r="D15" s="231">
        <v>0.71</v>
      </c>
      <c r="E15" s="5">
        <v>0.48</v>
      </c>
      <c r="F15" s="1148">
        <v>0.47</v>
      </c>
      <c r="G15" s="1136">
        <v>0.7</v>
      </c>
      <c r="H15" s="1122">
        <v>0.44</v>
      </c>
      <c r="I15" s="1136">
        <v>0.8</v>
      </c>
      <c r="J15" s="1122">
        <v>0.56000000000000005</v>
      </c>
      <c r="K15" s="401">
        <v>0.7</v>
      </c>
      <c r="L15" s="1444">
        <v>0</v>
      </c>
      <c r="M15" s="1555">
        <v>0.48</v>
      </c>
      <c r="N15" s="631">
        <v>0.6</v>
      </c>
      <c r="O15" s="631" t="s">
        <v>196</v>
      </c>
      <c r="P15" s="631">
        <v>0.7</v>
      </c>
      <c r="Q15" s="1677">
        <v>0.45</v>
      </c>
      <c r="R15" s="631">
        <v>0.8</v>
      </c>
      <c r="S15" s="631"/>
      <c r="T15" s="630">
        <v>0.8</v>
      </c>
      <c r="U15" s="859"/>
      <c r="V15" s="120"/>
      <c r="W15" s="120"/>
      <c r="X15" s="120"/>
      <c r="Y15" s="120"/>
      <c r="Z15" s="120"/>
      <c r="AA15" s="120"/>
      <c r="AB15" s="120"/>
      <c r="AC15" s="401"/>
      <c r="AD15" s="859">
        <v>0</v>
      </c>
      <c r="AE15" s="2011">
        <v>0.75</v>
      </c>
      <c r="AF15" s="120">
        <v>0.3</v>
      </c>
      <c r="AG15" s="2011">
        <v>0.47</v>
      </c>
      <c r="AH15" s="120">
        <v>0.35</v>
      </c>
      <c r="AI15" s="2011">
        <v>0.44</v>
      </c>
      <c r="AJ15" s="120">
        <v>0.4</v>
      </c>
      <c r="AK15" s="2011">
        <v>0.56000000000000005</v>
      </c>
      <c r="AL15" s="401">
        <v>0.45</v>
      </c>
      <c r="AM15" s="1532">
        <v>0.14000000000000001</v>
      </c>
      <c r="AN15" s="2015">
        <v>0.27</v>
      </c>
      <c r="AO15" s="164">
        <f>AVERAGE(AX15,BF15,BO15,CB15)</f>
        <v>0.39999999999999997</v>
      </c>
      <c r="AP15" s="1666">
        <v>0.33</v>
      </c>
      <c r="AQ15" s="553">
        <f>AVERAGE(AZ15,BH15,BQ15,BU15)</f>
        <v>0.42500000000000004</v>
      </c>
      <c r="AR15" s="1666">
        <v>0.45</v>
      </c>
      <c r="AS15" s="164">
        <f>AVERAGE(BB15,BJ15,BS15,BW15)</f>
        <v>0.5</v>
      </c>
      <c r="AT15" s="556">
        <v>0.56999999999999995</v>
      </c>
      <c r="AU15" s="52">
        <f>AVERAGE(BD15,BM15,BU15,BZ15)</f>
        <v>0</v>
      </c>
      <c r="AV15" s="1472">
        <v>0</v>
      </c>
      <c r="AW15" s="1565">
        <v>0.25</v>
      </c>
      <c r="AX15" s="1233">
        <v>0.2</v>
      </c>
      <c r="AY15" s="1565">
        <v>0.33</v>
      </c>
      <c r="AZ15" s="1233">
        <v>0.3</v>
      </c>
      <c r="BA15" s="1566">
        <v>0.45</v>
      </c>
      <c r="BB15" s="1304">
        <v>0.4</v>
      </c>
      <c r="BC15" s="451">
        <v>0.56999999999999995</v>
      </c>
      <c r="BD15" s="1444">
        <v>0</v>
      </c>
      <c r="BE15" s="1554">
        <v>0.5</v>
      </c>
      <c r="BF15" s="631">
        <v>0.5</v>
      </c>
      <c r="BG15" s="1554"/>
      <c r="BH15" s="631">
        <v>0.55000000000000004</v>
      </c>
      <c r="BI15" s="1554">
        <v>0.57999999999999996</v>
      </c>
      <c r="BJ15" s="631">
        <v>0.6</v>
      </c>
      <c r="BK15" s="631"/>
      <c r="BL15" s="630">
        <v>0.6</v>
      </c>
      <c r="BM15" s="1866"/>
      <c r="BN15" s="120"/>
      <c r="BO15" s="120"/>
      <c r="BP15" s="120"/>
      <c r="BQ15" s="5"/>
      <c r="BR15" s="120"/>
      <c r="BS15" s="120"/>
      <c r="BT15" s="401"/>
      <c r="BU15" s="2033"/>
      <c r="BV15" s="120"/>
      <c r="BW15" s="120"/>
      <c r="BX15" s="120"/>
      <c r="BY15" s="401"/>
      <c r="BZ15" s="859">
        <v>0</v>
      </c>
      <c r="CA15" s="2011">
        <v>0.67</v>
      </c>
      <c r="CB15" s="781">
        <v>0.5</v>
      </c>
      <c r="CC15" s="1648">
        <v>0</v>
      </c>
      <c r="CD15" s="231">
        <f>46/58</f>
        <v>0.7931034482758621</v>
      </c>
      <c r="CE15" s="5">
        <v>0.65</v>
      </c>
      <c r="CF15" s="231">
        <v>0.79</v>
      </c>
      <c r="CG15" s="62">
        <v>0.65</v>
      </c>
      <c r="CH15" s="1532">
        <v>0.5</v>
      </c>
      <c r="CI15" s="5"/>
      <c r="CJ15" s="5"/>
      <c r="CK15" s="37"/>
      <c r="CL15" s="2268"/>
      <c r="CM15" s="2268"/>
      <c r="CN15" s="2268"/>
      <c r="CO15" s="2268"/>
      <c r="CP15" s="2268"/>
      <c r="CQ15" s="2268"/>
      <c r="CR15" s="2268"/>
      <c r="CS15" s="2268"/>
      <c r="CT15" s="2268"/>
      <c r="CU15" s="2268"/>
      <c r="CV15" s="2268"/>
      <c r="CW15" s="2268"/>
      <c r="CX15" s="2268"/>
      <c r="CY15" s="2268"/>
      <c r="CZ15" s="2268"/>
      <c r="DA15" s="2268"/>
      <c r="DB15" s="2268"/>
      <c r="DC15" s="2268"/>
      <c r="DD15" s="2268"/>
    </row>
    <row r="16" spans="1:108" s="1955" customFormat="1" ht="16.5" thickBot="1" x14ac:dyDescent="0.3">
      <c r="A16" s="1969" t="s">
        <v>13</v>
      </c>
      <c r="B16" s="1970"/>
      <c r="C16" s="1970"/>
      <c r="D16" s="1970"/>
      <c r="E16" s="1970"/>
      <c r="F16" s="1970"/>
      <c r="G16" s="1970"/>
      <c r="H16" s="1970"/>
      <c r="I16" s="1970"/>
      <c r="J16" s="1970"/>
      <c r="K16" s="1970"/>
      <c r="L16" s="1970"/>
      <c r="M16" s="1970"/>
      <c r="N16" s="1970"/>
      <c r="O16" s="1970"/>
      <c r="P16" s="1970"/>
      <c r="Q16" s="1970"/>
      <c r="R16" s="1970"/>
      <c r="S16" s="1970"/>
      <c r="T16" s="1970"/>
      <c r="U16" s="1970"/>
      <c r="V16" s="1970"/>
      <c r="W16" s="1970"/>
      <c r="X16" s="1970"/>
      <c r="Y16" s="1970"/>
      <c r="Z16" s="1970"/>
      <c r="AA16" s="1970"/>
      <c r="AB16" s="1970"/>
      <c r="AC16" s="1970"/>
      <c r="AD16" s="1970"/>
      <c r="AE16" s="1970"/>
      <c r="AF16" s="1970"/>
      <c r="AG16" s="1970"/>
      <c r="AH16" s="1970"/>
      <c r="AI16" s="1970"/>
      <c r="AJ16" s="1970"/>
      <c r="AK16" s="1970"/>
      <c r="AL16" s="1970"/>
      <c r="AM16" s="1970"/>
      <c r="AN16" s="1970"/>
      <c r="AO16" s="1970"/>
      <c r="AP16" s="1970"/>
      <c r="AQ16" s="1970"/>
      <c r="AR16" s="1970"/>
      <c r="AS16" s="1970"/>
      <c r="AT16" s="1970"/>
      <c r="AU16" s="1970"/>
      <c r="AV16" s="1970"/>
      <c r="AW16" s="1970"/>
      <c r="AX16" s="1970"/>
      <c r="AY16" s="1970"/>
      <c r="AZ16" s="1970"/>
      <c r="BA16" s="1970"/>
      <c r="BB16" s="1970"/>
      <c r="BC16" s="1970"/>
      <c r="BD16" s="1970"/>
      <c r="BE16" s="1970"/>
      <c r="BF16" s="1970"/>
      <c r="BG16" s="1970"/>
      <c r="BH16" s="1970"/>
      <c r="BI16" s="1970"/>
      <c r="BJ16" s="1970"/>
      <c r="BK16" s="1970"/>
      <c r="BL16" s="1970"/>
      <c r="BM16" s="1970"/>
      <c r="BN16" s="1970"/>
      <c r="BO16" s="1970"/>
      <c r="BP16" s="1970"/>
      <c r="BQ16" s="1970"/>
      <c r="BR16" s="1970"/>
      <c r="BS16" s="1970"/>
      <c r="BT16" s="1970"/>
      <c r="BU16" s="1970"/>
      <c r="BV16" s="1970"/>
      <c r="BW16" s="1970"/>
      <c r="BX16" s="1970"/>
      <c r="BY16" s="1970"/>
      <c r="BZ16" s="1970"/>
      <c r="CA16" s="1970"/>
      <c r="CB16" s="1970"/>
      <c r="CC16" s="1970"/>
      <c r="CD16" s="1970"/>
      <c r="CE16" s="1970"/>
      <c r="CF16" s="1970"/>
      <c r="CG16" s="1970"/>
      <c r="CH16" s="1970"/>
      <c r="CI16" s="1970"/>
      <c r="CJ16" s="1970"/>
      <c r="CK16" s="2080"/>
      <c r="CL16" s="2268"/>
      <c r="CM16" s="2268"/>
      <c r="CN16" s="2268"/>
      <c r="CO16" s="2268"/>
      <c r="CP16" s="2268"/>
      <c r="CQ16" s="2268"/>
      <c r="CR16" s="2268"/>
      <c r="CS16" s="2268"/>
      <c r="CT16" s="2268"/>
      <c r="CU16" s="2268"/>
      <c r="CV16" s="2268"/>
      <c r="CW16" s="2268"/>
      <c r="CX16" s="2268"/>
      <c r="CY16" s="2268"/>
      <c r="CZ16" s="2268"/>
      <c r="DA16" s="2268"/>
      <c r="DB16" s="2268"/>
      <c r="DC16" s="2268"/>
      <c r="DD16" s="2268"/>
    </row>
    <row r="17" spans="1:108" s="117" customFormat="1" ht="50.45" customHeight="1" x14ac:dyDescent="0.25">
      <c r="A17" s="1165" t="s">
        <v>14</v>
      </c>
      <c r="B17" s="22" t="s">
        <v>15</v>
      </c>
      <c r="C17" s="1427">
        <v>0</v>
      </c>
      <c r="D17" s="1124">
        <v>2</v>
      </c>
      <c r="E17" s="1126">
        <v>0</v>
      </c>
      <c r="F17" s="1124">
        <v>3</v>
      </c>
      <c r="G17" s="1126">
        <v>7</v>
      </c>
      <c r="H17" s="1127">
        <v>37</v>
      </c>
      <c r="I17" s="1126">
        <v>10</v>
      </c>
      <c r="J17" s="1127">
        <v>8</v>
      </c>
      <c r="K17" s="595">
        <v>24</v>
      </c>
      <c r="L17" s="1445">
        <v>0</v>
      </c>
      <c r="M17" s="626">
        <v>0</v>
      </c>
      <c r="N17" s="626"/>
      <c r="O17" s="1129">
        <v>3</v>
      </c>
      <c r="P17" s="1129">
        <v>3</v>
      </c>
      <c r="Q17" s="1129">
        <v>28</v>
      </c>
      <c r="R17" s="1129" t="s">
        <v>196</v>
      </c>
      <c r="S17" s="1561">
        <v>1</v>
      </c>
      <c r="T17" s="629">
        <v>1</v>
      </c>
      <c r="U17" s="1458">
        <v>0</v>
      </c>
      <c r="V17" s="79"/>
      <c r="W17" s="79" t="s">
        <v>196</v>
      </c>
      <c r="X17" s="79"/>
      <c r="Y17" s="79" t="s">
        <v>196</v>
      </c>
      <c r="Z17" s="315">
        <v>1</v>
      </c>
      <c r="AA17" s="79" t="s">
        <v>196</v>
      </c>
      <c r="AB17" s="315">
        <v>1</v>
      </c>
      <c r="AC17" s="595">
        <v>1</v>
      </c>
      <c r="AD17" s="1458"/>
      <c r="AE17" s="315">
        <v>2</v>
      </c>
      <c r="AF17" s="79">
        <v>0</v>
      </c>
      <c r="AG17" s="315" t="s">
        <v>196</v>
      </c>
      <c r="AH17" s="79">
        <v>4</v>
      </c>
      <c r="AI17" s="262">
        <v>8</v>
      </c>
      <c r="AJ17" s="79">
        <v>10</v>
      </c>
      <c r="AK17" s="262">
        <v>7</v>
      </c>
      <c r="AL17" s="595">
        <v>10</v>
      </c>
      <c r="AM17" s="1458">
        <v>0</v>
      </c>
      <c r="AN17" s="1684">
        <v>3</v>
      </c>
      <c r="AO17" s="1668">
        <f>SUM(AX17,BF17,BO17,CB17)</f>
        <v>6</v>
      </c>
      <c r="AP17" s="315">
        <v>5</v>
      </c>
      <c r="AQ17" s="1126">
        <f>SUM(AZ17,BH17,BQ17)</f>
        <v>1</v>
      </c>
      <c r="AR17" s="1127">
        <v>6</v>
      </c>
      <c r="AS17" s="1126">
        <f>SUM(BB17,BJ17,BS17,BW17)</f>
        <v>6</v>
      </c>
      <c r="AT17" s="1130">
        <v>2</v>
      </c>
      <c r="AU17" s="1774">
        <f>SUM(BD17,BM17,BU17,BZ17)</f>
        <v>1</v>
      </c>
      <c r="AV17" s="1473"/>
      <c r="AW17" s="343">
        <v>0</v>
      </c>
      <c r="AX17" s="343">
        <v>0</v>
      </c>
      <c r="AY17" s="261">
        <v>0</v>
      </c>
      <c r="AZ17" s="343">
        <v>1</v>
      </c>
      <c r="BA17" s="1569">
        <v>0</v>
      </c>
      <c r="BB17" s="594">
        <v>1</v>
      </c>
      <c r="BC17" s="430">
        <v>1</v>
      </c>
      <c r="BD17" s="1445">
        <v>0</v>
      </c>
      <c r="BE17" s="1560">
        <v>0</v>
      </c>
      <c r="BF17" s="1129">
        <v>1</v>
      </c>
      <c r="BG17" s="1561">
        <v>0</v>
      </c>
      <c r="BH17" s="1129">
        <v>0</v>
      </c>
      <c r="BI17" s="1561">
        <v>6</v>
      </c>
      <c r="BJ17" s="1129">
        <v>5</v>
      </c>
      <c r="BK17" s="1560">
        <v>1</v>
      </c>
      <c r="BL17" s="629">
        <v>5</v>
      </c>
      <c r="BM17" s="78">
        <v>0</v>
      </c>
      <c r="BN17" s="79">
        <v>0</v>
      </c>
      <c r="BO17" s="79"/>
      <c r="BP17" s="79">
        <v>8</v>
      </c>
      <c r="BQ17" s="79"/>
      <c r="BR17" s="79">
        <v>0</v>
      </c>
      <c r="BS17" s="79"/>
      <c r="BT17" s="595">
        <v>8</v>
      </c>
      <c r="BU17" s="2034"/>
      <c r="BV17" s="79"/>
      <c r="BW17" s="79"/>
      <c r="BX17" s="79"/>
      <c r="BY17" s="595"/>
      <c r="BZ17" s="1458">
        <v>1</v>
      </c>
      <c r="CA17" s="1663">
        <v>3</v>
      </c>
      <c r="CB17" s="31">
        <v>5</v>
      </c>
      <c r="CC17" s="1475">
        <v>3</v>
      </c>
      <c r="CD17" s="315">
        <v>10</v>
      </c>
      <c r="CE17" s="79">
        <v>4</v>
      </c>
      <c r="CF17" s="262">
        <v>1</v>
      </c>
      <c r="CG17" s="595">
        <v>4</v>
      </c>
      <c r="CH17" s="1458"/>
      <c r="CI17" s="79"/>
      <c r="CJ17" s="79"/>
      <c r="CK17" s="31"/>
      <c r="CL17" s="2268"/>
      <c r="CM17" s="2268"/>
      <c r="CN17" s="2268"/>
      <c r="CO17" s="2268"/>
      <c r="CP17" s="2268"/>
      <c r="CQ17" s="2268"/>
      <c r="CR17" s="2268"/>
      <c r="CS17" s="2268"/>
      <c r="CT17" s="2268"/>
      <c r="CU17" s="2268"/>
      <c r="CV17" s="2268"/>
      <c r="CW17" s="2268"/>
      <c r="CX17" s="2268"/>
      <c r="CY17" s="2268"/>
      <c r="CZ17" s="2268"/>
      <c r="DA17" s="2268"/>
      <c r="DB17" s="2268"/>
      <c r="DC17" s="2268"/>
      <c r="DD17" s="2268"/>
    </row>
    <row r="18" spans="1:108" s="626" customFormat="1" ht="41.1" customHeight="1" x14ac:dyDescent="0.25">
      <c r="A18" s="1118" t="s">
        <v>16</v>
      </c>
      <c r="B18" s="18" t="s">
        <v>17</v>
      </c>
      <c r="C18" s="675">
        <v>0</v>
      </c>
      <c r="D18" s="520">
        <v>0.35</v>
      </c>
      <c r="E18" s="1136">
        <v>4.9999999999999996E-2</v>
      </c>
      <c r="F18" s="520">
        <v>0.55000000000000004</v>
      </c>
      <c r="G18" s="1136">
        <v>0.44999999999999996</v>
      </c>
      <c r="H18" s="520">
        <v>0.55000000000000004</v>
      </c>
      <c r="I18" s="1136">
        <v>0.35000000000000003</v>
      </c>
      <c r="J18" s="1122">
        <v>0.63</v>
      </c>
      <c r="K18" s="62">
        <v>0.5</v>
      </c>
      <c r="L18" s="1444">
        <v>0</v>
      </c>
      <c r="M18" s="1129">
        <v>0</v>
      </c>
      <c r="N18" s="1129">
        <v>0</v>
      </c>
      <c r="O18" s="1554">
        <v>1</v>
      </c>
      <c r="P18" s="631">
        <v>1</v>
      </c>
      <c r="Q18" s="1554">
        <v>0.71</v>
      </c>
      <c r="R18" s="631">
        <v>0.7</v>
      </c>
      <c r="S18" s="1554">
        <v>1</v>
      </c>
      <c r="T18" s="630" t="s">
        <v>196</v>
      </c>
      <c r="U18" s="1455">
        <v>0</v>
      </c>
      <c r="V18" s="231">
        <v>0.15</v>
      </c>
      <c r="W18" s="5">
        <v>0.15</v>
      </c>
      <c r="X18" s="231">
        <v>1</v>
      </c>
      <c r="Y18" s="5">
        <v>0.15</v>
      </c>
      <c r="Z18" s="231">
        <v>1</v>
      </c>
      <c r="AA18" s="5">
        <v>0.15</v>
      </c>
      <c r="AB18" s="231">
        <v>1</v>
      </c>
      <c r="AC18" s="62">
        <v>0.15</v>
      </c>
      <c r="AD18" s="1455"/>
      <c r="AE18" s="231">
        <v>0.08</v>
      </c>
      <c r="AF18" s="5">
        <v>0</v>
      </c>
      <c r="AG18" s="231">
        <v>0.44</v>
      </c>
      <c r="AH18" s="5">
        <v>0.2</v>
      </c>
      <c r="AI18" s="231">
        <v>0.33</v>
      </c>
      <c r="AJ18" s="5">
        <v>0.2</v>
      </c>
      <c r="AK18" s="231">
        <v>0.56999999999999995</v>
      </c>
      <c r="AL18" s="62">
        <v>0.2</v>
      </c>
      <c r="AM18" s="1455">
        <v>0</v>
      </c>
      <c r="AN18" s="60">
        <v>0.06</v>
      </c>
      <c r="AO18" s="164">
        <f>AVERAGE(AX18,BF18,BO18,CB18)</f>
        <v>0.20000000000000004</v>
      </c>
      <c r="AP18" s="156">
        <v>1</v>
      </c>
      <c r="AQ18" s="553">
        <f>AVERAGE(AZ18,BH18,BQ18)</f>
        <v>0.33333333333333331</v>
      </c>
      <c r="AR18" s="556">
        <v>0.83</v>
      </c>
      <c r="AS18" s="164">
        <f>AVERAGE(BB18,BJ18,BS18,BW18)</f>
        <v>0.76666666666666661</v>
      </c>
      <c r="AT18" s="556">
        <v>1</v>
      </c>
      <c r="AU18" s="52">
        <f>AVERAGE(BD18,BM18,BU18,BZ18)</f>
        <v>0</v>
      </c>
      <c r="AV18" s="1469"/>
      <c r="AW18" s="5">
        <v>0</v>
      </c>
      <c r="AX18" s="5">
        <v>0</v>
      </c>
      <c r="AY18" s="5">
        <v>0</v>
      </c>
      <c r="AZ18" s="5">
        <v>0</v>
      </c>
      <c r="BA18" s="1557">
        <v>0</v>
      </c>
      <c r="BB18" s="62">
        <v>0.3</v>
      </c>
      <c r="BC18" s="449">
        <v>0</v>
      </c>
      <c r="BD18" s="1444">
        <v>0</v>
      </c>
      <c r="BE18" s="1554" t="s">
        <v>233</v>
      </c>
      <c r="BF18" s="631">
        <v>0.2</v>
      </c>
      <c r="BG18" s="1677" t="s">
        <v>260</v>
      </c>
      <c r="BH18" s="631">
        <v>0.2</v>
      </c>
      <c r="BI18" s="1554">
        <v>0.83</v>
      </c>
      <c r="BJ18" s="631">
        <v>1</v>
      </c>
      <c r="BK18" s="1555">
        <v>0.83</v>
      </c>
      <c r="BL18" s="630">
        <v>1</v>
      </c>
      <c r="BM18" s="4">
        <v>0</v>
      </c>
      <c r="BN18" s="230">
        <v>0</v>
      </c>
      <c r="BO18" s="5">
        <v>0.4</v>
      </c>
      <c r="BP18" s="231">
        <v>1</v>
      </c>
      <c r="BQ18" s="5">
        <v>0.8</v>
      </c>
      <c r="BR18" s="231">
        <v>1</v>
      </c>
      <c r="BS18" s="5">
        <v>1</v>
      </c>
      <c r="BT18" s="62">
        <v>1</v>
      </c>
      <c r="BU18" s="2031"/>
      <c r="BV18" s="5"/>
      <c r="BW18" s="5"/>
      <c r="BX18" s="5"/>
      <c r="BY18" s="62"/>
      <c r="BZ18" s="1455"/>
      <c r="CA18" s="5"/>
      <c r="CB18" s="37"/>
      <c r="CC18" s="1469">
        <v>1</v>
      </c>
      <c r="CD18" s="230">
        <v>0.3</v>
      </c>
      <c r="CE18" s="5">
        <v>0.75</v>
      </c>
      <c r="CF18" s="231">
        <v>1</v>
      </c>
      <c r="CG18" s="62">
        <v>0.75</v>
      </c>
      <c r="CH18" s="1455"/>
      <c r="CI18" s="5"/>
      <c r="CJ18" s="5"/>
      <c r="CK18" s="37"/>
      <c r="CL18" s="2268"/>
      <c r="CM18" s="2268"/>
      <c r="CN18" s="2268"/>
      <c r="CO18" s="2268"/>
      <c r="CP18" s="2268"/>
      <c r="CQ18" s="2268"/>
      <c r="CR18" s="2268"/>
      <c r="CS18" s="2268"/>
      <c r="CT18" s="2268"/>
      <c r="CU18" s="2268"/>
      <c r="CV18" s="2268"/>
      <c r="CW18" s="2268"/>
      <c r="CX18" s="2268"/>
      <c r="CY18" s="2268"/>
      <c r="CZ18" s="2268"/>
      <c r="DA18" s="2268"/>
      <c r="DB18" s="2268"/>
      <c r="DC18" s="2268"/>
      <c r="DD18" s="2268"/>
    </row>
    <row r="19" spans="1:108" s="1164" customFormat="1" ht="32.25" thickBot="1" x14ac:dyDescent="0.3">
      <c r="A19" s="1209" t="s">
        <v>18</v>
      </c>
      <c r="B19" s="67" t="s">
        <v>19</v>
      </c>
      <c r="C19" s="1455">
        <v>0</v>
      </c>
      <c r="D19" s="520">
        <v>0.17</v>
      </c>
      <c r="E19" s="1136">
        <f>AVERAGE(N19,AF19)</f>
        <v>0</v>
      </c>
      <c r="F19" s="520">
        <v>0.5</v>
      </c>
      <c r="G19" s="1136">
        <v>0.1</v>
      </c>
      <c r="H19" s="520">
        <v>0.31</v>
      </c>
      <c r="I19" s="1136">
        <v>0.1</v>
      </c>
      <c r="J19" s="520">
        <v>0.3</v>
      </c>
      <c r="K19" s="62">
        <v>0.5</v>
      </c>
      <c r="L19" s="1444">
        <v>0</v>
      </c>
      <c r="M19" s="631"/>
      <c r="N19" s="1105">
        <v>0</v>
      </c>
      <c r="O19" s="631"/>
      <c r="P19" s="631"/>
      <c r="Q19" s="631"/>
      <c r="R19" s="631"/>
      <c r="S19" s="631"/>
      <c r="T19" s="630"/>
      <c r="U19" s="1455">
        <v>0</v>
      </c>
      <c r="V19" s="5"/>
      <c r="W19" s="5"/>
      <c r="X19" s="5"/>
      <c r="Y19" s="5"/>
      <c r="Z19" s="5"/>
      <c r="AA19" s="5"/>
      <c r="AB19" s="5"/>
      <c r="AC19" s="62"/>
      <c r="AD19" s="1455"/>
      <c r="AE19" s="231">
        <v>0.17</v>
      </c>
      <c r="AF19" s="5">
        <v>0</v>
      </c>
      <c r="AG19" s="231">
        <v>0.5</v>
      </c>
      <c r="AH19" s="5">
        <v>0.1</v>
      </c>
      <c r="AI19" s="231">
        <v>0.31</v>
      </c>
      <c r="AJ19" s="5">
        <v>0.1</v>
      </c>
      <c r="AK19" s="231">
        <v>0.3</v>
      </c>
      <c r="AL19" s="62">
        <v>0.5</v>
      </c>
      <c r="AM19" s="1455">
        <v>0</v>
      </c>
      <c r="AN19" s="60">
        <v>0</v>
      </c>
      <c r="AO19" s="164">
        <f>AVERAGE(AX19,BF19,BO19,CB19)</f>
        <v>0.5</v>
      </c>
      <c r="AP19" s="222">
        <v>0</v>
      </c>
      <c r="AQ19" s="553">
        <f>AVERAGE(AZ19,BH19,BQ19)</f>
        <v>0</v>
      </c>
      <c r="AR19" s="222"/>
      <c r="AS19" s="222">
        <v>0</v>
      </c>
      <c r="AT19" s="1669"/>
      <c r="AU19" s="349">
        <v>0</v>
      </c>
      <c r="AV19" s="1470"/>
      <c r="AW19" s="68">
        <v>0</v>
      </c>
      <c r="AX19" s="68">
        <v>0</v>
      </c>
      <c r="AY19" s="68">
        <v>0</v>
      </c>
      <c r="AZ19" s="68">
        <v>0</v>
      </c>
      <c r="BA19" s="605"/>
      <c r="BB19" s="605">
        <v>0.4</v>
      </c>
      <c r="BC19" s="450">
        <v>0</v>
      </c>
      <c r="BD19" s="1444"/>
      <c r="BE19" s="631"/>
      <c r="BF19" s="1105"/>
      <c r="BG19" s="631"/>
      <c r="BH19" s="1105"/>
      <c r="BI19" s="631"/>
      <c r="BJ19" s="1105"/>
      <c r="BK19" s="1105"/>
      <c r="BL19" s="1368"/>
      <c r="BM19" s="4"/>
      <c r="BN19" s="5"/>
      <c r="BO19" s="5"/>
      <c r="BP19" s="5"/>
      <c r="BQ19" s="5"/>
      <c r="BR19" s="5"/>
      <c r="BS19" s="5"/>
      <c r="BT19" s="62"/>
      <c r="BU19" s="2031"/>
      <c r="BV19" s="5"/>
      <c r="BW19" s="5"/>
      <c r="BX19" s="5"/>
      <c r="BY19" s="62"/>
      <c r="BZ19" s="1455">
        <v>0</v>
      </c>
      <c r="CA19" s="231">
        <v>1</v>
      </c>
      <c r="CB19" s="37">
        <v>1</v>
      </c>
      <c r="CC19" s="1469">
        <v>1</v>
      </c>
      <c r="CD19" s="230">
        <v>0.19</v>
      </c>
      <c r="CE19" s="5">
        <v>0.6</v>
      </c>
      <c r="CF19" s="231">
        <v>0.9</v>
      </c>
      <c r="CG19" s="62">
        <v>0.6</v>
      </c>
      <c r="CH19" s="1455"/>
      <c r="CI19" s="5"/>
      <c r="CJ19" s="5"/>
      <c r="CK19" s="37"/>
      <c r="CL19" s="2268"/>
      <c r="CM19" s="2268"/>
      <c r="CN19" s="2268"/>
      <c r="CO19" s="2268"/>
      <c r="CP19" s="2268"/>
      <c r="CQ19" s="2268"/>
      <c r="CR19" s="2268"/>
      <c r="CS19" s="2268"/>
      <c r="CT19" s="2268"/>
      <c r="CU19" s="2268"/>
      <c r="CV19" s="2268"/>
      <c r="CW19" s="2268"/>
      <c r="CX19" s="2268"/>
      <c r="CY19" s="2268"/>
      <c r="CZ19" s="2268"/>
      <c r="DA19" s="2268"/>
      <c r="DB19" s="2268"/>
      <c r="DC19" s="2268"/>
      <c r="DD19" s="2268"/>
    </row>
    <row r="20" spans="1:108" s="1903" customFormat="1" ht="16.5" thickBot="1" x14ac:dyDescent="0.3">
      <c r="A20" s="1960" t="s">
        <v>20</v>
      </c>
      <c r="B20" s="1961"/>
      <c r="C20" s="1961"/>
      <c r="D20" s="1961"/>
      <c r="E20" s="1961"/>
      <c r="F20" s="1961"/>
      <c r="G20" s="1961"/>
      <c r="H20" s="1961"/>
      <c r="I20" s="1961"/>
      <c r="J20" s="1961"/>
      <c r="K20" s="1961"/>
      <c r="L20" s="1961"/>
      <c r="M20" s="1961"/>
      <c r="N20" s="1961"/>
      <c r="O20" s="1961"/>
      <c r="P20" s="1961"/>
      <c r="Q20" s="1961"/>
      <c r="R20" s="1961"/>
      <c r="S20" s="1961"/>
      <c r="T20" s="1961"/>
      <c r="U20" s="1961"/>
      <c r="V20" s="1961"/>
      <c r="W20" s="1961"/>
      <c r="X20" s="1961"/>
      <c r="Y20" s="1961"/>
      <c r="Z20" s="1961"/>
      <c r="AA20" s="1961"/>
      <c r="AB20" s="1961"/>
      <c r="AC20" s="1961"/>
      <c r="AD20" s="1961"/>
      <c r="AE20" s="1961"/>
      <c r="AF20" s="1961"/>
      <c r="AG20" s="1961"/>
      <c r="AH20" s="1961"/>
      <c r="AI20" s="1961"/>
      <c r="AJ20" s="1961"/>
      <c r="AK20" s="1961"/>
      <c r="AL20" s="1961"/>
      <c r="AM20" s="1961"/>
      <c r="AN20" s="1961"/>
      <c r="AO20" s="1961"/>
      <c r="AP20" s="1961"/>
      <c r="AQ20" s="1961"/>
      <c r="AR20" s="1961"/>
      <c r="AS20" s="1961"/>
      <c r="AT20" s="1961"/>
      <c r="AU20" s="1961"/>
      <c r="AV20" s="1961"/>
      <c r="AW20" s="1961"/>
      <c r="AX20" s="1961"/>
      <c r="AY20" s="1961"/>
      <c r="AZ20" s="1961"/>
      <c r="BA20" s="1961"/>
      <c r="BB20" s="1961"/>
      <c r="BC20" s="1961"/>
      <c r="BD20" s="1961"/>
      <c r="BE20" s="1961"/>
      <c r="BF20" s="1961"/>
      <c r="BG20" s="1961"/>
      <c r="BH20" s="1961"/>
      <c r="BI20" s="1961"/>
      <c r="BJ20" s="1961"/>
      <c r="BK20" s="1961"/>
      <c r="BL20" s="1961"/>
      <c r="BM20" s="1961"/>
      <c r="BN20" s="1961"/>
      <c r="BO20" s="1961"/>
      <c r="BP20" s="1961"/>
      <c r="BQ20" s="1961"/>
      <c r="BR20" s="1961"/>
      <c r="BS20" s="1961"/>
      <c r="BT20" s="1961"/>
      <c r="BU20" s="1961"/>
      <c r="BV20" s="1961"/>
      <c r="BW20" s="1961"/>
      <c r="BX20" s="1961"/>
      <c r="BY20" s="1961"/>
      <c r="BZ20" s="1961"/>
      <c r="CA20" s="1961"/>
      <c r="CB20" s="1961"/>
      <c r="CC20" s="1961"/>
      <c r="CD20" s="1961"/>
      <c r="CE20" s="1961"/>
      <c r="CF20" s="1961"/>
      <c r="CG20" s="1961"/>
      <c r="CH20" s="1961"/>
      <c r="CI20" s="1961"/>
      <c r="CJ20" s="1961"/>
      <c r="CK20" s="2091"/>
      <c r="CL20" s="2268"/>
      <c r="CM20" s="2268"/>
      <c r="CN20" s="2268"/>
      <c r="CO20" s="2268"/>
      <c r="CP20" s="2268"/>
      <c r="CQ20" s="2268"/>
      <c r="CR20" s="2268"/>
      <c r="CS20" s="2268"/>
      <c r="CT20" s="2268"/>
      <c r="CU20" s="2268"/>
      <c r="CV20" s="2268"/>
      <c r="CW20" s="2268"/>
      <c r="CX20" s="2268"/>
      <c r="CY20" s="2268"/>
      <c r="CZ20" s="2268"/>
      <c r="DA20" s="2268"/>
      <c r="DB20" s="2268"/>
      <c r="DC20" s="2268"/>
      <c r="DD20" s="2268"/>
    </row>
    <row r="21" spans="1:108" s="1264" customFormat="1" ht="47.25" x14ac:dyDescent="0.25">
      <c r="A21" s="1165" t="s">
        <v>21</v>
      </c>
      <c r="B21" s="1285" t="s">
        <v>22</v>
      </c>
      <c r="C21" s="1435">
        <v>0</v>
      </c>
      <c r="D21" s="520">
        <v>1</v>
      </c>
      <c r="E21" s="1136">
        <v>0.375</v>
      </c>
      <c r="F21" s="1122">
        <v>0.1</v>
      </c>
      <c r="G21" s="1136">
        <v>0.875</v>
      </c>
      <c r="H21" s="1653">
        <v>0.6</v>
      </c>
      <c r="I21" s="1136">
        <v>0.875</v>
      </c>
      <c r="J21" s="1122">
        <v>0.4</v>
      </c>
      <c r="K21" s="62">
        <v>0.53</v>
      </c>
      <c r="L21" s="1444"/>
      <c r="M21" s="1554"/>
      <c r="N21" s="631">
        <v>0</v>
      </c>
      <c r="O21" s="631">
        <v>0</v>
      </c>
      <c r="P21" s="631">
        <v>1</v>
      </c>
      <c r="Q21" s="1555">
        <v>0</v>
      </c>
      <c r="R21" s="631">
        <v>1</v>
      </c>
      <c r="S21" s="1555">
        <v>0.5</v>
      </c>
      <c r="T21" s="630">
        <v>1</v>
      </c>
      <c r="U21" s="1455"/>
      <c r="V21" s="231">
        <v>1</v>
      </c>
      <c r="W21" s="5">
        <v>0.75</v>
      </c>
      <c r="X21" s="231">
        <v>1</v>
      </c>
      <c r="Y21" s="5">
        <v>0.75</v>
      </c>
      <c r="Z21" s="544">
        <v>0.56000000000000005</v>
      </c>
      <c r="AA21" s="5">
        <v>0.75</v>
      </c>
      <c r="AB21" s="5">
        <v>0.56000000000000005</v>
      </c>
      <c r="AC21" s="62">
        <v>0.75</v>
      </c>
      <c r="AD21" s="1455"/>
      <c r="AE21" s="5"/>
      <c r="AF21" s="5"/>
      <c r="AG21" s="5"/>
      <c r="AH21" s="5"/>
      <c r="AI21" s="5"/>
      <c r="AJ21" s="5"/>
      <c r="AK21" s="5"/>
      <c r="AL21" s="62"/>
      <c r="AM21" s="1455">
        <v>0</v>
      </c>
      <c r="AN21" s="60">
        <v>0</v>
      </c>
      <c r="AO21" s="164">
        <f>AVERAGE(AX21,BF21,BO21,CB21)</f>
        <v>0</v>
      </c>
      <c r="AP21" s="222">
        <v>0</v>
      </c>
      <c r="AQ21" s="553">
        <f>AVERAGE(AZ21,BH21,BQ21)</f>
        <v>0</v>
      </c>
      <c r="AR21" s="556">
        <v>1</v>
      </c>
      <c r="AS21" s="164">
        <f>AVERAGE(BB21,BJ21,BS21,BW21)</f>
        <v>0.1</v>
      </c>
      <c r="AT21" s="556">
        <v>1</v>
      </c>
      <c r="AU21" s="52">
        <f>AVERAGE(BD21,BM21,BU21,BZ21)</f>
        <v>0.17</v>
      </c>
      <c r="AV21" s="1468"/>
      <c r="AW21" s="74">
        <v>0</v>
      </c>
      <c r="AX21" s="74">
        <v>0</v>
      </c>
      <c r="AY21" s="74">
        <v>0</v>
      </c>
      <c r="AZ21" s="74">
        <v>0</v>
      </c>
      <c r="BA21" s="1556">
        <v>0</v>
      </c>
      <c r="BB21" s="600">
        <v>0.1</v>
      </c>
      <c r="BC21" s="427">
        <v>0</v>
      </c>
      <c r="BD21" s="1444">
        <v>0.17</v>
      </c>
      <c r="BE21" s="1105">
        <v>0</v>
      </c>
      <c r="BF21" s="631">
        <v>0</v>
      </c>
      <c r="BG21" s="1105">
        <v>0</v>
      </c>
      <c r="BH21" s="631">
        <v>0</v>
      </c>
      <c r="BI21" s="1554">
        <v>1</v>
      </c>
      <c r="BJ21" s="631">
        <v>0.1</v>
      </c>
      <c r="BK21" s="1555">
        <v>0</v>
      </c>
      <c r="BL21" s="630">
        <v>0.1</v>
      </c>
      <c r="BM21" s="4"/>
      <c r="BN21" s="5"/>
      <c r="BO21" s="5"/>
      <c r="BP21" s="5"/>
      <c r="BQ21" s="5"/>
      <c r="BR21" s="5"/>
      <c r="BS21" s="5"/>
      <c r="BT21" s="62"/>
      <c r="BU21" s="2031"/>
      <c r="BV21" s="5"/>
      <c r="BW21" s="5"/>
      <c r="BX21" s="5"/>
      <c r="BY21" s="62"/>
      <c r="BZ21" s="1455"/>
      <c r="CA21" s="5"/>
      <c r="CB21" s="37"/>
      <c r="CC21" s="1469">
        <v>0.14000000000000001</v>
      </c>
      <c r="CD21" s="230">
        <v>0.26</v>
      </c>
      <c r="CE21" s="5">
        <v>0.75</v>
      </c>
      <c r="CF21" s="544">
        <v>0.7</v>
      </c>
      <c r="CG21" s="62">
        <v>0.75</v>
      </c>
      <c r="CH21" s="1455"/>
      <c r="CI21" s="5"/>
      <c r="CJ21" s="5"/>
      <c r="CK21" s="37"/>
      <c r="CL21" s="2268"/>
      <c r="CM21" s="2268"/>
      <c r="CN21" s="2268"/>
      <c r="CO21" s="2268"/>
      <c r="CP21" s="2268"/>
      <c r="CQ21" s="2268"/>
      <c r="CR21" s="2268"/>
      <c r="CS21" s="2268"/>
      <c r="CT21" s="2268"/>
      <c r="CU21" s="2268"/>
      <c r="CV21" s="2268"/>
      <c r="CW21" s="2268"/>
      <c r="CX21" s="2268"/>
      <c r="CY21" s="2268"/>
      <c r="CZ21" s="2268"/>
      <c r="DA21" s="2268"/>
      <c r="DB21" s="2268"/>
      <c r="DC21" s="2268"/>
      <c r="DD21" s="2268"/>
    </row>
    <row r="22" spans="1:108" s="626" customFormat="1" ht="47.25" x14ac:dyDescent="0.25">
      <c r="A22" s="1118" t="s">
        <v>23</v>
      </c>
      <c r="B22" s="18" t="s">
        <v>24</v>
      </c>
      <c r="C22" s="1420">
        <v>0</v>
      </c>
      <c r="D22" s="230">
        <v>0</v>
      </c>
      <c r="E22" s="5">
        <v>7.0000000000000007E-2</v>
      </c>
      <c r="F22" s="1122">
        <v>0</v>
      </c>
      <c r="G22" s="1136">
        <v>0</v>
      </c>
      <c r="H22" s="231">
        <v>0.63</v>
      </c>
      <c r="I22" s="5">
        <v>0.35</v>
      </c>
      <c r="J22" s="231">
        <v>0.5</v>
      </c>
      <c r="K22" s="62">
        <v>0.48</v>
      </c>
      <c r="L22" s="1444" t="s">
        <v>196</v>
      </c>
      <c r="M22" s="1554" t="s">
        <v>196</v>
      </c>
      <c r="N22" s="631" t="s">
        <v>196</v>
      </c>
      <c r="O22" s="631" t="s">
        <v>196</v>
      </c>
      <c r="P22" s="631" t="s">
        <v>196</v>
      </c>
      <c r="Q22" s="1554">
        <v>0.56999999999999995</v>
      </c>
      <c r="R22" s="631">
        <v>0.5</v>
      </c>
      <c r="S22" s="1554">
        <v>0.33</v>
      </c>
      <c r="T22" s="630">
        <v>0.3</v>
      </c>
      <c r="U22" s="1455"/>
      <c r="V22" s="231">
        <v>0</v>
      </c>
      <c r="W22" s="5">
        <v>0</v>
      </c>
      <c r="X22" s="231">
        <v>0.3</v>
      </c>
      <c r="Y22" s="5">
        <v>0.3</v>
      </c>
      <c r="Z22" s="231">
        <v>1</v>
      </c>
      <c r="AA22" s="5"/>
      <c r="AB22" s="231">
        <v>1</v>
      </c>
      <c r="AC22" s="62">
        <v>0.3</v>
      </c>
      <c r="AD22" s="1455"/>
      <c r="AE22" s="5"/>
      <c r="AF22" s="5"/>
      <c r="AG22" s="5"/>
      <c r="AH22" s="5"/>
      <c r="AI22" s="5"/>
      <c r="AJ22" s="5"/>
      <c r="AK22" s="5"/>
      <c r="AL22" s="62"/>
      <c r="AM22" s="1455">
        <v>0</v>
      </c>
      <c r="AN22" s="60">
        <v>0</v>
      </c>
      <c r="AO22" s="164">
        <f>AVERAGE(AX22,BF22,BO22,CB22)</f>
        <v>0.3666666666666667</v>
      </c>
      <c r="AP22" s="556">
        <v>1</v>
      </c>
      <c r="AQ22" s="164">
        <f>AVERAGE(AZ22,BH22,BQ22)</f>
        <v>0.39999999999999997</v>
      </c>
      <c r="AR22" s="164"/>
      <c r="AS22" s="164">
        <f>AVERAGE(BB22,BJ22,BS22,BW22)</f>
        <v>0.46666666666666662</v>
      </c>
      <c r="AT22" s="556">
        <v>0.8</v>
      </c>
      <c r="AU22" s="52">
        <f>AVERAGE(BD22,BM22,BU22,BZ22)</f>
        <v>7.4999999999999997E-2</v>
      </c>
      <c r="AV22" s="1469"/>
      <c r="AW22" s="5">
        <v>0</v>
      </c>
      <c r="AX22" s="5">
        <v>0</v>
      </c>
      <c r="AY22" s="5">
        <v>0</v>
      </c>
      <c r="AZ22" s="5">
        <v>0</v>
      </c>
      <c r="BA22" s="1557">
        <v>0</v>
      </c>
      <c r="BB22" s="62">
        <v>0.1</v>
      </c>
      <c r="BC22" s="449">
        <v>0</v>
      </c>
      <c r="BD22" s="1444">
        <v>0.15</v>
      </c>
      <c r="BE22" s="1555">
        <v>0</v>
      </c>
      <c r="BF22" s="631">
        <v>0.1</v>
      </c>
      <c r="BG22" s="1555">
        <v>0</v>
      </c>
      <c r="BH22" s="631">
        <v>0.2</v>
      </c>
      <c r="BI22" s="1555">
        <v>0</v>
      </c>
      <c r="BJ22" s="631">
        <v>0.3</v>
      </c>
      <c r="BK22" s="1555">
        <v>0</v>
      </c>
      <c r="BL22" s="630">
        <v>0.3</v>
      </c>
      <c r="BM22" s="4">
        <v>0</v>
      </c>
      <c r="BN22" s="231">
        <v>0</v>
      </c>
      <c r="BO22" s="5">
        <v>1</v>
      </c>
      <c r="BP22" s="231">
        <v>1</v>
      </c>
      <c r="BQ22" s="5">
        <v>1</v>
      </c>
      <c r="BR22" s="230">
        <v>0</v>
      </c>
      <c r="BS22" s="5">
        <v>1</v>
      </c>
      <c r="BT22" s="62">
        <v>1</v>
      </c>
      <c r="BU22" s="2031"/>
      <c r="BV22" s="5"/>
      <c r="BW22" s="5"/>
      <c r="BX22" s="5"/>
      <c r="BY22" s="62"/>
      <c r="BZ22" s="1455"/>
      <c r="CA22" s="5"/>
      <c r="CB22" s="37"/>
      <c r="CC22" s="1469">
        <v>0.14000000000000001</v>
      </c>
      <c r="CD22" s="230">
        <v>0.21</v>
      </c>
      <c r="CE22" s="5">
        <v>0.75</v>
      </c>
      <c r="CF22" s="230">
        <v>0.4</v>
      </c>
      <c r="CG22" s="62">
        <v>0.75</v>
      </c>
      <c r="CH22" s="1455"/>
      <c r="CI22" s="5"/>
      <c r="CJ22" s="5"/>
      <c r="CK22" s="37"/>
      <c r="CL22" s="2268"/>
      <c r="CM22" s="2268"/>
      <c r="CN22" s="2268"/>
      <c r="CO22" s="2268"/>
      <c r="CP22" s="2268"/>
      <c r="CQ22" s="2268"/>
      <c r="CR22" s="2268"/>
      <c r="CS22" s="2268"/>
      <c r="CT22" s="2268"/>
      <c r="CU22" s="2268"/>
      <c r="CV22" s="2268"/>
      <c r="CW22" s="2268"/>
      <c r="CX22" s="2268"/>
      <c r="CY22" s="2268"/>
      <c r="CZ22" s="2268"/>
      <c r="DA22" s="2268"/>
      <c r="DB22" s="2268"/>
      <c r="DC22" s="2268"/>
      <c r="DD22" s="2268"/>
    </row>
    <row r="23" spans="1:108" s="1164" customFormat="1" ht="48" thickBot="1" x14ac:dyDescent="0.3">
      <c r="A23" s="1209" t="s">
        <v>25</v>
      </c>
      <c r="B23" s="21" t="s">
        <v>26</v>
      </c>
      <c r="C23" s="1427">
        <v>0</v>
      </c>
      <c r="D23" s="1127">
        <v>10</v>
      </c>
      <c r="E23" s="1126">
        <v>12</v>
      </c>
      <c r="F23" s="1124">
        <v>0</v>
      </c>
      <c r="G23" s="1126">
        <v>10</v>
      </c>
      <c r="H23" s="1124">
        <v>7</v>
      </c>
      <c r="I23" s="1126">
        <v>12</v>
      </c>
      <c r="J23" s="1124">
        <v>3</v>
      </c>
      <c r="K23" s="595">
        <v>30</v>
      </c>
      <c r="L23" s="1445">
        <v>0</v>
      </c>
      <c r="M23" s="1560">
        <v>5</v>
      </c>
      <c r="N23" s="1129">
        <v>2</v>
      </c>
      <c r="O23" s="1129" t="s">
        <v>196</v>
      </c>
      <c r="P23" s="1129">
        <v>0</v>
      </c>
      <c r="Q23" s="1560">
        <v>4</v>
      </c>
      <c r="R23" s="1129">
        <v>2</v>
      </c>
      <c r="S23" s="1561">
        <v>4</v>
      </c>
      <c r="T23" s="629">
        <v>4</v>
      </c>
      <c r="U23" s="1458"/>
      <c r="V23" s="315">
        <v>5</v>
      </c>
      <c r="W23" s="79">
        <v>10</v>
      </c>
      <c r="X23" s="262">
        <v>0</v>
      </c>
      <c r="Y23" s="79">
        <v>10</v>
      </c>
      <c r="Z23" s="262">
        <v>3</v>
      </c>
      <c r="AA23" s="79">
        <v>10</v>
      </c>
      <c r="AB23" s="262">
        <v>3</v>
      </c>
      <c r="AC23" s="595">
        <v>10</v>
      </c>
      <c r="AD23" s="1458"/>
      <c r="AE23" s="79"/>
      <c r="AF23" s="79"/>
      <c r="AG23" s="79"/>
      <c r="AH23" s="79"/>
      <c r="AI23" s="79"/>
      <c r="AJ23" s="79"/>
      <c r="AK23" s="79"/>
      <c r="AL23" s="595"/>
      <c r="AM23" s="1458">
        <v>0</v>
      </c>
      <c r="AN23" s="1125">
        <v>0</v>
      </c>
      <c r="AO23" s="1668">
        <f>SUM(AX23,BF23,BO23,CB23)</f>
        <v>5</v>
      </c>
      <c r="AP23" s="1127">
        <v>24</v>
      </c>
      <c r="AQ23" s="1126">
        <f>SUM(AZ23,BH23,BQ23)</f>
        <v>21</v>
      </c>
      <c r="AR23" s="1127">
        <v>68</v>
      </c>
      <c r="AS23" s="1126">
        <f>SUM(BB23,BJ23,BS23,BW23)</f>
        <v>54</v>
      </c>
      <c r="AT23" s="1130">
        <v>73</v>
      </c>
      <c r="AU23" s="1774">
        <f>SUM(BD23,BM23,BU23,BZ23)</f>
        <v>0</v>
      </c>
      <c r="AV23" s="1474">
        <v>1</v>
      </c>
      <c r="AW23" s="260">
        <v>0</v>
      </c>
      <c r="AX23" s="428">
        <v>5</v>
      </c>
      <c r="AY23" s="532">
        <v>23</v>
      </c>
      <c r="AZ23" s="428">
        <v>20</v>
      </c>
      <c r="BA23" s="1567">
        <v>64</v>
      </c>
      <c r="BB23" s="596">
        <v>50</v>
      </c>
      <c r="BC23" s="429">
        <v>71</v>
      </c>
      <c r="BD23" s="1445">
        <v>0</v>
      </c>
      <c r="BE23" s="1129">
        <v>0</v>
      </c>
      <c r="BF23" s="1129">
        <v>0</v>
      </c>
      <c r="BG23" s="1561">
        <v>1</v>
      </c>
      <c r="BH23" s="1129">
        <v>1</v>
      </c>
      <c r="BI23" s="1561">
        <v>4</v>
      </c>
      <c r="BJ23" s="1129">
        <v>4</v>
      </c>
      <c r="BK23" s="1129">
        <v>2</v>
      </c>
      <c r="BL23" s="629">
        <v>4</v>
      </c>
      <c r="BM23" s="78"/>
      <c r="BN23" s="79"/>
      <c r="BO23" s="79"/>
      <c r="BP23" s="79"/>
      <c r="BQ23" s="79"/>
      <c r="BR23" s="79"/>
      <c r="BS23" s="79"/>
      <c r="BT23" s="595"/>
      <c r="BU23" s="2034"/>
      <c r="BV23" s="79"/>
      <c r="BW23" s="79"/>
      <c r="BX23" s="79"/>
      <c r="BY23" s="595"/>
      <c r="BZ23" s="1458"/>
      <c r="CA23" s="79"/>
      <c r="CB23" s="31"/>
      <c r="CC23" s="1475">
        <v>2</v>
      </c>
      <c r="CD23" s="315">
        <v>20</v>
      </c>
      <c r="CE23" s="79">
        <v>10</v>
      </c>
      <c r="CF23" s="315">
        <v>15</v>
      </c>
      <c r="CG23" s="595">
        <v>10</v>
      </c>
      <c r="CH23" s="1458">
        <v>6</v>
      </c>
      <c r="CI23" s="79"/>
      <c r="CJ23" s="79"/>
      <c r="CK23" s="31"/>
      <c r="CL23" s="2268"/>
      <c r="CM23" s="2268"/>
      <c r="CN23" s="2268"/>
      <c r="CO23" s="2268"/>
      <c r="CP23" s="2268"/>
      <c r="CQ23" s="2268"/>
      <c r="CR23" s="2268"/>
      <c r="CS23" s="2268"/>
      <c r="CT23" s="2268"/>
      <c r="CU23" s="2268"/>
      <c r="CV23" s="2268"/>
      <c r="CW23" s="2268"/>
      <c r="CX23" s="2268"/>
      <c r="CY23" s="2268"/>
      <c r="CZ23" s="2268"/>
      <c r="DA23" s="2268"/>
      <c r="DB23" s="2268"/>
      <c r="DC23" s="2268"/>
      <c r="DD23" s="2268"/>
    </row>
    <row r="24" spans="1:108" s="1903" customFormat="1" ht="16.5" thickBot="1" x14ac:dyDescent="0.3">
      <c r="A24" s="2114" t="s">
        <v>27</v>
      </c>
      <c r="B24" s="2044"/>
      <c r="C24" s="2044"/>
      <c r="D24" s="2044"/>
      <c r="E24" s="2044"/>
      <c r="F24" s="2044"/>
      <c r="G24" s="2044"/>
      <c r="H24" s="2044"/>
      <c r="I24" s="2044"/>
      <c r="J24" s="2044"/>
      <c r="K24" s="2044"/>
      <c r="L24" s="2044"/>
      <c r="M24" s="2044"/>
      <c r="N24" s="2044"/>
      <c r="O24" s="2044"/>
      <c r="P24" s="2044"/>
      <c r="Q24" s="2044"/>
      <c r="R24" s="2044"/>
      <c r="S24" s="2044"/>
      <c r="T24" s="2044"/>
      <c r="U24" s="2044"/>
      <c r="V24" s="2044"/>
      <c r="W24" s="2044"/>
      <c r="X24" s="2044"/>
      <c r="Y24" s="2044"/>
      <c r="Z24" s="2044"/>
      <c r="AA24" s="2044"/>
      <c r="AB24" s="2044"/>
      <c r="AC24" s="2044"/>
      <c r="AD24" s="2044"/>
      <c r="AE24" s="2044"/>
      <c r="AF24" s="2044"/>
      <c r="AG24" s="2044"/>
      <c r="AH24" s="2044"/>
      <c r="AI24" s="2044"/>
      <c r="AJ24" s="2044"/>
      <c r="AK24" s="2044"/>
      <c r="AL24" s="2044"/>
      <c r="AM24" s="2044"/>
      <c r="AN24" s="2044"/>
      <c r="AO24" s="2044"/>
      <c r="AP24" s="2044"/>
      <c r="AQ24" s="2044"/>
      <c r="AR24" s="2044"/>
      <c r="AS24" s="2044"/>
      <c r="AT24" s="2044"/>
      <c r="AU24" s="2044"/>
      <c r="AV24" s="2044"/>
      <c r="AW24" s="2044"/>
      <c r="AX24" s="2044"/>
      <c r="AY24" s="2044"/>
      <c r="AZ24" s="2044"/>
      <c r="BA24" s="2044"/>
      <c r="BB24" s="2044"/>
      <c r="BC24" s="2044"/>
      <c r="BD24" s="2044"/>
      <c r="BE24" s="2044"/>
      <c r="BF24" s="2044"/>
      <c r="BG24" s="2044"/>
      <c r="BH24" s="2044"/>
      <c r="BI24" s="2044"/>
      <c r="BJ24" s="2044"/>
      <c r="BK24" s="2044"/>
      <c r="BL24" s="2044"/>
      <c r="BM24" s="2044"/>
      <c r="BN24" s="2044"/>
      <c r="BO24" s="2044"/>
      <c r="BP24" s="2044"/>
      <c r="BQ24" s="2044"/>
      <c r="BR24" s="2044"/>
      <c r="BS24" s="2044"/>
      <c r="BT24" s="2044"/>
      <c r="BU24" s="2044"/>
      <c r="BV24" s="2044"/>
      <c r="BW24" s="2044"/>
      <c r="BX24" s="2044"/>
      <c r="BY24" s="2044"/>
      <c r="BZ24" s="2044"/>
      <c r="CA24" s="2044"/>
      <c r="CB24" s="2044"/>
      <c r="CC24" s="2044"/>
      <c r="CD24" s="2044"/>
      <c r="CE24" s="2044"/>
      <c r="CF24" s="2044"/>
      <c r="CG24" s="2044"/>
      <c r="CH24" s="2044"/>
      <c r="CI24" s="2044"/>
      <c r="CJ24" s="2044"/>
      <c r="CK24" s="2115"/>
      <c r="CL24" s="2268"/>
      <c r="CM24" s="2268"/>
      <c r="CN24" s="2268"/>
      <c r="CO24" s="2268"/>
      <c r="CP24" s="2268"/>
      <c r="CQ24" s="2268"/>
      <c r="CR24" s="2268"/>
      <c r="CS24" s="2268"/>
      <c r="CT24" s="2268"/>
      <c r="CU24" s="2268"/>
      <c r="CV24" s="2268"/>
      <c r="CW24" s="2268"/>
      <c r="CX24" s="2268"/>
      <c r="CY24" s="2268"/>
      <c r="CZ24" s="2268"/>
      <c r="DA24" s="2268"/>
      <c r="DB24" s="2268"/>
      <c r="DC24" s="2268"/>
      <c r="DD24" s="2268"/>
    </row>
    <row r="25" spans="1:108" s="117" customFormat="1" ht="47.25" x14ac:dyDescent="0.25">
      <c r="A25" s="1165" t="s">
        <v>28</v>
      </c>
      <c r="B25" s="22" t="s">
        <v>29</v>
      </c>
      <c r="C25" s="827">
        <v>0</v>
      </c>
      <c r="D25" s="1995" t="s">
        <v>217</v>
      </c>
      <c r="E25" s="1126">
        <v>6</v>
      </c>
      <c r="F25" s="1124">
        <v>0</v>
      </c>
      <c r="G25" s="1126">
        <v>1</v>
      </c>
      <c r="H25" s="1124">
        <v>2</v>
      </c>
      <c r="I25" s="1126">
        <v>11</v>
      </c>
      <c r="J25" s="1127">
        <v>13</v>
      </c>
      <c r="K25" s="595">
        <v>1</v>
      </c>
      <c r="L25" s="1445">
        <v>1</v>
      </c>
      <c r="M25" s="1561">
        <v>1</v>
      </c>
      <c r="N25" s="1129">
        <v>1</v>
      </c>
      <c r="O25" s="1560">
        <v>0</v>
      </c>
      <c r="P25" s="1129">
        <v>1</v>
      </c>
      <c r="Q25" s="1560">
        <v>0</v>
      </c>
      <c r="R25" s="1129">
        <v>1</v>
      </c>
      <c r="S25" s="1561">
        <v>4</v>
      </c>
      <c r="T25" s="629">
        <v>3</v>
      </c>
      <c r="U25" s="1458"/>
      <c r="V25" s="79"/>
      <c r="W25" s="79"/>
      <c r="X25" s="79"/>
      <c r="Y25" s="79"/>
      <c r="Z25" s="79"/>
      <c r="AA25" s="79"/>
      <c r="AB25" s="79"/>
      <c r="AC25" s="595"/>
      <c r="AD25" s="1458">
        <v>0</v>
      </c>
      <c r="AE25" s="262">
        <v>2</v>
      </c>
      <c r="AF25" s="79">
        <v>5</v>
      </c>
      <c r="AG25" s="262">
        <v>0</v>
      </c>
      <c r="AH25" s="79">
        <v>0</v>
      </c>
      <c r="AI25" s="262">
        <v>2</v>
      </c>
      <c r="AJ25" s="79">
        <v>10</v>
      </c>
      <c r="AK25" s="262">
        <v>9</v>
      </c>
      <c r="AL25" s="595">
        <v>15</v>
      </c>
      <c r="AM25" s="1458">
        <v>0</v>
      </c>
      <c r="AN25" s="1125">
        <v>3</v>
      </c>
      <c r="AO25" s="1668">
        <f>SUM(AX25,BF25,BO25,CB25)</f>
        <v>1</v>
      </c>
      <c r="AP25" s="1127">
        <v>1</v>
      </c>
      <c r="AQ25" s="1126">
        <f>SUM(AZ25,BH25,BQ25)</f>
        <v>1</v>
      </c>
      <c r="AR25" s="1127">
        <v>2</v>
      </c>
      <c r="AS25" s="1126">
        <f>SUM(BB25,BJ25,BS25,BW25)</f>
        <v>3</v>
      </c>
      <c r="AT25" s="1130">
        <v>2</v>
      </c>
      <c r="AU25" s="1774">
        <v>2</v>
      </c>
      <c r="AV25" s="1473"/>
      <c r="AW25" s="343">
        <v>0</v>
      </c>
      <c r="AX25" s="343">
        <v>0</v>
      </c>
      <c r="AY25" s="261">
        <v>0</v>
      </c>
      <c r="AZ25" s="343">
        <v>1</v>
      </c>
      <c r="BA25" s="1569">
        <v>0</v>
      </c>
      <c r="BB25" s="594">
        <v>2</v>
      </c>
      <c r="BC25" s="430">
        <v>0</v>
      </c>
      <c r="BD25" s="1445">
        <v>2</v>
      </c>
      <c r="BE25" s="1129">
        <v>0</v>
      </c>
      <c r="BF25" s="1107"/>
      <c r="BG25" s="1129">
        <v>1</v>
      </c>
      <c r="BH25" s="1107"/>
      <c r="BI25" s="1561">
        <v>2</v>
      </c>
      <c r="BJ25" s="1107"/>
      <c r="BK25" s="1107">
        <v>2</v>
      </c>
      <c r="BL25" s="1369"/>
      <c r="BM25" s="78"/>
      <c r="BN25" s="79"/>
      <c r="BO25" s="79"/>
      <c r="BP25" s="79"/>
      <c r="BQ25" s="79"/>
      <c r="BR25" s="79"/>
      <c r="BS25" s="79"/>
      <c r="BT25" s="595"/>
      <c r="BU25" s="2034">
        <v>0</v>
      </c>
      <c r="BV25" s="262">
        <v>0</v>
      </c>
      <c r="BW25" s="79">
        <v>1</v>
      </c>
      <c r="BX25" s="262">
        <v>0</v>
      </c>
      <c r="BY25" s="595">
        <v>1</v>
      </c>
      <c r="BZ25" s="1458">
        <v>2</v>
      </c>
      <c r="CA25" s="315">
        <v>1</v>
      </c>
      <c r="CB25" s="31">
        <v>1</v>
      </c>
      <c r="CC25" s="1475">
        <v>1</v>
      </c>
      <c r="CD25" s="262">
        <v>29</v>
      </c>
      <c r="CE25" s="79">
        <v>120</v>
      </c>
      <c r="CF25" s="262">
        <v>14</v>
      </c>
      <c r="CG25" s="595">
        <v>120</v>
      </c>
      <c r="CH25" s="1458"/>
      <c r="CI25" s="79"/>
      <c r="CJ25" s="79"/>
      <c r="CK25" s="31"/>
      <c r="CL25" s="2268"/>
      <c r="CM25" s="2268"/>
      <c r="CN25" s="2268"/>
      <c r="CO25" s="2268"/>
      <c r="CP25" s="2268"/>
      <c r="CQ25" s="2268"/>
      <c r="CR25" s="2268"/>
      <c r="CS25" s="2268"/>
      <c r="CT25" s="2268"/>
      <c r="CU25" s="2268"/>
      <c r="CV25" s="2268"/>
      <c r="CW25" s="2268"/>
      <c r="CX25" s="2268"/>
      <c r="CY25" s="2268"/>
      <c r="CZ25" s="2268"/>
      <c r="DA25" s="2268"/>
      <c r="DB25" s="2268"/>
      <c r="DC25" s="2268"/>
      <c r="DD25" s="2268"/>
    </row>
    <row r="26" spans="1:108" s="626" customFormat="1" ht="37.5" customHeight="1" x14ac:dyDescent="0.25">
      <c r="A26" s="1118" t="s">
        <v>30</v>
      </c>
      <c r="B26" s="18" t="s">
        <v>31</v>
      </c>
      <c r="C26" s="827"/>
      <c r="D26" s="8"/>
      <c r="E26" s="8"/>
      <c r="F26" s="8">
        <v>0</v>
      </c>
      <c r="G26" s="8"/>
      <c r="H26" s="8" t="s">
        <v>192</v>
      </c>
      <c r="I26" s="8"/>
      <c r="J26" s="8"/>
      <c r="K26" s="595"/>
      <c r="L26" s="1445"/>
      <c r="M26" s="1561"/>
      <c r="N26" s="1129"/>
      <c r="O26" s="1129"/>
      <c r="P26" s="1129"/>
      <c r="Q26" s="1129"/>
      <c r="R26" s="1129"/>
      <c r="S26" s="1129"/>
      <c r="T26" s="629"/>
      <c r="U26" s="1458"/>
      <c r="V26" s="79"/>
      <c r="W26" s="79"/>
      <c r="X26" s="79"/>
      <c r="Y26" s="79"/>
      <c r="Z26" s="79"/>
      <c r="AA26" s="79"/>
      <c r="AB26" s="79"/>
      <c r="AC26" s="595"/>
      <c r="AD26" s="1458"/>
      <c r="AE26" s="79"/>
      <c r="AF26" s="79"/>
      <c r="AG26" s="79"/>
      <c r="AH26" s="79"/>
      <c r="AI26" s="79"/>
      <c r="AJ26" s="79"/>
      <c r="AK26" s="79"/>
      <c r="AL26" s="595"/>
      <c r="AM26" s="1458">
        <v>0</v>
      </c>
      <c r="AN26" s="1125">
        <v>34</v>
      </c>
      <c r="AO26" s="1668">
        <f>SUM(AX26,BF26,BO26,CB26)</f>
        <v>20</v>
      </c>
      <c r="AP26" s="1127">
        <v>0</v>
      </c>
      <c r="AQ26" s="1126">
        <f>SUM(AZ26,BH26,BQ26)</f>
        <v>10</v>
      </c>
      <c r="AR26" s="1124">
        <v>0</v>
      </c>
      <c r="AS26" s="1126">
        <f>SUM(BB26,BJ26,BS26,BW26)</f>
        <v>20</v>
      </c>
      <c r="AT26" s="1125">
        <v>0</v>
      </c>
      <c r="AU26" s="1774">
        <f>SUM(BD26,BM26,BU26,BZ26)</f>
        <v>31</v>
      </c>
      <c r="AV26" s="1475"/>
      <c r="AW26" s="79">
        <v>0</v>
      </c>
      <c r="AX26" s="79">
        <v>0</v>
      </c>
      <c r="AY26" s="262">
        <v>0</v>
      </c>
      <c r="AZ26" s="79">
        <v>10</v>
      </c>
      <c r="BA26" s="1570">
        <v>0</v>
      </c>
      <c r="BB26" s="595">
        <v>0</v>
      </c>
      <c r="BC26" s="431">
        <v>0</v>
      </c>
      <c r="BD26" s="1445"/>
      <c r="BE26" s="1129"/>
      <c r="BF26" s="1107"/>
      <c r="BG26" s="1129"/>
      <c r="BH26" s="1107"/>
      <c r="BI26" s="1129"/>
      <c r="BJ26" s="1107"/>
      <c r="BK26" s="1107"/>
      <c r="BL26" s="1369"/>
      <c r="BM26" s="78"/>
      <c r="BN26" s="79"/>
      <c r="BO26" s="79"/>
      <c r="BP26" s="79"/>
      <c r="BQ26" s="79"/>
      <c r="BR26" s="79"/>
      <c r="BS26" s="79"/>
      <c r="BT26" s="595"/>
      <c r="BU26" s="2034">
        <v>0</v>
      </c>
      <c r="BV26" s="262">
        <v>0</v>
      </c>
      <c r="BW26" s="79">
        <v>20</v>
      </c>
      <c r="BX26" s="262">
        <v>0</v>
      </c>
      <c r="BY26" s="595">
        <v>20</v>
      </c>
      <c r="BZ26" s="1458">
        <v>31</v>
      </c>
      <c r="CA26" s="315">
        <v>17</v>
      </c>
      <c r="CB26" s="31">
        <v>20</v>
      </c>
      <c r="CC26" s="1475"/>
      <c r="CD26" s="79"/>
      <c r="CE26" s="79"/>
      <c r="CF26" s="79"/>
      <c r="CG26" s="595"/>
      <c r="CH26" s="1458"/>
      <c r="CI26" s="79"/>
      <c r="CJ26" s="79"/>
      <c r="CK26" s="31"/>
      <c r="CL26" s="2268"/>
      <c r="CM26" s="2268"/>
      <c r="CN26" s="2268"/>
      <c r="CO26" s="2268"/>
      <c r="CP26" s="2268"/>
      <c r="CQ26" s="2268"/>
      <c r="CR26" s="2268"/>
      <c r="CS26" s="2268"/>
      <c r="CT26" s="2268"/>
      <c r="CU26" s="2268"/>
      <c r="CV26" s="2268"/>
      <c r="CW26" s="2268"/>
      <c r="CX26" s="2268"/>
      <c r="CY26" s="2268"/>
      <c r="CZ26" s="2268"/>
      <c r="DA26" s="2268"/>
      <c r="DB26" s="2268"/>
      <c r="DC26" s="2268"/>
      <c r="DD26" s="2268"/>
    </row>
    <row r="27" spans="1:108" s="626" customFormat="1" ht="31.5" x14ac:dyDescent="0.25">
      <c r="A27" s="38" t="s">
        <v>191</v>
      </c>
      <c r="B27" s="18" t="s">
        <v>32</v>
      </c>
      <c r="C27" s="1422">
        <v>40</v>
      </c>
      <c r="D27" s="1127">
        <v>89</v>
      </c>
      <c r="E27" s="1126">
        <v>50</v>
      </c>
      <c r="F27" s="1124">
        <v>0</v>
      </c>
      <c r="G27" s="1126">
        <v>100</v>
      </c>
      <c r="H27" s="1124">
        <v>0</v>
      </c>
      <c r="I27" s="1126">
        <v>150</v>
      </c>
      <c r="J27" s="1124">
        <v>6</v>
      </c>
      <c r="K27" s="595">
        <v>200</v>
      </c>
      <c r="L27" s="1445">
        <v>40</v>
      </c>
      <c r="M27" s="1561">
        <v>89</v>
      </c>
      <c r="N27" s="1129">
        <v>50</v>
      </c>
      <c r="O27" s="1129"/>
      <c r="P27" s="1129">
        <v>100</v>
      </c>
      <c r="Q27" s="1129"/>
      <c r="R27" s="1129">
        <v>150</v>
      </c>
      <c r="S27" s="1560">
        <v>6</v>
      </c>
      <c r="T27" s="629">
        <v>200</v>
      </c>
      <c r="U27" s="1458"/>
      <c r="V27" s="79"/>
      <c r="W27" s="79"/>
      <c r="X27" s="79"/>
      <c r="Y27" s="79"/>
      <c r="Z27" s="79"/>
      <c r="AA27" s="79"/>
      <c r="AB27" s="79"/>
      <c r="AC27" s="595"/>
      <c r="AD27" s="1458"/>
      <c r="AE27" s="79"/>
      <c r="AF27" s="79"/>
      <c r="AG27" s="79"/>
      <c r="AH27" s="79"/>
      <c r="AI27" s="79"/>
      <c r="AJ27" s="79"/>
      <c r="AK27" s="79"/>
      <c r="AL27" s="595"/>
      <c r="AM27" s="1458">
        <v>0</v>
      </c>
      <c r="AN27" s="1125">
        <v>1</v>
      </c>
      <c r="AO27" s="1668">
        <f>SUM(AX27,BF27,BO27,CB27)</f>
        <v>9</v>
      </c>
      <c r="AP27" s="1127">
        <v>5</v>
      </c>
      <c r="AQ27" s="1126">
        <f>SUM(AZ27,BH27,BQ27)</f>
        <v>5</v>
      </c>
      <c r="AR27" s="1127">
        <v>12</v>
      </c>
      <c r="AS27" s="1126">
        <f>SUM(BB27,BJ27,BS27,BW27)</f>
        <v>13</v>
      </c>
      <c r="AT27" s="1125">
        <v>17</v>
      </c>
      <c r="AU27" s="1774">
        <f>SUM(BD27,BM27,BU27,BZ27)</f>
        <v>2</v>
      </c>
      <c r="AV27" s="1475">
        <v>1</v>
      </c>
      <c r="AW27" s="315">
        <v>9</v>
      </c>
      <c r="AX27" s="79">
        <v>9</v>
      </c>
      <c r="AY27" s="315">
        <v>5</v>
      </c>
      <c r="AZ27" s="79">
        <v>5</v>
      </c>
      <c r="BA27" s="1568">
        <v>10</v>
      </c>
      <c r="BB27" s="595">
        <v>10</v>
      </c>
      <c r="BC27" s="431">
        <v>10</v>
      </c>
      <c r="BD27" s="1445">
        <v>2</v>
      </c>
      <c r="BE27" s="1129">
        <v>0</v>
      </c>
      <c r="BF27" s="1107"/>
      <c r="BG27" s="1129">
        <v>0</v>
      </c>
      <c r="BH27" s="1107"/>
      <c r="BI27" s="1561">
        <v>2</v>
      </c>
      <c r="BJ27" s="1107"/>
      <c r="BK27" s="1107">
        <v>7</v>
      </c>
      <c r="BL27" s="1369"/>
      <c r="BM27" s="78"/>
      <c r="BN27" s="79"/>
      <c r="BO27" s="79"/>
      <c r="BP27" s="79"/>
      <c r="BQ27" s="79"/>
      <c r="BR27" s="79"/>
      <c r="BS27" s="79"/>
      <c r="BT27" s="595"/>
      <c r="BU27" s="2034">
        <v>0</v>
      </c>
      <c r="BV27" s="262">
        <v>0</v>
      </c>
      <c r="BW27" s="79">
        <v>3</v>
      </c>
      <c r="BX27" s="262">
        <v>1</v>
      </c>
      <c r="BY27" s="595">
        <v>3</v>
      </c>
      <c r="BZ27" s="1458"/>
      <c r="CA27" s="79"/>
      <c r="CB27" s="31"/>
      <c r="CC27" s="1475">
        <v>20</v>
      </c>
      <c r="CD27" s="315">
        <v>122</v>
      </c>
      <c r="CE27" s="79">
        <v>2</v>
      </c>
      <c r="CF27" s="79"/>
      <c r="CG27" s="595">
        <v>2</v>
      </c>
      <c r="CH27" s="1458"/>
      <c r="CI27" s="79"/>
      <c r="CJ27" s="79"/>
      <c r="CK27" s="31"/>
      <c r="CL27" s="2268"/>
      <c r="CM27" s="2268"/>
      <c r="CN27" s="2268"/>
      <c r="CO27" s="2268"/>
      <c r="CP27" s="2268"/>
      <c r="CQ27" s="2268"/>
      <c r="CR27" s="2268"/>
      <c r="CS27" s="2268"/>
      <c r="CT27" s="2268"/>
      <c r="CU27" s="2268"/>
      <c r="CV27" s="2268"/>
      <c r="CW27" s="2268"/>
      <c r="CX27" s="2268"/>
      <c r="CY27" s="2268"/>
      <c r="CZ27" s="2268"/>
      <c r="DA27" s="2268"/>
      <c r="DB27" s="2268"/>
      <c r="DC27" s="2268"/>
      <c r="DD27" s="2268"/>
    </row>
    <row r="28" spans="1:108" s="1164" customFormat="1" ht="48" thickBot="1" x14ac:dyDescent="0.3">
      <c r="A28" s="1155" t="s">
        <v>33</v>
      </c>
      <c r="B28" s="21" t="s">
        <v>29</v>
      </c>
      <c r="C28" s="827">
        <v>0</v>
      </c>
      <c r="D28" s="1124" t="s">
        <v>212</v>
      </c>
      <c r="E28" s="1126">
        <v>6</v>
      </c>
      <c r="F28" s="1127" t="s">
        <v>213</v>
      </c>
      <c r="G28" s="1126">
        <v>1</v>
      </c>
      <c r="H28" s="1124" t="s">
        <v>214</v>
      </c>
      <c r="I28" s="1126">
        <v>11</v>
      </c>
      <c r="J28" s="1124">
        <v>10</v>
      </c>
      <c r="K28" s="595">
        <v>1030</v>
      </c>
      <c r="L28" s="1445">
        <v>1</v>
      </c>
      <c r="M28" s="1561">
        <v>1</v>
      </c>
      <c r="N28" s="1129">
        <v>1</v>
      </c>
      <c r="O28" s="1129"/>
      <c r="P28" s="1129">
        <v>1</v>
      </c>
      <c r="Q28" s="1129"/>
      <c r="R28" s="1129">
        <v>1</v>
      </c>
      <c r="S28" s="1561">
        <v>7</v>
      </c>
      <c r="T28" s="629">
        <v>3</v>
      </c>
      <c r="U28" s="1458"/>
      <c r="V28" s="79"/>
      <c r="W28" s="79"/>
      <c r="X28" s="79"/>
      <c r="Y28" s="79"/>
      <c r="Z28" s="79"/>
      <c r="AA28" s="79"/>
      <c r="AB28" s="79"/>
      <c r="AC28" s="595"/>
      <c r="AD28" s="1458">
        <v>0</v>
      </c>
      <c r="AE28" s="262">
        <v>0</v>
      </c>
      <c r="AF28" s="79">
        <v>5</v>
      </c>
      <c r="AG28" s="315">
        <v>2</v>
      </c>
      <c r="AH28" s="79">
        <v>0</v>
      </c>
      <c r="AI28" s="262">
        <v>1</v>
      </c>
      <c r="AJ28" s="79">
        <v>10</v>
      </c>
      <c r="AK28" s="262">
        <v>3</v>
      </c>
      <c r="AL28" s="595">
        <v>15</v>
      </c>
      <c r="AM28" s="1458">
        <v>0</v>
      </c>
      <c r="AN28" s="1125">
        <v>2</v>
      </c>
      <c r="AO28" s="1668">
        <f>SUM(AX28,BF28,BO28,CB28)</f>
        <v>1</v>
      </c>
      <c r="AP28" s="1127">
        <v>3</v>
      </c>
      <c r="AQ28" s="1126">
        <f>SUM(AZ28,BH28,BQ28)</f>
        <v>1</v>
      </c>
      <c r="AR28" s="1127">
        <v>1</v>
      </c>
      <c r="AS28" s="1126">
        <f>SUM(BB28,BJ28,BS28,BW28)</f>
        <v>1</v>
      </c>
      <c r="AT28" s="1125">
        <v>21</v>
      </c>
      <c r="AU28" s="1774">
        <f>SUM(BD28,BM28,BU28,BZ28)</f>
        <v>2</v>
      </c>
      <c r="AV28" s="1474">
        <v>0</v>
      </c>
      <c r="AW28" s="428">
        <v>0</v>
      </c>
      <c r="AX28" s="428">
        <v>0</v>
      </c>
      <c r="AY28" s="260">
        <v>0</v>
      </c>
      <c r="AZ28" s="428">
        <v>1</v>
      </c>
      <c r="BA28" s="1571">
        <v>0</v>
      </c>
      <c r="BB28" s="596">
        <v>1</v>
      </c>
      <c r="BC28" s="429"/>
      <c r="BD28" s="1445">
        <v>1</v>
      </c>
      <c r="BE28" s="1129">
        <v>0</v>
      </c>
      <c r="BF28" s="1107"/>
      <c r="BG28" s="1129">
        <v>3</v>
      </c>
      <c r="BH28" s="1107"/>
      <c r="BI28" s="1561">
        <v>1</v>
      </c>
      <c r="BJ28" s="1107"/>
      <c r="BK28" s="1107">
        <v>2</v>
      </c>
      <c r="BL28" s="1369"/>
      <c r="BM28" s="78"/>
      <c r="BN28" s="79"/>
      <c r="BO28" s="79"/>
      <c r="BP28" s="79"/>
      <c r="BQ28" s="79"/>
      <c r="BR28" s="79"/>
      <c r="BS28" s="79"/>
      <c r="BT28" s="595"/>
      <c r="BU28" s="2034"/>
      <c r="BV28" s="79"/>
      <c r="BW28" s="79"/>
      <c r="BX28" s="262">
        <v>19</v>
      </c>
      <c r="BY28" s="595">
        <v>15</v>
      </c>
      <c r="BZ28" s="1458">
        <v>1</v>
      </c>
      <c r="CA28" s="315">
        <v>1</v>
      </c>
      <c r="CB28" s="31">
        <v>1</v>
      </c>
      <c r="CC28" s="1475">
        <v>6</v>
      </c>
      <c r="CD28" s="1663">
        <v>17</v>
      </c>
      <c r="CE28" s="79">
        <v>40</v>
      </c>
      <c r="CF28" s="262">
        <v>6</v>
      </c>
      <c r="CG28" s="595">
        <v>40</v>
      </c>
      <c r="CH28" s="1458">
        <v>6</v>
      </c>
      <c r="CI28" s="79"/>
      <c r="CJ28" s="79"/>
      <c r="CK28" s="31"/>
      <c r="CL28" s="2268"/>
      <c r="CM28" s="2268"/>
      <c r="CN28" s="2268"/>
      <c r="CO28" s="2268"/>
      <c r="CP28" s="2268"/>
      <c r="CQ28" s="2268"/>
      <c r="CR28" s="2268"/>
      <c r="CS28" s="2268"/>
      <c r="CT28" s="2268"/>
      <c r="CU28" s="2268"/>
      <c r="CV28" s="2268"/>
      <c r="CW28" s="2268"/>
      <c r="CX28" s="2268"/>
      <c r="CY28" s="2268"/>
      <c r="CZ28" s="2268"/>
      <c r="DA28" s="2268"/>
      <c r="DB28" s="2268"/>
      <c r="DC28" s="2268"/>
      <c r="DD28" s="2268"/>
    </row>
    <row r="29" spans="1:108" s="1985" customFormat="1" ht="17.100000000000001" customHeight="1" x14ac:dyDescent="0.25">
      <c r="A29" s="2081" t="s">
        <v>34</v>
      </c>
      <c r="B29" s="1968"/>
      <c r="C29" s="1968"/>
      <c r="D29" s="1968"/>
      <c r="E29" s="1968"/>
      <c r="F29" s="1968"/>
      <c r="G29" s="1968"/>
      <c r="H29" s="1968"/>
      <c r="I29" s="1968"/>
      <c r="J29" s="1968"/>
      <c r="K29" s="1968"/>
      <c r="L29" s="1968"/>
      <c r="M29" s="1968"/>
      <c r="N29" s="1968"/>
      <c r="O29" s="1968"/>
      <c r="P29" s="1968"/>
      <c r="Q29" s="1968"/>
      <c r="R29" s="1968"/>
      <c r="S29" s="1968"/>
      <c r="T29" s="1968"/>
      <c r="U29" s="1968"/>
      <c r="V29" s="1968"/>
      <c r="W29" s="1968"/>
      <c r="X29" s="1968"/>
      <c r="Y29" s="1968"/>
      <c r="Z29" s="1968"/>
      <c r="AA29" s="1968"/>
      <c r="AB29" s="1968"/>
      <c r="AC29" s="1968"/>
      <c r="AD29" s="1968"/>
      <c r="AE29" s="1968"/>
      <c r="AF29" s="1968"/>
      <c r="AG29" s="1968"/>
      <c r="AH29" s="1968"/>
      <c r="AI29" s="1968"/>
      <c r="AJ29" s="1968"/>
      <c r="AK29" s="1968"/>
      <c r="AL29" s="1968"/>
      <c r="AM29" s="1968"/>
      <c r="AN29" s="1968"/>
      <c r="AO29" s="1968"/>
      <c r="AP29" s="1968"/>
      <c r="AQ29" s="1968"/>
      <c r="AR29" s="1968"/>
      <c r="AS29" s="1968"/>
      <c r="AT29" s="1968"/>
      <c r="AU29" s="1968"/>
      <c r="AV29" s="1968"/>
      <c r="AW29" s="1968"/>
      <c r="AX29" s="1968"/>
      <c r="AY29" s="1968"/>
      <c r="AZ29" s="1968"/>
      <c r="BA29" s="1968"/>
      <c r="BB29" s="1968"/>
      <c r="BC29" s="1968"/>
      <c r="BD29" s="1968"/>
      <c r="BE29" s="1968"/>
      <c r="BF29" s="1968"/>
      <c r="BG29" s="1968"/>
      <c r="BH29" s="1968"/>
      <c r="BI29" s="1968"/>
      <c r="BJ29" s="1968"/>
      <c r="BK29" s="1968"/>
      <c r="BL29" s="1968"/>
      <c r="BM29" s="1968"/>
      <c r="BN29" s="1968"/>
      <c r="BO29" s="1968"/>
      <c r="BP29" s="1968"/>
      <c r="BQ29" s="1968"/>
      <c r="BR29" s="1968"/>
      <c r="BS29" s="1968"/>
      <c r="BT29" s="1968"/>
      <c r="BU29" s="1968"/>
      <c r="BV29" s="1968"/>
      <c r="BW29" s="1968"/>
      <c r="BX29" s="1968"/>
      <c r="BY29" s="1968"/>
      <c r="BZ29" s="1968"/>
      <c r="CA29" s="1968"/>
      <c r="CB29" s="1968"/>
      <c r="CC29" s="1968"/>
      <c r="CD29" s="1968"/>
      <c r="CE29" s="1968"/>
      <c r="CF29" s="1968"/>
      <c r="CG29" s="1968"/>
      <c r="CH29" s="1968"/>
      <c r="CI29" s="1968"/>
      <c r="CJ29" s="1968"/>
      <c r="CK29" s="2082"/>
      <c r="CL29" s="2268"/>
      <c r="CM29" s="2268"/>
      <c r="CN29" s="2268"/>
      <c r="CO29" s="2268"/>
      <c r="CP29" s="2268"/>
      <c r="CQ29" s="2268"/>
      <c r="CR29" s="2268"/>
      <c r="CS29" s="2268"/>
      <c r="CT29" s="2268"/>
      <c r="CU29" s="2268"/>
      <c r="CV29" s="2268"/>
      <c r="CW29" s="2268"/>
      <c r="CX29" s="2268"/>
      <c r="CY29" s="2268"/>
      <c r="CZ29" s="2268"/>
      <c r="DA29" s="2268"/>
      <c r="DB29" s="2268"/>
      <c r="DC29" s="2268"/>
      <c r="DD29" s="2268"/>
    </row>
    <row r="30" spans="1:108" s="2084" customFormat="1" ht="17.100000000000001" customHeight="1" thickBot="1" x14ac:dyDescent="0.3">
      <c r="A30" s="1965" t="s">
        <v>35</v>
      </c>
      <c r="B30" s="1966"/>
      <c r="C30" s="1966"/>
      <c r="D30" s="1966"/>
      <c r="E30" s="1966"/>
      <c r="F30" s="1966"/>
      <c r="G30" s="1966"/>
      <c r="H30" s="1966"/>
      <c r="I30" s="1966"/>
      <c r="J30" s="1966"/>
      <c r="K30" s="1966"/>
      <c r="L30" s="1966"/>
      <c r="M30" s="1966"/>
      <c r="N30" s="1966"/>
      <c r="O30" s="1966"/>
      <c r="P30" s="1966"/>
      <c r="Q30" s="1966"/>
      <c r="R30" s="1966"/>
      <c r="S30" s="1966"/>
      <c r="T30" s="1966"/>
      <c r="U30" s="1966"/>
      <c r="V30" s="1966"/>
      <c r="W30" s="1966"/>
      <c r="X30" s="1966"/>
      <c r="Y30" s="1966"/>
      <c r="Z30" s="1966"/>
      <c r="AA30" s="1966"/>
      <c r="AB30" s="1966"/>
      <c r="AC30" s="1966"/>
      <c r="AD30" s="1966"/>
      <c r="AE30" s="1966"/>
      <c r="AF30" s="1966"/>
      <c r="AG30" s="1966"/>
      <c r="AH30" s="1966"/>
      <c r="AI30" s="1966"/>
      <c r="AJ30" s="1966"/>
      <c r="AK30" s="1966"/>
      <c r="AL30" s="1966"/>
      <c r="AM30" s="1966"/>
      <c r="AN30" s="1966"/>
      <c r="AO30" s="1966"/>
      <c r="AP30" s="1966"/>
      <c r="AQ30" s="1966"/>
      <c r="AR30" s="1966"/>
      <c r="AS30" s="1966"/>
      <c r="AT30" s="1966"/>
      <c r="AU30" s="1966"/>
      <c r="AV30" s="1966"/>
      <c r="AW30" s="1966"/>
      <c r="AX30" s="1966"/>
      <c r="AY30" s="1966"/>
      <c r="AZ30" s="1966"/>
      <c r="BA30" s="1966"/>
      <c r="BB30" s="1966"/>
      <c r="BC30" s="1966"/>
      <c r="BD30" s="1966"/>
      <c r="BE30" s="1966"/>
      <c r="BF30" s="1966"/>
      <c r="BG30" s="1966"/>
      <c r="BH30" s="1966"/>
      <c r="BI30" s="1966"/>
      <c r="BJ30" s="1966"/>
      <c r="BK30" s="1966"/>
      <c r="BL30" s="1966"/>
      <c r="BM30" s="1966"/>
      <c r="BN30" s="1966"/>
      <c r="BO30" s="1966"/>
      <c r="BP30" s="1966"/>
      <c r="BQ30" s="1966"/>
      <c r="BR30" s="1966"/>
      <c r="BS30" s="1966"/>
      <c r="BT30" s="1966"/>
      <c r="BU30" s="1966"/>
      <c r="BV30" s="1966"/>
      <c r="BW30" s="1966"/>
      <c r="BX30" s="1966"/>
      <c r="BY30" s="1966"/>
      <c r="BZ30" s="1966"/>
      <c r="CA30" s="1966"/>
      <c r="CB30" s="1966"/>
      <c r="CC30" s="1966"/>
      <c r="CD30" s="1966"/>
      <c r="CE30" s="1966"/>
      <c r="CF30" s="1966"/>
      <c r="CG30" s="1966"/>
      <c r="CH30" s="1966"/>
      <c r="CI30" s="1966"/>
      <c r="CJ30" s="1966"/>
      <c r="CK30" s="2083"/>
      <c r="CL30" s="2268"/>
      <c r="CM30" s="2268"/>
      <c r="CN30" s="2268"/>
      <c r="CO30" s="2268"/>
      <c r="CP30" s="2268"/>
      <c r="CQ30" s="2268"/>
      <c r="CR30" s="2268"/>
      <c r="CS30" s="2268"/>
      <c r="CT30" s="2268"/>
      <c r="CU30" s="2268"/>
      <c r="CV30" s="2268"/>
      <c r="CW30" s="2268"/>
      <c r="CX30" s="2268"/>
      <c r="CY30" s="2268"/>
      <c r="CZ30" s="2268"/>
      <c r="DA30" s="2268"/>
      <c r="DB30" s="2268"/>
      <c r="DC30" s="2268"/>
      <c r="DD30" s="2268"/>
    </row>
    <row r="31" spans="1:108" s="117" customFormat="1" ht="31.5" x14ac:dyDescent="0.25">
      <c r="A31" s="1212" t="s">
        <v>36</v>
      </c>
      <c r="B31" s="22" t="s">
        <v>37</v>
      </c>
      <c r="C31" s="688">
        <v>0.13</v>
      </c>
      <c r="D31" s="1148">
        <v>0.14000000000000001</v>
      </c>
      <c r="E31" s="1136">
        <v>0.2</v>
      </c>
      <c r="F31" s="520">
        <v>0.37</v>
      </c>
      <c r="G31" s="1136">
        <v>0.25</v>
      </c>
      <c r="H31" s="520">
        <v>0.48</v>
      </c>
      <c r="I31" s="1136">
        <v>0.3</v>
      </c>
      <c r="J31" s="520">
        <v>0.83</v>
      </c>
      <c r="K31" s="63">
        <v>0.33</v>
      </c>
      <c r="L31" s="1446">
        <v>0.13</v>
      </c>
      <c r="M31" s="1562">
        <v>0.14000000000000001</v>
      </c>
      <c r="N31" s="625">
        <v>0.2</v>
      </c>
      <c r="O31" s="1562">
        <v>0.37</v>
      </c>
      <c r="P31" s="625">
        <v>0.25</v>
      </c>
      <c r="Q31" s="1562">
        <v>0.48</v>
      </c>
      <c r="R31" s="625">
        <v>0.3</v>
      </c>
      <c r="S31" s="1562">
        <v>0.83</v>
      </c>
      <c r="T31" s="634">
        <v>0.3</v>
      </c>
      <c r="U31" s="1459"/>
      <c r="V31" s="1084"/>
      <c r="W31" s="1084"/>
      <c r="X31" s="1084"/>
      <c r="Y31" s="1084"/>
      <c r="Z31" s="1084"/>
      <c r="AA31" s="1084"/>
      <c r="AB31" s="1084"/>
      <c r="AC31" s="63"/>
      <c r="AD31" s="1459"/>
      <c r="AE31" s="1084"/>
      <c r="AF31" s="1084"/>
      <c r="AG31" s="1084"/>
      <c r="AH31" s="1084"/>
      <c r="AI31" s="1084"/>
      <c r="AJ31" s="1084"/>
      <c r="AK31" s="1084"/>
      <c r="AL31" s="63"/>
      <c r="AM31" s="688">
        <v>0.3</v>
      </c>
      <c r="AN31" s="60">
        <v>0.32</v>
      </c>
      <c r="AO31" s="164">
        <f>AVERAGE(AX31,BF31,BO31,CB31)</f>
        <v>0.35</v>
      </c>
      <c r="AP31" s="1132">
        <v>0.1</v>
      </c>
      <c r="AQ31" s="164">
        <f>AVERAGE(AZ31,BH31,BQ31)</f>
        <v>0.4</v>
      </c>
      <c r="AR31" s="1666">
        <v>0.31</v>
      </c>
      <c r="AS31" s="164">
        <f>AVERAGE(BB31,BJ31,BS31,BW31)</f>
        <v>0.45</v>
      </c>
      <c r="AT31" s="556">
        <v>0.39</v>
      </c>
      <c r="AU31" s="52">
        <f>AVERAGE(BD31,BM31,BU31,BZ31)</f>
        <v>0.3</v>
      </c>
      <c r="AV31" s="1476"/>
      <c r="AW31" s="1226"/>
      <c r="AX31" s="1227"/>
      <c r="AY31" s="1226"/>
      <c r="AZ31" s="1227"/>
      <c r="BA31" s="1226"/>
      <c r="BB31" s="1362"/>
      <c r="BC31" s="1711"/>
      <c r="BD31" s="1446">
        <v>0.3</v>
      </c>
      <c r="BE31" s="1562">
        <v>0.32</v>
      </c>
      <c r="BF31" s="625">
        <v>0.35</v>
      </c>
      <c r="BG31" s="1559">
        <v>0.1</v>
      </c>
      <c r="BH31" s="625">
        <v>0.4</v>
      </c>
      <c r="BI31" s="2020">
        <v>0.31</v>
      </c>
      <c r="BJ31" s="625">
        <v>0.45</v>
      </c>
      <c r="BK31" s="1559">
        <v>0.39</v>
      </c>
      <c r="BL31" s="634">
        <v>0.45</v>
      </c>
      <c r="BM31" s="1322"/>
      <c r="BN31" s="1084"/>
      <c r="BO31" s="1084"/>
      <c r="BP31" s="1084"/>
      <c r="BQ31" s="443"/>
      <c r="BR31" s="1084"/>
      <c r="BS31" s="1084"/>
      <c r="BT31" s="63"/>
      <c r="BU31" s="2035"/>
      <c r="BV31" s="1084"/>
      <c r="BW31" s="1084"/>
      <c r="BX31" s="1084"/>
      <c r="BY31" s="63"/>
      <c r="BZ31" s="1459"/>
      <c r="CA31" s="1084"/>
      <c r="CB31" s="6"/>
      <c r="CC31" s="1945">
        <v>0.05</v>
      </c>
      <c r="CD31" s="1768">
        <v>0.17</v>
      </c>
      <c r="CE31" s="1769">
        <v>0.55000000000000004</v>
      </c>
      <c r="CF31" s="2038">
        <v>0.36</v>
      </c>
      <c r="CG31" s="1782">
        <v>0.55000000000000004</v>
      </c>
      <c r="CH31" s="688"/>
      <c r="CI31" s="1769"/>
      <c r="CJ31" s="1769"/>
      <c r="CK31" s="1775"/>
      <c r="CL31" s="2268"/>
      <c r="CM31" s="2268"/>
      <c r="CN31" s="2268"/>
      <c r="CO31" s="2268"/>
      <c r="CP31" s="2268"/>
      <c r="CQ31" s="2268"/>
      <c r="CR31" s="2268"/>
      <c r="CS31" s="2268"/>
      <c r="CT31" s="2268"/>
      <c r="CU31" s="2268"/>
      <c r="CV31" s="2268"/>
      <c r="CW31" s="2268"/>
      <c r="CX31" s="2268"/>
      <c r="CY31" s="2268"/>
      <c r="CZ31" s="2268"/>
      <c r="DA31" s="2268"/>
      <c r="DB31" s="2268"/>
      <c r="DC31" s="2268"/>
      <c r="DD31" s="2268"/>
    </row>
    <row r="32" spans="1:108" s="626" customFormat="1" ht="31.5" x14ac:dyDescent="0.25">
      <c r="A32" s="1121" t="s">
        <v>38</v>
      </c>
      <c r="B32" s="18" t="s">
        <v>37</v>
      </c>
      <c r="C32" s="1425">
        <v>0.14000000000000001</v>
      </c>
      <c r="D32" s="1148">
        <v>0.16</v>
      </c>
      <c r="E32" s="1136">
        <v>0.2</v>
      </c>
      <c r="F32" s="520">
        <v>0.24</v>
      </c>
      <c r="G32" s="1136">
        <v>0.25</v>
      </c>
      <c r="H32" s="520">
        <v>0.52</v>
      </c>
      <c r="I32" s="1136">
        <v>0.3</v>
      </c>
      <c r="J32" s="520">
        <v>0.72</v>
      </c>
      <c r="K32" s="63">
        <v>0.34</v>
      </c>
      <c r="L32" s="1446">
        <v>0.14000000000000001</v>
      </c>
      <c r="M32" s="1562">
        <v>0.16</v>
      </c>
      <c r="N32" s="625">
        <v>0.2</v>
      </c>
      <c r="O32" s="1559">
        <v>0.24</v>
      </c>
      <c r="P32" s="625">
        <v>0.25</v>
      </c>
      <c r="Q32" s="1562">
        <v>0.52</v>
      </c>
      <c r="R32" s="625">
        <v>0.3</v>
      </c>
      <c r="S32" s="1562">
        <v>0.72</v>
      </c>
      <c r="T32" s="634">
        <v>0.3</v>
      </c>
      <c r="U32" s="1459"/>
      <c r="V32" s="1084"/>
      <c r="W32" s="1084"/>
      <c r="X32" s="1084"/>
      <c r="Y32" s="1084"/>
      <c r="Z32" s="1084"/>
      <c r="AA32" s="1084"/>
      <c r="AB32" s="1084"/>
      <c r="AC32" s="63"/>
      <c r="AD32" s="1459"/>
      <c r="AE32" s="1084"/>
      <c r="AF32" s="1084"/>
      <c r="AG32" s="1084"/>
      <c r="AH32" s="1084"/>
      <c r="AI32" s="1084"/>
      <c r="AJ32" s="1084"/>
      <c r="AK32" s="1084"/>
      <c r="AL32" s="63"/>
      <c r="AM32" s="1425">
        <v>0.1</v>
      </c>
      <c r="AN32" s="60">
        <v>0.2</v>
      </c>
      <c r="AO32" s="164">
        <f>AVERAGE(AX32,BF32,BO32,CB32)</f>
        <v>0.15</v>
      </c>
      <c r="AP32" s="1132">
        <v>0.01</v>
      </c>
      <c r="AQ32" s="164">
        <f>AVERAGE(AZ32,BH32,BQ32)</f>
        <v>0.2</v>
      </c>
      <c r="AR32" s="1666">
        <v>0.17</v>
      </c>
      <c r="AS32" s="164">
        <f>AVERAGE(BB32,BJ32,BS32,BW32)</f>
        <v>0.25</v>
      </c>
      <c r="AT32" s="556">
        <v>0.2</v>
      </c>
      <c r="AU32" s="52">
        <f>AVERAGE(BD32,BM32,BU32,BZ32)</f>
        <v>0.1</v>
      </c>
      <c r="AV32" s="1477"/>
      <c r="AW32" s="1084"/>
      <c r="AX32" s="1133"/>
      <c r="AY32" s="1084"/>
      <c r="AZ32" s="1133"/>
      <c r="BA32" s="1084"/>
      <c r="BB32" s="1094"/>
      <c r="BC32" s="1712"/>
      <c r="BD32" s="1446">
        <v>0.1</v>
      </c>
      <c r="BE32" s="1562">
        <v>0.2</v>
      </c>
      <c r="BF32" s="625">
        <v>0.15</v>
      </c>
      <c r="BG32" s="1559">
        <v>0.01</v>
      </c>
      <c r="BH32" s="625">
        <v>0.2</v>
      </c>
      <c r="BI32" s="2020">
        <v>0.17</v>
      </c>
      <c r="BJ32" s="625">
        <v>0.25</v>
      </c>
      <c r="BK32" s="2020">
        <v>0.2</v>
      </c>
      <c r="BL32" s="634">
        <v>0.25</v>
      </c>
      <c r="BM32" s="1322"/>
      <c r="BN32" s="1084"/>
      <c r="BO32" s="1084"/>
      <c r="BP32" s="1084"/>
      <c r="BQ32" s="443"/>
      <c r="BR32" s="1084"/>
      <c r="BS32" s="1084"/>
      <c r="BT32" s="63"/>
      <c r="BU32" s="2035"/>
      <c r="BV32" s="1084"/>
      <c r="BW32" s="1084"/>
      <c r="BX32" s="1084"/>
      <c r="BY32" s="63"/>
      <c r="BZ32" s="1459"/>
      <c r="CA32" s="1084"/>
      <c r="CB32" s="6"/>
      <c r="CC32" s="1640">
        <v>0.04</v>
      </c>
      <c r="CD32" s="330">
        <v>0.13</v>
      </c>
      <c r="CE32" s="222">
        <v>0.55000000000000004</v>
      </c>
      <c r="CF32" s="156">
        <v>0.14000000000000001</v>
      </c>
      <c r="CG32" s="798">
        <v>0.55000000000000004</v>
      </c>
      <c r="CH32" s="1425"/>
      <c r="CI32" s="222"/>
      <c r="CJ32" s="222"/>
      <c r="CK32" s="349"/>
      <c r="CL32" s="2268"/>
      <c r="CM32" s="2268"/>
      <c r="CN32" s="2268"/>
      <c r="CO32" s="2268"/>
      <c r="CP32" s="2268"/>
      <c r="CQ32" s="2268"/>
      <c r="CR32" s="2268"/>
      <c r="CS32" s="2268"/>
      <c r="CT32" s="2268"/>
      <c r="CU32" s="2268"/>
      <c r="CV32" s="2268"/>
      <c r="CW32" s="2268"/>
      <c r="CX32" s="2268"/>
      <c r="CY32" s="2268"/>
      <c r="CZ32" s="2268"/>
      <c r="DA32" s="2268"/>
      <c r="DB32" s="2268"/>
      <c r="DC32" s="2268"/>
      <c r="DD32" s="2268"/>
    </row>
    <row r="33" spans="1:108" s="1164" customFormat="1" ht="33.950000000000003" customHeight="1" thickBot="1" x14ac:dyDescent="0.3">
      <c r="A33" s="1209" t="s">
        <v>39</v>
      </c>
      <c r="B33" s="352" t="s">
        <v>37</v>
      </c>
      <c r="C33" s="1425">
        <v>0.31</v>
      </c>
      <c r="D33" s="230">
        <v>0.15</v>
      </c>
      <c r="E33" s="5">
        <v>0.36</v>
      </c>
      <c r="F33" s="520">
        <v>0.14000000000000001</v>
      </c>
      <c r="G33" s="1136">
        <v>0.41</v>
      </c>
      <c r="H33" s="230">
        <v>0.24</v>
      </c>
      <c r="I33" s="5">
        <v>0.46</v>
      </c>
      <c r="J33" s="231">
        <v>0.05</v>
      </c>
      <c r="K33" s="62">
        <v>0.51</v>
      </c>
      <c r="L33" s="1444">
        <v>0.31</v>
      </c>
      <c r="M33" s="1554">
        <v>0.15</v>
      </c>
      <c r="N33" s="631">
        <v>0.35</v>
      </c>
      <c r="O33" s="1555">
        <v>0.14000000000000001</v>
      </c>
      <c r="P33" s="631">
        <v>0.41</v>
      </c>
      <c r="Q33" s="1554">
        <v>0.24</v>
      </c>
      <c r="R33" s="631">
        <v>0.45</v>
      </c>
      <c r="S33" s="1555">
        <v>0.05</v>
      </c>
      <c r="T33" s="630">
        <v>0.45</v>
      </c>
      <c r="U33" s="1455"/>
      <c r="V33" s="5"/>
      <c r="W33" s="5"/>
      <c r="X33" s="5"/>
      <c r="Y33" s="5"/>
      <c r="Z33" s="5"/>
      <c r="AA33" s="5"/>
      <c r="AB33" s="5"/>
      <c r="AC33" s="62"/>
      <c r="AD33" s="1455"/>
      <c r="AE33" s="5"/>
      <c r="AF33" s="5"/>
      <c r="AG33" s="5"/>
      <c r="AH33" s="5"/>
      <c r="AI33" s="5"/>
      <c r="AJ33" s="5"/>
      <c r="AK33" s="5"/>
      <c r="AL33" s="62"/>
      <c r="AM33" s="1425">
        <v>0.19</v>
      </c>
      <c r="AN33" s="60">
        <v>0.16</v>
      </c>
      <c r="AO33" s="164">
        <f>AVERAGE(AX33,BF33,BO33,CB33)</f>
        <v>0.24</v>
      </c>
      <c r="AP33" s="556">
        <v>0.46</v>
      </c>
      <c r="AQ33" s="164">
        <f>AVERAGE(AZ33,BH33,BQ33)</f>
        <v>0.28999999999999998</v>
      </c>
      <c r="AR33" s="1666">
        <v>0.24</v>
      </c>
      <c r="AS33" s="164">
        <f>AVERAGE(BB33,BJ33,BS33,BW33)</f>
        <v>0.39</v>
      </c>
      <c r="AT33" s="556">
        <v>0.15</v>
      </c>
      <c r="AU33" s="52">
        <f>AVERAGE(BD33,BM33,BU33,BZ33)</f>
        <v>0.19</v>
      </c>
      <c r="AV33" s="1470"/>
      <c r="AW33" s="68"/>
      <c r="AX33" s="530"/>
      <c r="AY33" s="68"/>
      <c r="AZ33" s="530"/>
      <c r="BA33" s="68"/>
      <c r="BB33" s="1097"/>
      <c r="BC33" s="1629"/>
      <c r="BD33" s="1444">
        <v>0.19</v>
      </c>
      <c r="BE33" s="1677">
        <v>0.16</v>
      </c>
      <c r="BF33" s="631">
        <v>0.24</v>
      </c>
      <c r="BG33" s="1554">
        <v>0.46</v>
      </c>
      <c r="BH33" s="631">
        <v>0.28999999999999998</v>
      </c>
      <c r="BI33" s="1677">
        <v>0.24</v>
      </c>
      <c r="BJ33" s="631">
        <v>0.39</v>
      </c>
      <c r="BK33" s="1555">
        <v>0.15</v>
      </c>
      <c r="BL33" s="630">
        <v>0.39</v>
      </c>
      <c r="BM33" s="4"/>
      <c r="BN33" s="5"/>
      <c r="BO33" s="5"/>
      <c r="BP33" s="5"/>
      <c r="BQ33" s="5"/>
      <c r="BR33" s="5"/>
      <c r="BS33" s="5"/>
      <c r="BT33" s="62"/>
      <c r="BU33" s="2031"/>
      <c r="BV33" s="5"/>
      <c r="BW33" s="5"/>
      <c r="BX33" s="5"/>
      <c r="BY33" s="62"/>
      <c r="BZ33" s="1455"/>
      <c r="CA33" s="5"/>
      <c r="CB33" s="37"/>
      <c r="CC33" s="1640"/>
      <c r="CD33" s="222"/>
      <c r="CE33" s="222"/>
      <c r="CF33" s="222"/>
      <c r="CG33" s="798"/>
      <c r="CH33" s="1425"/>
      <c r="CI33" s="222"/>
      <c r="CJ33" s="222"/>
      <c r="CK33" s="349"/>
      <c r="CL33" s="2268"/>
      <c r="CM33" s="2268"/>
      <c r="CN33" s="2268"/>
      <c r="CO33" s="2268"/>
      <c r="CP33" s="2268"/>
      <c r="CQ33" s="2268"/>
      <c r="CR33" s="2268"/>
      <c r="CS33" s="2268"/>
      <c r="CT33" s="2268"/>
      <c r="CU33" s="2268"/>
      <c r="CV33" s="2268"/>
      <c r="CW33" s="2268"/>
      <c r="CX33" s="2268"/>
      <c r="CY33" s="2268"/>
      <c r="CZ33" s="2268"/>
      <c r="DA33" s="2268"/>
      <c r="DB33" s="2268"/>
      <c r="DC33" s="2268"/>
      <c r="DD33" s="2268"/>
    </row>
    <row r="34" spans="1:108" s="1903" customFormat="1" ht="16.5" thickBot="1" x14ac:dyDescent="0.3">
      <c r="A34" s="2085" t="s">
        <v>40</v>
      </c>
      <c r="B34" s="2086"/>
      <c r="C34" s="2086"/>
      <c r="D34" s="2086"/>
      <c r="E34" s="2086"/>
      <c r="F34" s="2086"/>
      <c r="G34" s="2086"/>
      <c r="H34" s="2086"/>
      <c r="I34" s="2086"/>
      <c r="J34" s="2086"/>
      <c r="K34" s="2086"/>
      <c r="L34" s="2086"/>
      <c r="M34" s="2086"/>
      <c r="N34" s="2086"/>
      <c r="O34" s="2086"/>
      <c r="P34" s="2086"/>
      <c r="Q34" s="2086"/>
      <c r="R34" s="2086"/>
      <c r="S34" s="2086"/>
      <c r="T34" s="2086"/>
      <c r="U34" s="2086"/>
      <c r="V34" s="2086"/>
      <c r="W34" s="2086"/>
      <c r="X34" s="2086"/>
      <c r="Y34" s="2086"/>
      <c r="Z34" s="2086"/>
      <c r="AA34" s="2086"/>
      <c r="AB34" s="2086"/>
      <c r="AC34" s="2086"/>
      <c r="AD34" s="2086"/>
      <c r="AE34" s="2086"/>
      <c r="AF34" s="2086"/>
      <c r="AG34" s="2086"/>
      <c r="AH34" s="2086"/>
      <c r="AI34" s="2086"/>
      <c r="AJ34" s="2086"/>
      <c r="AK34" s="2086"/>
      <c r="AL34" s="2086"/>
      <c r="AM34" s="2086"/>
      <c r="AN34" s="2086"/>
      <c r="AO34" s="2086"/>
      <c r="AP34" s="2086"/>
      <c r="AQ34" s="2086"/>
      <c r="AR34" s="2086"/>
      <c r="AS34" s="2086"/>
      <c r="AT34" s="2086"/>
      <c r="AU34" s="2086"/>
      <c r="AV34" s="2086"/>
      <c r="AW34" s="2086"/>
      <c r="AX34" s="2086"/>
      <c r="AY34" s="2086"/>
      <c r="AZ34" s="2086"/>
      <c r="BA34" s="2086"/>
      <c r="BB34" s="2086"/>
      <c r="BC34" s="2086"/>
      <c r="BD34" s="2086"/>
      <c r="BE34" s="2086"/>
      <c r="BF34" s="2086"/>
      <c r="BG34" s="2086"/>
      <c r="BH34" s="2086"/>
      <c r="BI34" s="2086"/>
      <c r="BJ34" s="2086"/>
      <c r="BK34" s="2086"/>
      <c r="BL34" s="2086"/>
      <c r="BM34" s="2086"/>
      <c r="BN34" s="2086"/>
      <c r="BO34" s="2086"/>
      <c r="BP34" s="2086"/>
      <c r="BQ34" s="2086"/>
      <c r="BR34" s="2086"/>
      <c r="BS34" s="2086"/>
      <c r="BT34" s="2086"/>
      <c r="BU34" s="2086"/>
      <c r="BV34" s="2086"/>
      <c r="BW34" s="2086"/>
      <c r="BX34" s="2086"/>
      <c r="BY34" s="2086"/>
      <c r="BZ34" s="2086"/>
      <c r="CA34" s="2086"/>
      <c r="CB34" s="2086"/>
      <c r="CC34" s="2086"/>
      <c r="CD34" s="2086"/>
      <c r="CE34" s="2086"/>
      <c r="CF34" s="2086"/>
      <c r="CG34" s="2086"/>
      <c r="CH34" s="2086"/>
      <c r="CI34" s="2086"/>
      <c r="CJ34" s="2086"/>
      <c r="CK34" s="2087"/>
      <c r="CL34" s="2268"/>
      <c r="CM34" s="2268"/>
      <c r="CN34" s="2268"/>
      <c r="CO34" s="2268"/>
      <c r="CP34" s="2268"/>
      <c r="CQ34" s="2268"/>
      <c r="CR34" s="2268"/>
      <c r="CS34" s="2268"/>
      <c r="CT34" s="2268"/>
      <c r="CU34" s="2268"/>
      <c r="CV34" s="2268"/>
      <c r="CW34" s="2268"/>
      <c r="CX34" s="2268"/>
      <c r="CY34" s="2268"/>
      <c r="CZ34" s="2268"/>
      <c r="DA34" s="2268"/>
      <c r="DB34" s="2268"/>
      <c r="DC34" s="2268"/>
      <c r="DD34" s="2268"/>
    </row>
    <row r="35" spans="1:108" s="117" customFormat="1" ht="53.1" customHeight="1" x14ac:dyDescent="0.25">
      <c r="A35" s="1165" t="s">
        <v>41</v>
      </c>
      <c r="B35" s="22" t="s">
        <v>42</v>
      </c>
      <c r="C35" s="827">
        <v>0</v>
      </c>
      <c r="D35" s="1126">
        <v>0</v>
      </c>
      <c r="E35" s="1126">
        <v>0</v>
      </c>
      <c r="F35" s="1655">
        <v>2</v>
      </c>
      <c r="G35" s="1126">
        <v>3</v>
      </c>
      <c r="H35" s="1127">
        <v>14</v>
      </c>
      <c r="I35" s="1126">
        <v>8</v>
      </c>
      <c r="J35" s="1124">
        <v>7</v>
      </c>
      <c r="K35" s="595">
        <v>8</v>
      </c>
      <c r="L35" s="1445">
        <v>0</v>
      </c>
      <c r="M35" s="1561">
        <v>0</v>
      </c>
      <c r="N35" s="1129">
        <v>0</v>
      </c>
      <c r="O35" s="1560">
        <v>0</v>
      </c>
      <c r="P35" s="1129">
        <v>3</v>
      </c>
      <c r="Q35" s="1561">
        <v>14</v>
      </c>
      <c r="R35" s="1129">
        <v>8</v>
      </c>
      <c r="S35" s="1558">
        <v>7</v>
      </c>
      <c r="T35" s="629">
        <v>8</v>
      </c>
      <c r="U35" s="1458"/>
      <c r="V35" s="79"/>
      <c r="W35" s="79"/>
      <c r="X35" s="79"/>
      <c r="Y35" s="79"/>
      <c r="Z35" s="79"/>
      <c r="AA35" s="79"/>
      <c r="AB35" s="79"/>
      <c r="AC35" s="595"/>
      <c r="AD35" s="1458"/>
      <c r="AE35" s="79"/>
      <c r="AF35" s="79"/>
      <c r="AG35" s="79"/>
      <c r="AH35" s="79"/>
      <c r="AI35" s="79"/>
      <c r="AJ35" s="79"/>
      <c r="AK35" s="79"/>
      <c r="AL35" s="595"/>
      <c r="AM35" s="1537"/>
      <c r="AN35" s="1125"/>
      <c r="AO35" s="1668">
        <f>SUM(AX35,BF35,BO35,CB35)</f>
        <v>2</v>
      </c>
      <c r="AP35" s="1127">
        <v>4</v>
      </c>
      <c r="AQ35" s="1126">
        <f>SUM(AZ35,BH35,BQ35)</f>
        <v>4</v>
      </c>
      <c r="AR35" s="1124"/>
      <c r="AS35" s="1126">
        <f>SUM(BB35,BJ35,BS35,BW35)</f>
        <v>4</v>
      </c>
      <c r="AT35" s="1130">
        <v>6</v>
      </c>
      <c r="AU35" s="1774">
        <f>SUM(BD35,BM35,BU35,BZ35)</f>
        <v>0</v>
      </c>
      <c r="AV35" s="1473"/>
      <c r="AW35" s="343"/>
      <c r="AX35" s="386"/>
      <c r="AY35" s="343"/>
      <c r="AZ35" s="386"/>
      <c r="BA35" s="343"/>
      <c r="BB35" s="1078"/>
      <c r="BC35" s="1633"/>
      <c r="BD35" s="1445">
        <v>0</v>
      </c>
      <c r="BE35" s="1561">
        <v>6</v>
      </c>
      <c r="BF35" s="1129">
        <v>2</v>
      </c>
      <c r="BG35" s="1561">
        <v>4</v>
      </c>
      <c r="BH35" s="1129">
        <v>4</v>
      </c>
      <c r="BI35" s="1129"/>
      <c r="BJ35" s="1129">
        <v>4</v>
      </c>
      <c r="BK35" s="1129">
        <v>6</v>
      </c>
      <c r="BL35" s="629">
        <v>4</v>
      </c>
      <c r="BM35" s="78"/>
      <c r="BN35" s="79"/>
      <c r="BO35" s="79"/>
      <c r="BP35" s="79"/>
      <c r="BQ35" s="79"/>
      <c r="BR35" s="79"/>
      <c r="BS35" s="79"/>
      <c r="BT35" s="595"/>
      <c r="BU35" s="2034"/>
      <c r="BV35" s="79"/>
      <c r="BW35" s="79"/>
      <c r="BX35" s="79"/>
      <c r="BY35" s="595"/>
      <c r="BZ35" s="1458"/>
      <c r="CA35" s="79"/>
      <c r="CB35" s="31"/>
      <c r="CC35" s="1641"/>
      <c r="CD35" s="439"/>
      <c r="CE35" s="439"/>
      <c r="CF35" s="439"/>
      <c r="CG35" s="1783"/>
      <c r="CH35" s="1537"/>
      <c r="CI35" s="439"/>
      <c r="CJ35" s="439"/>
      <c r="CK35" s="1404"/>
      <c r="CL35" s="2268"/>
      <c r="CM35" s="2268"/>
      <c r="CN35" s="2268"/>
      <c r="CO35" s="2268"/>
      <c r="CP35" s="2268"/>
      <c r="CQ35" s="2268"/>
      <c r="CR35" s="2268"/>
      <c r="CS35" s="2268"/>
      <c r="CT35" s="2268"/>
      <c r="CU35" s="2268"/>
      <c r="CV35" s="2268"/>
      <c r="CW35" s="2268"/>
      <c r="CX35" s="2268"/>
      <c r="CY35" s="2268"/>
      <c r="CZ35" s="2268"/>
      <c r="DA35" s="2268"/>
      <c r="DB35" s="2268"/>
      <c r="DC35" s="2268"/>
      <c r="DD35" s="2268"/>
    </row>
    <row r="36" spans="1:108" s="626" customFormat="1" ht="31.5" x14ac:dyDescent="0.25">
      <c r="A36" s="1118" t="s">
        <v>43</v>
      </c>
      <c r="B36" s="18" t="s">
        <v>44</v>
      </c>
      <c r="C36" s="1427">
        <v>0</v>
      </c>
      <c r="D36" s="1124">
        <v>0</v>
      </c>
      <c r="E36" s="1126">
        <v>1</v>
      </c>
      <c r="F36" s="1124">
        <v>0</v>
      </c>
      <c r="G36" s="1126">
        <v>2</v>
      </c>
      <c r="H36" s="1124">
        <v>0</v>
      </c>
      <c r="I36" s="1126">
        <v>4</v>
      </c>
      <c r="J36" s="1124">
        <v>3</v>
      </c>
      <c r="K36" s="595">
        <v>16</v>
      </c>
      <c r="L36" s="1445">
        <v>0</v>
      </c>
      <c r="M36" s="1561">
        <v>0</v>
      </c>
      <c r="N36" s="1129">
        <v>1</v>
      </c>
      <c r="O36" s="1560">
        <v>0</v>
      </c>
      <c r="P36" s="1129">
        <v>2</v>
      </c>
      <c r="Q36" s="1561">
        <v>7</v>
      </c>
      <c r="R36" s="1129">
        <v>4</v>
      </c>
      <c r="S36" s="1560">
        <v>3</v>
      </c>
      <c r="T36" s="629">
        <v>6</v>
      </c>
      <c r="U36" s="1458"/>
      <c r="V36" s="79"/>
      <c r="W36" s="79"/>
      <c r="X36" s="79"/>
      <c r="Y36" s="79"/>
      <c r="Z36" s="79"/>
      <c r="AA36" s="79"/>
      <c r="AB36" s="79"/>
      <c r="AC36" s="595"/>
      <c r="AD36" s="1458"/>
      <c r="AE36" s="79"/>
      <c r="AF36" s="79"/>
      <c r="AG36" s="79"/>
      <c r="AH36" s="79"/>
      <c r="AI36" s="79"/>
      <c r="AJ36" s="79"/>
      <c r="AK36" s="79"/>
      <c r="AL36" s="595"/>
      <c r="AM36" s="1537">
        <v>0</v>
      </c>
      <c r="AN36" s="1125">
        <v>0</v>
      </c>
      <c r="AO36" s="1668">
        <f>SUM(AX36,BF36,BO36,CB36)</f>
        <v>0</v>
      </c>
      <c r="AP36" s="1127">
        <v>0</v>
      </c>
      <c r="AQ36" s="1126">
        <f>SUM(AZ36,BH36,BQ36)</f>
        <v>0</v>
      </c>
      <c r="AR36" s="1127">
        <v>3</v>
      </c>
      <c r="AS36" s="1126">
        <f>SUM(BB36,BJ36,BS36,BW36)</f>
        <v>6</v>
      </c>
      <c r="AT36" s="1130">
        <v>8</v>
      </c>
      <c r="AU36" s="1774">
        <f>SUM(BD36,BM36,BU36,BZ36)</f>
        <v>0</v>
      </c>
      <c r="AV36" s="1475"/>
      <c r="AW36" s="79"/>
      <c r="AX36" s="378"/>
      <c r="AY36" s="79"/>
      <c r="AZ36" s="378"/>
      <c r="BA36" s="79"/>
      <c r="BB36" s="1089"/>
      <c r="BC36" s="1626"/>
      <c r="BD36" s="1445"/>
      <c r="BE36" s="1107"/>
      <c r="BF36" s="1129"/>
      <c r="BG36" s="1107"/>
      <c r="BH36" s="1129"/>
      <c r="BI36" s="1561">
        <v>6</v>
      </c>
      <c r="BJ36" s="1107">
        <v>6</v>
      </c>
      <c r="BK36" s="1561">
        <v>8</v>
      </c>
      <c r="BL36" s="1369">
        <v>6</v>
      </c>
      <c r="BM36" s="78"/>
      <c r="BN36" s="79"/>
      <c r="BO36" s="79"/>
      <c r="BP36" s="79"/>
      <c r="BQ36" s="79"/>
      <c r="BR36" s="79"/>
      <c r="BS36" s="79"/>
      <c r="BT36" s="595"/>
      <c r="BU36" s="2034"/>
      <c r="BV36" s="79"/>
      <c r="BW36" s="79"/>
      <c r="BX36" s="79"/>
      <c r="BY36" s="595"/>
      <c r="BZ36" s="1458"/>
      <c r="CA36" s="79"/>
      <c r="CB36" s="31"/>
      <c r="CC36" s="1641"/>
      <c r="CD36" s="439"/>
      <c r="CE36" s="439"/>
      <c r="CF36" s="439"/>
      <c r="CG36" s="1783"/>
      <c r="CH36" s="1537"/>
      <c r="CI36" s="439"/>
      <c r="CJ36" s="439"/>
      <c r="CK36" s="1404"/>
      <c r="CL36" s="2268"/>
      <c r="CM36" s="2268"/>
      <c r="CN36" s="2268"/>
      <c r="CO36" s="2268"/>
      <c r="CP36" s="2268"/>
      <c r="CQ36" s="2268"/>
      <c r="CR36" s="2268"/>
      <c r="CS36" s="2268"/>
      <c r="CT36" s="2268"/>
      <c r="CU36" s="2268"/>
      <c r="CV36" s="2268"/>
      <c r="CW36" s="2268"/>
      <c r="CX36" s="2268"/>
      <c r="CY36" s="2268"/>
      <c r="CZ36" s="2268"/>
      <c r="DA36" s="2268"/>
      <c r="DB36" s="2268"/>
      <c r="DC36" s="2268"/>
      <c r="DD36" s="2268"/>
    </row>
    <row r="37" spans="1:108" s="626" customFormat="1" ht="31.5" x14ac:dyDescent="0.25">
      <c r="A37" s="38" t="s">
        <v>45</v>
      </c>
      <c r="B37" s="18" t="s">
        <v>46</v>
      </c>
      <c r="C37" s="1427">
        <v>0</v>
      </c>
      <c r="D37" s="1124">
        <v>0</v>
      </c>
      <c r="E37" s="1126">
        <v>2</v>
      </c>
      <c r="F37" s="1655">
        <v>3</v>
      </c>
      <c r="G37" s="1126">
        <v>4</v>
      </c>
      <c r="H37" s="1660">
        <v>4</v>
      </c>
      <c r="I37" s="1126">
        <v>6</v>
      </c>
      <c r="J37" s="1124">
        <v>4</v>
      </c>
      <c r="K37" s="595">
        <v>10</v>
      </c>
      <c r="L37" s="1445">
        <v>0</v>
      </c>
      <c r="M37" s="1561">
        <v>0</v>
      </c>
      <c r="N37" s="1129">
        <v>2</v>
      </c>
      <c r="O37" s="1560">
        <v>3</v>
      </c>
      <c r="P37" s="1129">
        <v>4</v>
      </c>
      <c r="Q37" s="1558">
        <v>4</v>
      </c>
      <c r="R37" s="1129">
        <v>6</v>
      </c>
      <c r="S37" s="1560">
        <v>4</v>
      </c>
      <c r="T37" s="629">
        <v>6</v>
      </c>
      <c r="U37" s="1458"/>
      <c r="V37" s="79"/>
      <c r="W37" s="79"/>
      <c r="X37" s="79"/>
      <c r="Y37" s="79"/>
      <c r="Z37" s="79"/>
      <c r="AA37" s="79"/>
      <c r="AB37" s="79"/>
      <c r="AC37" s="595"/>
      <c r="AD37" s="1458"/>
      <c r="AE37" s="79"/>
      <c r="AF37" s="79"/>
      <c r="AG37" s="79"/>
      <c r="AH37" s="79"/>
      <c r="AI37" s="79"/>
      <c r="AJ37" s="79"/>
      <c r="AK37" s="79"/>
      <c r="AL37" s="595"/>
      <c r="AM37" s="1537">
        <v>0</v>
      </c>
      <c r="AN37" s="1125">
        <v>0</v>
      </c>
      <c r="AO37" s="1668">
        <f>SUM(AX37,BF37,BO37,CB37)</f>
        <v>6</v>
      </c>
      <c r="AP37" s="1124">
        <v>1</v>
      </c>
      <c r="AQ37" s="1126">
        <f>SUM(AZ37,BH37,BQ37)</f>
        <v>6</v>
      </c>
      <c r="AR37" s="1655">
        <v>4</v>
      </c>
      <c r="AS37" s="1126">
        <f>SUM(BB37,BJ37,BS37,BW37)</f>
        <v>6</v>
      </c>
      <c r="AT37" s="1684">
        <v>2</v>
      </c>
      <c r="AU37" s="1774">
        <f>SUM(BD37,BM37,BU37,BZ37)</f>
        <v>3</v>
      </c>
      <c r="AV37" s="1475"/>
      <c r="AW37" s="79"/>
      <c r="AX37" s="378"/>
      <c r="AY37" s="79"/>
      <c r="AZ37" s="378"/>
      <c r="BA37" s="79"/>
      <c r="BB37" s="1089"/>
      <c r="BC37" s="1626"/>
      <c r="BD37" s="1445">
        <v>3</v>
      </c>
      <c r="BE37" s="1561">
        <v>6</v>
      </c>
      <c r="BF37" s="1129">
        <v>6</v>
      </c>
      <c r="BG37" s="1560">
        <v>1</v>
      </c>
      <c r="BH37" s="1129">
        <v>6</v>
      </c>
      <c r="BI37" s="1558">
        <v>4</v>
      </c>
      <c r="BJ37" s="1129">
        <v>6</v>
      </c>
      <c r="BK37" s="1561">
        <v>2</v>
      </c>
      <c r="BL37" s="629">
        <v>6</v>
      </c>
      <c r="BM37" s="78"/>
      <c r="BN37" s="79"/>
      <c r="BO37" s="79"/>
      <c r="BP37" s="79"/>
      <c r="BQ37" s="79"/>
      <c r="BR37" s="79"/>
      <c r="BS37" s="79"/>
      <c r="BT37" s="595"/>
      <c r="BU37" s="2034"/>
      <c r="BV37" s="79"/>
      <c r="BW37" s="79"/>
      <c r="BX37" s="79"/>
      <c r="BY37" s="595"/>
      <c r="BZ37" s="1458"/>
      <c r="CA37" s="79"/>
      <c r="CB37" s="31"/>
      <c r="CC37" s="1641"/>
      <c r="CD37" s="439"/>
      <c r="CE37" s="439"/>
      <c r="CF37" s="439"/>
      <c r="CG37" s="1783"/>
      <c r="CH37" s="1537"/>
      <c r="CI37" s="439"/>
      <c r="CJ37" s="439"/>
      <c r="CK37" s="1404"/>
      <c r="CL37" s="2268"/>
      <c r="CM37" s="2268"/>
      <c r="CN37" s="2268"/>
      <c r="CO37" s="2268"/>
      <c r="CP37" s="2268"/>
      <c r="CQ37" s="2268"/>
      <c r="CR37" s="2268"/>
      <c r="CS37" s="2268"/>
      <c r="CT37" s="2268"/>
      <c r="CU37" s="2268"/>
      <c r="CV37" s="2268"/>
      <c r="CW37" s="2268"/>
      <c r="CX37" s="2268"/>
      <c r="CY37" s="2268"/>
      <c r="CZ37" s="2268"/>
      <c r="DA37" s="2268"/>
      <c r="DB37" s="2268"/>
      <c r="DC37" s="2268"/>
      <c r="DD37" s="2268"/>
    </row>
    <row r="38" spans="1:108" s="626" customFormat="1" ht="31.5" x14ac:dyDescent="0.25">
      <c r="A38" s="309" t="s">
        <v>47</v>
      </c>
      <c r="B38" s="18" t="s">
        <v>48</v>
      </c>
      <c r="C38" s="1427">
        <v>0</v>
      </c>
      <c r="D38" s="1126">
        <v>0</v>
      </c>
      <c r="E38" s="1126">
        <v>0</v>
      </c>
      <c r="F38" s="1124">
        <v>0</v>
      </c>
      <c r="G38" s="1126">
        <v>0</v>
      </c>
      <c r="H38" s="1660">
        <v>2</v>
      </c>
      <c r="I38" s="1126">
        <v>3</v>
      </c>
      <c r="J38" s="1124">
        <v>1</v>
      </c>
      <c r="K38" s="595">
        <v>2</v>
      </c>
      <c r="L38" s="1445">
        <v>0</v>
      </c>
      <c r="M38" s="1561">
        <v>0</v>
      </c>
      <c r="N38" s="1129">
        <v>0</v>
      </c>
      <c r="O38" s="1561">
        <v>0</v>
      </c>
      <c r="P38" s="1129">
        <v>0</v>
      </c>
      <c r="Q38" s="1558">
        <v>2</v>
      </c>
      <c r="R38" s="1129">
        <v>3</v>
      </c>
      <c r="S38" s="1560">
        <v>1</v>
      </c>
      <c r="T38" s="629">
        <v>3</v>
      </c>
      <c r="U38" s="1458"/>
      <c r="V38" s="79"/>
      <c r="W38" s="79"/>
      <c r="X38" s="79"/>
      <c r="Y38" s="79"/>
      <c r="Z38" s="79"/>
      <c r="AA38" s="79"/>
      <c r="AB38" s="79"/>
      <c r="AC38" s="595"/>
      <c r="AD38" s="1458"/>
      <c r="AE38" s="79"/>
      <c r="AF38" s="79"/>
      <c r="AG38" s="79"/>
      <c r="AH38" s="79"/>
      <c r="AI38" s="79"/>
      <c r="AJ38" s="79"/>
      <c r="AK38" s="79"/>
      <c r="AL38" s="595"/>
      <c r="AM38" s="1537">
        <v>1</v>
      </c>
      <c r="AN38" s="1125">
        <v>1</v>
      </c>
      <c r="AO38" s="1668">
        <f>SUM(AX38,BF38,BO38,CB38)</f>
        <v>1</v>
      </c>
      <c r="AP38" s="1127">
        <v>1</v>
      </c>
      <c r="AQ38" s="1126">
        <f>SUM(AZ38,BH38,BQ38)</f>
        <v>1</v>
      </c>
      <c r="AR38" s="1127">
        <v>1</v>
      </c>
      <c r="AS38" s="1126">
        <f>SUM(BB38,BJ38,BS38,BW38)</f>
        <v>1</v>
      </c>
      <c r="AT38" s="1684">
        <v>0</v>
      </c>
      <c r="AU38" s="1774">
        <f>SUM(BD38,BM38,BU38,BZ38)</f>
        <v>1</v>
      </c>
      <c r="AV38" s="1475"/>
      <c r="AW38" s="79"/>
      <c r="AX38" s="378"/>
      <c r="AY38" s="79"/>
      <c r="AZ38" s="378"/>
      <c r="BA38" s="79"/>
      <c r="BB38" s="1089"/>
      <c r="BC38" s="1626"/>
      <c r="BD38" s="1445">
        <v>1</v>
      </c>
      <c r="BE38" s="1561">
        <v>1</v>
      </c>
      <c r="BF38" s="1129">
        <v>1</v>
      </c>
      <c r="BG38" s="1561">
        <v>1</v>
      </c>
      <c r="BH38" s="1129">
        <v>1</v>
      </c>
      <c r="BI38" s="1561">
        <v>1</v>
      </c>
      <c r="BJ38" s="1129">
        <v>1</v>
      </c>
      <c r="BK38" s="1561">
        <v>1</v>
      </c>
      <c r="BL38" s="629">
        <v>1</v>
      </c>
      <c r="BM38" s="78"/>
      <c r="BN38" s="79"/>
      <c r="BO38" s="79"/>
      <c r="BP38" s="79"/>
      <c r="BQ38" s="79"/>
      <c r="BR38" s="79"/>
      <c r="BS38" s="79"/>
      <c r="BT38" s="595"/>
      <c r="BU38" s="2034"/>
      <c r="BV38" s="79"/>
      <c r="BW38" s="79"/>
      <c r="BX38" s="79"/>
      <c r="BY38" s="595"/>
      <c r="BZ38" s="1458"/>
      <c r="CA38" s="79"/>
      <c r="CB38" s="31"/>
      <c r="CC38" s="1641"/>
      <c r="CD38" s="439"/>
      <c r="CE38" s="439"/>
      <c r="CF38" s="439"/>
      <c r="CG38" s="1783"/>
      <c r="CH38" s="1537"/>
      <c r="CI38" s="439"/>
      <c r="CJ38" s="439"/>
      <c r="CK38" s="1404"/>
      <c r="CL38" s="2268"/>
      <c r="CM38" s="2268"/>
      <c r="CN38" s="2268"/>
      <c r="CO38" s="2268"/>
      <c r="CP38" s="2268"/>
      <c r="CQ38" s="2268"/>
      <c r="CR38" s="2268"/>
      <c r="CS38" s="2268"/>
      <c r="CT38" s="2268"/>
      <c r="CU38" s="2268"/>
      <c r="CV38" s="2268"/>
      <c r="CW38" s="2268"/>
      <c r="CX38" s="2268"/>
      <c r="CY38" s="2268"/>
      <c r="CZ38" s="2268"/>
      <c r="DA38" s="2268"/>
      <c r="DB38" s="2268"/>
      <c r="DC38" s="2268"/>
      <c r="DD38" s="2268"/>
    </row>
    <row r="39" spans="1:108" s="1164" customFormat="1" ht="45" customHeight="1" thickBot="1" x14ac:dyDescent="0.3">
      <c r="A39" s="1155" t="s">
        <v>49</v>
      </c>
      <c r="B39" s="21" t="s">
        <v>50</v>
      </c>
      <c r="C39" s="1427">
        <v>0</v>
      </c>
      <c r="D39" s="1126">
        <v>0</v>
      </c>
      <c r="E39" s="1126">
        <v>0</v>
      </c>
      <c r="F39" s="1124">
        <v>0</v>
      </c>
      <c r="G39" s="1126">
        <v>0</v>
      </c>
      <c r="H39" s="1127">
        <v>4</v>
      </c>
      <c r="I39" s="1126">
        <v>2</v>
      </c>
      <c r="J39" s="1124">
        <v>1</v>
      </c>
      <c r="K39" s="595">
        <v>95</v>
      </c>
      <c r="L39" s="1445">
        <v>0</v>
      </c>
      <c r="M39" s="1561">
        <v>0</v>
      </c>
      <c r="N39" s="1129">
        <v>0</v>
      </c>
      <c r="O39" s="1561">
        <v>0</v>
      </c>
      <c r="P39" s="1129">
        <v>0</v>
      </c>
      <c r="Q39" s="1561">
        <v>4</v>
      </c>
      <c r="R39" s="1129">
        <v>2</v>
      </c>
      <c r="S39" s="1558">
        <v>1</v>
      </c>
      <c r="T39" s="629">
        <v>2</v>
      </c>
      <c r="U39" s="1458"/>
      <c r="V39" s="79"/>
      <c r="W39" s="79"/>
      <c r="X39" s="79"/>
      <c r="Y39" s="79"/>
      <c r="Z39" s="79"/>
      <c r="AA39" s="79"/>
      <c r="AB39" s="79"/>
      <c r="AC39" s="595"/>
      <c r="AD39" s="1458"/>
      <c r="AE39" s="79"/>
      <c r="AF39" s="79"/>
      <c r="AG39" s="79"/>
      <c r="AH39" s="79"/>
      <c r="AI39" s="79"/>
      <c r="AJ39" s="79"/>
      <c r="AK39" s="79"/>
      <c r="AL39" s="595"/>
      <c r="AM39" s="1537">
        <v>0</v>
      </c>
      <c r="AN39" s="1125">
        <v>0.03</v>
      </c>
      <c r="AO39" s="1668">
        <f>SUM(AX39,BF39,BO39,CB39)</f>
        <v>3</v>
      </c>
      <c r="AP39" s="1127">
        <v>5</v>
      </c>
      <c r="AQ39" s="1126">
        <f>SUM(AZ39,BH39,BQ39)</f>
        <v>3</v>
      </c>
      <c r="AR39" s="1124">
        <v>4</v>
      </c>
      <c r="AS39" s="1126">
        <f>SUM(BB39,BJ39,BS39,BW39)</f>
        <v>3</v>
      </c>
      <c r="AT39" s="1130">
        <v>1</v>
      </c>
      <c r="AU39" s="1774">
        <f>SUM(BD39,BM39,BU39,BZ39)</f>
        <v>0</v>
      </c>
      <c r="AV39" s="1474"/>
      <c r="AW39" s="428"/>
      <c r="AX39" s="385"/>
      <c r="AY39" s="428"/>
      <c r="AZ39" s="385"/>
      <c r="BA39" s="428"/>
      <c r="BB39" s="1090"/>
      <c r="BC39" s="1636"/>
      <c r="BD39" s="1445"/>
      <c r="BE39" s="1561">
        <v>3</v>
      </c>
      <c r="BF39" s="1129">
        <v>3</v>
      </c>
      <c r="BG39" s="1561">
        <v>3</v>
      </c>
      <c r="BH39" s="1129">
        <v>3</v>
      </c>
      <c r="BI39" s="1561">
        <v>4</v>
      </c>
      <c r="BJ39" s="1129">
        <v>3</v>
      </c>
      <c r="BK39" s="1561">
        <v>1</v>
      </c>
      <c r="BL39" s="629">
        <v>3</v>
      </c>
      <c r="BM39" s="78"/>
      <c r="BN39" s="79"/>
      <c r="BO39" s="79"/>
      <c r="BP39" s="79"/>
      <c r="BQ39" s="79"/>
      <c r="BR39" s="79"/>
      <c r="BS39" s="79"/>
      <c r="BT39" s="595"/>
      <c r="BU39" s="2034"/>
      <c r="BV39" s="79"/>
      <c r="BW39" s="79"/>
      <c r="BX39" s="79"/>
      <c r="BY39" s="595"/>
      <c r="BZ39" s="1458"/>
      <c r="CA39" s="79"/>
      <c r="CB39" s="31"/>
      <c r="CC39" s="1641">
        <v>7</v>
      </c>
      <c r="CD39" s="1770">
        <v>19</v>
      </c>
      <c r="CE39" s="439">
        <v>10</v>
      </c>
      <c r="CF39" s="581">
        <v>2</v>
      </c>
      <c r="CG39" s="1783">
        <v>10</v>
      </c>
      <c r="CH39" s="1537"/>
      <c r="CI39" s="439"/>
      <c r="CJ39" s="439"/>
      <c r="CK39" s="1404"/>
      <c r="CL39" s="2268"/>
      <c r="CM39" s="2268"/>
      <c r="CN39" s="2268"/>
      <c r="CO39" s="2268"/>
      <c r="CP39" s="2268"/>
      <c r="CQ39" s="2268"/>
      <c r="CR39" s="2268"/>
      <c r="CS39" s="2268"/>
      <c r="CT39" s="2268"/>
      <c r="CU39" s="2268"/>
      <c r="CV39" s="2268"/>
      <c r="CW39" s="2268"/>
      <c r="CX39" s="2268"/>
      <c r="CY39" s="2268"/>
      <c r="CZ39" s="2268"/>
      <c r="DA39" s="2268"/>
      <c r="DB39" s="2268"/>
      <c r="DC39" s="2268"/>
      <c r="DD39" s="2268"/>
    </row>
    <row r="40" spans="1:108" s="1903" customFormat="1" ht="16.5" thickBot="1" x14ac:dyDescent="0.3">
      <c r="A40" s="2085" t="s">
        <v>51</v>
      </c>
      <c r="B40" s="2086"/>
      <c r="C40" s="2086"/>
      <c r="D40" s="2086"/>
      <c r="E40" s="2086"/>
      <c r="F40" s="2086"/>
      <c r="G40" s="2086"/>
      <c r="H40" s="2086"/>
      <c r="I40" s="2086"/>
      <c r="J40" s="2086"/>
      <c r="K40" s="2086"/>
      <c r="L40" s="2086"/>
      <c r="M40" s="2086"/>
      <c r="N40" s="2086"/>
      <c r="O40" s="2086"/>
      <c r="P40" s="2086"/>
      <c r="Q40" s="2086"/>
      <c r="R40" s="2086"/>
      <c r="S40" s="2086"/>
      <c r="T40" s="2086"/>
      <c r="U40" s="2086"/>
      <c r="V40" s="2086"/>
      <c r="W40" s="2086"/>
      <c r="X40" s="2086"/>
      <c r="Y40" s="2086"/>
      <c r="Z40" s="2086"/>
      <c r="AA40" s="2086"/>
      <c r="AB40" s="2086"/>
      <c r="AC40" s="2086"/>
      <c r="AD40" s="2086"/>
      <c r="AE40" s="2086"/>
      <c r="AF40" s="2086"/>
      <c r="AG40" s="2086"/>
      <c r="AH40" s="2086"/>
      <c r="AI40" s="2086"/>
      <c r="AJ40" s="2086"/>
      <c r="AK40" s="2086"/>
      <c r="AL40" s="2086"/>
      <c r="AM40" s="2086"/>
      <c r="AN40" s="2086"/>
      <c r="AO40" s="2086"/>
      <c r="AP40" s="2086"/>
      <c r="AQ40" s="2086"/>
      <c r="AR40" s="2086"/>
      <c r="AS40" s="2086"/>
      <c r="AT40" s="2086"/>
      <c r="AU40" s="2086"/>
      <c r="AV40" s="2086"/>
      <c r="AW40" s="2086"/>
      <c r="AX40" s="2086"/>
      <c r="AY40" s="2086"/>
      <c r="AZ40" s="2086"/>
      <c r="BA40" s="2086"/>
      <c r="BB40" s="2086"/>
      <c r="BC40" s="2086"/>
      <c r="BD40" s="2086"/>
      <c r="BE40" s="2086"/>
      <c r="BF40" s="2086"/>
      <c r="BG40" s="2086"/>
      <c r="BH40" s="2086"/>
      <c r="BI40" s="2086"/>
      <c r="BJ40" s="2086"/>
      <c r="BK40" s="2086"/>
      <c r="BL40" s="2086"/>
      <c r="BM40" s="2086"/>
      <c r="BN40" s="2086"/>
      <c r="BO40" s="2086"/>
      <c r="BP40" s="2086"/>
      <c r="BQ40" s="2086"/>
      <c r="BR40" s="2086"/>
      <c r="BS40" s="2086"/>
      <c r="BT40" s="2086"/>
      <c r="BU40" s="2086"/>
      <c r="BV40" s="2086"/>
      <c r="BW40" s="2086"/>
      <c r="BX40" s="2086"/>
      <c r="BY40" s="2086"/>
      <c r="BZ40" s="2086"/>
      <c r="CA40" s="2086"/>
      <c r="CB40" s="2086"/>
      <c r="CC40" s="2086"/>
      <c r="CD40" s="2086"/>
      <c r="CE40" s="2086"/>
      <c r="CF40" s="2086"/>
      <c r="CG40" s="2086"/>
      <c r="CH40" s="2086"/>
      <c r="CI40" s="2086"/>
      <c r="CJ40" s="2086"/>
      <c r="CK40" s="2087"/>
      <c r="CL40" s="2268"/>
      <c r="CM40" s="2268"/>
      <c r="CN40" s="2268"/>
      <c r="CO40" s="2268"/>
      <c r="CP40" s="2268"/>
      <c r="CQ40" s="2268"/>
      <c r="CR40" s="2268"/>
      <c r="CS40" s="2268"/>
      <c r="CT40" s="2268"/>
      <c r="CU40" s="2268"/>
      <c r="CV40" s="2268"/>
      <c r="CW40" s="2268"/>
      <c r="CX40" s="2268"/>
      <c r="CY40" s="2268"/>
      <c r="CZ40" s="2268"/>
      <c r="DA40" s="2268"/>
      <c r="DB40" s="2268"/>
      <c r="DC40" s="2268"/>
      <c r="DD40" s="2268"/>
    </row>
    <row r="41" spans="1:108" s="117" customFormat="1" ht="47.25" x14ac:dyDescent="0.25">
      <c r="A41" s="1165" t="s">
        <v>52</v>
      </c>
      <c r="B41" s="22" t="s">
        <v>53</v>
      </c>
      <c r="C41" s="1427">
        <v>1</v>
      </c>
      <c r="D41" s="1127">
        <v>1</v>
      </c>
      <c r="E41" s="1126">
        <v>1</v>
      </c>
      <c r="F41" s="1124">
        <v>0</v>
      </c>
      <c r="G41" s="1126">
        <v>2</v>
      </c>
      <c r="H41" s="1124">
        <v>0</v>
      </c>
      <c r="I41" s="1126">
        <v>2</v>
      </c>
      <c r="J41" s="1124">
        <v>1</v>
      </c>
      <c r="K41" s="595">
        <v>2</v>
      </c>
      <c r="L41" s="1445">
        <v>1</v>
      </c>
      <c r="M41" s="1561">
        <v>1</v>
      </c>
      <c r="N41" s="1129">
        <v>1</v>
      </c>
      <c r="O41" s="1561">
        <v>0</v>
      </c>
      <c r="P41" s="1129">
        <v>2</v>
      </c>
      <c r="Q41" s="1129"/>
      <c r="R41" s="1107">
        <v>2</v>
      </c>
      <c r="S41" s="1560">
        <v>1</v>
      </c>
      <c r="T41" s="629">
        <v>2</v>
      </c>
      <c r="U41" s="1458"/>
      <c r="V41" s="79"/>
      <c r="W41" s="79"/>
      <c r="X41" s="79"/>
      <c r="Y41" s="79"/>
      <c r="Z41" s="79"/>
      <c r="AA41" s="79"/>
      <c r="AB41" s="79"/>
      <c r="AC41" s="595"/>
      <c r="AD41" s="1458"/>
      <c r="AE41" s="79"/>
      <c r="AF41" s="79"/>
      <c r="AG41" s="79"/>
      <c r="AH41" s="79"/>
      <c r="AI41" s="79"/>
      <c r="AJ41" s="79"/>
      <c r="AK41" s="79"/>
      <c r="AL41" s="595"/>
      <c r="AM41" s="1537">
        <v>0</v>
      </c>
      <c r="AN41" s="1125">
        <v>0</v>
      </c>
      <c r="AO41" s="1668">
        <f>SUM(AX41,BF41,BO41,CB41)</f>
        <v>0</v>
      </c>
      <c r="AP41" s="1126">
        <v>0</v>
      </c>
      <c r="AQ41" s="1126">
        <f>SUM(AZ41,BH41,BQ41)</f>
        <v>0</v>
      </c>
      <c r="AR41" s="1126">
        <v>0</v>
      </c>
      <c r="AS41" s="1126">
        <f>SUM(BB41,BJ41,BS41,BW41)</f>
        <v>0</v>
      </c>
      <c r="AT41" s="1668">
        <v>1</v>
      </c>
      <c r="AU41" s="1774">
        <f>SUM(BD41,BM41,BU41,BZ41)</f>
        <v>0</v>
      </c>
      <c r="AV41" s="1473"/>
      <c r="AW41" s="343"/>
      <c r="AX41" s="386"/>
      <c r="AY41" s="343"/>
      <c r="AZ41" s="386"/>
      <c r="BA41" s="343"/>
      <c r="BB41" s="1078"/>
      <c r="BC41" s="1633"/>
      <c r="BD41" s="1445"/>
      <c r="BE41" s="1129"/>
      <c r="BF41" s="1107"/>
      <c r="BG41" s="1129"/>
      <c r="BH41" s="1107"/>
      <c r="BI41" s="1129"/>
      <c r="BJ41" s="1107"/>
      <c r="BK41" s="1107">
        <v>1</v>
      </c>
      <c r="BL41" s="1369"/>
      <c r="BM41" s="78"/>
      <c r="BN41" s="79"/>
      <c r="BO41" s="79"/>
      <c r="BP41" s="79"/>
      <c r="BQ41" s="79"/>
      <c r="BR41" s="79"/>
      <c r="BS41" s="79"/>
      <c r="BT41" s="595"/>
      <c r="BU41" s="2034"/>
      <c r="BV41" s="79"/>
      <c r="BW41" s="79"/>
      <c r="BX41" s="79"/>
      <c r="BY41" s="595"/>
      <c r="BZ41" s="1458"/>
      <c r="CA41" s="79"/>
      <c r="CB41" s="31"/>
      <c r="CC41" s="1641"/>
      <c r="CD41" s="439"/>
      <c r="CE41" s="439"/>
      <c r="CF41" s="439"/>
      <c r="CG41" s="1783"/>
      <c r="CH41" s="1537"/>
      <c r="CI41" s="439"/>
      <c r="CJ41" s="439"/>
      <c r="CK41" s="1404"/>
      <c r="CL41" s="2268"/>
      <c r="CM41" s="2268"/>
      <c r="CN41" s="2268"/>
      <c r="CO41" s="2268"/>
      <c r="CP41" s="2268"/>
      <c r="CQ41" s="2268"/>
      <c r="CR41" s="2268"/>
      <c r="CS41" s="2268"/>
      <c r="CT41" s="2268"/>
      <c r="CU41" s="2268"/>
      <c r="CV41" s="2268"/>
      <c r="CW41" s="2268"/>
      <c r="CX41" s="2268"/>
      <c r="CY41" s="2268"/>
      <c r="CZ41" s="2268"/>
      <c r="DA41" s="2268"/>
      <c r="DB41" s="2268"/>
      <c r="DC41" s="2268"/>
      <c r="DD41" s="2268"/>
    </row>
    <row r="42" spans="1:108" s="626" customFormat="1" ht="47.25" x14ac:dyDescent="0.25">
      <c r="A42" s="1118" t="s">
        <v>54</v>
      </c>
      <c r="B42" s="18" t="s">
        <v>55</v>
      </c>
      <c r="C42" s="1427">
        <v>1</v>
      </c>
      <c r="D42" s="1127">
        <v>2</v>
      </c>
      <c r="E42" s="1126">
        <v>2</v>
      </c>
      <c r="F42" s="1124">
        <v>1</v>
      </c>
      <c r="G42" s="1126">
        <v>3</v>
      </c>
      <c r="H42" s="1124">
        <v>0</v>
      </c>
      <c r="I42" s="1126">
        <v>4</v>
      </c>
      <c r="J42" s="1124">
        <v>1</v>
      </c>
      <c r="K42" s="595">
        <v>2</v>
      </c>
      <c r="L42" s="1445">
        <v>1</v>
      </c>
      <c r="M42" s="1561">
        <v>2</v>
      </c>
      <c r="N42" s="1129">
        <v>2</v>
      </c>
      <c r="O42" s="1560">
        <v>2</v>
      </c>
      <c r="P42" s="1129">
        <v>3</v>
      </c>
      <c r="Q42" s="1129"/>
      <c r="R42" s="1107">
        <v>4</v>
      </c>
      <c r="S42" s="1560">
        <v>1</v>
      </c>
      <c r="T42" s="629">
        <v>4</v>
      </c>
      <c r="U42" s="1458"/>
      <c r="V42" s="79"/>
      <c r="W42" s="79"/>
      <c r="X42" s="79"/>
      <c r="Y42" s="79"/>
      <c r="Z42" s="79"/>
      <c r="AA42" s="79"/>
      <c r="AB42" s="79"/>
      <c r="AC42" s="595"/>
      <c r="AD42" s="1458"/>
      <c r="AE42" s="79"/>
      <c r="AF42" s="79"/>
      <c r="AG42" s="79"/>
      <c r="AH42" s="79"/>
      <c r="AI42" s="79"/>
      <c r="AJ42" s="79"/>
      <c r="AK42" s="79"/>
      <c r="AL42" s="595"/>
      <c r="AM42" s="1537">
        <v>1</v>
      </c>
      <c r="AN42" s="1125">
        <v>0</v>
      </c>
      <c r="AO42" s="1668">
        <f>SUM(AX42,BF42,BO42,CB42)</f>
        <v>0</v>
      </c>
      <c r="AP42" s="1126">
        <v>0</v>
      </c>
      <c r="AQ42" s="1126">
        <f>SUM(AZ42,BH42,BQ42)</f>
        <v>0</v>
      </c>
      <c r="AR42" s="1126">
        <v>0</v>
      </c>
      <c r="AS42" s="1126">
        <f>SUM(BB42,BJ42,BS42,BW42)</f>
        <v>0</v>
      </c>
      <c r="AT42" s="1668">
        <v>0</v>
      </c>
      <c r="AU42" s="1774">
        <f>SUM(BD42,BM42,BU42,BZ42)</f>
        <v>1</v>
      </c>
      <c r="AV42" s="1475"/>
      <c r="AW42" s="79"/>
      <c r="AX42" s="378"/>
      <c r="AY42" s="79"/>
      <c r="AZ42" s="378"/>
      <c r="BA42" s="79"/>
      <c r="BB42" s="1089"/>
      <c r="BC42" s="1626"/>
      <c r="BD42" s="1445">
        <v>1</v>
      </c>
      <c r="BE42" s="1129"/>
      <c r="BF42" s="1107"/>
      <c r="BG42" s="1129"/>
      <c r="BH42" s="1107"/>
      <c r="BI42" s="1129"/>
      <c r="BJ42" s="1107"/>
      <c r="BK42" s="1107"/>
      <c r="BL42" s="1369"/>
      <c r="BM42" s="78"/>
      <c r="BN42" s="79"/>
      <c r="BO42" s="79"/>
      <c r="BP42" s="79"/>
      <c r="BQ42" s="79"/>
      <c r="BR42" s="79"/>
      <c r="BS42" s="79"/>
      <c r="BT42" s="595"/>
      <c r="BU42" s="2034"/>
      <c r="BV42" s="79"/>
      <c r="BW42" s="79"/>
      <c r="BX42" s="79"/>
      <c r="BY42" s="595"/>
      <c r="BZ42" s="1458"/>
      <c r="CA42" s="79"/>
      <c r="CB42" s="31"/>
      <c r="CC42" s="1641">
        <v>0</v>
      </c>
      <c r="CD42" s="1771">
        <v>8</v>
      </c>
      <c r="CE42" s="439">
        <v>10</v>
      </c>
      <c r="CF42" s="581">
        <v>4</v>
      </c>
      <c r="CG42" s="1783">
        <v>10</v>
      </c>
      <c r="CH42" s="1537"/>
      <c r="CI42" s="439"/>
      <c r="CJ42" s="439"/>
      <c r="CK42" s="1404"/>
      <c r="CL42" s="2268"/>
      <c r="CM42" s="2268"/>
      <c r="CN42" s="2268"/>
      <c r="CO42" s="2268"/>
      <c r="CP42" s="2268"/>
      <c r="CQ42" s="2268"/>
      <c r="CR42" s="2268"/>
      <c r="CS42" s="2268"/>
      <c r="CT42" s="2268"/>
      <c r="CU42" s="2268"/>
      <c r="CV42" s="2268"/>
      <c r="CW42" s="2268"/>
      <c r="CX42" s="2268"/>
      <c r="CY42" s="2268"/>
      <c r="CZ42" s="2268"/>
      <c r="DA42" s="2268"/>
      <c r="DB42" s="2268"/>
      <c r="DC42" s="2268"/>
      <c r="DD42" s="2268"/>
    </row>
    <row r="43" spans="1:108" s="626" customFormat="1" ht="31.5" x14ac:dyDescent="0.25">
      <c r="A43" s="38" t="s">
        <v>56</v>
      </c>
      <c r="B43" s="34" t="s">
        <v>57</v>
      </c>
      <c r="C43" s="675">
        <v>0</v>
      </c>
      <c r="D43" s="520">
        <v>1</v>
      </c>
      <c r="E43" s="1136">
        <v>0.2</v>
      </c>
      <c r="F43" s="1122">
        <v>0</v>
      </c>
      <c r="G43" s="1136">
        <v>0.4</v>
      </c>
      <c r="H43" s="1122">
        <v>0</v>
      </c>
      <c r="I43" s="1136">
        <v>0.6</v>
      </c>
      <c r="J43" s="520">
        <v>0.85</v>
      </c>
      <c r="K43" s="62">
        <v>0.6</v>
      </c>
      <c r="L43" s="1444" t="s">
        <v>196</v>
      </c>
      <c r="M43" s="1554">
        <v>1</v>
      </c>
      <c r="N43" s="631">
        <v>0.2</v>
      </c>
      <c r="O43" s="631"/>
      <c r="P43" s="631">
        <v>0.4</v>
      </c>
      <c r="Q43" s="631"/>
      <c r="R43" s="631">
        <v>0.6</v>
      </c>
      <c r="S43" s="1554">
        <v>0.85</v>
      </c>
      <c r="T43" s="630">
        <v>0.6</v>
      </c>
      <c r="U43" s="1455"/>
      <c r="V43" s="5"/>
      <c r="W43" s="5"/>
      <c r="X43" s="5"/>
      <c r="Y43" s="5"/>
      <c r="Z43" s="5"/>
      <c r="AA43" s="5"/>
      <c r="AB43" s="5"/>
      <c r="AC43" s="62"/>
      <c r="AD43" s="1455"/>
      <c r="AE43" s="5"/>
      <c r="AF43" s="5"/>
      <c r="AG43" s="5"/>
      <c r="AH43" s="5"/>
      <c r="AI43" s="5"/>
      <c r="AJ43" s="5"/>
      <c r="AK43" s="5"/>
      <c r="AL43" s="62"/>
      <c r="AM43" s="1425">
        <v>0</v>
      </c>
      <c r="AN43" s="60">
        <v>0</v>
      </c>
      <c r="AO43" s="164">
        <v>0</v>
      </c>
      <c r="AP43" s="164">
        <v>0</v>
      </c>
      <c r="AQ43" s="164">
        <v>0</v>
      </c>
      <c r="AR43" s="164">
        <v>0</v>
      </c>
      <c r="AS43" s="164">
        <v>0</v>
      </c>
      <c r="AT43" s="164">
        <v>0</v>
      </c>
      <c r="AU43" s="52">
        <v>0</v>
      </c>
      <c r="AV43" s="1469"/>
      <c r="AW43" s="5"/>
      <c r="AX43" s="384"/>
      <c r="AY43" s="5"/>
      <c r="AZ43" s="384"/>
      <c r="BA43" s="5"/>
      <c r="BB43" s="1091"/>
      <c r="BC43" s="1625"/>
      <c r="BD43" s="1444"/>
      <c r="BE43" s="631"/>
      <c r="BF43" s="1105"/>
      <c r="BG43" s="631"/>
      <c r="BH43" s="1105"/>
      <c r="BI43" s="631"/>
      <c r="BJ43" s="1105"/>
      <c r="BK43" s="1105"/>
      <c r="BL43" s="1368"/>
      <c r="BM43" s="4"/>
      <c r="BN43" s="5"/>
      <c r="BO43" s="5"/>
      <c r="BP43" s="5"/>
      <c r="BQ43" s="5"/>
      <c r="BR43" s="5"/>
      <c r="BS43" s="5"/>
      <c r="BT43" s="62"/>
      <c r="BU43" s="2031"/>
      <c r="BV43" s="5"/>
      <c r="BW43" s="5"/>
      <c r="BX43" s="5"/>
      <c r="BY43" s="62"/>
      <c r="BZ43" s="1455"/>
      <c r="CA43" s="5"/>
      <c r="CB43" s="37"/>
      <c r="CC43" s="1640"/>
      <c r="CD43" s="222"/>
      <c r="CE43" s="222"/>
      <c r="CF43" s="222"/>
      <c r="CG43" s="798"/>
      <c r="CH43" s="1425"/>
      <c r="CI43" s="222"/>
      <c r="CJ43" s="222"/>
      <c r="CK43" s="349"/>
      <c r="CL43" s="2268"/>
      <c r="CM43" s="2268"/>
      <c r="CN43" s="2268"/>
      <c r="CO43" s="2268"/>
      <c r="CP43" s="2268"/>
      <c r="CQ43" s="2268"/>
      <c r="CR43" s="2268"/>
      <c r="CS43" s="2268"/>
      <c r="CT43" s="2268"/>
      <c r="CU43" s="2268"/>
      <c r="CV43" s="2268"/>
      <c r="CW43" s="2268"/>
      <c r="CX43" s="2268"/>
      <c r="CY43" s="2268"/>
      <c r="CZ43" s="2268"/>
      <c r="DA43" s="2268"/>
      <c r="DB43" s="2268"/>
      <c r="DC43" s="2268"/>
      <c r="DD43" s="2268"/>
    </row>
    <row r="44" spans="1:108" s="626" customFormat="1" ht="31.5" x14ac:dyDescent="0.25">
      <c r="A44" s="309" t="s">
        <v>58</v>
      </c>
      <c r="B44" s="18" t="s">
        <v>57</v>
      </c>
      <c r="C44" s="675">
        <v>0</v>
      </c>
      <c r="D44" s="520">
        <v>1</v>
      </c>
      <c r="E44" s="1136">
        <v>0.2</v>
      </c>
      <c r="F44" s="1122">
        <v>0</v>
      </c>
      <c r="G44" s="1136">
        <v>0.4</v>
      </c>
      <c r="H44" s="1122">
        <v>0</v>
      </c>
      <c r="I44" s="1136">
        <v>0.6</v>
      </c>
      <c r="J44" s="520">
        <v>0.68</v>
      </c>
      <c r="K44" s="62">
        <v>0.8</v>
      </c>
      <c r="L44" s="1444" t="s">
        <v>196</v>
      </c>
      <c r="M44" s="1554">
        <v>1</v>
      </c>
      <c r="N44" s="631">
        <v>0.2</v>
      </c>
      <c r="O44" s="631"/>
      <c r="P44" s="631">
        <v>0.4</v>
      </c>
      <c r="Q44" s="631"/>
      <c r="R44" s="631">
        <v>0.6</v>
      </c>
      <c r="S44" s="631">
        <v>0.68</v>
      </c>
      <c r="T44" s="630">
        <v>0.8</v>
      </c>
      <c r="U44" s="1455"/>
      <c r="V44" s="5"/>
      <c r="W44" s="5"/>
      <c r="X44" s="5"/>
      <c r="Y44" s="5"/>
      <c r="Z44" s="5"/>
      <c r="AA44" s="5"/>
      <c r="AB44" s="5"/>
      <c r="AC44" s="62"/>
      <c r="AD44" s="1455"/>
      <c r="AE44" s="5"/>
      <c r="AF44" s="5"/>
      <c r="AG44" s="5"/>
      <c r="AH44" s="5"/>
      <c r="AI44" s="5"/>
      <c r="AJ44" s="5"/>
      <c r="AK44" s="5"/>
      <c r="AL44" s="62"/>
      <c r="AM44" s="1425">
        <v>0</v>
      </c>
      <c r="AN44" s="60">
        <v>0</v>
      </c>
      <c r="AO44" s="164">
        <v>0</v>
      </c>
      <c r="AP44" s="164">
        <v>0</v>
      </c>
      <c r="AQ44" s="164">
        <v>0</v>
      </c>
      <c r="AR44" s="164">
        <v>0</v>
      </c>
      <c r="AS44" s="164">
        <v>0</v>
      </c>
      <c r="AT44" s="164">
        <v>0</v>
      </c>
      <c r="AU44" s="52">
        <v>0</v>
      </c>
      <c r="AV44" s="1469"/>
      <c r="AW44" s="5"/>
      <c r="AX44" s="384"/>
      <c r="AY44" s="5"/>
      <c r="AZ44" s="384"/>
      <c r="BA44" s="5"/>
      <c r="BB44" s="1091"/>
      <c r="BC44" s="1625"/>
      <c r="BD44" s="1444"/>
      <c r="BE44" s="631"/>
      <c r="BF44" s="1105"/>
      <c r="BG44" s="631"/>
      <c r="BH44" s="1105"/>
      <c r="BI44" s="631"/>
      <c r="BJ44" s="1105"/>
      <c r="BK44" s="1105"/>
      <c r="BL44" s="1368"/>
      <c r="BM44" s="4"/>
      <c r="BN44" s="5"/>
      <c r="BO44" s="5"/>
      <c r="BP44" s="5"/>
      <c r="BQ44" s="5"/>
      <c r="BR44" s="5"/>
      <c r="BS44" s="5"/>
      <c r="BT44" s="62"/>
      <c r="BU44" s="2031"/>
      <c r="BV44" s="5"/>
      <c r="BW44" s="5"/>
      <c r="BX44" s="5"/>
      <c r="BY44" s="62"/>
      <c r="BZ44" s="1455"/>
      <c r="CA44" s="5"/>
      <c r="CB44" s="37"/>
      <c r="CC44" s="1640"/>
      <c r="CD44" s="222"/>
      <c r="CE44" s="222"/>
      <c r="CF44" s="222"/>
      <c r="CG44" s="798"/>
      <c r="CH44" s="1425"/>
      <c r="CI44" s="222"/>
      <c r="CJ44" s="222"/>
      <c r="CK44" s="349"/>
      <c r="CL44" s="2268"/>
      <c r="CM44" s="2268"/>
      <c r="CN44" s="2268"/>
      <c r="CO44" s="2268"/>
      <c r="CP44" s="2268"/>
      <c r="CQ44" s="2268"/>
      <c r="CR44" s="2268"/>
      <c r="CS44" s="2268"/>
      <c r="CT44" s="2268"/>
      <c r="CU44" s="2268"/>
      <c r="CV44" s="2268"/>
      <c r="CW44" s="2268"/>
      <c r="CX44" s="2268"/>
      <c r="CY44" s="2268"/>
      <c r="CZ44" s="2268"/>
      <c r="DA44" s="2268"/>
      <c r="DB44" s="2268"/>
      <c r="DC44" s="2268"/>
      <c r="DD44" s="2268"/>
    </row>
    <row r="45" spans="1:108" s="1164" customFormat="1" ht="56.45" customHeight="1" thickBot="1" x14ac:dyDescent="0.3">
      <c r="A45" s="1155" t="s">
        <v>59</v>
      </c>
      <c r="B45" s="21" t="s">
        <v>60</v>
      </c>
      <c r="C45" s="1427"/>
      <c r="D45" s="8"/>
      <c r="E45" s="8"/>
      <c r="F45" s="8"/>
      <c r="G45" s="8"/>
      <c r="H45" s="8"/>
      <c r="I45" s="8"/>
      <c r="J45" s="8"/>
      <c r="K45" s="595"/>
      <c r="L45" s="1445"/>
      <c r="M45" s="1129"/>
      <c r="N45" s="1129"/>
      <c r="O45" s="1129"/>
      <c r="P45" s="1129"/>
      <c r="Q45" s="1129"/>
      <c r="R45" s="1129"/>
      <c r="S45" s="1129"/>
      <c r="T45" s="629"/>
      <c r="U45" s="1458"/>
      <c r="V45" s="79"/>
      <c r="W45" s="79"/>
      <c r="X45" s="79"/>
      <c r="Y45" s="79"/>
      <c r="Z45" s="79"/>
      <c r="AA45" s="79"/>
      <c r="AB45" s="79"/>
      <c r="AC45" s="595"/>
      <c r="AD45" s="1458"/>
      <c r="AE45" s="79"/>
      <c r="AF45" s="79"/>
      <c r="AG45" s="79"/>
      <c r="AH45" s="79"/>
      <c r="AI45" s="79"/>
      <c r="AJ45" s="79"/>
      <c r="AK45" s="79"/>
      <c r="AL45" s="595"/>
      <c r="AM45" s="1537"/>
      <c r="AN45" s="8"/>
      <c r="AO45" s="8"/>
      <c r="AP45" s="8">
        <v>0</v>
      </c>
      <c r="AQ45" s="1126">
        <f>SUM(AZ45,BH45,BQ45)</f>
        <v>0</v>
      </c>
      <c r="AR45" s="8"/>
      <c r="AS45" s="8"/>
      <c r="AT45" s="8"/>
      <c r="AU45" s="9"/>
      <c r="AV45" s="1474"/>
      <c r="AW45" s="428"/>
      <c r="AX45" s="385"/>
      <c r="AY45" s="428"/>
      <c r="AZ45" s="385"/>
      <c r="BA45" s="428"/>
      <c r="BB45" s="1090"/>
      <c r="BC45" s="1636"/>
      <c r="BD45" s="1445"/>
      <c r="BE45" s="1129"/>
      <c r="BF45" s="1107"/>
      <c r="BG45" s="1129"/>
      <c r="BH45" s="1107"/>
      <c r="BI45" s="1129"/>
      <c r="BJ45" s="1107"/>
      <c r="BK45" s="1107"/>
      <c r="BL45" s="1369"/>
      <c r="BM45" s="78"/>
      <c r="BN45" s="79"/>
      <c r="BO45" s="79"/>
      <c r="BP45" s="79"/>
      <c r="BQ45" s="79"/>
      <c r="BR45" s="79"/>
      <c r="BS45" s="79"/>
      <c r="BT45" s="595"/>
      <c r="BU45" s="2034"/>
      <c r="BV45" s="79"/>
      <c r="BW45" s="79"/>
      <c r="BX45" s="79"/>
      <c r="BY45" s="595"/>
      <c r="BZ45" s="1458"/>
      <c r="CA45" s="79"/>
      <c r="CB45" s="31"/>
      <c r="CC45" s="1641"/>
      <c r="CD45" s="439"/>
      <c r="CE45" s="222"/>
      <c r="CF45" s="222"/>
      <c r="CG45" s="798"/>
      <c r="CH45" s="1537"/>
      <c r="CI45" s="439"/>
      <c r="CJ45" s="222"/>
      <c r="CK45" s="349"/>
      <c r="CL45" s="2268"/>
      <c r="CM45" s="2268"/>
      <c r="CN45" s="2268"/>
      <c r="CO45" s="2268"/>
      <c r="CP45" s="2268"/>
      <c r="CQ45" s="2268"/>
      <c r="CR45" s="2268"/>
      <c r="CS45" s="2268"/>
      <c r="CT45" s="2268"/>
      <c r="CU45" s="2268"/>
      <c r="CV45" s="2268"/>
      <c r="CW45" s="2268"/>
      <c r="CX45" s="2268"/>
      <c r="CY45" s="2268"/>
      <c r="CZ45" s="2268"/>
      <c r="DA45" s="2268"/>
      <c r="DB45" s="2268"/>
      <c r="DC45" s="2268"/>
      <c r="DD45" s="2268"/>
    </row>
    <row r="46" spans="1:108" s="1985" customFormat="1" ht="17.100000000000001" customHeight="1" x14ac:dyDescent="0.25">
      <c r="A46" s="2081" t="s">
        <v>61</v>
      </c>
      <c r="B46" s="1968"/>
      <c r="C46" s="1968"/>
      <c r="D46" s="1968"/>
      <c r="E46" s="1968"/>
      <c r="F46" s="1968"/>
      <c r="G46" s="1968"/>
      <c r="H46" s="1968"/>
      <c r="I46" s="1968"/>
      <c r="J46" s="1968"/>
      <c r="K46" s="1968"/>
      <c r="L46" s="1968"/>
      <c r="M46" s="1968"/>
      <c r="N46" s="1968"/>
      <c r="O46" s="1968"/>
      <c r="P46" s="1968"/>
      <c r="Q46" s="1968"/>
      <c r="R46" s="1968"/>
      <c r="S46" s="1968"/>
      <c r="T46" s="1968"/>
      <c r="U46" s="1968"/>
      <c r="V46" s="1968"/>
      <c r="W46" s="1968"/>
      <c r="X46" s="1968"/>
      <c r="Y46" s="1968"/>
      <c r="Z46" s="1968"/>
      <c r="AA46" s="1968"/>
      <c r="AB46" s="1968"/>
      <c r="AC46" s="1968"/>
      <c r="AD46" s="1968"/>
      <c r="AE46" s="1968"/>
      <c r="AF46" s="1968"/>
      <c r="AG46" s="1968"/>
      <c r="AH46" s="1968"/>
      <c r="AI46" s="1968"/>
      <c r="AJ46" s="1968"/>
      <c r="AK46" s="1968"/>
      <c r="AL46" s="1968"/>
      <c r="AM46" s="1968"/>
      <c r="AN46" s="1968"/>
      <c r="AO46" s="1968"/>
      <c r="AP46" s="1968"/>
      <c r="AQ46" s="1968"/>
      <c r="AR46" s="1968"/>
      <c r="AS46" s="1968"/>
      <c r="AT46" s="1968"/>
      <c r="AU46" s="1968"/>
      <c r="AV46" s="1968"/>
      <c r="AW46" s="1968"/>
      <c r="AX46" s="1968"/>
      <c r="AY46" s="1968"/>
      <c r="AZ46" s="1968"/>
      <c r="BA46" s="1968"/>
      <c r="BB46" s="1968"/>
      <c r="BC46" s="1968"/>
      <c r="BD46" s="1968"/>
      <c r="BE46" s="1968"/>
      <c r="BF46" s="1968"/>
      <c r="BG46" s="1968"/>
      <c r="BH46" s="1968"/>
      <c r="BI46" s="1968"/>
      <c r="BJ46" s="1968"/>
      <c r="BK46" s="1968"/>
      <c r="BL46" s="1968"/>
      <c r="BM46" s="1968"/>
      <c r="BN46" s="1968"/>
      <c r="BO46" s="1968"/>
      <c r="BP46" s="1968"/>
      <c r="BQ46" s="1968"/>
      <c r="BR46" s="1968"/>
      <c r="BS46" s="1968"/>
      <c r="BT46" s="1968"/>
      <c r="BU46" s="1968"/>
      <c r="BV46" s="1968"/>
      <c r="BW46" s="1968"/>
      <c r="BX46" s="1968"/>
      <c r="BY46" s="1968"/>
      <c r="BZ46" s="1968"/>
      <c r="CA46" s="1968"/>
      <c r="CB46" s="1968"/>
      <c r="CC46" s="1968"/>
      <c r="CD46" s="1968"/>
      <c r="CE46" s="1968"/>
      <c r="CF46" s="1968"/>
      <c r="CG46" s="1968"/>
      <c r="CH46" s="1968"/>
      <c r="CI46" s="1968"/>
      <c r="CJ46" s="1968"/>
      <c r="CK46" s="2082"/>
      <c r="CL46" s="2268"/>
      <c r="CM46" s="2268"/>
      <c r="CN46" s="2268"/>
      <c r="CO46" s="2268"/>
      <c r="CP46" s="2268"/>
      <c r="CQ46" s="2268"/>
      <c r="CR46" s="2268"/>
      <c r="CS46" s="2268"/>
      <c r="CT46" s="2268"/>
      <c r="CU46" s="2268"/>
      <c r="CV46" s="2268"/>
      <c r="CW46" s="2268"/>
      <c r="CX46" s="2268"/>
      <c r="CY46" s="2268"/>
      <c r="CZ46" s="2268"/>
      <c r="DA46" s="2268"/>
      <c r="DB46" s="2268"/>
      <c r="DC46" s="2268"/>
      <c r="DD46" s="2268"/>
    </row>
    <row r="47" spans="1:108" s="2084" customFormat="1" ht="17.100000000000001" customHeight="1" thickBot="1" x14ac:dyDescent="0.3">
      <c r="A47" s="1965" t="s">
        <v>62</v>
      </c>
      <c r="B47" s="1966"/>
      <c r="C47" s="1966"/>
      <c r="D47" s="1966"/>
      <c r="E47" s="1966"/>
      <c r="F47" s="1966"/>
      <c r="G47" s="1966"/>
      <c r="H47" s="1966"/>
      <c r="I47" s="1966"/>
      <c r="J47" s="1966"/>
      <c r="K47" s="1966"/>
      <c r="L47" s="1966"/>
      <c r="M47" s="1966"/>
      <c r="N47" s="1966"/>
      <c r="O47" s="1966"/>
      <c r="P47" s="1966"/>
      <c r="Q47" s="1966"/>
      <c r="R47" s="1966"/>
      <c r="S47" s="1966"/>
      <c r="T47" s="1966"/>
      <c r="U47" s="1966"/>
      <c r="V47" s="1966"/>
      <c r="W47" s="1966"/>
      <c r="X47" s="1966"/>
      <c r="Y47" s="1966"/>
      <c r="Z47" s="1966"/>
      <c r="AA47" s="1966"/>
      <c r="AB47" s="1966"/>
      <c r="AC47" s="1966"/>
      <c r="AD47" s="1966"/>
      <c r="AE47" s="1966"/>
      <c r="AF47" s="1966"/>
      <c r="AG47" s="1966"/>
      <c r="AH47" s="1966"/>
      <c r="AI47" s="1966"/>
      <c r="AJ47" s="1966"/>
      <c r="AK47" s="1966"/>
      <c r="AL47" s="1966"/>
      <c r="AM47" s="1966"/>
      <c r="AN47" s="1966"/>
      <c r="AO47" s="1966"/>
      <c r="AP47" s="1966"/>
      <c r="AQ47" s="1966"/>
      <c r="AR47" s="1966"/>
      <c r="AS47" s="1966"/>
      <c r="AT47" s="1966"/>
      <c r="AU47" s="1966"/>
      <c r="AV47" s="1966"/>
      <c r="AW47" s="1966"/>
      <c r="AX47" s="1966"/>
      <c r="AY47" s="1966"/>
      <c r="AZ47" s="1966"/>
      <c r="BA47" s="1966"/>
      <c r="BB47" s="1966"/>
      <c r="BC47" s="1966"/>
      <c r="BD47" s="1966"/>
      <c r="BE47" s="1966"/>
      <c r="BF47" s="1966"/>
      <c r="BG47" s="1966"/>
      <c r="BH47" s="1966"/>
      <c r="BI47" s="1966"/>
      <c r="BJ47" s="1966"/>
      <c r="BK47" s="1966"/>
      <c r="BL47" s="1966"/>
      <c r="BM47" s="1966"/>
      <c r="BN47" s="1966"/>
      <c r="BO47" s="1966"/>
      <c r="BP47" s="1966"/>
      <c r="BQ47" s="1966"/>
      <c r="BR47" s="1966"/>
      <c r="BS47" s="1966"/>
      <c r="BT47" s="1966"/>
      <c r="BU47" s="1966"/>
      <c r="BV47" s="1966"/>
      <c r="BW47" s="1966"/>
      <c r="BX47" s="1966"/>
      <c r="BY47" s="1966"/>
      <c r="BZ47" s="1966"/>
      <c r="CA47" s="1966"/>
      <c r="CB47" s="1966"/>
      <c r="CC47" s="1966"/>
      <c r="CD47" s="1966"/>
      <c r="CE47" s="1966"/>
      <c r="CF47" s="1966"/>
      <c r="CG47" s="1966"/>
      <c r="CH47" s="1966"/>
      <c r="CI47" s="1966"/>
      <c r="CJ47" s="1966"/>
      <c r="CK47" s="2083"/>
      <c r="CL47" s="2268"/>
      <c r="CM47" s="2268"/>
      <c r="CN47" s="2268"/>
      <c r="CO47" s="2268"/>
      <c r="CP47" s="2268"/>
      <c r="CQ47" s="2268"/>
      <c r="CR47" s="2268"/>
      <c r="CS47" s="2268"/>
      <c r="CT47" s="2268"/>
      <c r="CU47" s="2268"/>
      <c r="CV47" s="2268"/>
      <c r="CW47" s="2268"/>
      <c r="CX47" s="2268"/>
      <c r="CY47" s="2268"/>
      <c r="CZ47" s="2268"/>
      <c r="DA47" s="2268"/>
      <c r="DB47" s="2268"/>
      <c r="DC47" s="2268"/>
      <c r="DD47" s="2268"/>
    </row>
    <row r="48" spans="1:108" s="117" customFormat="1" ht="31.5" x14ac:dyDescent="0.25">
      <c r="A48" s="1165" t="s">
        <v>190</v>
      </c>
      <c r="B48" s="22" t="s">
        <v>63</v>
      </c>
      <c r="C48" s="2002">
        <v>0.03</v>
      </c>
      <c r="D48" s="1148">
        <v>0.03</v>
      </c>
      <c r="E48" s="1136">
        <v>0.06</v>
      </c>
      <c r="F48" s="520">
        <v>0.1</v>
      </c>
      <c r="G48" s="1136">
        <v>0.06</v>
      </c>
      <c r="H48" s="231" t="s">
        <v>192</v>
      </c>
      <c r="I48" s="1136">
        <v>0</v>
      </c>
      <c r="J48" s="1136"/>
      <c r="K48" s="401">
        <f t="shared" ref="K48:K49" si="0">G48+3%</f>
        <v>0.09</v>
      </c>
      <c r="L48" s="1444">
        <v>0.03</v>
      </c>
      <c r="M48" s="1554">
        <v>0.03</v>
      </c>
      <c r="N48" s="631">
        <v>0.06</v>
      </c>
      <c r="O48" s="1555">
        <v>0.1</v>
      </c>
      <c r="P48" s="631">
        <v>0.06</v>
      </c>
      <c r="Q48" s="631" t="s">
        <v>196</v>
      </c>
      <c r="R48" s="631"/>
      <c r="S48" s="631"/>
      <c r="T48" s="630"/>
      <c r="U48" s="859"/>
      <c r="V48" s="120"/>
      <c r="W48" s="120"/>
      <c r="X48" s="120"/>
      <c r="Y48" s="120"/>
      <c r="Z48" s="120"/>
      <c r="AA48" s="120"/>
      <c r="AB48" s="120"/>
      <c r="AC48" s="401"/>
      <c r="AD48" s="859"/>
      <c r="AE48" s="120"/>
      <c r="AF48" s="120"/>
      <c r="AG48" s="120"/>
      <c r="AH48" s="120"/>
      <c r="AI48" s="120"/>
      <c r="AJ48" s="120"/>
      <c r="AK48" s="120"/>
      <c r="AL48" s="401"/>
      <c r="AM48" s="1894">
        <v>0.04</v>
      </c>
      <c r="AN48" s="60">
        <v>0.02</v>
      </c>
      <c r="AO48" s="164">
        <f>AVERAGE(AX48,BF48,BO48,CB48)</f>
        <v>0.09</v>
      </c>
      <c r="AP48" s="1132">
        <v>0.03</v>
      </c>
      <c r="AQ48" s="164">
        <f>AVERAGE(AZ48,BH48,BQ48)</f>
        <v>0.14000000000000001</v>
      </c>
      <c r="AR48" s="60">
        <v>0.12</v>
      </c>
      <c r="AS48" s="164">
        <f>AVERAGE(BB48,BJ48,BS48,BW48)</f>
        <v>0.19</v>
      </c>
      <c r="AT48" s="556">
        <v>7.0000000000000007E-2</v>
      </c>
      <c r="AU48" s="52">
        <f>AVERAGE(BD48,BM48,BU48,BZ48)</f>
        <v>0.04</v>
      </c>
      <c r="AV48" s="1478"/>
      <c r="AW48" s="1241"/>
      <c r="AX48" s="1245"/>
      <c r="AY48" s="1241"/>
      <c r="AZ48" s="1245"/>
      <c r="BA48" s="1241"/>
      <c r="BB48" s="1363"/>
      <c r="BC48" s="1713"/>
      <c r="BD48" s="1444">
        <v>0.04</v>
      </c>
      <c r="BE48" s="1555">
        <v>0.02</v>
      </c>
      <c r="BF48" s="631">
        <v>0.09</v>
      </c>
      <c r="BG48" s="1555">
        <v>0.03</v>
      </c>
      <c r="BH48" s="631">
        <v>0.14000000000000001</v>
      </c>
      <c r="BI48" s="1677">
        <v>0.12</v>
      </c>
      <c r="BJ48" s="631">
        <v>0.19</v>
      </c>
      <c r="BK48" s="1555">
        <v>7.0000000000000007E-2</v>
      </c>
      <c r="BL48" s="630">
        <v>0.19</v>
      </c>
      <c r="BM48" s="1866"/>
      <c r="BN48" s="120"/>
      <c r="BO48" s="120"/>
      <c r="BP48" s="120"/>
      <c r="BQ48" s="5"/>
      <c r="BR48" s="120"/>
      <c r="BS48" s="120"/>
      <c r="BT48" s="401"/>
      <c r="BU48" s="2033"/>
      <c r="BV48" s="120"/>
      <c r="BW48" s="120"/>
      <c r="BX48" s="120"/>
      <c r="BY48" s="401"/>
      <c r="BZ48" s="859"/>
      <c r="CA48" s="120"/>
      <c r="CB48" s="781"/>
      <c r="CC48" s="1946"/>
      <c r="CD48" s="155"/>
      <c r="CE48" s="442"/>
      <c r="CF48" s="442"/>
      <c r="CG48" s="1784"/>
      <c r="CH48" s="1776"/>
      <c r="CI48" s="222"/>
      <c r="CJ48" s="442"/>
      <c r="CK48" s="1777"/>
      <c r="CL48" s="2268"/>
      <c r="CM48" s="2268"/>
      <c r="CN48" s="2268"/>
      <c r="CO48" s="2268"/>
      <c r="CP48" s="2268"/>
      <c r="CQ48" s="2268"/>
      <c r="CR48" s="2268"/>
      <c r="CS48" s="2268"/>
      <c r="CT48" s="2268"/>
      <c r="CU48" s="2268"/>
      <c r="CV48" s="2268"/>
      <c r="CW48" s="2268"/>
      <c r="CX48" s="2268"/>
      <c r="CY48" s="2268"/>
      <c r="CZ48" s="2268"/>
      <c r="DA48" s="2268"/>
      <c r="DB48" s="2268"/>
      <c r="DC48" s="2268"/>
      <c r="DD48" s="2268"/>
    </row>
    <row r="49" spans="1:108" s="1164" customFormat="1" ht="32.25" thickBot="1" x14ac:dyDescent="0.3">
      <c r="A49" s="1174" t="s">
        <v>64</v>
      </c>
      <c r="B49" s="21" t="s">
        <v>63</v>
      </c>
      <c r="C49" s="706">
        <v>0.31</v>
      </c>
      <c r="D49" s="520">
        <v>0.42</v>
      </c>
      <c r="E49" s="1136">
        <v>0.34</v>
      </c>
      <c r="F49" s="520">
        <v>0.5</v>
      </c>
      <c r="G49" s="1136">
        <v>0.45</v>
      </c>
      <c r="H49" s="230" t="s">
        <v>192</v>
      </c>
      <c r="I49" s="1136">
        <v>0</v>
      </c>
      <c r="J49" s="1136"/>
      <c r="K49" s="401">
        <f t="shared" si="0"/>
        <v>0.48</v>
      </c>
      <c r="L49" s="1444">
        <v>0.31</v>
      </c>
      <c r="M49" s="1555">
        <v>0.42</v>
      </c>
      <c r="N49" s="631">
        <v>0.34</v>
      </c>
      <c r="O49" s="1555">
        <v>0.5</v>
      </c>
      <c r="P49" s="631">
        <v>0.45</v>
      </c>
      <c r="Q49" s="631" t="s">
        <v>196</v>
      </c>
      <c r="R49" s="631"/>
      <c r="S49" s="631"/>
      <c r="T49" s="630"/>
      <c r="U49" s="859"/>
      <c r="V49" s="120"/>
      <c r="W49" s="120"/>
      <c r="X49" s="120"/>
      <c r="Y49" s="120"/>
      <c r="Z49" s="120"/>
      <c r="AA49" s="120"/>
      <c r="AB49" s="120"/>
      <c r="AC49" s="401"/>
      <c r="AD49" s="859"/>
      <c r="AE49" s="120"/>
      <c r="AF49" s="120"/>
      <c r="AG49" s="120"/>
      <c r="AH49" s="120"/>
      <c r="AI49" s="120"/>
      <c r="AJ49" s="120"/>
      <c r="AK49" s="120"/>
      <c r="AL49" s="401"/>
      <c r="AM49" s="1425">
        <v>0.37</v>
      </c>
      <c r="AN49" s="60">
        <v>0.49</v>
      </c>
      <c r="AO49" s="164">
        <f>AVERAGE(AX49,BF49,BO49,CB49)</f>
        <v>0.42</v>
      </c>
      <c r="AP49" s="1132">
        <v>0.3</v>
      </c>
      <c r="AQ49" s="164">
        <f>AVERAGE(AZ49,BH49,BQ49)</f>
        <v>0.47</v>
      </c>
      <c r="AR49" s="556">
        <v>0.63</v>
      </c>
      <c r="AS49" s="164">
        <f>AVERAGE(BB49,BJ49,BS49,BW49)</f>
        <v>0.52</v>
      </c>
      <c r="AT49" s="556">
        <v>0.7</v>
      </c>
      <c r="AU49" s="52">
        <f>AVERAGE(BD49,BM49,BU49,BZ49)</f>
        <v>0.37</v>
      </c>
      <c r="AV49" s="1472"/>
      <c r="AW49" s="1233"/>
      <c r="AX49" s="1235"/>
      <c r="AY49" s="1233"/>
      <c r="AZ49" s="1235"/>
      <c r="BA49" s="1233"/>
      <c r="BB49" s="1361"/>
      <c r="BC49" s="1714"/>
      <c r="BD49" s="1444">
        <v>0.37</v>
      </c>
      <c r="BE49" s="1554">
        <v>0.49</v>
      </c>
      <c r="BF49" s="631">
        <v>0.42</v>
      </c>
      <c r="BG49" s="1677">
        <v>0.3</v>
      </c>
      <c r="BH49" s="631">
        <v>0.47</v>
      </c>
      <c r="BI49" s="1554">
        <v>0.63</v>
      </c>
      <c r="BJ49" s="631">
        <v>0.52</v>
      </c>
      <c r="BK49" s="631"/>
      <c r="BL49" s="630">
        <v>0.52</v>
      </c>
      <c r="BM49" s="1866"/>
      <c r="BN49" s="120"/>
      <c r="BO49" s="120"/>
      <c r="BP49" s="120"/>
      <c r="BQ49" s="5"/>
      <c r="BR49" s="120"/>
      <c r="BS49" s="120"/>
      <c r="BT49" s="401"/>
      <c r="BU49" s="2033"/>
      <c r="BV49" s="120"/>
      <c r="BW49" s="120"/>
      <c r="BX49" s="120"/>
      <c r="BY49" s="401"/>
      <c r="BZ49" s="859"/>
      <c r="CA49" s="120"/>
      <c r="CB49" s="781"/>
      <c r="CC49" s="1640">
        <v>0.06</v>
      </c>
      <c r="CD49" s="330">
        <v>0.12</v>
      </c>
      <c r="CE49" s="222">
        <v>0.75</v>
      </c>
      <c r="CF49" s="156">
        <v>0.17</v>
      </c>
      <c r="CG49" s="798">
        <v>0.75</v>
      </c>
      <c r="CH49" s="1425"/>
      <c r="CI49" s="222"/>
      <c r="CJ49" s="222"/>
      <c r="CK49" s="349"/>
      <c r="CL49" s="2268"/>
      <c r="CM49" s="2268"/>
      <c r="CN49" s="2268"/>
      <c r="CO49" s="2268"/>
      <c r="CP49" s="2268"/>
      <c r="CQ49" s="2268"/>
      <c r="CR49" s="2268"/>
      <c r="CS49" s="2268"/>
      <c r="CT49" s="2268"/>
      <c r="CU49" s="2268"/>
      <c r="CV49" s="2268"/>
      <c r="CW49" s="2268"/>
      <c r="CX49" s="2268"/>
      <c r="CY49" s="2268"/>
      <c r="CZ49" s="2268"/>
      <c r="DA49" s="2268"/>
      <c r="DB49" s="2268"/>
      <c r="DC49" s="2268"/>
      <c r="DD49" s="2268"/>
    </row>
    <row r="50" spans="1:108" s="1903" customFormat="1" ht="16.5" thickBot="1" x14ac:dyDescent="0.3">
      <c r="A50" s="1960" t="s">
        <v>65</v>
      </c>
      <c r="B50" s="1961"/>
      <c r="C50" s="1961"/>
      <c r="D50" s="1961"/>
      <c r="E50" s="1961"/>
      <c r="F50" s="1961"/>
      <c r="G50" s="1961"/>
      <c r="H50" s="1961"/>
      <c r="I50" s="1961"/>
      <c r="J50" s="1961"/>
      <c r="K50" s="1961"/>
      <c r="L50" s="1961"/>
      <c r="M50" s="1961"/>
      <c r="N50" s="1961"/>
      <c r="O50" s="1961"/>
      <c r="P50" s="1961"/>
      <c r="Q50" s="1961"/>
      <c r="R50" s="1961"/>
      <c r="S50" s="1961"/>
      <c r="T50" s="1961"/>
      <c r="U50" s="1961"/>
      <c r="V50" s="1961"/>
      <c r="W50" s="1961"/>
      <c r="X50" s="1961"/>
      <c r="Y50" s="1961"/>
      <c r="Z50" s="1961"/>
      <c r="AA50" s="1961"/>
      <c r="AB50" s="1961"/>
      <c r="AC50" s="1961"/>
      <c r="AD50" s="1961"/>
      <c r="AE50" s="1961"/>
      <c r="AF50" s="1961"/>
      <c r="AG50" s="1961"/>
      <c r="AH50" s="1961"/>
      <c r="AI50" s="1961"/>
      <c r="AJ50" s="1961"/>
      <c r="AK50" s="1961"/>
      <c r="AL50" s="1961"/>
      <c r="AM50" s="1961"/>
      <c r="AN50" s="1961"/>
      <c r="AO50" s="1961"/>
      <c r="AP50" s="1961"/>
      <c r="AQ50" s="1961"/>
      <c r="AR50" s="1961"/>
      <c r="AS50" s="1961"/>
      <c r="AT50" s="1961"/>
      <c r="AU50" s="1961"/>
      <c r="AV50" s="1961"/>
      <c r="AW50" s="1961"/>
      <c r="AX50" s="1961"/>
      <c r="AY50" s="1961"/>
      <c r="AZ50" s="1961"/>
      <c r="BA50" s="1961"/>
      <c r="BB50" s="1961"/>
      <c r="BC50" s="1961"/>
      <c r="BD50" s="1961"/>
      <c r="BE50" s="1961"/>
      <c r="BF50" s="1961"/>
      <c r="BG50" s="1961"/>
      <c r="BH50" s="1961"/>
      <c r="BI50" s="1961"/>
      <c r="BJ50" s="1961"/>
      <c r="BK50" s="1961"/>
      <c r="BL50" s="1961"/>
      <c r="BM50" s="1961"/>
      <c r="BN50" s="1961"/>
      <c r="BO50" s="1961"/>
      <c r="BP50" s="1961"/>
      <c r="BQ50" s="1961"/>
      <c r="BR50" s="1961"/>
      <c r="BS50" s="1961"/>
      <c r="BT50" s="1961"/>
      <c r="BU50" s="1961"/>
      <c r="BV50" s="1961"/>
      <c r="BW50" s="1961"/>
      <c r="BX50" s="1961"/>
      <c r="BY50" s="1961"/>
      <c r="BZ50" s="1961"/>
      <c r="CA50" s="1961"/>
      <c r="CB50" s="1961"/>
      <c r="CC50" s="1961"/>
      <c r="CD50" s="1961"/>
      <c r="CE50" s="1961"/>
      <c r="CF50" s="1961"/>
      <c r="CG50" s="1961"/>
      <c r="CH50" s="1961"/>
      <c r="CI50" s="1961"/>
      <c r="CJ50" s="1961"/>
      <c r="CK50" s="2091"/>
      <c r="CL50" s="2268"/>
      <c r="CM50" s="2268"/>
      <c r="CN50" s="2268"/>
      <c r="CO50" s="2268"/>
      <c r="CP50" s="2268"/>
      <c r="CQ50" s="2268"/>
      <c r="CR50" s="2268"/>
      <c r="CS50" s="2268"/>
      <c r="CT50" s="2268"/>
      <c r="CU50" s="2268"/>
      <c r="CV50" s="2268"/>
      <c r="CW50" s="2268"/>
      <c r="CX50" s="2268"/>
      <c r="CY50" s="2268"/>
      <c r="CZ50" s="2268"/>
      <c r="DA50" s="2268"/>
      <c r="DB50" s="2268"/>
      <c r="DC50" s="2268"/>
      <c r="DD50" s="2268"/>
    </row>
    <row r="51" spans="1:108" s="117" customFormat="1" ht="40.5" customHeight="1" x14ac:dyDescent="0.25">
      <c r="A51" s="1165" t="s">
        <v>66</v>
      </c>
      <c r="B51" s="22" t="s">
        <v>67</v>
      </c>
      <c r="C51" s="1427"/>
      <c r="D51" s="284"/>
      <c r="E51" s="232"/>
      <c r="F51" s="284"/>
      <c r="G51" s="232"/>
      <c r="H51" s="247"/>
      <c r="I51" s="232"/>
      <c r="J51" s="232"/>
      <c r="K51" s="599"/>
      <c r="L51" s="1448"/>
      <c r="M51" s="632"/>
      <c r="N51" s="632"/>
      <c r="O51" s="632"/>
      <c r="P51" s="632"/>
      <c r="Q51" s="632"/>
      <c r="R51" s="632"/>
      <c r="S51" s="632"/>
      <c r="T51" s="633"/>
      <c r="U51" s="1461"/>
      <c r="V51" s="94"/>
      <c r="W51" s="94"/>
      <c r="X51" s="94"/>
      <c r="Y51" s="94"/>
      <c r="Z51" s="94"/>
      <c r="AA51" s="94"/>
      <c r="AB51" s="94"/>
      <c r="AC51" s="599"/>
      <c r="AD51" s="1461"/>
      <c r="AE51" s="94"/>
      <c r="AF51" s="94"/>
      <c r="AG51" s="94"/>
      <c r="AH51" s="94"/>
      <c r="AI51" s="94"/>
      <c r="AJ51" s="94"/>
      <c r="AK51" s="94"/>
      <c r="AL51" s="599"/>
      <c r="AM51" s="1537">
        <v>0</v>
      </c>
      <c r="AN51" s="1125">
        <v>0</v>
      </c>
      <c r="AO51" s="1668">
        <f>SUM(AX51,BF51,BO51,CB51)</f>
        <v>1</v>
      </c>
      <c r="AP51" s="1127">
        <v>1</v>
      </c>
      <c r="AQ51" s="1126">
        <f>SUM(AZ51,BH51,BQ51)</f>
        <v>1</v>
      </c>
      <c r="AR51" s="1127">
        <v>1</v>
      </c>
      <c r="AS51" s="1126">
        <f>SUM(BB51,BJ51,BS51,BW51)</f>
        <v>1</v>
      </c>
      <c r="AT51" s="1668"/>
      <c r="AU51" s="1774">
        <f>SUM(BD51,BM51,BU51,BZ51)</f>
        <v>1</v>
      </c>
      <c r="AV51" s="1479"/>
      <c r="AW51" s="1237"/>
      <c r="AX51" s="1238"/>
      <c r="AY51" s="1237"/>
      <c r="AZ51" s="1238"/>
      <c r="BA51" s="1237"/>
      <c r="BB51" s="1364"/>
      <c r="BC51" s="1715"/>
      <c r="BD51" s="1449">
        <v>1</v>
      </c>
      <c r="BE51" s="1573">
        <v>1</v>
      </c>
      <c r="BF51" s="493">
        <v>1</v>
      </c>
      <c r="BG51" s="1573">
        <v>1</v>
      </c>
      <c r="BH51" s="493">
        <v>1</v>
      </c>
      <c r="BI51" s="1573">
        <v>1</v>
      </c>
      <c r="BJ51" s="493">
        <v>1</v>
      </c>
      <c r="BK51" s="1573">
        <v>1</v>
      </c>
      <c r="BL51" s="635">
        <v>1</v>
      </c>
      <c r="BM51" s="1867"/>
      <c r="BN51" s="94"/>
      <c r="BO51" s="94"/>
      <c r="BP51" s="94"/>
      <c r="BQ51" s="232"/>
      <c r="BR51" s="94"/>
      <c r="BS51" s="94"/>
      <c r="BT51" s="599"/>
      <c r="BU51" s="2036"/>
      <c r="BV51" s="94"/>
      <c r="BW51" s="94"/>
      <c r="BX51" s="94"/>
      <c r="BY51" s="599"/>
      <c r="BZ51" s="1461"/>
      <c r="CA51" s="94"/>
      <c r="CB51" s="95"/>
      <c r="CC51" s="1641"/>
      <c r="CD51" s="439"/>
      <c r="CE51" s="439"/>
      <c r="CF51" s="439"/>
      <c r="CG51" s="1783"/>
      <c r="CH51" s="1537"/>
      <c r="CI51" s="439"/>
      <c r="CJ51" s="439"/>
      <c r="CK51" s="1404"/>
      <c r="CL51" s="2268"/>
      <c r="CM51" s="2268"/>
      <c r="CN51" s="2268"/>
      <c r="CO51" s="2268"/>
      <c r="CP51" s="2268"/>
      <c r="CQ51" s="2268"/>
      <c r="CR51" s="2268"/>
      <c r="CS51" s="2268"/>
      <c r="CT51" s="2268"/>
      <c r="CU51" s="2268"/>
      <c r="CV51" s="2268"/>
      <c r="CW51" s="2268"/>
      <c r="CX51" s="2268"/>
      <c r="CY51" s="2268"/>
      <c r="CZ51" s="2268"/>
      <c r="DA51" s="2268"/>
      <c r="DB51" s="2268"/>
      <c r="DC51" s="2268"/>
      <c r="DD51" s="2268"/>
    </row>
    <row r="52" spans="1:108" s="626" customFormat="1" ht="31.5" x14ac:dyDescent="0.25">
      <c r="A52" s="1118" t="s">
        <v>68</v>
      </c>
      <c r="B52" s="18" t="s">
        <v>69</v>
      </c>
      <c r="C52" s="697"/>
      <c r="D52" s="285"/>
      <c r="E52" s="232"/>
      <c r="F52" s="284"/>
      <c r="G52" s="232"/>
      <c r="H52" s="284"/>
      <c r="I52" s="232"/>
      <c r="J52" s="232"/>
      <c r="K52" s="599"/>
      <c r="L52" s="1447">
        <v>0.56000000000000005</v>
      </c>
      <c r="M52" s="1563">
        <v>0.59</v>
      </c>
      <c r="N52" s="501">
        <v>0.61</v>
      </c>
      <c r="O52" s="1564">
        <v>0.75</v>
      </c>
      <c r="P52" s="501">
        <v>0.6</v>
      </c>
      <c r="Q52" s="501" t="s">
        <v>196</v>
      </c>
      <c r="R52" s="501"/>
      <c r="S52" s="501"/>
      <c r="T52" s="639"/>
      <c r="U52" s="1460"/>
      <c r="V52" s="638"/>
      <c r="W52" s="638"/>
      <c r="X52" s="638"/>
      <c r="Y52" s="638"/>
      <c r="Z52" s="638"/>
      <c r="AA52" s="638"/>
      <c r="AB52" s="638"/>
      <c r="AC52" s="627"/>
      <c r="AD52" s="1460"/>
      <c r="AE52" s="638"/>
      <c r="AF52" s="638"/>
      <c r="AG52" s="638"/>
      <c r="AH52" s="638"/>
      <c r="AI52" s="638"/>
      <c r="AJ52" s="638"/>
      <c r="AK52" s="638"/>
      <c r="AL52" s="627"/>
      <c r="AM52" s="1425">
        <v>0.01</v>
      </c>
      <c r="AN52" s="60">
        <v>0.01</v>
      </c>
      <c r="AO52" s="164">
        <f>AVERAGE(AX52,BF52,BO52,CB52)</f>
        <v>0.6</v>
      </c>
      <c r="AP52" s="556">
        <v>0.69</v>
      </c>
      <c r="AQ52" s="164">
        <f>AVERAGE(AZ52,BH52,BQ52)</f>
        <v>0.7</v>
      </c>
      <c r="AR52" s="556">
        <v>0.84</v>
      </c>
      <c r="AS52" s="164">
        <f>AVERAGE(BB52,BJ52,BS52,BW52)</f>
        <v>0.8</v>
      </c>
      <c r="AT52" s="556">
        <v>0.84</v>
      </c>
      <c r="AU52" s="52">
        <f>AVERAGE(BD52,BM52,BU52,BZ52)</f>
        <v>0.62</v>
      </c>
      <c r="AV52" s="1481"/>
      <c r="AW52" s="94"/>
      <c r="AX52" s="1092"/>
      <c r="AY52" s="94"/>
      <c r="AZ52" s="1092"/>
      <c r="BA52" s="94"/>
      <c r="BB52" s="1093"/>
      <c r="BC52" s="1716"/>
      <c r="BD52" s="1447">
        <v>0.62</v>
      </c>
      <c r="BE52" s="1564">
        <v>0.81</v>
      </c>
      <c r="BF52" s="501">
        <v>0.6</v>
      </c>
      <c r="BG52" s="1564">
        <v>0.69</v>
      </c>
      <c r="BH52" s="501">
        <v>0.7</v>
      </c>
      <c r="BI52" s="1564">
        <v>0.84</v>
      </c>
      <c r="BJ52" s="501">
        <v>0.8</v>
      </c>
      <c r="BK52" s="1564">
        <v>0.84</v>
      </c>
      <c r="BL52" s="639">
        <v>0.8</v>
      </c>
      <c r="BM52" s="44"/>
      <c r="BN52" s="94"/>
      <c r="BO52" s="94"/>
      <c r="BP52" s="94"/>
      <c r="BQ52" s="232"/>
      <c r="BR52" s="94"/>
      <c r="BS52" s="94"/>
      <c r="BT52" s="599"/>
      <c r="BU52" s="2036"/>
      <c r="BV52" s="94"/>
      <c r="BW52" s="94"/>
      <c r="BX52" s="94"/>
      <c r="BY52" s="599"/>
      <c r="BZ52" s="1461"/>
      <c r="CA52" s="94"/>
      <c r="CB52" s="95"/>
      <c r="CC52" s="1640"/>
      <c r="CD52" s="222"/>
      <c r="CE52" s="222"/>
      <c r="CF52" s="222"/>
      <c r="CG52" s="798"/>
      <c r="CH52" s="1425"/>
      <c r="CI52" s="222"/>
      <c r="CJ52" s="222"/>
      <c r="CK52" s="349"/>
      <c r="CL52" s="2268"/>
      <c r="CM52" s="2268"/>
      <c r="CN52" s="2268"/>
      <c r="CO52" s="2268"/>
      <c r="CP52" s="2268"/>
      <c r="CQ52" s="2268"/>
      <c r="CR52" s="2268"/>
      <c r="CS52" s="2268"/>
      <c r="CT52" s="2268"/>
      <c r="CU52" s="2268"/>
      <c r="CV52" s="2268"/>
      <c r="CW52" s="2268"/>
      <c r="CX52" s="2268"/>
      <c r="CY52" s="2268"/>
      <c r="CZ52" s="2268"/>
      <c r="DA52" s="2268"/>
      <c r="DB52" s="2268"/>
      <c r="DC52" s="2268"/>
      <c r="DD52" s="2268"/>
    </row>
    <row r="53" spans="1:108" s="626" customFormat="1" ht="31.5" x14ac:dyDescent="0.25">
      <c r="A53" s="309" t="s">
        <v>70</v>
      </c>
      <c r="B53" s="18" t="s">
        <v>63</v>
      </c>
      <c r="C53" s="697"/>
      <c r="D53" s="285"/>
      <c r="E53" s="232"/>
      <c r="F53" s="284"/>
      <c r="G53" s="232"/>
      <c r="H53" s="284"/>
      <c r="I53" s="232"/>
      <c r="J53" s="1996"/>
      <c r="K53" s="599"/>
      <c r="L53" s="1447">
        <v>0.48</v>
      </c>
      <c r="M53" s="1563">
        <v>0.45</v>
      </c>
      <c r="N53" s="501">
        <v>0.53</v>
      </c>
      <c r="O53" s="1564">
        <v>0.64</v>
      </c>
      <c r="P53" s="501">
        <v>0.57999999999999996</v>
      </c>
      <c r="Q53" s="501" t="s">
        <v>196</v>
      </c>
      <c r="R53" s="501"/>
      <c r="S53" s="501">
        <v>0.44</v>
      </c>
      <c r="T53" s="639"/>
      <c r="U53" s="1460"/>
      <c r="V53" s="638"/>
      <c r="W53" s="638"/>
      <c r="X53" s="638"/>
      <c r="Y53" s="638"/>
      <c r="Z53" s="638"/>
      <c r="AA53" s="638"/>
      <c r="AB53" s="638"/>
      <c r="AC53" s="627"/>
      <c r="AD53" s="1460"/>
      <c r="AE53" s="638"/>
      <c r="AF53" s="638"/>
      <c r="AG53" s="638"/>
      <c r="AH53" s="638"/>
      <c r="AI53" s="638"/>
      <c r="AJ53" s="638"/>
      <c r="AK53" s="638"/>
      <c r="AL53" s="627"/>
      <c r="AM53" s="672"/>
      <c r="AN53" s="40"/>
      <c r="AO53" s="164"/>
      <c r="AP53" s="556">
        <v>0.51</v>
      </c>
      <c r="AQ53" s="164">
        <f>AVERAGE(AZ53,BH53,BQ53)</f>
        <v>0.55000000000000004</v>
      </c>
      <c r="AR53" s="556">
        <v>0.78</v>
      </c>
      <c r="AS53" s="164">
        <f>AVERAGE(BB53,BJ53,BS53,BW53)</f>
        <v>0.6</v>
      </c>
      <c r="AT53" s="556">
        <v>0.75</v>
      </c>
      <c r="AU53" s="52">
        <f>AVERAGE(BD53,BM53,BU53,BZ53)</f>
        <v>0.46</v>
      </c>
      <c r="AV53" s="1481"/>
      <c r="AW53" s="94"/>
      <c r="AX53" s="1092"/>
      <c r="AY53" s="94"/>
      <c r="AZ53" s="1092"/>
      <c r="BA53" s="94"/>
      <c r="BB53" s="1093"/>
      <c r="BC53" s="1716"/>
      <c r="BD53" s="1447">
        <v>0.46</v>
      </c>
      <c r="BE53" s="1564">
        <v>0.72</v>
      </c>
      <c r="BF53" s="501">
        <v>0.5</v>
      </c>
      <c r="BG53" s="1564">
        <v>0.51</v>
      </c>
      <c r="BH53" s="501">
        <v>0.55000000000000004</v>
      </c>
      <c r="BI53" s="1564">
        <v>0.78</v>
      </c>
      <c r="BJ53" s="501">
        <v>0.6</v>
      </c>
      <c r="BK53" s="1564">
        <v>0.75</v>
      </c>
      <c r="BL53" s="639">
        <v>0.6</v>
      </c>
      <c r="BM53" s="44"/>
      <c r="BN53" s="94"/>
      <c r="BO53" s="94"/>
      <c r="BP53" s="94"/>
      <c r="BQ53" s="232"/>
      <c r="BR53" s="94"/>
      <c r="BS53" s="94"/>
      <c r="BT53" s="599"/>
      <c r="BU53" s="2036"/>
      <c r="BV53" s="94"/>
      <c r="BW53" s="94"/>
      <c r="BX53" s="94"/>
      <c r="BY53" s="599"/>
      <c r="BZ53" s="1461"/>
      <c r="CA53" s="94"/>
      <c r="CB53" s="95"/>
      <c r="CC53" s="1550"/>
      <c r="CD53" s="8"/>
      <c r="CE53" s="79"/>
      <c r="CF53" s="79"/>
      <c r="CG53" s="595"/>
      <c r="CH53" s="672"/>
      <c r="CI53" s="8"/>
      <c r="CJ53" s="79"/>
      <c r="CK53" s="31"/>
      <c r="CL53" s="2268"/>
      <c r="CM53" s="2268"/>
      <c r="CN53" s="2268"/>
      <c r="CO53" s="2268"/>
      <c r="CP53" s="2268"/>
      <c r="CQ53" s="2268"/>
      <c r="CR53" s="2268"/>
      <c r="CS53" s="2268"/>
      <c r="CT53" s="2268"/>
      <c r="CU53" s="2268"/>
      <c r="CV53" s="2268"/>
      <c r="CW53" s="2268"/>
      <c r="CX53" s="2268"/>
      <c r="CY53" s="2268"/>
      <c r="CZ53" s="2268"/>
      <c r="DA53" s="2268"/>
      <c r="DB53" s="2268"/>
      <c r="DC53" s="2268"/>
      <c r="DD53" s="2268"/>
    </row>
    <row r="54" spans="1:108" s="626" customFormat="1" ht="29.1" customHeight="1" x14ac:dyDescent="0.25">
      <c r="A54" s="1118" t="s">
        <v>71</v>
      </c>
      <c r="B54" s="18" t="s">
        <v>72</v>
      </c>
      <c r="C54" s="1427"/>
      <c r="D54" s="284"/>
      <c r="E54" s="232"/>
      <c r="F54" s="284"/>
      <c r="G54" s="232"/>
      <c r="H54" s="247"/>
      <c r="I54" s="232"/>
      <c r="J54" s="232"/>
      <c r="K54" s="599"/>
      <c r="L54" s="1448"/>
      <c r="M54" s="632"/>
      <c r="N54" s="632"/>
      <c r="O54" s="632"/>
      <c r="P54" s="632"/>
      <c r="Q54" s="632"/>
      <c r="R54" s="632"/>
      <c r="S54" s="632"/>
      <c r="T54" s="633"/>
      <c r="U54" s="1461"/>
      <c r="V54" s="94"/>
      <c r="W54" s="94"/>
      <c r="X54" s="94"/>
      <c r="Y54" s="94"/>
      <c r="Z54" s="94"/>
      <c r="AA54" s="94"/>
      <c r="AB54" s="94"/>
      <c r="AC54" s="599"/>
      <c r="AD54" s="1461"/>
      <c r="AE54" s="94"/>
      <c r="AF54" s="94"/>
      <c r="AG54" s="94"/>
      <c r="AH54" s="94"/>
      <c r="AI54" s="94"/>
      <c r="AJ54" s="94"/>
      <c r="AK54" s="94"/>
      <c r="AL54" s="599"/>
      <c r="AM54" s="1537">
        <v>0</v>
      </c>
      <c r="AN54" s="1125">
        <v>0</v>
      </c>
      <c r="AO54" s="1668">
        <f>SUM(AX54,BF54,BO54,CB54)</f>
        <v>0</v>
      </c>
      <c r="AP54" s="1126">
        <v>0</v>
      </c>
      <c r="AQ54" s="1126">
        <f>SUM(AZ54,BH54,BQ54)</f>
        <v>0</v>
      </c>
      <c r="AR54" s="1127">
        <v>2</v>
      </c>
      <c r="AS54" s="1126">
        <f>SUM(BB54,BJ54,BS54,BW54)</f>
        <v>0</v>
      </c>
      <c r="AT54" s="1130">
        <v>0</v>
      </c>
      <c r="AU54" s="1774">
        <f>SUM(BD54,BM54,BU54,BZ54)</f>
        <v>0</v>
      </c>
      <c r="AV54" s="1481"/>
      <c r="AW54" s="94"/>
      <c r="AX54" s="1092"/>
      <c r="AY54" s="94"/>
      <c r="AZ54" s="1092"/>
      <c r="BA54" s="94"/>
      <c r="BB54" s="1093"/>
      <c r="BC54" s="1716"/>
      <c r="BD54" s="1530"/>
      <c r="BE54" s="497"/>
      <c r="BF54" s="1109"/>
      <c r="BG54" s="497"/>
      <c r="BH54" s="1109"/>
      <c r="BI54" s="497">
        <v>2</v>
      </c>
      <c r="BJ54" s="1109"/>
      <c r="BK54" s="1109"/>
      <c r="BL54" s="1371"/>
      <c r="BM54" s="44"/>
      <c r="BN54" s="94"/>
      <c r="BO54" s="94"/>
      <c r="BP54" s="94"/>
      <c r="BQ54" s="232"/>
      <c r="BR54" s="94"/>
      <c r="BS54" s="94"/>
      <c r="BT54" s="599"/>
      <c r="BU54" s="2036"/>
      <c r="BV54" s="94"/>
      <c r="BW54" s="94"/>
      <c r="BX54" s="94"/>
      <c r="BY54" s="599"/>
      <c r="BZ54" s="1461"/>
      <c r="CA54" s="94"/>
      <c r="CB54" s="95"/>
      <c r="CC54" s="1641"/>
      <c r="CD54" s="439"/>
      <c r="CE54" s="439"/>
      <c r="CF54" s="439"/>
      <c r="CG54" s="1783"/>
      <c r="CH54" s="1537"/>
      <c r="CI54" s="439"/>
      <c r="CJ54" s="439"/>
      <c r="CK54" s="1404"/>
      <c r="CL54" s="2268"/>
      <c r="CM54" s="2268"/>
      <c r="CN54" s="2268"/>
      <c r="CO54" s="2268"/>
      <c r="CP54" s="2268"/>
      <c r="CQ54" s="2268"/>
      <c r="CR54" s="2268"/>
      <c r="CS54" s="2268"/>
      <c r="CT54" s="2268"/>
      <c r="CU54" s="2268"/>
      <c r="CV54" s="2268"/>
      <c r="CW54" s="2268"/>
      <c r="CX54" s="2268"/>
      <c r="CY54" s="2268"/>
      <c r="CZ54" s="2268"/>
      <c r="DA54" s="2268"/>
      <c r="DB54" s="2268"/>
      <c r="DC54" s="2268"/>
      <c r="DD54" s="2268"/>
    </row>
    <row r="55" spans="1:108" s="1164" customFormat="1" ht="48" customHeight="1" thickBot="1" x14ac:dyDescent="0.3">
      <c r="A55" s="1155" t="s">
        <v>73</v>
      </c>
      <c r="B55" s="21" t="s">
        <v>74</v>
      </c>
      <c r="C55" s="1427"/>
      <c r="D55" s="284"/>
      <c r="E55" s="232"/>
      <c r="F55" s="284"/>
      <c r="G55" s="232"/>
      <c r="H55" s="247"/>
      <c r="I55" s="232"/>
      <c r="J55" s="232"/>
      <c r="K55" s="599"/>
      <c r="L55" s="1448"/>
      <c r="M55" s="632"/>
      <c r="N55" s="632"/>
      <c r="O55" s="632"/>
      <c r="P55" s="632"/>
      <c r="Q55" s="632"/>
      <c r="R55" s="632"/>
      <c r="S55" s="632"/>
      <c r="T55" s="633"/>
      <c r="U55" s="1461"/>
      <c r="V55" s="94"/>
      <c r="W55" s="94"/>
      <c r="X55" s="94"/>
      <c r="Y55" s="94"/>
      <c r="Z55" s="94"/>
      <c r="AA55" s="94"/>
      <c r="AB55" s="94"/>
      <c r="AC55" s="599"/>
      <c r="AD55" s="1461"/>
      <c r="AE55" s="94"/>
      <c r="AF55" s="94"/>
      <c r="AG55" s="94"/>
      <c r="AH55" s="94"/>
      <c r="AI55" s="94"/>
      <c r="AJ55" s="94"/>
      <c r="AK55" s="94"/>
      <c r="AL55" s="599"/>
      <c r="AM55" s="1537"/>
      <c r="AN55" s="157"/>
      <c r="AO55" s="8"/>
      <c r="AP55" s="1126"/>
      <c r="AQ55" s="1126">
        <f>SUM(AZ55,BH55,BQ55)</f>
        <v>0</v>
      </c>
      <c r="AR55" s="8"/>
      <c r="AS55" s="8"/>
      <c r="AT55" s="8"/>
      <c r="AU55" s="9"/>
      <c r="AV55" s="1482"/>
      <c r="AW55" s="1220"/>
      <c r="AX55" s="1223"/>
      <c r="AY55" s="1220"/>
      <c r="AZ55" s="1223"/>
      <c r="BA55" s="1220"/>
      <c r="BB55" s="1365"/>
      <c r="BC55" s="1717"/>
      <c r="BD55" s="1448"/>
      <c r="BE55" s="632"/>
      <c r="BF55" s="2021"/>
      <c r="BG55" s="632"/>
      <c r="BH55" s="2021"/>
      <c r="BI55" s="632"/>
      <c r="BJ55" s="2021"/>
      <c r="BK55" s="2021"/>
      <c r="BL55" s="2025"/>
      <c r="BM55" s="1867"/>
      <c r="BN55" s="94"/>
      <c r="BO55" s="94"/>
      <c r="BP55" s="94"/>
      <c r="BQ55" s="232"/>
      <c r="BR55" s="94"/>
      <c r="BS55" s="94"/>
      <c r="BT55" s="599"/>
      <c r="BU55" s="2036"/>
      <c r="BV55" s="94"/>
      <c r="BW55" s="94"/>
      <c r="BX55" s="94"/>
      <c r="BY55" s="599"/>
      <c r="BZ55" s="1461"/>
      <c r="CA55" s="94"/>
      <c r="CB55" s="95"/>
      <c r="CC55" s="1641"/>
      <c r="CD55" s="439"/>
      <c r="CE55" s="439"/>
      <c r="CF55" s="439"/>
      <c r="CG55" s="1783"/>
      <c r="CH55" s="1537"/>
      <c r="CI55" s="439"/>
      <c r="CJ55" s="439"/>
      <c r="CK55" s="1404"/>
      <c r="CL55" s="2268"/>
      <c r="CM55" s="2268"/>
      <c r="CN55" s="2268"/>
      <c r="CO55" s="2268"/>
      <c r="CP55" s="2268"/>
      <c r="CQ55" s="2268"/>
      <c r="CR55" s="2268"/>
      <c r="CS55" s="2268"/>
      <c r="CT55" s="2268"/>
      <c r="CU55" s="2268"/>
      <c r="CV55" s="2268"/>
      <c r="CW55" s="2268"/>
      <c r="CX55" s="2268"/>
      <c r="CY55" s="2268"/>
      <c r="CZ55" s="2268"/>
      <c r="DA55" s="2268"/>
      <c r="DB55" s="2268"/>
      <c r="DC55" s="2268"/>
      <c r="DD55" s="2268"/>
    </row>
    <row r="56" spans="1:108" s="1903" customFormat="1" ht="16.5" thickBot="1" x14ac:dyDescent="0.3">
      <c r="A56" s="2085" t="s">
        <v>75</v>
      </c>
      <c r="B56" s="2086"/>
      <c r="C56" s="2086"/>
      <c r="D56" s="2086"/>
      <c r="E56" s="2086"/>
      <c r="F56" s="2086"/>
      <c r="G56" s="2086"/>
      <c r="H56" s="2086"/>
      <c r="I56" s="2086"/>
      <c r="J56" s="2086"/>
      <c r="K56" s="2086"/>
      <c r="L56" s="2086"/>
      <c r="M56" s="2086"/>
      <c r="N56" s="2086"/>
      <c r="O56" s="2086"/>
      <c r="P56" s="2086"/>
      <c r="Q56" s="2086"/>
      <c r="R56" s="2086"/>
      <c r="S56" s="2086"/>
      <c r="T56" s="2086"/>
      <c r="U56" s="2086"/>
      <c r="V56" s="2086"/>
      <c r="W56" s="2086"/>
      <c r="X56" s="2086"/>
      <c r="Y56" s="2086"/>
      <c r="Z56" s="2086"/>
      <c r="AA56" s="2086"/>
      <c r="AB56" s="2086"/>
      <c r="AC56" s="2086"/>
      <c r="AD56" s="2086"/>
      <c r="AE56" s="2086"/>
      <c r="AF56" s="2086"/>
      <c r="AG56" s="2086"/>
      <c r="AH56" s="2086"/>
      <c r="AI56" s="2086"/>
      <c r="AJ56" s="2086"/>
      <c r="AK56" s="2086"/>
      <c r="AL56" s="2086"/>
      <c r="AM56" s="2086"/>
      <c r="AN56" s="2086"/>
      <c r="AO56" s="2086"/>
      <c r="AP56" s="2086"/>
      <c r="AQ56" s="2086"/>
      <c r="AR56" s="2086"/>
      <c r="AS56" s="2086"/>
      <c r="AT56" s="2086"/>
      <c r="AU56" s="2086"/>
      <c r="AV56" s="2086"/>
      <c r="AW56" s="2086"/>
      <c r="AX56" s="2086"/>
      <c r="AY56" s="2086"/>
      <c r="AZ56" s="2086"/>
      <c r="BA56" s="2086"/>
      <c r="BB56" s="2086"/>
      <c r="BC56" s="2086"/>
      <c r="BD56" s="2086"/>
      <c r="BE56" s="2086"/>
      <c r="BF56" s="2086"/>
      <c r="BG56" s="2086"/>
      <c r="BH56" s="2086"/>
      <c r="BI56" s="2086"/>
      <c r="BJ56" s="2086"/>
      <c r="BK56" s="2086"/>
      <c r="BL56" s="2086"/>
      <c r="BM56" s="2086"/>
      <c r="BN56" s="2086"/>
      <c r="BO56" s="2086"/>
      <c r="BP56" s="2086"/>
      <c r="BQ56" s="2086"/>
      <c r="BR56" s="2086"/>
      <c r="BS56" s="2086"/>
      <c r="BT56" s="2086"/>
      <c r="BU56" s="2086"/>
      <c r="BV56" s="2086"/>
      <c r="BW56" s="2086"/>
      <c r="BX56" s="2086"/>
      <c r="BY56" s="2086"/>
      <c r="BZ56" s="2086"/>
      <c r="CA56" s="2086"/>
      <c r="CB56" s="2086"/>
      <c r="CC56" s="2086"/>
      <c r="CD56" s="2086"/>
      <c r="CE56" s="2086"/>
      <c r="CF56" s="2086"/>
      <c r="CG56" s="2086"/>
      <c r="CH56" s="2086"/>
      <c r="CI56" s="2086"/>
      <c r="CJ56" s="2086"/>
      <c r="CK56" s="2087"/>
      <c r="CL56" s="2268"/>
      <c r="CM56" s="2268"/>
      <c r="CN56" s="2268"/>
      <c r="CO56" s="2268"/>
      <c r="CP56" s="2268"/>
      <c r="CQ56" s="2268"/>
      <c r="CR56" s="2268"/>
      <c r="CS56" s="2268"/>
      <c r="CT56" s="2268"/>
      <c r="CU56" s="2268"/>
      <c r="CV56" s="2268"/>
      <c r="CW56" s="2268"/>
      <c r="CX56" s="2268"/>
      <c r="CY56" s="2268"/>
      <c r="CZ56" s="2268"/>
      <c r="DA56" s="2268"/>
      <c r="DB56" s="2268"/>
      <c r="DC56" s="2268"/>
      <c r="DD56" s="2268"/>
    </row>
    <row r="57" spans="1:108" s="117" customFormat="1" ht="27" customHeight="1" x14ac:dyDescent="0.25">
      <c r="A57" s="1165" t="s">
        <v>76</v>
      </c>
      <c r="B57" s="22" t="s">
        <v>63</v>
      </c>
      <c r="C57" s="697">
        <v>0.08</v>
      </c>
      <c r="D57" s="1122">
        <v>0.05</v>
      </c>
      <c r="E57" s="1136">
        <v>0.15</v>
      </c>
      <c r="F57" s="1148">
        <v>0.09</v>
      </c>
      <c r="G57" s="1136">
        <v>0.25</v>
      </c>
      <c r="H57" s="443" t="s">
        <v>192</v>
      </c>
      <c r="I57" s="1136">
        <v>0</v>
      </c>
      <c r="J57" s="1136"/>
      <c r="K57" s="63">
        <v>0.45</v>
      </c>
      <c r="L57" s="1446">
        <v>0.08</v>
      </c>
      <c r="M57" s="1559">
        <v>0.05</v>
      </c>
      <c r="N57" s="625">
        <v>0.15</v>
      </c>
      <c r="O57" s="1559">
        <v>0.09</v>
      </c>
      <c r="P57" s="625">
        <v>0.25</v>
      </c>
      <c r="Q57" s="625" t="s">
        <v>196</v>
      </c>
      <c r="R57" s="625"/>
      <c r="S57" s="625"/>
      <c r="T57" s="634"/>
      <c r="U57" s="1459"/>
      <c r="V57" s="1084"/>
      <c r="W57" s="1084"/>
      <c r="X57" s="1084"/>
      <c r="Y57" s="1084"/>
      <c r="Z57" s="1084"/>
      <c r="AA57" s="1084"/>
      <c r="AB57" s="1084"/>
      <c r="AC57" s="63"/>
      <c r="AD57" s="1459"/>
      <c r="AE57" s="1084"/>
      <c r="AF57" s="1084"/>
      <c r="AG57" s="1084"/>
      <c r="AH57" s="1084"/>
      <c r="AI57" s="1084"/>
      <c r="AJ57" s="1084"/>
      <c r="AK57" s="1084"/>
      <c r="AL57" s="63"/>
      <c r="AM57" s="1541">
        <v>0.06</v>
      </c>
      <c r="AN57" s="60">
        <v>0.01</v>
      </c>
      <c r="AO57" s="164">
        <f>AVERAGE(AX57,BF57,BO57,CB57)</f>
        <v>0.05</v>
      </c>
      <c r="AP57" s="556">
        <v>0.11</v>
      </c>
      <c r="AQ57" s="164">
        <f>AVERAGE(AZ57,BH57,BQ57)</f>
        <v>0.15</v>
      </c>
      <c r="AR57" s="60">
        <v>0.11</v>
      </c>
      <c r="AS57" s="164">
        <f>AVERAGE(BB57,BJ57,BS57,BW57)</f>
        <v>0.3</v>
      </c>
      <c r="AT57" s="556">
        <v>0.08</v>
      </c>
      <c r="AU57" s="52">
        <f>AVERAGE(BD57,BM57,BU57,BZ57)</f>
        <v>0.01</v>
      </c>
      <c r="AV57" s="1476"/>
      <c r="AW57" s="1226"/>
      <c r="AX57" s="1227"/>
      <c r="AY57" s="1226"/>
      <c r="AZ57" s="1227"/>
      <c r="BA57" s="1226"/>
      <c r="BB57" s="1362"/>
      <c r="BC57" s="1711"/>
      <c r="BD57" s="1446">
        <v>0.01</v>
      </c>
      <c r="BE57" s="1562">
        <v>7.0000000000000007E-2</v>
      </c>
      <c r="BF57" s="625">
        <v>0.05</v>
      </c>
      <c r="BG57" s="1562">
        <v>0.11</v>
      </c>
      <c r="BH57" s="625">
        <v>0.15</v>
      </c>
      <c r="BI57" s="1559">
        <v>0.11</v>
      </c>
      <c r="BJ57" s="625">
        <v>0.3</v>
      </c>
      <c r="BK57" s="1559">
        <v>0.08</v>
      </c>
      <c r="BL57" s="634">
        <v>0.3</v>
      </c>
      <c r="BM57" s="1322"/>
      <c r="BN57" s="1084"/>
      <c r="BO57" s="1084"/>
      <c r="BP57" s="1084"/>
      <c r="BQ57" s="443"/>
      <c r="BR57" s="1084"/>
      <c r="BS57" s="1084"/>
      <c r="BT57" s="63"/>
      <c r="BU57" s="2035"/>
      <c r="BV57" s="1084"/>
      <c r="BW57" s="1084"/>
      <c r="BX57" s="1084"/>
      <c r="BY57" s="63"/>
      <c r="BZ57" s="1459"/>
      <c r="CA57" s="1084"/>
      <c r="CB57" s="6"/>
      <c r="CC57" s="1642"/>
      <c r="CD57" s="443"/>
      <c r="CE57" s="5"/>
      <c r="CF57" s="5"/>
      <c r="CG57" s="62"/>
      <c r="CH57" s="1541"/>
      <c r="CI57" s="443"/>
      <c r="CJ57" s="5"/>
      <c r="CK57" s="37"/>
      <c r="CL57" s="2268"/>
      <c r="CM57" s="2268"/>
      <c r="CN57" s="2268"/>
      <c r="CO57" s="2268"/>
      <c r="CP57" s="2268"/>
      <c r="CQ57" s="2268"/>
      <c r="CR57" s="2268"/>
      <c r="CS57" s="2268"/>
      <c r="CT57" s="2268"/>
      <c r="CU57" s="2268"/>
      <c r="CV57" s="2268"/>
      <c r="CW57" s="2268"/>
      <c r="CX57" s="2268"/>
      <c r="CY57" s="2268"/>
      <c r="CZ57" s="2268"/>
      <c r="DA57" s="2268"/>
      <c r="DB57" s="2268"/>
      <c r="DC57" s="2268"/>
      <c r="DD57" s="2268"/>
    </row>
    <row r="58" spans="1:108" s="626" customFormat="1" ht="31.5" x14ac:dyDescent="0.25">
      <c r="A58" s="1118" t="s">
        <v>77</v>
      </c>
      <c r="B58" s="18" t="s">
        <v>63</v>
      </c>
      <c r="C58" s="697">
        <v>0.03</v>
      </c>
      <c r="D58" s="1122">
        <v>0</v>
      </c>
      <c r="E58" s="1136">
        <v>0.03</v>
      </c>
      <c r="F58" s="520">
        <v>0.04</v>
      </c>
      <c r="G58" s="1136">
        <v>0.02</v>
      </c>
      <c r="H58" s="479">
        <v>0.02</v>
      </c>
      <c r="I58" s="1136">
        <v>0</v>
      </c>
      <c r="J58" s="1136" t="s">
        <v>192</v>
      </c>
      <c r="K58" s="63">
        <v>0.02</v>
      </c>
      <c r="L58" s="1446">
        <v>0.03</v>
      </c>
      <c r="M58" s="1562">
        <v>0.01</v>
      </c>
      <c r="N58" s="625">
        <v>0.03</v>
      </c>
      <c r="O58" s="1562">
        <v>0.04</v>
      </c>
      <c r="P58" s="625">
        <v>0.02</v>
      </c>
      <c r="Q58" s="1562">
        <v>0.02</v>
      </c>
      <c r="R58" s="625" t="s">
        <v>196</v>
      </c>
      <c r="S58" s="625"/>
      <c r="T58" s="634"/>
      <c r="U58" s="1459"/>
      <c r="V58" s="1084"/>
      <c r="W58" s="1084"/>
      <c r="X58" s="1084"/>
      <c r="Y58" s="1084"/>
      <c r="Z58" s="1084"/>
      <c r="AA58" s="1084"/>
      <c r="AB58" s="1084"/>
      <c r="AC58" s="63"/>
      <c r="AD58" s="1459"/>
      <c r="AE58" s="1084"/>
      <c r="AF58" s="1084"/>
      <c r="AG58" s="1084"/>
      <c r="AH58" s="1084"/>
      <c r="AI58" s="1084"/>
      <c r="AJ58" s="1084"/>
      <c r="AK58" s="1084"/>
      <c r="AL58" s="63"/>
      <c r="AM58" s="1541">
        <v>0.04</v>
      </c>
      <c r="AN58" s="60">
        <v>0</v>
      </c>
      <c r="AO58" s="164">
        <f>AVERAGE(AX58,BF58,BO58,CB58)</f>
        <v>0.05</v>
      </c>
      <c r="AP58" s="556">
        <v>0.22</v>
      </c>
      <c r="AQ58" s="164">
        <f>AVERAGE(AZ58,BH58,BQ58)</f>
        <v>0.05</v>
      </c>
      <c r="AR58" s="60">
        <v>0.01</v>
      </c>
      <c r="AS58" s="164">
        <f>AVERAGE(BB58,BJ58,BS58,BW58)</f>
        <v>0.1</v>
      </c>
      <c r="AT58" s="1666">
        <v>0.01</v>
      </c>
      <c r="AU58" s="52">
        <f>AVERAGE(BD58,BM58,BU58,BZ58)</f>
        <v>0.04</v>
      </c>
      <c r="AV58" s="1477"/>
      <c r="AW58" s="1084"/>
      <c r="AX58" s="1133"/>
      <c r="AY58" s="1084"/>
      <c r="AZ58" s="1133"/>
      <c r="BA58" s="1084"/>
      <c r="BB58" s="1094"/>
      <c r="BC58" s="1712"/>
      <c r="BD58" s="1446">
        <v>0.04</v>
      </c>
      <c r="BE58" s="1108" t="s">
        <v>196</v>
      </c>
      <c r="BF58" s="625">
        <v>0.05</v>
      </c>
      <c r="BG58" s="1559">
        <v>0.02</v>
      </c>
      <c r="BH58" s="625">
        <v>0.05</v>
      </c>
      <c r="BI58" s="1559">
        <v>0.01</v>
      </c>
      <c r="BJ58" s="625">
        <v>0.1</v>
      </c>
      <c r="BK58" s="1559">
        <v>0.01</v>
      </c>
      <c r="BL58" s="634">
        <v>0.1</v>
      </c>
      <c r="BM58" s="1322"/>
      <c r="BN58" s="1084"/>
      <c r="BO58" s="1084"/>
      <c r="BP58" s="1084"/>
      <c r="BQ58" s="443"/>
      <c r="BR58" s="1084"/>
      <c r="BS58" s="1084"/>
      <c r="BT58" s="63"/>
      <c r="BU58" s="2035"/>
      <c r="BV58" s="1084"/>
      <c r="BW58" s="1084"/>
      <c r="BX58" s="1084"/>
      <c r="BY58" s="63"/>
      <c r="BZ58" s="1459"/>
      <c r="CA58" s="1084"/>
      <c r="CB58" s="6"/>
      <c r="CC58" s="1642"/>
      <c r="CD58" s="443"/>
      <c r="CE58" s="5"/>
      <c r="CF58" s="5"/>
      <c r="CG58" s="62"/>
      <c r="CH58" s="1541"/>
      <c r="CI58" s="443"/>
      <c r="CJ58" s="5"/>
      <c r="CK58" s="37"/>
      <c r="CL58" s="2268"/>
      <c r="CM58" s="2268"/>
      <c r="CN58" s="2268"/>
      <c r="CO58" s="2268"/>
      <c r="CP58" s="2268"/>
      <c r="CQ58" s="2268"/>
      <c r="CR58" s="2268"/>
      <c r="CS58" s="2268"/>
      <c r="CT58" s="2268"/>
      <c r="CU58" s="2268"/>
      <c r="CV58" s="2268"/>
      <c r="CW58" s="2268"/>
      <c r="CX58" s="2268"/>
      <c r="CY58" s="2268"/>
      <c r="CZ58" s="2268"/>
      <c r="DA58" s="2268"/>
      <c r="DB58" s="2268"/>
      <c r="DC58" s="2268"/>
      <c r="DD58" s="2268"/>
    </row>
    <row r="59" spans="1:108" s="626" customFormat="1" ht="35.1" customHeight="1" x14ac:dyDescent="0.25">
      <c r="A59" s="309" t="s">
        <v>78</v>
      </c>
      <c r="B59" s="18" t="s">
        <v>79</v>
      </c>
      <c r="C59" s="675"/>
      <c r="D59" s="8"/>
      <c r="E59" s="8"/>
      <c r="F59" s="164">
        <v>0</v>
      </c>
      <c r="G59" s="8"/>
      <c r="H59" s="8"/>
      <c r="I59" s="8"/>
      <c r="J59" s="8"/>
      <c r="K59" s="34"/>
      <c r="L59" s="1449"/>
      <c r="M59" s="493"/>
      <c r="N59" s="493"/>
      <c r="O59" s="493"/>
      <c r="P59" s="493"/>
      <c r="Q59" s="493"/>
      <c r="R59" s="493"/>
      <c r="S59" s="493"/>
      <c r="T59" s="635"/>
      <c r="U59" s="849"/>
      <c r="AC59" s="34"/>
      <c r="AD59" s="849"/>
      <c r="AL59" s="34"/>
      <c r="AM59" s="1541">
        <v>0</v>
      </c>
      <c r="AN59" s="60">
        <v>0</v>
      </c>
      <c r="AO59" s="164">
        <f>AVERAGE(AX59,BF59,BO59,CB59)</f>
        <v>0.9</v>
      </c>
      <c r="AP59" s="1132">
        <v>0</v>
      </c>
      <c r="AQ59" s="164">
        <f>AVERAGE(AZ59,BH59,BQ59)</f>
        <v>1</v>
      </c>
      <c r="AR59" s="164"/>
      <c r="AS59" s="164">
        <f>AVERAGE(BB59,BJ59,BS59,BW59)</f>
        <v>0</v>
      </c>
      <c r="AT59" s="164"/>
      <c r="AU59" s="52">
        <f>AVERAGE(BD59,BM59,BU59,BZ59)</f>
        <v>0</v>
      </c>
      <c r="AV59" s="1483"/>
      <c r="AX59" s="1138"/>
      <c r="AZ59" s="1138"/>
      <c r="BB59" s="1095"/>
      <c r="BC59" s="1718"/>
      <c r="BD59" s="1449">
        <v>0</v>
      </c>
      <c r="BE59" s="1562">
        <v>1</v>
      </c>
      <c r="BF59" s="625">
        <v>0.9</v>
      </c>
      <c r="BG59" s="1108"/>
      <c r="BH59" s="625">
        <v>1</v>
      </c>
      <c r="BI59" s="493"/>
      <c r="BJ59" s="1108">
        <v>0</v>
      </c>
      <c r="BK59" s="1108"/>
      <c r="BL59" s="1370">
        <v>0</v>
      </c>
      <c r="BM59" s="44"/>
      <c r="BQ59" s="8"/>
      <c r="BT59" s="34"/>
      <c r="BU59" s="2036"/>
      <c r="BY59" s="34"/>
      <c r="BZ59" s="849"/>
      <c r="CB59" s="93"/>
      <c r="CC59" s="1642"/>
      <c r="CD59" s="443"/>
      <c r="CE59" s="5"/>
      <c r="CF59" s="5"/>
      <c r="CG59" s="62"/>
      <c r="CH59" s="1541"/>
      <c r="CI59" s="443"/>
      <c r="CJ59" s="5"/>
      <c r="CK59" s="37"/>
      <c r="CL59" s="2268"/>
      <c r="CM59" s="2268"/>
      <c r="CN59" s="2268"/>
      <c r="CO59" s="2268"/>
      <c r="CP59" s="2268"/>
      <c r="CQ59" s="2268"/>
      <c r="CR59" s="2268"/>
      <c r="CS59" s="2268"/>
      <c r="CT59" s="2268"/>
      <c r="CU59" s="2268"/>
      <c r="CV59" s="2268"/>
      <c r="CW59" s="2268"/>
      <c r="CX59" s="2268"/>
      <c r="CY59" s="2268"/>
      <c r="CZ59" s="2268"/>
      <c r="DA59" s="2268"/>
      <c r="DB59" s="2268"/>
      <c r="DC59" s="2268"/>
      <c r="DD59" s="2268"/>
    </row>
    <row r="60" spans="1:108" s="1164" customFormat="1" ht="35.1" customHeight="1" thickBot="1" x14ac:dyDescent="0.3">
      <c r="A60" s="1174" t="s">
        <v>80</v>
      </c>
      <c r="B60" s="21" t="s">
        <v>81</v>
      </c>
      <c r="C60" s="675"/>
      <c r="D60" s="8"/>
      <c r="E60" s="8"/>
      <c r="F60" s="164">
        <v>0</v>
      </c>
      <c r="G60" s="8"/>
      <c r="H60" s="8"/>
      <c r="I60" s="8"/>
      <c r="J60" s="8"/>
      <c r="K60" s="34"/>
      <c r="L60" s="1449"/>
      <c r="M60" s="493"/>
      <c r="N60" s="493"/>
      <c r="O60" s="493"/>
      <c r="P60" s="493"/>
      <c r="Q60" s="493"/>
      <c r="R60" s="493"/>
      <c r="S60" s="493"/>
      <c r="T60" s="635"/>
      <c r="U60" s="849"/>
      <c r="V60" s="626"/>
      <c r="W60" s="626"/>
      <c r="X60" s="626"/>
      <c r="Y60" s="626"/>
      <c r="Z60" s="626"/>
      <c r="AA60" s="626"/>
      <c r="AB60" s="626"/>
      <c r="AC60" s="34"/>
      <c r="AD60" s="849"/>
      <c r="AE60" s="626"/>
      <c r="AF60" s="626"/>
      <c r="AG60" s="626"/>
      <c r="AH60" s="626"/>
      <c r="AI60" s="626"/>
      <c r="AJ60" s="626"/>
      <c r="AK60" s="626"/>
      <c r="AL60" s="34"/>
      <c r="AM60" s="1541">
        <v>0</v>
      </c>
      <c r="AN60" s="60">
        <v>0</v>
      </c>
      <c r="AO60" s="164" t="e">
        <f>AVERAGE(AX60,BF60,BO60,CB60)</f>
        <v>#DIV/0!</v>
      </c>
      <c r="AP60" s="1132">
        <v>0</v>
      </c>
      <c r="AQ60" s="164" t="e">
        <f>AVERAGE(AZ60,BH60,BQ60)</f>
        <v>#DIV/0!</v>
      </c>
      <c r="AR60" s="164"/>
      <c r="AS60" s="164" t="e">
        <f>AVERAGE(BB60,BJ60,BS60,BW60)</f>
        <v>#DIV/0!</v>
      </c>
      <c r="AT60" s="164"/>
      <c r="AU60" s="52" t="e">
        <f>AVERAGE(BD60,BM60,BU60,BZ60)</f>
        <v>#DIV/0!</v>
      </c>
      <c r="AV60" s="1484"/>
      <c r="AX60" s="1177"/>
      <c r="AZ60" s="1177"/>
      <c r="BB60" s="1098"/>
      <c r="BC60" s="1719"/>
      <c r="BD60" s="1449"/>
      <c r="BE60" s="1129"/>
      <c r="BF60" s="1107"/>
      <c r="BG60" s="498"/>
      <c r="BH60" s="1110"/>
      <c r="BI60" s="1129"/>
      <c r="BJ60" s="1107"/>
      <c r="BK60" s="1107"/>
      <c r="BL60" s="1369"/>
      <c r="BM60" s="44"/>
      <c r="BN60" s="626"/>
      <c r="BO60" s="626"/>
      <c r="BP60" s="626"/>
      <c r="BQ60" s="8"/>
      <c r="BR60" s="626"/>
      <c r="BS60" s="626"/>
      <c r="BT60" s="34"/>
      <c r="BU60" s="2036"/>
      <c r="BV60" s="626"/>
      <c r="BW60" s="626"/>
      <c r="BX60" s="626"/>
      <c r="BY60" s="34"/>
      <c r="BZ60" s="849"/>
      <c r="CA60" s="626"/>
      <c r="CB60" s="93"/>
      <c r="CC60" s="1642"/>
      <c r="CD60" s="443"/>
      <c r="CE60" s="5"/>
      <c r="CF60" s="5"/>
      <c r="CG60" s="62"/>
      <c r="CH60" s="1541"/>
      <c r="CI60" s="443"/>
      <c r="CJ60" s="5"/>
      <c r="CK60" s="37"/>
      <c r="CL60" s="2268"/>
      <c r="CM60" s="2268"/>
      <c r="CN60" s="2268"/>
      <c r="CO60" s="2268"/>
      <c r="CP60" s="2268"/>
      <c r="CQ60" s="2268"/>
      <c r="CR60" s="2268"/>
      <c r="CS60" s="2268"/>
      <c r="CT60" s="2268"/>
      <c r="CU60" s="2268"/>
      <c r="CV60" s="2268"/>
      <c r="CW60" s="2268"/>
      <c r="CX60" s="2268"/>
      <c r="CY60" s="2268"/>
      <c r="CZ60" s="2268"/>
      <c r="DA60" s="2268"/>
      <c r="DB60" s="2268"/>
      <c r="DC60" s="2268"/>
      <c r="DD60" s="2268"/>
    </row>
    <row r="61" spans="1:108" s="1986" customFormat="1" ht="17.100000000000001" customHeight="1" thickBot="1" x14ac:dyDescent="0.3">
      <c r="A61" s="1965" t="s">
        <v>82</v>
      </c>
      <c r="B61" s="1966"/>
      <c r="C61" s="1966"/>
      <c r="D61" s="1966"/>
      <c r="E61" s="1966"/>
      <c r="F61" s="1966"/>
      <c r="G61" s="1966"/>
      <c r="H61" s="1966"/>
      <c r="I61" s="1966"/>
      <c r="J61" s="1966"/>
      <c r="K61" s="1966"/>
      <c r="L61" s="1966"/>
      <c r="M61" s="1966"/>
      <c r="N61" s="1966"/>
      <c r="O61" s="1966"/>
      <c r="P61" s="1966"/>
      <c r="Q61" s="1966"/>
      <c r="R61" s="1966"/>
      <c r="S61" s="1966"/>
      <c r="T61" s="1966"/>
      <c r="U61" s="1966"/>
      <c r="V61" s="1966"/>
      <c r="W61" s="1966"/>
      <c r="X61" s="1966"/>
      <c r="Y61" s="1966"/>
      <c r="Z61" s="1966"/>
      <c r="AA61" s="1966"/>
      <c r="AB61" s="1966"/>
      <c r="AC61" s="1966"/>
      <c r="AD61" s="1966"/>
      <c r="AE61" s="1966"/>
      <c r="AF61" s="1966"/>
      <c r="AG61" s="1966"/>
      <c r="AH61" s="1966"/>
      <c r="AI61" s="1966"/>
      <c r="AJ61" s="1966"/>
      <c r="AK61" s="1966"/>
      <c r="AL61" s="1966"/>
      <c r="AM61" s="1966"/>
      <c r="AN61" s="1966"/>
      <c r="AO61" s="1966"/>
      <c r="AP61" s="1966"/>
      <c r="AQ61" s="1966"/>
      <c r="AR61" s="1966"/>
      <c r="AS61" s="1966"/>
      <c r="AT61" s="1966"/>
      <c r="AU61" s="1966"/>
      <c r="AV61" s="1966"/>
      <c r="AW61" s="1966"/>
      <c r="AX61" s="1966"/>
      <c r="AY61" s="1966"/>
      <c r="AZ61" s="1966"/>
      <c r="BA61" s="1966"/>
      <c r="BB61" s="1966"/>
      <c r="BC61" s="1966"/>
      <c r="BD61" s="1966"/>
      <c r="BE61" s="1966"/>
      <c r="BF61" s="1966"/>
      <c r="BG61" s="1966"/>
      <c r="BH61" s="1966"/>
      <c r="BI61" s="1966"/>
      <c r="BJ61" s="1966"/>
      <c r="BK61" s="1966"/>
      <c r="BL61" s="1966"/>
      <c r="BM61" s="1966"/>
      <c r="BN61" s="1966"/>
      <c r="BO61" s="1966"/>
      <c r="BP61" s="1966"/>
      <c r="BQ61" s="1966"/>
      <c r="BR61" s="1966"/>
      <c r="BS61" s="1966"/>
      <c r="BT61" s="1966"/>
      <c r="BU61" s="1966"/>
      <c r="BV61" s="1966"/>
      <c r="BW61" s="1966"/>
      <c r="BX61" s="1966"/>
      <c r="BY61" s="1966"/>
      <c r="BZ61" s="1966"/>
      <c r="CA61" s="1966"/>
      <c r="CB61" s="1966"/>
      <c r="CC61" s="1966"/>
      <c r="CD61" s="1966"/>
      <c r="CE61" s="1966"/>
      <c r="CF61" s="1966"/>
      <c r="CG61" s="1966"/>
      <c r="CH61" s="1966"/>
      <c r="CI61" s="1966"/>
      <c r="CJ61" s="1966"/>
      <c r="CK61" s="2083"/>
      <c r="CL61" s="2268"/>
      <c r="CM61" s="2268"/>
      <c r="CN61" s="2268"/>
      <c r="CO61" s="2268"/>
      <c r="CP61" s="2268"/>
      <c r="CQ61" s="2268"/>
      <c r="CR61" s="2268"/>
      <c r="CS61" s="2268"/>
      <c r="CT61" s="2268"/>
      <c r="CU61" s="2268"/>
      <c r="CV61" s="2268"/>
      <c r="CW61" s="2268"/>
      <c r="CX61" s="2268"/>
      <c r="CY61" s="2268"/>
      <c r="CZ61" s="2268"/>
      <c r="DA61" s="2268"/>
      <c r="DB61" s="2268"/>
      <c r="DC61" s="2268"/>
      <c r="DD61" s="2268"/>
    </row>
    <row r="62" spans="1:108" s="117" customFormat="1" ht="31.5" x14ac:dyDescent="0.25">
      <c r="A62" s="1212" t="s">
        <v>83</v>
      </c>
      <c r="B62" s="97" t="s">
        <v>63</v>
      </c>
      <c r="C62" s="1427"/>
      <c r="D62" s="38"/>
      <c r="E62" s="1136">
        <v>0.5</v>
      </c>
      <c r="F62" s="1122" t="s">
        <v>196</v>
      </c>
      <c r="G62" s="1136">
        <v>0.55000000000000004</v>
      </c>
      <c r="H62" s="520">
        <v>0.71</v>
      </c>
      <c r="I62" s="1136">
        <v>0.6</v>
      </c>
      <c r="J62" s="1136">
        <v>0.79</v>
      </c>
      <c r="K62" s="62">
        <v>0.8</v>
      </c>
      <c r="L62" s="1444" t="s">
        <v>196</v>
      </c>
      <c r="M62" s="631" t="s">
        <v>196</v>
      </c>
      <c r="N62" s="631">
        <v>0.5</v>
      </c>
      <c r="O62" s="1555">
        <v>0.45</v>
      </c>
      <c r="P62" s="631">
        <v>0.55000000000000004</v>
      </c>
      <c r="Q62" s="1554">
        <v>0.71</v>
      </c>
      <c r="R62" s="631">
        <v>0.6</v>
      </c>
      <c r="S62" s="1555">
        <v>0.79</v>
      </c>
      <c r="T62" s="630">
        <v>0.6</v>
      </c>
      <c r="U62" s="1455"/>
      <c r="V62" s="5"/>
      <c r="W62" s="5"/>
      <c r="X62" s="5"/>
      <c r="Y62" s="5"/>
      <c r="Z62" s="5"/>
      <c r="AA62" s="5"/>
      <c r="AB62" s="5"/>
      <c r="AC62" s="62"/>
      <c r="AD62" s="1455"/>
      <c r="AE62" s="5"/>
      <c r="AF62" s="5"/>
      <c r="AG62" s="5"/>
      <c r="AH62" s="5"/>
      <c r="AI62" s="5"/>
      <c r="AJ62" s="5"/>
      <c r="AK62" s="5"/>
      <c r="AL62" s="62"/>
      <c r="AM62" s="1455"/>
      <c r="AN62" s="60" t="s">
        <v>196</v>
      </c>
      <c r="AO62" s="164">
        <f>AVERAGE(AX62,BF62,BO62,CB62)</f>
        <v>0.25</v>
      </c>
      <c r="AP62" s="1132" t="s">
        <v>196</v>
      </c>
      <c r="AQ62" s="164">
        <f>AVERAGE(AZ62,BH62,BQ62)</f>
        <v>0.25</v>
      </c>
      <c r="AR62" s="556">
        <v>0.61</v>
      </c>
      <c r="AS62" s="164">
        <f>AVERAGE(BB62,BJ62,BS62,BW62)</f>
        <v>0.35</v>
      </c>
      <c r="AT62" s="556">
        <v>0.66</v>
      </c>
      <c r="AU62" s="52">
        <v>0.61</v>
      </c>
      <c r="AV62" s="1468"/>
      <c r="AW62" s="74"/>
      <c r="AX62" s="533"/>
      <c r="AY62" s="74"/>
      <c r="AZ62" s="533"/>
      <c r="BA62" s="74"/>
      <c r="BB62" s="1096"/>
      <c r="BC62" s="1630"/>
      <c r="BD62" s="1444" t="s">
        <v>229</v>
      </c>
      <c r="BE62" s="631" t="s">
        <v>229</v>
      </c>
      <c r="BF62" s="1105">
        <v>0.25</v>
      </c>
      <c r="BG62" s="1554">
        <v>0.2</v>
      </c>
      <c r="BH62" s="631">
        <v>0.25</v>
      </c>
      <c r="BI62" s="1554">
        <v>0.3</v>
      </c>
      <c r="BJ62" s="631">
        <v>0.35</v>
      </c>
      <c r="BK62" s="1554">
        <v>0.66</v>
      </c>
      <c r="BL62" s="630">
        <v>0.35</v>
      </c>
      <c r="BM62" s="4"/>
      <c r="BN62" s="5"/>
      <c r="BO62" s="5"/>
      <c r="BP62" s="5"/>
      <c r="BQ62" s="5"/>
      <c r="BR62" s="5"/>
      <c r="BS62" s="5"/>
      <c r="BT62" s="62"/>
      <c r="BU62" s="2031"/>
      <c r="BV62" s="5"/>
      <c r="BW62" s="5"/>
      <c r="BX62" s="5"/>
      <c r="BY62" s="62"/>
      <c r="BZ62" s="1455"/>
      <c r="CA62" s="5"/>
      <c r="CB62" s="37"/>
      <c r="CC62" s="1469">
        <v>0.13</v>
      </c>
      <c r="CD62" s="231">
        <v>0.7</v>
      </c>
      <c r="CE62" s="5">
        <v>0.75</v>
      </c>
      <c r="CF62" s="230">
        <v>0.52</v>
      </c>
      <c r="CG62" s="62">
        <v>0.75</v>
      </c>
      <c r="CH62" s="1455"/>
      <c r="CI62" s="5"/>
      <c r="CJ62" s="5"/>
      <c r="CK62" s="37"/>
      <c r="CL62" s="2268"/>
      <c r="CM62" s="2268"/>
      <c r="CN62" s="2268"/>
      <c r="CO62" s="2268"/>
      <c r="CP62" s="2268"/>
      <c r="CQ62" s="2268"/>
      <c r="CR62" s="2268"/>
      <c r="CS62" s="2268"/>
      <c r="CT62" s="2268"/>
      <c r="CU62" s="2268"/>
      <c r="CV62" s="2268"/>
      <c r="CW62" s="2268"/>
      <c r="CX62" s="2268"/>
      <c r="CY62" s="2268"/>
      <c r="CZ62" s="2268"/>
      <c r="DA62" s="2268"/>
      <c r="DB62" s="2268"/>
      <c r="DC62" s="2268"/>
      <c r="DD62" s="2268"/>
    </row>
    <row r="63" spans="1:108" s="626" customFormat="1" ht="31.5" x14ac:dyDescent="0.25">
      <c r="A63" s="1121" t="s">
        <v>84</v>
      </c>
      <c r="B63" s="99" t="s">
        <v>63</v>
      </c>
      <c r="C63" s="706"/>
      <c r="D63" s="283"/>
      <c r="E63" s="79"/>
      <c r="F63" s="79"/>
      <c r="G63" s="79"/>
      <c r="H63" s="520">
        <v>0.71</v>
      </c>
      <c r="I63" s="1136">
        <v>0.25</v>
      </c>
      <c r="J63" s="1136">
        <v>0.79</v>
      </c>
      <c r="K63" s="62">
        <v>0.8</v>
      </c>
      <c r="L63" s="1445" t="s">
        <v>196</v>
      </c>
      <c r="M63" s="631" t="s">
        <v>196</v>
      </c>
      <c r="N63" s="631">
        <v>0.1</v>
      </c>
      <c r="O63" s="1554">
        <v>0.45</v>
      </c>
      <c r="P63" s="631">
        <v>0.15</v>
      </c>
      <c r="Q63" s="1554">
        <v>0.71</v>
      </c>
      <c r="R63" s="631">
        <v>0.25</v>
      </c>
      <c r="S63" s="1555">
        <v>0.79</v>
      </c>
      <c r="T63" s="630">
        <v>0.5</v>
      </c>
      <c r="U63" s="1458"/>
      <c r="V63" s="79"/>
      <c r="W63" s="79"/>
      <c r="X63" s="79"/>
      <c r="Y63" s="79"/>
      <c r="Z63" s="79"/>
      <c r="AA63" s="79"/>
      <c r="AB63" s="79"/>
      <c r="AC63" s="595"/>
      <c r="AD63" s="1458"/>
      <c r="AE63" s="79"/>
      <c r="AF63" s="79"/>
      <c r="AG63" s="79"/>
      <c r="AH63" s="79"/>
      <c r="AI63" s="79"/>
      <c r="AJ63" s="79"/>
      <c r="AK63" s="79"/>
      <c r="AL63" s="595"/>
      <c r="AM63" s="1455"/>
      <c r="AN63" s="60" t="s">
        <v>196</v>
      </c>
      <c r="AO63" s="164">
        <f>AVERAGE(AX63,BF63,BO63,CB63)</f>
        <v>0.27</v>
      </c>
      <c r="AP63" s="1132" t="s">
        <v>196</v>
      </c>
      <c r="AQ63" s="164">
        <f>AVERAGE(AZ63,BH63,BQ63)</f>
        <v>0.33</v>
      </c>
      <c r="AR63" s="556">
        <v>0.61</v>
      </c>
      <c r="AS63" s="164">
        <f>AVERAGE(BB63,BJ63,BS63,BW63)</f>
        <v>0.37</v>
      </c>
      <c r="AT63" s="556">
        <v>0.66</v>
      </c>
      <c r="AU63" s="52">
        <v>0.61</v>
      </c>
      <c r="AV63" s="1475"/>
      <c r="AW63" s="79"/>
      <c r="AX63" s="378"/>
      <c r="AY63" s="79"/>
      <c r="AZ63" s="378"/>
      <c r="BA63" s="79"/>
      <c r="BB63" s="1089"/>
      <c r="BC63" s="1626"/>
      <c r="BD63" s="1445" t="s">
        <v>229</v>
      </c>
      <c r="BE63" s="1129" t="s">
        <v>229</v>
      </c>
      <c r="BF63" s="1105">
        <v>0.27</v>
      </c>
      <c r="BG63" s="1572">
        <v>0.3</v>
      </c>
      <c r="BH63" s="498">
        <v>0.33</v>
      </c>
      <c r="BI63" s="1572">
        <v>0.35</v>
      </c>
      <c r="BJ63" s="498">
        <v>0.37</v>
      </c>
      <c r="BK63" s="1572">
        <v>0.7</v>
      </c>
      <c r="BL63" s="1676">
        <v>0.37</v>
      </c>
      <c r="BM63" s="78"/>
      <c r="BN63" s="79"/>
      <c r="BO63" s="79"/>
      <c r="BP63" s="79"/>
      <c r="BQ63" s="79"/>
      <c r="BR63" s="79"/>
      <c r="BS63" s="79"/>
      <c r="BT63" s="595"/>
      <c r="BU63" s="2034"/>
      <c r="BV63" s="79"/>
      <c r="BW63" s="79"/>
      <c r="BX63" s="79"/>
      <c r="BY63" s="595"/>
      <c r="BZ63" s="1458"/>
      <c r="CA63" s="79"/>
      <c r="CB63" s="31"/>
      <c r="CC63" s="1469">
        <v>0.13</v>
      </c>
      <c r="CD63" s="231">
        <v>0.7</v>
      </c>
      <c r="CE63" s="5">
        <v>0.75</v>
      </c>
      <c r="CF63" s="230">
        <v>0.52</v>
      </c>
      <c r="CG63" s="62">
        <v>0.75</v>
      </c>
      <c r="CH63" s="1455"/>
      <c r="CI63" s="5"/>
      <c r="CJ63" s="5"/>
      <c r="CK63" s="37"/>
      <c r="CL63" s="2268"/>
      <c r="CM63" s="2268"/>
      <c r="CN63" s="2268"/>
      <c r="CO63" s="2268"/>
      <c r="CP63" s="2268"/>
      <c r="CQ63" s="2268"/>
      <c r="CR63" s="2268"/>
      <c r="CS63" s="2268"/>
      <c r="CT63" s="2268"/>
      <c r="CU63" s="2268"/>
      <c r="CV63" s="2268"/>
      <c r="CW63" s="2268"/>
      <c r="CX63" s="2268"/>
      <c r="CY63" s="2268"/>
      <c r="CZ63" s="2268"/>
      <c r="DA63" s="2268"/>
      <c r="DB63" s="2268"/>
      <c r="DC63" s="2268"/>
      <c r="DD63" s="2268"/>
    </row>
    <row r="64" spans="1:108" s="626" customFormat="1" ht="27.95" customHeight="1" x14ac:dyDescent="0.25">
      <c r="A64" s="1131" t="s">
        <v>85</v>
      </c>
      <c r="B64" s="99" t="s">
        <v>63</v>
      </c>
      <c r="C64" s="1427"/>
      <c r="D64" s="38"/>
      <c r="E64" s="1136">
        <v>0.05</v>
      </c>
      <c r="F64" s="1122" t="s">
        <v>196</v>
      </c>
      <c r="G64" s="1136">
        <v>0.1</v>
      </c>
      <c r="H64" s="520">
        <v>0.68</v>
      </c>
      <c r="I64" s="1136">
        <v>0.15</v>
      </c>
      <c r="J64" s="1136">
        <v>0.77</v>
      </c>
      <c r="K64" s="62">
        <v>0.5</v>
      </c>
      <c r="L64" s="1444" t="s">
        <v>196</v>
      </c>
      <c r="M64" s="631" t="s">
        <v>196</v>
      </c>
      <c r="N64" s="631">
        <v>0.05</v>
      </c>
      <c r="O64" s="1554">
        <v>0.42</v>
      </c>
      <c r="P64" s="631">
        <v>0.1</v>
      </c>
      <c r="Q64" s="1554">
        <v>0.68</v>
      </c>
      <c r="R64" s="631">
        <v>0.15</v>
      </c>
      <c r="S64" s="1555">
        <v>0.77</v>
      </c>
      <c r="T64" s="630">
        <v>0.2</v>
      </c>
      <c r="U64" s="1455"/>
      <c r="V64" s="5"/>
      <c r="W64" s="5"/>
      <c r="X64" s="5"/>
      <c r="Y64" s="5"/>
      <c r="Z64" s="5"/>
      <c r="AA64" s="5"/>
      <c r="AB64" s="5"/>
      <c r="AC64" s="62"/>
      <c r="AD64" s="1455"/>
      <c r="AE64" s="5"/>
      <c r="AF64" s="5"/>
      <c r="AG64" s="5"/>
      <c r="AH64" s="5"/>
      <c r="AI64" s="5"/>
      <c r="AJ64" s="5"/>
      <c r="AK64" s="5"/>
      <c r="AL64" s="62"/>
      <c r="AM64" s="1455"/>
      <c r="AN64" s="60" t="s">
        <v>196</v>
      </c>
      <c r="AO64" s="164">
        <f>AVERAGE(AX64,BF64,BO64,CB64)</f>
        <v>0.25</v>
      </c>
      <c r="AP64" s="1132" t="s">
        <v>196</v>
      </c>
      <c r="AQ64" s="164">
        <f>AVERAGE(AZ64,BH64,BQ64)</f>
        <v>0.3</v>
      </c>
      <c r="AR64" s="556">
        <v>0.56999999999999995</v>
      </c>
      <c r="AS64" s="164">
        <f>AVERAGE(BB64,BJ64,BS64,BW64)</f>
        <v>0.35</v>
      </c>
      <c r="AT64" s="556">
        <v>0.65</v>
      </c>
      <c r="AU64" s="52">
        <v>0.56999999999999995</v>
      </c>
      <c r="AV64" s="1469"/>
      <c r="AW64" s="5"/>
      <c r="AX64" s="384"/>
      <c r="AY64" s="5"/>
      <c r="AZ64" s="384"/>
      <c r="BA64" s="5"/>
      <c r="BB64" s="1091"/>
      <c r="BC64" s="1625"/>
      <c r="BD64" s="1444" t="s">
        <v>229</v>
      </c>
      <c r="BE64" s="631" t="s">
        <v>229</v>
      </c>
      <c r="BF64" s="1105">
        <v>0.25</v>
      </c>
      <c r="BG64" s="1562">
        <v>0.56999999999999995</v>
      </c>
      <c r="BH64" s="625">
        <v>0.3</v>
      </c>
      <c r="BI64" s="1572">
        <v>0.32</v>
      </c>
      <c r="BJ64" s="498">
        <v>0.35</v>
      </c>
      <c r="BK64" s="1572">
        <v>0.65</v>
      </c>
      <c r="BL64" s="1676">
        <v>0.35</v>
      </c>
      <c r="BM64" s="4"/>
      <c r="BN64" s="5"/>
      <c r="BO64" s="5"/>
      <c r="BP64" s="5"/>
      <c r="BQ64" s="5"/>
      <c r="BR64" s="5"/>
      <c r="BS64" s="5"/>
      <c r="BT64" s="62"/>
      <c r="BU64" s="2031"/>
      <c r="BV64" s="5"/>
      <c r="BW64" s="5"/>
      <c r="BX64" s="5"/>
      <c r="BY64" s="62"/>
      <c r="BZ64" s="1455"/>
      <c r="CA64" s="5"/>
      <c r="CB64" s="37"/>
      <c r="CC64" s="1469"/>
      <c r="CD64" s="5"/>
      <c r="CE64" s="5"/>
      <c r="CF64" s="5"/>
      <c r="CG64" s="62"/>
      <c r="CH64" s="1455"/>
      <c r="CI64" s="5"/>
      <c r="CJ64" s="5"/>
      <c r="CK64" s="37"/>
      <c r="CL64" s="2268"/>
      <c r="CM64" s="2268"/>
      <c r="CN64" s="2268"/>
      <c r="CO64" s="2268"/>
      <c r="CP64" s="2268"/>
      <c r="CQ64" s="2268"/>
      <c r="CR64" s="2268"/>
      <c r="CS64" s="2268"/>
      <c r="CT64" s="2268"/>
      <c r="CU64" s="2268"/>
      <c r="CV64" s="2268"/>
      <c r="CW64" s="2268"/>
      <c r="CX64" s="2268"/>
      <c r="CY64" s="2268"/>
      <c r="CZ64" s="2268"/>
      <c r="DA64" s="2268"/>
      <c r="DB64" s="2268"/>
      <c r="DC64" s="2268"/>
      <c r="DD64" s="2268"/>
    </row>
    <row r="65" spans="1:108" s="626" customFormat="1" ht="31.5" x14ac:dyDescent="0.25">
      <c r="A65" s="1121" t="s">
        <v>86</v>
      </c>
      <c r="B65" s="99" t="s">
        <v>87</v>
      </c>
      <c r="C65" s="1432"/>
      <c r="D65" s="38"/>
      <c r="E65" s="79"/>
      <c r="F65" s="79" t="s">
        <v>196</v>
      </c>
      <c r="G65" s="79"/>
      <c r="H65" s="79"/>
      <c r="I65" s="79"/>
      <c r="J65" s="79"/>
      <c r="K65" s="595"/>
      <c r="L65" s="1445"/>
      <c r="M65" s="1129"/>
      <c r="N65" s="1129"/>
      <c r="O65" s="1129"/>
      <c r="P65" s="1129"/>
      <c r="Q65" s="1129"/>
      <c r="R65" s="1129"/>
      <c r="S65" s="1129"/>
      <c r="T65" s="629"/>
      <c r="U65" s="1458"/>
      <c r="V65" s="79"/>
      <c r="W65" s="79"/>
      <c r="X65" s="79"/>
      <c r="Y65" s="79"/>
      <c r="Z65" s="79"/>
      <c r="AA65" s="79"/>
      <c r="AB65" s="79"/>
      <c r="AC65" s="595"/>
      <c r="AD65" s="1458"/>
      <c r="AE65" s="79"/>
      <c r="AF65" s="79"/>
      <c r="AG65" s="79"/>
      <c r="AH65" s="79"/>
      <c r="AI65" s="79"/>
      <c r="AJ65" s="79"/>
      <c r="AK65" s="79"/>
      <c r="AL65" s="595"/>
      <c r="AM65" s="1455"/>
      <c r="AN65" s="384" t="s">
        <v>196</v>
      </c>
      <c r="AO65" s="164"/>
      <c r="AP65" s="1132"/>
      <c r="AQ65" s="164">
        <v>0</v>
      </c>
      <c r="AR65" s="60"/>
      <c r="AS65" s="164">
        <v>0</v>
      </c>
      <c r="AT65" s="164"/>
      <c r="AU65" s="52">
        <v>0</v>
      </c>
      <c r="AV65" s="1475"/>
      <c r="AW65" s="79"/>
      <c r="AX65" s="378"/>
      <c r="AY65" s="79"/>
      <c r="AZ65" s="378"/>
      <c r="BA65" s="79"/>
      <c r="BB65" s="1089"/>
      <c r="BC65" s="1626"/>
      <c r="BD65" s="1445"/>
      <c r="BE65" s="1129"/>
      <c r="BF65" s="1107"/>
      <c r="BG65" s="498"/>
      <c r="BH65" s="1110"/>
      <c r="BI65" s="1129"/>
      <c r="BJ65" s="1107"/>
      <c r="BK65" s="1107"/>
      <c r="BL65" s="1369"/>
      <c r="BM65" s="78"/>
      <c r="BN65" s="79"/>
      <c r="BO65" s="79"/>
      <c r="BP65" s="79"/>
      <c r="BQ65" s="79"/>
      <c r="BR65" s="79"/>
      <c r="BS65" s="79"/>
      <c r="BT65" s="595"/>
      <c r="BU65" s="2034"/>
      <c r="BV65" s="79"/>
      <c r="BW65" s="79"/>
      <c r="BX65" s="79"/>
      <c r="BY65" s="595"/>
      <c r="BZ65" s="1458"/>
      <c r="CA65" s="79"/>
      <c r="CB65" s="31"/>
      <c r="CC65" s="1469"/>
      <c r="CD65" s="5"/>
      <c r="CE65" s="5"/>
      <c r="CF65" s="5"/>
      <c r="CG65" s="62"/>
      <c r="CH65" s="1455"/>
      <c r="CI65" s="5"/>
      <c r="CJ65" s="5"/>
      <c r="CK65" s="37"/>
      <c r="CL65" s="2268"/>
      <c r="CM65" s="2268"/>
      <c r="CN65" s="2268"/>
      <c r="CO65" s="2268"/>
      <c r="CP65" s="2268"/>
      <c r="CQ65" s="2268"/>
      <c r="CR65" s="2268"/>
      <c r="CS65" s="2268"/>
      <c r="CT65" s="2268"/>
      <c r="CU65" s="2268"/>
      <c r="CV65" s="2268"/>
      <c r="CW65" s="2268"/>
      <c r="CX65" s="2268"/>
      <c r="CY65" s="2268"/>
      <c r="CZ65" s="2268"/>
      <c r="DA65" s="2268"/>
      <c r="DB65" s="2268"/>
      <c r="DC65" s="2268"/>
      <c r="DD65" s="2268"/>
    </row>
    <row r="66" spans="1:108" s="1967" customFormat="1" ht="15.75" x14ac:dyDescent="0.25">
      <c r="A66" s="2088" t="s">
        <v>88</v>
      </c>
      <c r="B66" s="2086"/>
      <c r="C66" s="2086"/>
      <c r="D66" s="2086"/>
      <c r="E66" s="2086"/>
      <c r="F66" s="2086"/>
      <c r="G66" s="2086"/>
      <c r="H66" s="2086"/>
      <c r="I66" s="2086"/>
      <c r="J66" s="2086"/>
      <c r="K66" s="2086"/>
      <c r="L66" s="2086"/>
      <c r="M66" s="2086"/>
      <c r="N66" s="2086"/>
      <c r="O66" s="2086"/>
      <c r="P66" s="2086"/>
      <c r="Q66" s="2086"/>
      <c r="R66" s="2086"/>
      <c r="S66" s="2086"/>
      <c r="T66" s="2086"/>
      <c r="U66" s="2086"/>
      <c r="V66" s="2086"/>
      <c r="W66" s="2086"/>
      <c r="X66" s="2086"/>
      <c r="Y66" s="2086"/>
      <c r="Z66" s="2086"/>
      <c r="AA66" s="2086"/>
      <c r="AB66" s="2086"/>
      <c r="AC66" s="2086"/>
      <c r="AD66" s="2086"/>
      <c r="AE66" s="2086"/>
      <c r="AF66" s="2086"/>
      <c r="AG66" s="2086"/>
      <c r="AH66" s="2086"/>
      <c r="AI66" s="2086"/>
      <c r="AJ66" s="2086"/>
      <c r="AK66" s="2086"/>
      <c r="AL66" s="2086"/>
      <c r="AM66" s="2086"/>
      <c r="AN66" s="2086"/>
      <c r="AO66" s="2086"/>
      <c r="AP66" s="2086"/>
      <c r="AQ66" s="2086"/>
      <c r="AR66" s="2086"/>
      <c r="AS66" s="2086"/>
      <c r="AT66" s="2086"/>
      <c r="AU66" s="2086"/>
      <c r="AV66" s="2086"/>
      <c r="AW66" s="2086"/>
      <c r="AX66" s="2086"/>
      <c r="AY66" s="2086"/>
      <c r="AZ66" s="2086"/>
      <c r="BA66" s="2086"/>
      <c r="BB66" s="2086"/>
      <c r="BC66" s="2086"/>
      <c r="BD66" s="2086"/>
      <c r="BE66" s="2086"/>
      <c r="BF66" s="2086"/>
      <c r="BG66" s="2086"/>
      <c r="BH66" s="2086"/>
      <c r="BI66" s="2086"/>
      <c r="BJ66" s="2086"/>
      <c r="BK66" s="2086"/>
      <c r="BL66" s="2086"/>
      <c r="BM66" s="2086"/>
      <c r="BN66" s="2086"/>
      <c r="BO66" s="2086"/>
      <c r="BP66" s="2086"/>
      <c r="BQ66" s="2086"/>
      <c r="BR66" s="2086"/>
      <c r="BS66" s="2086"/>
      <c r="BT66" s="2086"/>
      <c r="BU66" s="2086"/>
      <c r="BV66" s="2086"/>
      <c r="BW66" s="2086"/>
      <c r="BX66" s="2086"/>
      <c r="BY66" s="2086"/>
      <c r="BZ66" s="2086"/>
      <c r="CA66" s="2086"/>
      <c r="CB66" s="2086"/>
      <c r="CC66" s="2086"/>
      <c r="CD66" s="2086"/>
      <c r="CE66" s="2086"/>
      <c r="CF66" s="2086"/>
      <c r="CG66" s="2086"/>
      <c r="CH66" s="2086"/>
      <c r="CI66" s="2086"/>
      <c r="CJ66" s="2086"/>
      <c r="CK66" s="2087"/>
      <c r="CL66" s="2268"/>
      <c r="CM66" s="2268"/>
      <c r="CN66" s="2268"/>
      <c r="CO66" s="2268"/>
      <c r="CP66" s="2268"/>
      <c r="CQ66" s="2268"/>
      <c r="CR66" s="2268"/>
      <c r="CS66" s="2268"/>
      <c r="CT66" s="2268"/>
      <c r="CU66" s="2268"/>
      <c r="CV66" s="2268"/>
      <c r="CW66" s="2268"/>
      <c r="CX66" s="2268"/>
      <c r="CY66" s="2268"/>
      <c r="CZ66" s="2268"/>
      <c r="DA66" s="2268"/>
      <c r="DB66" s="2268"/>
      <c r="DC66" s="2268"/>
      <c r="DD66" s="2268"/>
    </row>
    <row r="67" spans="1:108" s="626" customFormat="1" ht="47.45" customHeight="1" x14ac:dyDescent="0.25">
      <c r="A67" s="309" t="s">
        <v>89</v>
      </c>
      <c r="B67" s="18" t="s">
        <v>90</v>
      </c>
      <c r="C67" s="1427">
        <v>0</v>
      </c>
      <c r="D67" s="1124">
        <v>0</v>
      </c>
      <c r="E67" s="1126">
        <v>1</v>
      </c>
      <c r="F67" s="1124">
        <v>0</v>
      </c>
      <c r="G67" s="1126">
        <v>2</v>
      </c>
      <c r="H67" s="1124">
        <v>14</v>
      </c>
      <c r="I67" s="1126">
        <v>3</v>
      </c>
      <c r="J67" s="1126">
        <v>7</v>
      </c>
      <c r="K67" s="595">
        <v>3</v>
      </c>
      <c r="L67" s="1445"/>
      <c r="M67" s="1560">
        <v>0</v>
      </c>
      <c r="N67" s="1129">
        <v>1</v>
      </c>
      <c r="O67" s="1561">
        <v>14</v>
      </c>
      <c r="P67" s="1129">
        <v>2</v>
      </c>
      <c r="Q67" s="1560">
        <v>0</v>
      </c>
      <c r="R67" s="1129">
        <v>3</v>
      </c>
      <c r="S67" s="1561">
        <v>7</v>
      </c>
      <c r="T67" s="629">
        <v>3</v>
      </c>
      <c r="U67" s="1458"/>
      <c r="V67" s="79"/>
      <c r="W67" s="79"/>
      <c r="X67" s="79"/>
      <c r="Y67" s="79"/>
      <c r="Z67" s="79"/>
      <c r="AA67" s="79"/>
      <c r="AB67" s="79"/>
      <c r="AC67" s="595"/>
      <c r="AD67" s="1458"/>
      <c r="AE67" s="79"/>
      <c r="AF67" s="79"/>
      <c r="AG67" s="79"/>
      <c r="AH67" s="79"/>
      <c r="AI67" s="79"/>
      <c r="AJ67" s="79"/>
      <c r="AK67" s="79"/>
      <c r="AL67" s="595"/>
      <c r="AM67" s="1537">
        <v>6</v>
      </c>
      <c r="AN67" s="1125">
        <v>6</v>
      </c>
      <c r="AO67" s="1668">
        <f>SUM(AX67,BF67,BO67,CB67)</f>
        <v>5</v>
      </c>
      <c r="AP67" s="1127">
        <v>0</v>
      </c>
      <c r="AQ67" s="1126">
        <f>SUM(AZ67,BH67,BQ67)</f>
        <v>1</v>
      </c>
      <c r="AR67" s="1126">
        <v>0</v>
      </c>
      <c r="AS67" s="1126">
        <f>SUM(BB67,BJ67,BS67,BW67)</f>
        <v>0</v>
      </c>
      <c r="AT67" s="1130">
        <v>6</v>
      </c>
      <c r="AU67" s="1774">
        <f>SUM(BD67,BM67,BU67,BZ67)</f>
        <v>6</v>
      </c>
      <c r="AV67" s="1475"/>
      <c r="AW67" s="79"/>
      <c r="AX67" s="378"/>
      <c r="AY67" s="79"/>
      <c r="AZ67" s="378"/>
      <c r="BA67" s="79"/>
      <c r="BB67" s="1089"/>
      <c r="BC67" s="1626"/>
      <c r="BD67" s="1445">
        <v>6</v>
      </c>
      <c r="BE67" s="1561">
        <v>6</v>
      </c>
      <c r="BF67" s="1129">
        <v>5</v>
      </c>
      <c r="BG67" s="1107"/>
      <c r="BH67" s="1107">
        <v>1</v>
      </c>
      <c r="BI67" s="1107"/>
      <c r="BJ67" s="1129">
        <v>0</v>
      </c>
      <c r="BK67" s="1561">
        <v>6</v>
      </c>
      <c r="BL67" s="629">
        <v>0</v>
      </c>
      <c r="BM67" s="78"/>
      <c r="BN67" s="79"/>
      <c r="BO67" s="79"/>
      <c r="BP67" s="79"/>
      <c r="BQ67" s="79"/>
      <c r="BR67" s="79"/>
      <c r="BS67" s="79"/>
      <c r="BT67" s="595"/>
      <c r="BU67" s="2034"/>
      <c r="BV67" s="79"/>
      <c r="BW67" s="79"/>
      <c r="BX67" s="79"/>
      <c r="BY67" s="595"/>
      <c r="BZ67" s="1458"/>
      <c r="CA67" s="79"/>
      <c r="CB67" s="31"/>
      <c r="CC67" s="1641"/>
      <c r="CD67" s="439"/>
      <c r="CE67" s="439"/>
      <c r="CF67" s="439"/>
      <c r="CG67" s="1783"/>
      <c r="CH67" s="1537"/>
      <c r="CI67" s="439"/>
      <c r="CJ67" s="439"/>
      <c r="CK67" s="1404"/>
      <c r="CL67" s="2268"/>
      <c r="CM67" s="2268"/>
      <c r="CN67" s="2268"/>
      <c r="CO67" s="2268"/>
      <c r="CP67" s="2268"/>
      <c r="CQ67" s="2268"/>
      <c r="CR67" s="2268"/>
      <c r="CS67" s="2268"/>
      <c r="CT67" s="2268"/>
      <c r="CU67" s="2268"/>
      <c r="CV67" s="2268"/>
      <c r="CW67" s="2268"/>
      <c r="CX67" s="2268"/>
      <c r="CY67" s="2268"/>
      <c r="CZ67" s="2268"/>
      <c r="DA67" s="2268"/>
      <c r="DB67" s="2268"/>
      <c r="DC67" s="2268"/>
      <c r="DD67" s="2268"/>
    </row>
    <row r="68" spans="1:108" s="626" customFormat="1" ht="35.450000000000003" customHeight="1" x14ac:dyDescent="0.25">
      <c r="A68" s="1118" t="s">
        <v>91</v>
      </c>
      <c r="B68" s="18" t="s">
        <v>92</v>
      </c>
      <c r="C68" s="1433">
        <v>0.84</v>
      </c>
      <c r="D68" s="520">
        <v>0.8</v>
      </c>
      <c r="E68" s="1136">
        <v>0.15</v>
      </c>
      <c r="F68" s="520">
        <v>1</v>
      </c>
      <c r="G68" s="1136">
        <v>0.25</v>
      </c>
      <c r="H68" s="520">
        <v>0.93</v>
      </c>
      <c r="I68" s="1136">
        <v>0.3</v>
      </c>
      <c r="J68" s="1136">
        <v>0.65</v>
      </c>
      <c r="K68" s="62">
        <v>0.7</v>
      </c>
      <c r="L68" s="1444">
        <v>0.84</v>
      </c>
      <c r="M68" s="1554">
        <v>0.8</v>
      </c>
      <c r="N68" s="631">
        <v>0.15</v>
      </c>
      <c r="O68" s="631">
        <v>1</v>
      </c>
      <c r="P68" s="631">
        <v>0.25</v>
      </c>
      <c r="Q68" s="1554">
        <v>0.93</v>
      </c>
      <c r="R68" s="631">
        <v>0.3</v>
      </c>
      <c r="S68" s="1677">
        <v>0.65</v>
      </c>
      <c r="T68" s="630">
        <v>0.7</v>
      </c>
      <c r="U68" s="1444"/>
      <c r="V68" s="5"/>
      <c r="W68" s="5"/>
      <c r="X68" s="5"/>
      <c r="Y68" s="5"/>
      <c r="Z68" s="5"/>
      <c r="AA68" s="5"/>
      <c r="AB68" s="5"/>
      <c r="AC68" s="62"/>
      <c r="AD68" s="1455"/>
      <c r="AE68" s="5"/>
      <c r="AF68" s="5"/>
      <c r="AG68" s="5"/>
      <c r="AH68" s="5"/>
      <c r="AI68" s="5"/>
      <c r="AJ68" s="5"/>
      <c r="AK68" s="5"/>
      <c r="AL68" s="62"/>
      <c r="AM68" s="1425">
        <v>0.12</v>
      </c>
      <c r="AN68" s="1665">
        <v>0.73</v>
      </c>
      <c r="AO68" s="1669">
        <f>AVERAGE(AX68,BF68,BO68,CB68)</f>
        <v>0.6</v>
      </c>
      <c r="AP68" s="1132">
        <v>0</v>
      </c>
      <c r="AQ68" s="164">
        <f>AVERAGE(AZ68,BH68,BQ68)</f>
        <v>0</v>
      </c>
      <c r="AR68" s="164">
        <v>0</v>
      </c>
      <c r="AS68" s="164">
        <f>AVERAGE(BB68,BJ68,BS68,BW68)</f>
        <v>0</v>
      </c>
      <c r="AT68" s="164">
        <v>0</v>
      </c>
      <c r="AU68" s="52">
        <f>AVERAGE(BD68,BM68,BU68,BZ68)</f>
        <v>0.12</v>
      </c>
      <c r="AV68" s="1469"/>
      <c r="AW68" s="5"/>
      <c r="AX68" s="384"/>
      <c r="AY68" s="5"/>
      <c r="AZ68" s="384"/>
      <c r="BA68" s="5"/>
      <c r="BB68" s="1091"/>
      <c r="BC68" s="1625"/>
      <c r="BD68" s="1444">
        <v>0.12</v>
      </c>
      <c r="BE68" s="1554">
        <v>0.73</v>
      </c>
      <c r="BF68" s="631">
        <v>0.6</v>
      </c>
      <c r="BG68" s="1105"/>
      <c r="BH68" s="1105">
        <v>0</v>
      </c>
      <c r="BI68" s="1105"/>
      <c r="BJ68" s="631">
        <v>0</v>
      </c>
      <c r="BK68" s="631"/>
      <c r="BL68" s="630">
        <v>0</v>
      </c>
      <c r="BM68" s="4"/>
      <c r="BN68" s="5"/>
      <c r="BO68" s="5"/>
      <c r="BP68" s="5"/>
      <c r="BQ68" s="5"/>
      <c r="BR68" s="5"/>
      <c r="BS68" s="5"/>
      <c r="BT68" s="62"/>
      <c r="BU68" s="2031"/>
      <c r="BV68" s="5"/>
      <c r="BW68" s="5"/>
      <c r="BX68" s="5"/>
      <c r="BY68" s="62"/>
      <c r="BZ68" s="1455"/>
      <c r="CA68" s="5"/>
      <c r="CB68" s="37"/>
      <c r="CC68" s="1640"/>
      <c r="CD68" s="222"/>
      <c r="CE68" s="222"/>
      <c r="CF68" s="222"/>
      <c r="CG68" s="798"/>
      <c r="CH68" s="1425"/>
      <c r="CI68" s="222"/>
      <c r="CJ68" s="222"/>
      <c r="CK68" s="349"/>
      <c r="CL68" s="2268"/>
      <c r="CM68" s="2268"/>
      <c r="CN68" s="2268"/>
      <c r="CO68" s="2268"/>
      <c r="CP68" s="2268"/>
      <c r="CQ68" s="2268"/>
      <c r="CR68" s="2268"/>
      <c r="CS68" s="2268"/>
      <c r="CT68" s="2268"/>
      <c r="CU68" s="2268"/>
      <c r="CV68" s="2268"/>
      <c r="CW68" s="2268"/>
      <c r="CX68" s="2268"/>
      <c r="CY68" s="2268"/>
      <c r="CZ68" s="2268"/>
      <c r="DA68" s="2268"/>
      <c r="DB68" s="2268"/>
      <c r="DC68" s="2268"/>
      <c r="DD68" s="2268"/>
    </row>
    <row r="69" spans="1:108" s="626" customFormat="1" ht="31.5" x14ac:dyDescent="0.25">
      <c r="A69" s="309" t="s">
        <v>93</v>
      </c>
      <c r="B69" s="18" t="s">
        <v>94</v>
      </c>
      <c r="C69" s="1427">
        <v>0</v>
      </c>
      <c r="D69" s="1124">
        <v>0</v>
      </c>
      <c r="E69" s="1126">
        <v>1</v>
      </c>
      <c r="F69" s="1124">
        <v>0</v>
      </c>
      <c r="G69" s="1126">
        <v>2</v>
      </c>
      <c r="H69" s="1124">
        <v>1</v>
      </c>
      <c r="I69" s="1126">
        <v>3</v>
      </c>
      <c r="J69" s="1126">
        <v>2</v>
      </c>
      <c r="K69" s="595">
        <v>3</v>
      </c>
      <c r="L69" s="1445" t="s">
        <v>196</v>
      </c>
      <c r="M69" s="1561">
        <v>0</v>
      </c>
      <c r="N69" s="1129">
        <v>1</v>
      </c>
      <c r="O69" s="1561" t="s">
        <v>196</v>
      </c>
      <c r="P69" s="1129">
        <v>2</v>
      </c>
      <c r="Q69" s="1560">
        <v>1</v>
      </c>
      <c r="R69" s="1129">
        <v>3</v>
      </c>
      <c r="S69" s="1558">
        <v>2</v>
      </c>
      <c r="T69" s="629">
        <v>3</v>
      </c>
      <c r="U69" s="1445"/>
      <c r="V69" s="79"/>
      <c r="W69" s="79"/>
      <c r="X69" s="79"/>
      <c r="Y69" s="79"/>
      <c r="Z69" s="79"/>
      <c r="AA69" s="79"/>
      <c r="AB69" s="79"/>
      <c r="AC69" s="595"/>
      <c r="AD69" s="1458"/>
      <c r="AE69" s="79"/>
      <c r="AF69" s="79"/>
      <c r="AG69" s="79"/>
      <c r="AH69" s="79"/>
      <c r="AI69" s="79"/>
      <c r="AJ69" s="79"/>
      <c r="AK69" s="79"/>
      <c r="AL69" s="595"/>
      <c r="AM69" s="1537">
        <v>0</v>
      </c>
      <c r="AN69" s="1125">
        <v>6</v>
      </c>
      <c r="AO69" s="1668">
        <f>SUM(AX69,BF69,BO69,CB69)</f>
        <v>0</v>
      </c>
      <c r="AP69" s="1127">
        <v>0</v>
      </c>
      <c r="AQ69" s="1126">
        <f>SUM(AZ69,BH69,BQ69)</f>
        <v>0</v>
      </c>
      <c r="AR69" s="1126">
        <v>0</v>
      </c>
      <c r="AS69" s="1126">
        <f>SUM(BB69,BJ69,BS69,BW69)</f>
        <v>0</v>
      </c>
      <c r="AT69" s="1668"/>
      <c r="AU69" s="1774">
        <f>SUM(BD69,BM69,BU69,BZ69)</f>
        <v>0</v>
      </c>
      <c r="AV69" s="1475"/>
      <c r="AW69" s="79"/>
      <c r="AX69" s="378"/>
      <c r="AY69" s="79"/>
      <c r="AZ69" s="378"/>
      <c r="BA69" s="79"/>
      <c r="BB69" s="1089"/>
      <c r="BC69" s="1626"/>
      <c r="BD69" s="1445">
        <v>0</v>
      </c>
      <c r="BE69" s="1561">
        <v>6</v>
      </c>
      <c r="BF69" s="1129">
        <v>0</v>
      </c>
      <c r="BG69" s="1107"/>
      <c r="BH69" s="1107">
        <v>0</v>
      </c>
      <c r="BI69" s="1107"/>
      <c r="BJ69" s="1129">
        <v>0</v>
      </c>
      <c r="BK69" s="1129"/>
      <c r="BL69" s="629">
        <v>0</v>
      </c>
      <c r="BM69" s="78"/>
      <c r="BN69" s="79"/>
      <c r="BO69" s="79"/>
      <c r="BP69" s="79"/>
      <c r="BQ69" s="79"/>
      <c r="BR69" s="79"/>
      <c r="BS69" s="79"/>
      <c r="BT69" s="595"/>
      <c r="BU69" s="2034"/>
      <c r="BV69" s="79"/>
      <c r="BW69" s="79"/>
      <c r="BX69" s="79"/>
      <c r="BY69" s="595"/>
      <c r="BZ69" s="1458"/>
      <c r="CA69" s="79"/>
      <c r="CB69" s="31"/>
      <c r="CC69" s="1641"/>
      <c r="CD69" s="439"/>
      <c r="CE69" s="439"/>
      <c r="CF69" s="439"/>
      <c r="CG69" s="1783"/>
      <c r="CH69" s="1537"/>
      <c r="CI69" s="439"/>
      <c r="CJ69" s="439"/>
      <c r="CK69" s="1404"/>
      <c r="CL69" s="2268"/>
      <c r="CM69" s="2268"/>
      <c r="CN69" s="2268"/>
      <c r="CO69" s="2268"/>
      <c r="CP69" s="2268"/>
      <c r="CQ69" s="2268"/>
      <c r="CR69" s="2268"/>
      <c r="CS69" s="2268"/>
      <c r="CT69" s="2268"/>
      <c r="CU69" s="2268"/>
      <c r="CV69" s="2268"/>
      <c r="CW69" s="2268"/>
      <c r="CX69" s="2268"/>
      <c r="CY69" s="2268"/>
      <c r="CZ69" s="2268"/>
      <c r="DA69" s="2268"/>
      <c r="DB69" s="2268"/>
      <c r="DC69" s="2268"/>
      <c r="DD69" s="2268"/>
    </row>
    <row r="70" spans="1:108" s="626" customFormat="1" ht="31.5" x14ac:dyDescent="0.25">
      <c r="A70" s="1118" t="s">
        <v>95</v>
      </c>
      <c r="B70" s="18" t="s">
        <v>96</v>
      </c>
      <c r="C70" s="1420">
        <v>0</v>
      </c>
      <c r="D70" s="520">
        <v>0</v>
      </c>
      <c r="E70" s="1136">
        <v>0.5</v>
      </c>
      <c r="F70" s="1122">
        <v>0</v>
      </c>
      <c r="G70" s="1136">
        <v>0.8</v>
      </c>
      <c r="H70" s="1122">
        <v>0.5</v>
      </c>
      <c r="I70" s="1136">
        <v>1</v>
      </c>
      <c r="J70" s="1136">
        <v>0.65</v>
      </c>
      <c r="K70" s="62">
        <v>1</v>
      </c>
      <c r="L70" s="1445" t="s">
        <v>196</v>
      </c>
      <c r="M70" s="1554">
        <v>0</v>
      </c>
      <c r="N70" s="631">
        <v>0.5</v>
      </c>
      <c r="O70" s="1105" t="s">
        <v>196</v>
      </c>
      <c r="P70" s="631">
        <v>0.8</v>
      </c>
      <c r="Q70" s="1555">
        <v>0.5</v>
      </c>
      <c r="R70" s="631">
        <v>1</v>
      </c>
      <c r="S70" s="1554">
        <v>1</v>
      </c>
      <c r="T70" s="630">
        <v>1</v>
      </c>
      <c r="U70" s="1444"/>
      <c r="V70" s="5"/>
      <c r="W70" s="5"/>
      <c r="X70" s="5"/>
      <c r="Y70" s="5"/>
      <c r="Z70" s="5"/>
      <c r="AA70" s="5"/>
      <c r="AB70" s="5"/>
      <c r="AC70" s="62"/>
      <c r="AD70" s="1455"/>
      <c r="AE70" s="5"/>
      <c r="AF70" s="5"/>
      <c r="AG70" s="5"/>
      <c r="AH70" s="5"/>
      <c r="AI70" s="5"/>
      <c r="AJ70" s="5"/>
      <c r="AK70" s="5"/>
      <c r="AL70" s="62"/>
      <c r="AM70" s="1425">
        <v>0.41</v>
      </c>
      <c r="AN70" s="1125">
        <v>0</v>
      </c>
      <c r="AO70" s="1668">
        <f>SUM(AX70,BF70,BO70,CB70)</f>
        <v>0</v>
      </c>
      <c r="AP70" s="1127">
        <v>0</v>
      </c>
      <c r="AQ70" s="1126">
        <f>SUM(AZ70,BH70,BQ70)</f>
        <v>0</v>
      </c>
      <c r="AR70" s="1126">
        <v>0</v>
      </c>
      <c r="AS70" s="1126">
        <f>SUM(BB70,BJ70,BS70,BW70)</f>
        <v>0</v>
      </c>
      <c r="AT70" s="1668"/>
      <c r="AU70" s="1774">
        <f>SUM(BD70,BM70,BU70,BZ70)</f>
        <v>0.41</v>
      </c>
      <c r="AV70" s="1469"/>
      <c r="AW70" s="5"/>
      <c r="AX70" s="384"/>
      <c r="AY70" s="5"/>
      <c r="AZ70" s="384"/>
      <c r="BA70" s="5"/>
      <c r="BB70" s="1091"/>
      <c r="BC70" s="1625"/>
      <c r="BD70" s="1444">
        <v>0.41</v>
      </c>
      <c r="BE70" s="1554">
        <v>1</v>
      </c>
      <c r="BF70" s="631">
        <v>0</v>
      </c>
      <c r="BG70" s="1105"/>
      <c r="BH70" s="1105">
        <v>0</v>
      </c>
      <c r="BI70" s="1105"/>
      <c r="BJ70" s="631">
        <v>0</v>
      </c>
      <c r="BK70" s="631"/>
      <c r="BL70" s="630">
        <v>0</v>
      </c>
      <c r="BM70" s="4"/>
      <c r="BN70" s="5"/>
      <c r="BO70" s="5"/>
      <c r="BP70" s="5"/>
      <c r="BQ70" s="5"/>
      <c r="BR70" s="5"/>
      <c r="BS70" s="5"/>
      <c r="BT70" s="62"/>
      <c r="BU70" s="2031"/>
      <c r="BV70" s="5"/>
      <c r="BW70" s="5"/>
      <c r="BX70" s="5"/>
      <c r="BY70" s="62"/>
      <c r="BZ70" s="1455"/>
      <c r="CA70" s="5"/>
      <c r="CB70" s="37"/>
      <c r="CC70" s="1640"/>
      <c r="CD70" s="222"/>
      <c r="CE70" s="222"/>
      <c r="CF70" s="222"/>
      <c r="CG70" s="798"/>
      <c r="CH70" s="1425"/>
      <c r="CI70" s="222"/>
      <c r="CJ70" s="222"/>
      <c r="CK70" s="349"/>
      <c r="CL70" s="2268"/>
      <c r="CM70" s="2268"/>
      <c r="CN70" s="2268"/>
      <c r="CO70" s="2268"/>
      <c r="CP70" s="2268"/>
      <c r="CQ70" s="2268"/>
      <c r="CR70" s="2268"/>
      <c r="CS70" s="2268"/>
      <c r="CT70" s="2268"/>
      <c r="CU70" s="2268"/>
      <c r="CV70" s="2268"/>
      <c r="CW70" s="2268"/>
      <c r="CX70" s="2268"/>
      <c r="CY70" s="2268"/>
      <c r="CZ70" s="2268"/>
      <c r="DA70" s="2268"/>
      <c r="DB70" s="2268"/>
      <c r="DC70" s="2268"/>
      <c r="DD70" s="2268"/>
    </row>
    <row r="71" spans="1:108" s="626" customFormat="1" ht="35.1" customHeight="1" x14ac:dyDescent="0.25">
      <c r="A71" s="626" t="s">
        <v>97</v>
      </c>
      <c r="B71" s="18" t="s">
        <v>98</v>
      </c>
      <c r="C71" s="1434">
        <v>1</v>
      </c>
      <c r="D71" s="520">
        <v>1</v>
      </c>
      <c r="E71" s="1136">
        <v>0</v>
      </c>
      <c r="F71" s="520">
        <v>1</v>
      </c>
      <c r="G71" s="1136">
        <v>0.05</v>
      </c>
      <c r="H71" s="520">
        <v>1</v>
      </c>
      <c r="I71" s="1136">
        <v>0.1</v>
      </c>
      <c r="J71" s="1136">
        <v>0.67</v>
      </c>
      <c r="K71" s="62">
        <v>0.5</v>
      </c>
      <c r="L71" s="1444">
        <v>1</v>
      </c>
      <c r="M71" s="1554">
        <v>1</v>
      </c>
      <c r="N71" s="631">
        <v>0</v>
      </c>
      <c r="O71" s="1555">
        <v>1</v>
      </c>
      <c r="P71" s="631">
        <v>0.05</v>
      </c>
      <c r="Q71" s="631" t="s">
        <v>196</v>
      </c>
      <c r="R71" s="631">
        <v>0.1</v>
      </c>
      <c r="S71" s="1554">
        <v>0.67</v>
      </c>
      <c r="T71" s="630">
        <v>0.1</v>
      </c>
      <c r="U71" s="1444"/>
      <c r="V71" s="5"/>
      <c r="W71" s="5"/>
      <c r="X71" s="5"/>
      <c r="Y71" s="5"/>
      <c r="Z71" s="5"/>
      <c r="AA71" s="5"/>
      <c r="AB71" s="5"/>
      <c r="AC71" s="62"/>
      <c r="AD71" s="1455"/>
      <c r="AE71" s="5"/>
      <c r="AF71" s="5"/>
      <c r="AG71" s="5"/>
      <c r="AH71" s="5"/>
      <c r="AI71" s="5"/>
      <c r="AJ71" s="5"/>
      <c r="AK71" s="5"/>
      <c r="AL71" s="62"/>
      <c r="AM71" s="1439"/>
      <c r="AN71" s="376"/>
      <c r="AO71" s="553"/>
      <c r="AP71" s="556">
        <v>1</v>
      </c>
      <c r="AQ71" s="164"/>
      <c r="AR71" s="556">
        <v>1</v>
      </c>
      <c r="AS71" s="164">
        <f>AVERAGE(BB71,BJ71,BS71,BW71)</f>
        <v>1</v>
      </c>
      <c r="AT71" s="60">
        <v>0.83</v>
      </c>
      <c r="AU71" s="52">
        <f>AVERAGE(BD71,BM71,BU71,BZ71)</f>
        <v>1</v>
      </c>
      <c r="AV71" s="1469"/>
      <c r="AW71" s="5"/>
      <c r="AX71" s="384"/>
      <c r="AY71" s="5"/>
      <c r="AZ71" s="384"/>
      <c r="BA71" s="5"/>
      <c r="BB71" s="1091"/>
      <c r="BC71" s="1625"/>
      <c r="BD71" s="1444">
        <v>1</v>
      </c>
      <c r="BE71" s="1555">
        <v>0</v>
      </c>
      <c r="BF71" s="631">
        <v>1</v>
      </c>
      <c r="BG71" s="1554">
        <v>1</v>
      </c>
      <c r="BH71" s="631">
        <v>1</v>
      </c>
      <c r="BI71" s="1554">
        <v>1</v>
      </c>
      <c r="BJ71" s="631">
        <v>1</v>
      </c>
      <c r="BK71" s="1555">
        <v>0.83</v>
      </c>
      <c r="BL71" s="630">
        <v>1</v>
      </c>
      <c r="BM71" s="4"/>
      <c r="BN71" s="5"/>
      <c r="BO71" s="5"/>
      <c r="BP71" s="5"/>
      <c r="BQ71" s="5"/>
      <c r="BR71" s="5"/>
      <c r="BS71" s="5"/>
      <c r="BT71" s="62"/>
      <c r="BU71" s="2031"/>
      <c r="BV71" s="5"/>
      <c r="BW71" s="5"/>
      <c r="BX71" s="5"/>
      <c r="BY71" s="62"/>
      <c r="BZ71" s="1455"/>
      <c r="CA71" s="5"/>
      <c r="CB71" s="37"/>
      <c r="CC71" s="39"/>
      <c r="CD71" s="164"/>
      <c r="CE71" s="222"/>
      <c r="CF71" s="222"/>
      <c r="CG71" s="798"/>
      <c r="CH71" s="1439"/>
      <c r="CI71" s="164"/>
      <c r="CJ71" s="222"/>
      <c r="CK71" s="349"/>
      <c r="CL71" s="2268"/>
      <c r="CM71" s="2268"/>
      <c r="CN71" s="2268"/>
      <c r="CO71" s="2268"/>
      <c r="CP71" s="2268"/>
      <c r="CQ71" s="2268"/>
      <c r="CR71" s="2268"/>
      <c r="CS71" s="2268"/>
      <c r="CT71" s="2268"/>
      <c r="CU71" s="2268"/>
      <c r="CV71" s="2268"/>
      <c r="CW71" s="2268"/>
      <c r="CX71" s="2268"/>
      <c r="CY71" s="2268"/>
      <c r="CZ71" s="2268"/>
      <c r="DA71" s="2268"/>
      <c r="DB71" s="2268"/>
      <c r="DC71" s="2268"/>
      <c r="DD71" s="2268"/>
    </row>
    <row r="72" spans="1:108" s="1839" customFormat="1" ht="27" customHeight="1" x14ac:dyDescent="0.25">
      <c r="A72" s="2092" t="s">
        <v>99</v>
      </c>
      <c r="B72" s="1835"/>
      <c r="C72" s="1835"/>
      <c r="D72" s="1835"/>
      <c r="E72" s="1835"/>
      <c r="F72" s="1835"/>
      <c r="G72" s="1835"/>
      <c r="H72" s="1835"/>
      <c r="I72" s="1835"/>
      <c r="J72" s="1835"/>
      <c r="K72" s="1835"/>
      <c r="L72" s="1835"/>
      <c r="M72" s="1835"/>
      <c r="N72" s="1835"/>
      <c r="O72" s="1835"/>
      <c r="P72" s="1835"/>
      <c r="Q72" s="1835"/>
      <c r="R72" s="1835"/>
      <c r="S72" s="1835"/>
      <c r="T72" s="1835"/>
      <c r="U72" s="1835"/>
      <c r="V72" s="1835"/>
      <c r="W72" s="1835"/>
      <c r="X72" s="1835"/>
      <c r="Y72" s="1835"/>
      <c r="Z72" s="1835"/>
      <c r="AA72" s="1835"/>
      <c r="AB72" s="1835"/>
      <c r="AC72" s="1835"/>
      <c r="AD72" s="1835"/>
      <c r="AE72" s="1835"/>
      <c r="AF72" s="1835"/>
      <c r="AG72" s="1835"/>
      <c r="AH72" s="1835"/>
      <c r="AI72" s="1835"/>
      <c r="AJ72" s="1835"/>
      <c r="AK72" s="1835"/>
      <c r="AL72" s="1835"/>
      <c r="AM72" s="1835"/>
      <c r="AN72" s="1835"/>
      <c r="AO72" s="1835"/>
      <c r="AP72" s="1835"/>
      <c r="AQ72" s="1835"/>
      <c r="AR72" s="1835"/>
      <c r="AS72" s="1835"/>
      <c r="AT72" s="1835"/>
      <c r="AU72" s="1835"/>
      <c r="AV72" s="1835"/>
      <c r="AW72" s="1835"/>
      <c r="AX72" s="1835"/>
      <c r="AY72" s="1835"/>
      <c r="AZ72" s="1835"/>
      <c r="BA72" s="1835"/>
      <c r="BB72" s="1835"/>
      <c r="BC72" s="1835"/>
      <c r="BD72" s="1835"/>
      <c r="BE72" s="1835"/>
      <c r="BF72" s="1835"/>
      <c r="BG72" s="1835"/>
      <c r="BH72" s="1835"/>
      <c r="BI72" s="1835"/>
      <c r="BJ72" s="1835"/>
      <c r="BK72" s="1835"/>
      <c r="BL72" s="1835"/>
      <c r="BM72" s="1835"/>
      <c r="BN72" s="1835"/>
      <c r="BO72" s="1835"/>
      <c r="BP72" s="1835"/>
      <c r="BQ72" s="1835"/>
      <c r="BR72" s="1835"/>
      <c r="BS72" s="1835"/>
      <c r="BT72" s="1835"/>
      <c r="BU72" s="1835"/>
      <c r="BV72" s="1835"/>
      <c r="BW72" s="1835"/>
      <c r="BX72" s="1835"/>
      <c r="BY72" s="1835"/>
      <c r="BZ72" s="1835"/>
      <c r="CA72" s="1835"/>
      <c r="CB72" s="1835"/>
      <c r="CC72" s="1835"/>
      <c r="CD72" s="1835"/>
      <c r="CE72" s="1835"/>
      <c r="CF72" s="1835"/>
      <c r="CG72" s="1835"/>
      <c r="CH72" s="1835"/>
      <c r="CI72" s="1835"/>
      <c r="CJ72" s="1835"/>
      <c r="CK72" s="2093"/>
      <c r="CL72" s="2268"/>
      <c r="CM72" s="2268"/>
      <c r="CN72" s="2268"/>
      <c r="CO72" s="2268"/>
      <c r="CP72" s="2268"/>
      <c r="CQ72" s="2268"/>
      <c r="CR72" s="2268"/>
      <c r="CS72" s="2268"/>
      <c r="CT72" s="2268"/>
      <c r="CU72" s="2268"/>
      <c r="CV72" s="2268"/>
      <c r="CW72" s="2268"/>
      <c r="CX72" s="2268"/>
      <c r="CY72" s="2268"/>
      <c r="CZ72" s="2268"/>
      <c r="DA72" s="2268"/>
      <c r="DB72" s="2268"/>
      <c r="DC72" s="2268"/>
      <c r="DD72" s="2268"/>
    </row>
    <row r="73" spans="1:108" s="626" customFormat="1" ht="15.75" x14ac:dyDescent="0.25">
      <c r="A73" s="1142" t="s">
        <v>100</v>
      </c>
      <c r="B73" s="162" t="s">
        <v>63</v>
      </c>
      <c r="C73" s="706">
        <v>0.36</v>
      </c>
      <c r="D73" s="520">
        <v>0.6</v>
      </c>
      <c r="E73" s="1136">
        <v>0.05</v>
      </c>
      <c r="F73" s="520">
        <v>0.56999999999999995</v>
      </c>
      <c r="G73" s="1136">
        <v>0.2</v>
      </c>
      <c r="H73" s="520">
        <v>0.53</v>
      </c>
      <c r="I73" s="1136">
        <v>0.2</v>
      </c>
      <c r="J73" s="1136">
        <v>0.7</v>
      </c>
      <c r="K73" s="62">
        <v>0.65</v>
      </c>
      <c r="L73" s="1444"/>
      <c r="M73" s="631"/>
      <c r="N73" s="631"/>
      <c r="O73" s="631"/>
      <c r="P73" s="631"/>
      <c r="Q73" s="631"/>
      <c r="R73" s="631"/>
      <c r="S73" s="631"/>
      <c r="T73" s="630"/>
      <c r="U73" s="1455"/>
      <c r="V73" s="5"/>
      <c r="W73" s="5"/>
      <c r="X73" s="5"/>
      <c r="Y73" s="5"/>
      <c r="Z73" s="5"/>
      <c r="AA73" s="5"/>
      <c r="AB73" s="5"/>
      <c r="AC73" s="62"/>
      <c r="AD73" s="1455">
        <v>0.36</v>
      </c>
      <c r="AE73" s="231">
        <v>0.4</v>
      </c>
      <c r="AF73" s="5">
        <v>0.05</v>
      </c>
      <c r="AG73" s="231">
        <v>0.45</v>
      </c>
      <c r="AH73" s="5">
        <v>0.2</v>
      </c>
      <c r="AI73" s="231">
        <v>0.5</v>
      </c>
      <c r="AJ73" s="5">
        <v>0.2</v>
      </c>
      <c r="AK73" s="231">
        <v>0.7</v>
      </c>
      <c r="AL73" s="62">
        <v>0.2</v>
      </c>
      <c r="AM73" s="1455"/>
      <c r="AN73" s="384"/>
      <c r="AO73" s="8"/>
      <c r="AP73" s="8"/>
      <c r="AQ73" s="8"/>
      <c r="AR73" s="8"/>
      <c r="AS73" s="8"/>
      <c r="AT73" s="8"/>
      <c r="AU73" s="9"/>
      <c r="AV73" s="1469"/>
      <c r="AW73" s="5"/>
      <c r="AX73" s="384"/>
      <c r="AY73" s="5"/>
      <c r="AZ73" s="384"/>
      <c r="BA73" s="5"/>
      <c r="BB73" s="1091"/>
      <c r="BC73" s="1625"/>
      <c r="BD73" s="1444"/>
      <c r="BE73" s="631"/>
      <c r="BF73" s="1105"/>
      <c r="BG73" s="631"/>
      <c r="BH73" s="1105"/>
      <c r="BI73" s="631"/>
      <c r="BJ73" s="1105"/>
      <c r="BK73" s="1105"/>
      <c r="BL73" s="1368"/>
      <c r="BM73" s="4"/>
      <c r="BN73" s="5"/>
      <c r="BO73" s="5"/>
      <c r="BP73" s="5"/>
      <c r="BQ73" s="5"/>
      <c r="BR73" s="5"/>
      <c r="BS73" s="5"/>
      <c r="BT73" s="62"/>
      <c r="BU73" s="2031"/>
      <c r="BV73" s="5"/>
      <c r="BW73" s="5"/>
      <c r="BX73" s="5"/>
      <c r="BY73" s="62"/>
      <c r="BZ73" s="1455"/>
      <c r="CA73" s="5"/>
      <c r="CB73" s="37"/>
      <c r="CC73" s="1469"/>
      <c r="CD73" s="5"/>
      <c r="CE73" s="384"/>
      <c r="CF73" s="384"/>
      <c r="CG73" s="1091"/>
      <c r="CH73" s="1455"/>
      <c r="CI73" s="5"/>
      <c r="CJ73" s="384"/>
      <c r="CK73" s="1348"/>
      <c r="CL73" s="2268"/>
      <c r="CM73" s="2268"/>
      <c r="CN73" s="2268"/>
      <c r="CO73" s="2268"/>
      <c r="CP73" s="2268"/>
      <c r="CQ73" s="2268"/>
      <c r="CR73" s="2268"/>
      <c r="CS73" s="2268"/>
      <c r="CT73" s="2268"/>
      <c r="CU73" s="2268"/>
      <c r="CV73" s="2268"/>
      <c r="CW73" s="2268"/>
      <c r="CX73" s="2268"/>
      <c r="CY73" s="2268"/>
      <c r="CZ73" s="2268"/>
      <c r="DA73" s="2268"/>
      <c r="DB73" s="2268"/>
      <c r="DC73" s="2268"/>
      <c r="DD73" s="2268"/>
    </row>
    <row r="74" spans="1:108" s="626" customFormat="1" ht="31.5" x14ac:dyDescent="0.25">
      <c r="A74" s="1118" t="s">
        <v>101</v>
      </c>
      <c r="B74" s="1287" t="s">
        <v>63</v>
      </c>
      <c r="C74" s="706">
        <v>0.43</v>
      </c>
      <c r="D74" s="520">
        <v>0.65</v>
      </c>
      <c r="E74" s="1136">
        <v>0.05</v>
      </c>
      <c r="F74" s="520">
        <v>0.78</v>
      </c>
      <c r="G74" s="1136">
        <v>0.15</v>
      </c>
      <c r="H74" s="520">
        <v>0.77</v>
      </c>
      <c r="I74" s="1136">
        <v>0.3</v>
      </c>
      <c r="J74" s="1136">
        <v>0.89</v>
      </c>
      <c r="K74" s="62">
        <v>0.7</v>
      </c>
      <c r="L74" s="1444"/>
      <c r="M74" s="631"/>
      <c r="N74" s="631"/>
      <c r="O74" s="631"/>
      <c r="P74" s="631"/>
      <c r="Q74" s="631"/>
      <c r="R74" s="631"/>
      <c r="S74" s="631"/>
      <c r="T74" s="630"/>
      <c r="U74" s="1455"/>
      <c r="V74" s="5"/>
      <c r="W74" s="5"/>
      <c r="X74" s="5"/>
      <c r="Y74" s="5"/>
      <c r="Z74" s="5"/>
      <c r="AA74" s="5"/>
      <c r="AB74" s="5"/>
      <c r="AC74" s="62"/>
      <c r="AD74" s="1455">
        <v>0.43</v>
      </c>
      <c r="AE74" s="231">
        <v>0.48</v>
      </c>
      <c r="AF74" s="5">
        <v>0.05</v>
      </c>
      <c r="AG74" s="231">
        <v>0.53</v>
      </c>
      <c r="AH74" s="5">
        <v>0.15</v>
      </c>
      <c r="AI74" s="231">
        <v>0.48</v>
      </c>
      <c r="AJ74" s="5">
        <v>0.3</v>
      </c>
      <c r="AK74" s="231">
        <v>0.89</v>
      </c>
      <c r="AL74" s="62">
        <v>0.3</v>
      </c>
      <c r="AM74" s="1455"/>
      <c r="AN74" s="384"/>
      <c r="AO74" s="8"/>
      <c r="AP74" s="8"/>
      <c r="AQ74" s="8"/>
      <c r="AR74" s="8"/>
      <c r="AS74" s="8"/>
      <c r="AT74" s="8"/>
      <c r="AU74" s="9"/>
      <c r="AV74" s="1469"/>
      <c r="AW74" s="5"/>
      <c r="AX74" s="384"/>
      <c r="AY74" s="5"/>
      <c r="AZ74" s="384"/>
      <c r="BA74" s="5"/>
      <c r="BB74" s="1091"/>
      <c r="BC74" s="1625"/>
      <c r="BD74" s="1444"/>
      <c r="BE74" s="631"/>
      <c r="BF74" s="1105"/>
      <c r="BG74" s="631"/>
      <c r="BH74" s="1105"/>
      <c r="BI74" s="631"/>
      <c r="BJ74" s="1105"/>
      <c r="BK74" s="1105"/>
      <c r="BL74" s="1368"/>
      <c r="BM74" s="4"/>
      <c r="BN74" s="5"/>
      <c r="BO74" s="5"/>
      <c r="BP74" s="5"/>
      <c r="BQ74" s="5"/>
      <c r="BR74" s="5"/>
      <c r="BS74" s="5"/>
      <c r="BT74" s="62"/>
      <c r="BU74" s="2031"/>
      <c r="BV74" s="5"/>
      <c r="BW74" s="5"/>
      <c r="BX74" s="5"/>
      <c r="BY74" s="62"/>
      <c r="BZ74" s="1455"/>
      <c r="CA74" s="5"/>
      <c r="CB74" s="37"/>
      <c r="CC74" s="1469"/>
      <c r="CD74" s="5"/>
      <c r="CE74" s="384"/>
      <c r="CF74" s="384"/>
      <c r="CG74" s="1091"/>
      <c r="CH74" s="1455"/>
      <c r="CI74" s="5"/>
      <c r="CJ74" s="384"/>
      <c r="CK74" s="1348"/>
      <c r="CL74" s="2268"/>
      <c r="CM74" s="2268"/>
      <c r="CN74" s="2268"/>
      <c r="CO74" s="2268"/>
      <c r="CP74" s="2268"/>
      <c r="CQ74" s="2268"/>
      <c r="CR74" s="2268"/>
      <c r="CS74" s="2268"/>
      <c r="CT74" s="2268"/>
      <c r="CU74" s="2268"/>
      <c r="CV74" s="2268"/>
      <c r="CW74" s="2268"/>
      <c r="CX74" s="2268"/>
      <c r="CY74" s="2268"/>
      <c r="CZ74" s="2268"/>
      <c r="DA74" s="2268"/>
      <c r="DB74" s="2268"/>
      <c r="DC74" s="2268"/>
      <c r="DD74" s="2268"/>
    </row>
    <row r="75" spans="1:108" s="1967" customFormat="1" ht="15.75" x14ac:dyDescent="0.25">
      <c r="A75" s="2088" t="s">
        <v>102</v>
      </c>
      <c r="B75" s="2086"/>
      <c r="C75" s="2086"/>
      <c r="D75" s="2086"/>
      <c r="E75" s="2086"/>
      <c r="F75" s="2086"/>
      <c r="G75" s="2086"/>
      <c r="H75" s="2086"/>
      <c r="I75" s="2086"/>
      <c r="J75" s="2086"/>
      <c r="K75" s="2086"/>
      <c r="L75" s="2086"/>
      <c r="M75" s="2086"/>
      <c r="N75" s="2086"/>
      <c r="O75" s="2086"/>
      <c r="P75" s="2086"/>
      <c r="Q75" s="2086"/>
      <c r="R75" s="2086"/>
      <c r="S75" s="2086"/>
      <c r="T75" s="2086"/>
      <c r="U75" s="2086"/>
      <c r="V75" s="2086"/>
      <c r="W75" s="2086"/>
      <c r="X75" s="2086"/>
      <c r="Y75" s="2086"/>
      <c r="Z75" s="2086"/>
      <c r="AA75" s="2086"/>
      <c r="AB75" s="2086"/>
      <c r="AC75" s="2086"/>
      <c r="AD75" s="2086"/>
      <c r="AE75" s="2086"/>
      <c r="AF75" s="2086"/>
      <c r="AG75" s="2086"/>
      <c r="AH75" s="2086"/>
      <c r="AI75" s="2086"/>
      <c r="AJ75" s="2086"/>
      <c r="AK75" s="2086"/>
      <c r="AL75" s="2086"/>
      <c r="AM75" s="2086"/>
      <c r="AN75" s="2086"/>
      <c r="AO75" s="2086"/>
      <c r="AP75" s="2086"/>
      <c r="AQ75" s="2086"/>
      <c r="AR75" s="2086"/>
      <c r="AS75" s="2086"/>
      <c r="AT75" s="2086"/>
      <c r="AU75" s="2086"/>
      <c r="AV75" s="2086"/>
      <c r="AW75" s="2086"/>
      <c r="AX75" s="2086"/>
      <c r="AY75" s="2086"/>
      <c r="AZ75" s="2086"/>
      <c r="BA75" s="2086"/>
      <c r="BB75" s="2086"/>
      <c r="BC75" s="2086"/>
      <c r="BD75" s="2086"/>
      <c r="BE75" s="2086"/>
      <c r="BF75" s="2086"/>
      <c r="BG75" s="2086"/>
      <c r="BH75" s="2086"/>
      <c r="BI75" s="2086"/>
      <c r="BJ75" s="2086"/>
      <c r="BK75" s="2086"/>
      <c r="BL75" s="2086"/>
      <c r="BM75" s="2086"/>
      <c r="BN75" s="2086"/>
      <c r="BO75" s="2086"/>
      <c r="BP75" s="2086"/>
      <c r="BQ75" s="2086"/>
      <c r="BR75" s="2086"/>
      <c r="BS75" s="2086"/>
      <c r="BT75" s="2086"/>
      <c r="BU75" s="2086"/>
      <c r="BV75" s="2086"/>
      <c r="BW75" s="2086"/>
      <c r="BX75" s="2086"/>
      <c r="BY75" s="2086"/>
      <c r="BZ75" s="2086"/>
      <c r="CA75" s="2086"/>
      <c r="CB75" s="2086"/>
      <c r="CC75" s="2086"/>
      <c r="CD75" s="2086"/>
      <c r="CE75" s="2086"/>
      <c r="CF75" s="2086"/>
      <c r="CG75" s="2086"/>
      <c r="CH75" s="2086"/>
      <c r="CI75" s="2086"/>
      <c r="CJ75" s="2086"/>
      <c r="CK75" s="2087"/>
      <c r="CL75" s="2268"/>
      <c r="CM75" s="2268"/>
      <c r="CN75" s="2268"/>
      <c r="CO75" s="2268"/>
      <c r="CP75" s="2268"/>
      <c r="CQ75" s="2268"/>
      <c r="CR75" s="2268"/>
      <c r="CS75" s="2268"/>
      <c r="CT75" s="2268"/>
      <c r="CU75" s="2268"/>
      <c r="CV75" s="2268"/>
      <c r="CW75" s="2268"/>
      <c r="CX75" s="2268"/>
      <c r="CY75" s="2268"/>
      <c r="CZ75" s="2268"/>
      <c r="DA75" s="2268"/>
      <c r="DB75" s="2268"/>
      <c r="DC75" s="2268"/>
      <c r="DD75" s="2268"/>
    </row>
    <row r="76" spans="1:108" s="626" customFormat="1" ht="31.5" x14ac:dyDescent="0.25">
      <c r="A76" s="309" t="s">
        <v>103</v>
      </c>
      <c r="B76" s="162" t="s">
        <v>104</v>
      </c>
      <c r="C76" s="827">
        <v>0</v>
      </c>
      <c r="D76" s="1655">
        <v>300</v>
      </c>
      <c r="E76" s="1126">
        <v>2000</v>
      </c>
      <c r="F76" s="1124">
        <v>56</v>
      </c>
      <c r="G76" s="1126">
        <v>2000</v>
      </c>
      <c r="H76" s="1124">
        <v>1393</v>
      </c>
      <c r="I76" s="1126">
        <v>6000</v>
      </c>
      <c r="J76" s="1126">
        <v>4645</v>
      </c>
      <c r="K76" s="595">
        <v>18000</v>
      </c>
      <c r="L76" s="1445"/>
      <c r="M76" s="1129"/>
      <c r="N76" s="1129"/>
      <c r="O76" s="1129"/>
      <c r="P76" s="1129"/>
      <c r="Q76" s="1129"/>
      <c r="R76" s="1129"/>
      <c r="S76" s="1129"/>
      <c r="T76" s="629"/>
      <c r="U76" s="1458"/>
      <c r="V76" s="79"/>
      <c r="W76" s="79"/>
      <c r="X76" s="79"/>
      <c r="Y76" s="79"/>
      <c r="Z76" s="79"/>
      <c r="AA76" s="79"/>
      <c r="AB76" s="79"/>
      <c r="AC76" s="595"/>
      <c r="AD76" s="1458">
        <v>0</v>
      </c>
      <c r="AE76" s="1663">
        <v>300</v>
      </c>
      <c r="AF76" s="79">
        <v>2000</v>
      </c>
      <c r="AG76" s="315">
        <v>56</v>
      </c>
      <c r="AH76" s="79">
        <v>2000</v>
      </c>
      <c r="AI76" s="1663">
        <v>1393</v>
      </c>
      <c r="AJ76" s="79">
        <v>6000</v>
      </c>
      <c r="AK76" s="315">
        <v>4645</v>
      </c>
      <c r="AL76" s="595">
        <v>8000</v>
      </c>
      <c r="AM76" s="1458"/>
      <c r="AN76" s="378"/>
      <c r="AO76" s="8"/>
      <c r="AP76" s="8">
        <v>0</v>
      </c>
      <c r="AQ76" s="1126">
        <f>SUM(AZ76,BH76,BQ76)</f>
        <v>0</v>
      </c>
      <c r="AR76" s="8"/>
      <c r="AS76" s="8"/>
      <c r="AT76" s="8"/>
      <c r="AU76" s="9"/>
      <c r="AV76" s="1475"/>
      <c r="AW76" s="79"/>
      <c r="AX76" s="378"/>
      <c r="AY76" s="79"/>
      <c r="AZ76" s="378"/>
      <c r="BA76" s="79"/>
      <c r="BB76" s="1089"/>
      <c r="BC76" s="1626"/>
      <c r="BD76" s="1445"/>
      <c r="BE76" s="1129"/>
      <c r="BF76" s="1107"/>
      <c r="BG76" s="1129"/>
      <c r="BH76" s="1107"/>
      <c r="BI76" s="1129"/>
      <c r="BJ76" s="1107"/>
      <c r="BK76" s="1107"/>
      <c r="BL76" s="1369"/>
      <c r="BM76" s="78"/>
      <c r="BN76" s="79"/>
      <c r="BO76" s="79"/>
      <c r="BP76" s="79"/>
      <c r="BQ76" s="79"/>
      <c r="BR76" s="79"/>
      <c r="BS76" s="79"/>
      <c r="BT76" s="595"/>
      <c r="BU76" s="2034"/>
      <c r="BV76" s="79"/>
      <c r="BW76" s="79"/>
      <c r="BX76" s="79"/>
      <c r="BY76" s="595"/>
      <c r="BZ76" s="1458"/>
      <c r="CA76" s="79"/>
      <c r="CB76" s="31"/>
      <c r="CC76" s="1475"/>
      <c r="CD76" s="79"/>
      <c r="CE76" s="378"/>
      <c r="CF76" s="378"/>
      <c r="CG76" s="1089"/>
      <c r="CH76" s="1458"/>
      <c r="CI76" s="79"/>
      <c r="CJ76" s="378"/>
      <c r="CK76" s="1351"/>
      <c r="CL76" s="2268"/>
      <c r="CM76" s="2268"/>
      <c r="CN76" s="2268"/>
      <c r="CO76" s="2268"/>
      <c r="CP76" s="2268"/>
      <c r="CQ76" s="2268"/>
      <c r="CR76" s="2268"/>
      <c r="CS76" s="2268"/>
      <c r="CT76" s="2268"/>
      <c r="CU76" s="2268"/>
      <c r="CV76" s="2268"/>
      <c r="CW76" s="2268"/>
      <c r="CX76" s="2268"/>
      <c r="CY76" s="2268"/>
      <c r="CZ76" s="2268"/>
      <c r="DA76" s="2268"/>
      <c r="DB76" s="2268"/>
      <c r="DC76" s="2268"/>
      <c r="DD76" s="2268"/>
    </row>
    <row r="77" spans="1:108" s="626" customFormat="1" ht="30.6" customHeight="1" x14ac:dyDescent="0.25">
      <c r="A77" s="1121" t="s">
        <v>105</v>
      </c>
      <c r="B77" s="1288" t="s">
        <v>106</v>
      </c>
      <c r="C77" s="841"/>
      <c r="D77" s="8"/>
      <c r="E77" s="8"/>
      <c r="F77" s="8"/>
      <c r="G77" s="8"/>
      <c r="H77" s="8"/>
      <c r="I77" s="8"/>
      <c r="J77" s="8"/>
      <c r="K77" s="595"/>
      <c r="L77" s="1445"/>
      <c r="M77" s="1129"/>
      <c r="N77" s="1129"/>
      <c r="O77" s="1129"/>
      <c r="P77" s="1129"/>
      <c r="Q77" s="1129"/>
      <c r="R77" s="1129"/>
      <c r="S77" s="1129"/>
      <c r="T77" s="629"/>
      <c r="U77" s="1458"/>
      <c r="V77" s="79"/>
      <c r="W77" s="79"/>
      <c r="X77" s="79"/>
      <c r="Y77" s="79"/>
      <c r="Z77" s="79"/>
      <c r="AA77" s="79"/>
      <c r="AB77" s="79"/>
      <c r="AC77" s="595"/>
      <c r="AD77" s="1458"/>
      <c r="AE77" s="79"/>
      <c r="AF77" s="79"/>
      <c r="AG77" s="79"/>
      <c r="AH77" s="79"/>
      <c r="AI77" s="79"/>
      <c r="AJ77" s="79"/>
      <c r="AK77" s="79"/>
      <c r="AL77" s="595"/>
      <c r="AM77" s="1458"/>
      <c r="AN77" s="378"/>
      <c r="AO77" s="8"/>
      <c r="AP77" s="8">
        <v>0</v>
      </c>
      <c r="AQ77" s="1126">
        <f>SUM(AZ77,BH77,BQ77)</f>
        <v>0</v>
      </c>
      <c r="AR77" s="8"/>
      <c r="AS77" s="8"/>
      <c r="AT77" s="8"/>
      <c r="AU77" s="9"/>
      <c r="AV77" s="1475"/>
      <c r="AW77" s="79"/>
      <c r="AX77" s="378"/>
      <c r="AY77" s="79"/>
      <c r="AZ77" s="378"/>
      <c r="BA77" s="79"/>
      <c r="BB77" s="1089"/>
      <c r="BC77" s="1626"/>
      <c r="BD77" s="1445"/>
      <c r="BE77" s="1129"/>
      <c r="BF77" s="1107"/>
      <c r="BG77" s="1129"/>
      <c r="BH77" s="1107"/>
      <c r="BI77" s="1129"/>
      <c r="BJ77" s="1107"/>
      <c r="BK77" s="1107"/>
      <c r="BL77" s="1369"/>
      <c r="BM77" s="78"/>
      <c r="BN77" s="79"/>
      <c r="BO77" s="79"/>
      <c r="BP77" s="79"/>
      <c r="BQ77" s="79"/>
      <c r="BR77" s="79"/>
      <c r="BS77" s="79"/>
      <c r="BT77" s="595"/>
      <c r="BU77" s="2034"/>
      <c r="BV77" s="79"/>
      <c r="BW77" s="79"/>
      <c r="BX77" s="79"/>
      <c r="BY77" s="595"/>
      <c r="BZ77" s="1458"/>
      <c r="CA77" s="79"/>
      <c r="CB77" s="31"/>
      <c r="CC77" s="1475"/>
      <c r="CD77" s="79"/>
      <c r="CE77" s="378"/>
      <c r="CF77" s="378"/>
      <c r="CG77" s="1089"/>
      <c r="CH77" s="1458"/>
      <c r="CI77" s="79"/>
      <c r="CJ77" s="378"/>
      <c r="CK77" s="1351"/>
      <c r="CL77" s="2268"/>
      <c r="CM77" s="2268"/>
      <c r="CN77" s="2268"/>
      <c r="CO77" s="2268"/>
      <c r="CP77" s="2268"/>
      <c r="CQ77" s="2268"/>
      <c r="CR77" s="2268"/>
      <c r="CS77" s="2268"/>
      <c r="CT77" s="2268"/>
      <c r="CU77" s="2268"/>
      <c r="CV77" s="2268"/>
      <c r="CW77" s="2268"/>
      <c r="CX77" s="2268"/>
      <c r="CY77" s="2268"/>
      <c r="CZ77" s="2268"/>
      <c r="DA77" s="2268"/>
      <c r="DB77" s="2268"/>
      <c r="DC77" s="2268"/>
      <c r="DD77" s="2268"/>
    </row>
    <row r="78" spans="1:108" s="626" customFormat="1" ht="29.45" customHeight="1" x14ac:dyDescent="0.25">
      <c r="A78" s="309" t="s">
        <v>107</v>
      </c>
      <c r="B78" s="1289" t="s">
        <v>108</v>
      </c>
      <c r="C78" s="827">
        <v>0</v>
      </c>
      <c r="D78" s="1127">
        <v>28</v>
      </c>
      <c r="E78" s="1126">
        <v>0</v>
      </c>
      <c r="F78" s="1124">
        <v>46</v>
      </c>
      <c r="G78" s="1126">
        <v>200</v>
      </c>
      <c r="H78" s="1124">
        <v>304</v>
      </c>
      <c r="I78" s="1126">
        <v>200</v>
      </c>
      <c r="J78" s="1126">
        <v>152</v>
      </c>
      <c r="K78" s="595">
        <v>600</v>
      </c>
      <c r="L78" s="1445"/>
      <c r="M78" s="1129"/>
      <c r="N78" s="1129"/>
      <c r="O78" s="1129"/>
      <c r="P78" s="1129"/>
      <c r="Q78" s="1129"/>
      <c r="R78" s="1129"/>
      <c r="S78" s="1129"/>
      <c r="T78" s="629"/>
      <c r="U78" s="1458"/>
      <c r="V78" s="79"/>
      <c r="W78" s="79"/>
      <c r="X78" s="79"/>
      <c r="Y78" s="79"/>
      <c r="Z78" s="79"/>
      <c r="AA78" s="79"/>
      <c r="AB78" s="79"/>
      <c r="AC78" s="595"/>
      <c r="AD78" s="1458">
        <v>0</v>
      </c>
      <c r="AE78" s="315">
        <v>28</v>
      </c>
      <c r="AF78" s="79">
        <v>0</v>
      </c>
      <c r="AG78" s="315">
        <v>46</v>
      </c>
      <c r="AH78" s="79">
        <v>200</v>
      </c>
      <c r="AI78" s="315">
        <v>304</v>
      </c>
      <c r="AJ78" s="79">
        <v>200</v>
      </c>
      <c r="AK78" s="315">
        <v>152</v>
      </c>
      <c r="AL78" s="595">
        <v>200</v>
      </c>
      <c r="AM78" s="1458"/>
      <c r="AN78" s="378"/>
      <c r="AO78" s="8"/>
      <c r="AP78" s="8">
        <v>0</v>
      </c>
      <c r="AQ78" s="1126">
        <f>SUM(AZ78,BH78,BQ78)</f>
        <v>0</v>
      </c>
      <c r="AR78" s="8"/>
      <c r="AS78" s="8"/>
      <c r="AT78" s="8"/>
      <c r="AU78" s="9"/>
      <c r="AV78" s="1475"/>
      <c r="AW78" s="79"/>
      <c r="AX78" s="378"/>
      <c r="AY78" s="79"/>
      <c r="AZ78" s="378"/>
      <c r="BA78" s="79"/>
      <c r="BB78" s="1089"/>
      <c r="BC78" s="1626"/>
      <c r="BD78" s="1445"/>
      <c r="BE78" s="1129"/>
      <c r="BF78" s="1107"/>
      <c r="BG78" s="1129"/>
      <c r="BH78" s="1107"/>
      <c r="BI78" s="1129"/>
      <c r="BJ78" s="1107"/>
      <c r="BK78" s="1107"/>
      <c r="BL78" s="1369"/>
      <c r="BM78" s="78"/>
      <c r="BN78" s="79"/>
      <c r="BO78" s="79"/>
      <c r="BP78" s="79"/>
      <c r="BQ78" s="79"/>
      <c r="BR78" s="79"/>
      <c r="BS78" s="79"/>
      <c r="BT78" s="595"/>
      <c r="BU78" s="2034"/>
      <c r="BV78" s="79"/>
      <c r="BW78" s="79"/>
      <c r="BX78" s="79"/>
      <c r="BY78" s="595"/>
      <c r="BZ78" s="1458"/>
      <c r="CA78" s="79"/>
      <c r="CB78" s="31"/>
      <c r="CC78" s="1475"/>
      <c r="CD78" s="79"/>
      <c r="CE78" s="378"/>
      <c r="CF78" s="378"/>
      <c r="CG78" s="1089"/>
      <c r="CH78" s="1458"/>
      <c r="CI78" s="79"/>
      <c r="CJ78" s="378"/>
      <c r="CK78" s="1351"/>
      <c r="CL78" s="2268"/>
      <c r="CM78" s="2268"/>
      <c r="CN78" s="2268"/>
      <c r="CO78" s="2268"/>
      <c r="CP78" s="2268"/>
      <c r="CQ78" s="2268"/>
      <c r="CR78" s="2268"/>
      <c r="CS78" s="2268"/>
      <c r="CT78" s="2268"/>
      <c r="CU78" s="2268"/>
      <c r="CV78" s="2268"/>
      <c r="CW78" s="2268"/>
      <c r="CX78" s="2268"/>
      <c r="CY78" s="2268"/>
      <c r="CZ78" s="2268"/>
      <c r="DA78" s="2268"/>
      <c r="DB78" s="2268"/>
      <c r="DC78" s="2268"/>
      <c r="DD78" s="2268"/>
    </row>
    <row r="79" spans="1:108" s="626" customFormat="1" ht="48" customHeight="1" x14ac:dyDescent="0.25">
      <c r="A79" s="309" t="s">
        <v>109</v>
      </c>
      <c r="B79" s="1289" t="s">
        <v>110</v>
      </c>
      <c r="C79" s="827">
        <v>0</v>
      </c>
      <c r="D79" s="1127">
        <v>1</v>
      </c>
      <c r="E79" s="1126">
        <v>0</v>
      </c>
      <c r="F79" s="1124">
        <v>24</v>
      </c>
      <c r="G79" s="1126" t="s">
        <v>196</v>
      </c>
      <c r="H79" s="1124">
        <v>183</v>
      </c>
      <c r="I79" s="1126">
        <v>0</v>
      </c>
      <c r="J79" s="1126">
        <v>112</v>
      </c>
      <c r="K79" s="595">
        <v>50</v>
      </c>
      <c r="L79" s="1445"/>
      <c r="M79" s="1129"/>
      <c r="N79" s="1129"/>
      <c r="O79" s="1129"/>
      <c r="P79" s="1129"/>
      <c r="Q79" s="1129"/>
      <c r="R79" s="1129"/>
      <c r="S79" s="1129"/>
      <c r="T79" s="629"/>
      <c r="U79" s="1458"/>
      <c r="V79" s="79"/>
      <c r="W79" s="79"/>
      <c r="X79" s="79"/>
      <c r="Y79" s="79"/>
      <c r="Z79" s="79"/>
      <c r="AA79" s="79"/>
      <c r="AB79" s="79"/>
      <c r="AC79" s="595"/>
      <c r="AD79" s="1458">
        <v>0</v>
      </c>
      <c r="AE79" s="315">
        <v>1</v>
      </c>
      <c r="AF79" s="378" t="s">
        <v>196</v>
      </c>
      <c r="AG79" s="315">
        <v>24</v>
      </c>
      <c r="AH79" s="79" t="s">
        <v>196</v>
      </c>
      <c r="AI79" s="79">
        <v>183</v>
      </c>
      <c r="AJ79" s="79" t="s">
        <v>196</v>
      </c>
      <c r="AK79" s="315">
        <v>112</v>
      </c>
      <c r="AL79" s="595" t="s">
        <v>196</v>
      </c>
      <c r="AM79" s="1458"/>
      <c r="AN79" s="378"/>
      <c r="AO79" s="8"/>
      <c r="AP79" s="8">
        <v>0</v>
      </c>
      <c r="AQ79" s="1126">
        <f>SUM(AZ79,BH79,BQ79)</f>
        <v>0</v>
      </c>
      <c r="AR79" s="8"/>
      <c r="AS79" s="8"/>
      <c r="AT79" s="8"/>
      <c r="AU79" s="9"/>
      <c r="AV79" s="1475"/>
      <c r="AW79" s="79"/>
      <c r="AX79" s="378"/>
      <c r="AY79" s="79"/>
      <c r="AZ79" s="378"/>
      <c r="BA79" s="79"/>
      <c r="BB79" s="1089"/>
      <c r="BC79" s="1626"/>
      <c r="BD79" s="1445"/>
      <c r="BE79" s="1129"/>
      <c r="BF79" s="1107"/>
      <c r="BG79" s="1129"/>
      <c r="BH79" s="1107"/>
      <c r="BI79" s="1129"/>
      <c r="BJ79" s="1107"/>
      <c r="BK79" s="1107"/>
      <c r="BL79" s="1369"/>
      <c r="BM79" s="78"/>
      <c r="BN79" s="79"/>
      <c r="BO79" s="79"/>
      <c r="BP79" s="79"/>
      <c r="BQ79" s="79"/>
      <c r="BR79" s="79"/>
      <c r="BS79" s="79"/>
      <c r="BT79" s="595"/>
      <c r="BU79" s="2034"/>
      <c r="BV79" s="79"/>
      <c r="BW79" s="79"/>
      <c r="BX79" s="79"/>
      <c r="BY79" s="595"/>
      <c r="BZ79" s="1458"/>
      <c r="CA79" s="79"/>
      <c r="CB79" s="31"/>
      <c r="CC79" s="1475"/>
      <c r="CD79" s="79"/>
      <c r="CE79" s="378"/>
      <c r="CF79" s="378"/>
      <c r="CG79" s="1089"/>
      <c r="CH79" s="1458"/>
      <c r="CI79" s="79"/>
      <c r="CJ79" s="378"/>
      <c r="CK79" s="1351"/>
      <c r="CL79" s="2268"/>
      <c r="CM79" s="2268"/>
      <c r="CN79" s="2268"/>
      <c r="CO79" s="2268"/>
      <c r="CP79" s="2268"/>
      <c r="CQ79" s="2268"/>
      <c r="CR79" s="2268"/>
      <c r="CS79" s="2268"/>
      <c r="CT79" s="2268"/>
      <c r="CU79" s="2268"/>
      <c r="CV79" s="2268"/>
      <c r="CW79" s="2268"/>
      <c r="CX79" s="2268"/>
      <c r="CY79" s="2268"/>
      <c r="CZ79" s="2268"/>
      <c r="DA79" s="2268"/>
      <c r="DB79" s="2268"/>
      <c r="DC79" s="2268"/>
      <c r="DD79" s="2268"/>
    </row>
    <row r="80" spans="1:108" s="626" customFormat="1" ht="35.450000000000003" customHeight="1" x14ac:dyDescent="0.25">
      <c r="A80" s="1118" t="s">
        <v>111</v>
      </c>
      <c r="B80" s="1288" t="s">
        <v>112</v>
      </c>
      <c r="C80" s="841"/>
      <c r="D80" s="1118"/>
      <c r="E80" s="8"/>
      <c r="F80" s="8"/>
      <c r="G80" s="8"/>
      <c r="H80" s="8"/>
      <c r="I80" s="8"/>
      <c r="J80" s="8"/>
      <c r="K80" s="595"/>
      <c r="L80" s="1445"/>
      <c r="M80" s="1129"/>
      <c r="N80" s="1129"/>
      <c r="O80" s="1129"/>
      <c r="P80" s="1129"/>
      <c r="Q80" s="1129"/>
      <c r="R80" s="1129"/>
      <c r="S80" s="1129"/>
      <c r="T80" s="629"/>
      <c r="U80" s="1458"/>
      <c r="V80" s="79"/>
      <c r="W80" s="79"/>
      <c r="X80" s="79"/>
      <c r="Y80" s="79"/>
      <c r="Z80" s="79"/>
      <c r="AA80" s="79"/>
      <c r="AB80" s="79"/>
      <c r="AC80" s="595"/>
      <c r="AD80" s="1458"/>
      <c r="AE80" s="79"/>
      <c r="AF80" s="79"/>
      <c r="AG80" s="79"/>
      <c r="AH80" s="79"/>
      <c r="AI80" s="79"/>
      <c r="AJ80" s="79"/>
      <c r="AK80" s="79"/>
      <c r="AL80" s="595"/>
      <c r="AM80" s="1458"/>
      <c r="AN80" s="378"/>
      <c r="AO80" s="8"/>
      <c r="AP80" s="8"/>
      <c r="AQ80" s="8"/>
      <c r="AR80" s="8"/>
      <c r="AS80" s="8"/>
      <c r="AT80" s="8"/>
      <c r="AU80" s="9"/>
      <c r="AV80" s="1475"/>
      <c r="AW80" s="79"/>
      <c r="AX80" s="378"/>
      <c r="AY80" s="79"/>
      <c r="AZ80" s="378"/>
      <c r="BA80" s="79"/>
      <c r="BB80" s="1089"/>
      <c r="BC80" s="1626"/>
      <c r="BD80" s="1445"/>
      <c r="BE80" s="1129"/>
      <c r="BF80" s="1107"/>
      <c r="BG80" s="1129"/>
      <c r="BH80" s="1107"/>
      <c r="BI80" s="1129"/>
      <c r="BJ80" s="1107"/>
      <c r="BK80" s="1107"/>
      <c r="BL80" s="1369"/>
      <c r="BM80" s="78"/>
      <c r="BN80" s="79"/>
      <c r="BO80" s="79"/>
      <c r="BP80" s="79"/>
      <c r="BQ80" s="79"/>
      <c r="BR80" s="79"/>
      <c r="BS80" s="79"/>
      <c r="BT80" s="595"/>
      <c r="BU80" s="2034"/>
      <c r="BV80" s="79"/>
      <c r="BW80" s="79"/>
      <c r="BX80" s="79"/>
      <c r="BY80" s="595"/>
      <c r="BZ80" s="1458"/>
      <c r="CA80" s="79"/>
      <c r="CB80" s="31"/>
      <c r="CC80" s="1475"/>
      <c r="CD80" s="79"/>
      <c r="CE80" s="378"/>
      <c r="CF80" s="378"/>
      <c r="CG80" s="1089"/>
      <c r="CH80" s="1458"/>
      <c r="CI80" s="79"/>
      <c r="CJ80" s="378"/>
      <c r="CK80" s="1351"/>
      <c r="CL80" s="2268"/>
      <c r="CM80" s="2268"/>
      <c r="CN80" s="2268"/>
      <c r="CO80" s="2268"/>
      <c r="CP80" s="2268"/>
      <c r="CQ80" s="2268"/>
      <c r="CR80" s="2268"/>
      <c r="CS80" s="2268"/>
      <c r="CT80" s="2268"/>
      <c r="CU80" s="2268"/>
      <c r="CV80" s="2268"/>
      <c r="CW80" s="2268"/>
      <c r="CX80" s="2268"/>
      <c r="CY80" s="2268"/>
      <c r="CZ80" s="2268"/>
      <c r="DA80" s="2268"/>
      <c r="DB80" s="2268"/>
      <c r="DC80" s="2268"/>
      <c r="DD80" s="2268"/>
    </row>
    <row r="81" spans="1:108" s="626" customFormat="1" ht="33.950000000000003" customHeight="1" x14ac:dyDescent="0.25">
      <c r="A81" s="309" t="s">
        <v>113</v>
      </c>
      <c r="B81" s="1289" t="s">
        <v>63</v>
      </c>
      <c r="C81" s="827"/>
      <c r="D81" s="309"/>
      <c r="E81" s="1144"/>
      <c r="F81" s="1144"/>
      <c r="G81" s="1144"/>
      <c r="H81" s="1144"/>
      <c r="I81" s="1144"/>
      <c r="J81" s="1144"/>
      <c r="K81" s="1309"/>
      <c r="L81" s="1450"/>
      <c r="M81" s="1145"/>
      <c r="N81" s="1145"/>
      <c r="O81" s="1145"/>
      <c r="P81" s="1145"/>
      <c r="Q81" s="1145"/>
      <c r="R81" s="1145"/>
      <c r="S81" s="1145"/>
      <c r="T81" s="1316"/>
      <c r="U81" s="1463"/>
      <c r="V81" s="1085"/>
      <c r="W81" s="1085"/>
      <c r="X81" s="1085"/>
      <c r="Y81" s="1085"/>
      <c r="Z81" s="1085"/>
      <c r="AA81" s="1085"/>
      <c r="AB81" s="1085"/>
      <c r="AC81" s="1309"/>
      <c r="AD81" s="1463"/>
      <c r="AE81" s="1085"/>
      <c r="AF81" s="1085"/>
      <c r="AG81" s="1085"/>
      <c r="AH81" s="1085"/>
      <c r="AI81" s="1085"/>
      <c r="AJ81" s="1085"/>
      <c r="AK81" s="1085"/>
      <c r="AL81" s="1309"/>
      <c r="AM81" s="1455"/>
      <c r="AN81" s="384"/>
      <c r="AO81" s="8"/>
      <c r="AP81" s="8"/>
      <c r="AQ81" s="8"/>
      <c r="AR81" s="8"/>
      <c r="AS81" s="8"/>
      <c r="AT81" s="8"/>
      <c r="AU81" s="9"/>
      <c r="AV81" s="1486"/>
      <c r="AW81" s="1085"/>
      <c r="AX81" s="1146"/>
      <c r="AY81" s="1085"/>
      <c r="AZ81" s="1146"/>
      <c r="BA81" s="1085"/>
      <c r="BB81" s="1103"/>
      <c r="BC81" s="1722"/>
      <c r="BD81" s="1450"/>
      <c r="BE81" s="1145"/>
      <c r="BF81" s="1111"/>
      <c r="BG81" s="1145"/>
      <c r="BH81" s="1111"/>
      <c r="BI81" s="1145"/>
      <c r="BJ81" s="1111"/>
      <c r="BK81" s="1111"/>
      <c r="BL81" s="1373"/>
      <c r="BM81" s="1326"/>
      <c r="BN81" s="1085"/>
      <c r="BO81" s="1085"/>
      <c r="BP81" s="1085"/>
      <c r="BQ81" s="1085"/>
      <c r="BR81" s="1085"/>
      <c r="BS81" s="1085"/>
      <c r="BT81" s="1309"/>
      <c r="BU81" s="2034"/>
      <c r="BV81" s="1085"/>
      <c r="BW81" s="1085"/>
      <c r="BX81" s="1085"/>
      <c r="BY81" s="1309"/>
      <c r="BZ81" s="1463"/>
      <c r="CA81" s="1085"/>
      <c r="CB81" s="1300"/>
      <c r="CC81" s="1469"/>
      <c r="CD81" s="5"/>
      <c r="CE81" s="384"/>
      <c r="CF81" s="384"/>
      <c r="CG81" s="1091"/>
      <c r="CH81" s="1455"/>
      <c r="CI81" s="5"/>
      <c r="CJ81" s="384"/>
      <c r="CK81" s="1348"/>
      <c r="CL81" s="2268"/>
      <c r="CM81" s="2268"/>
      <c r="CN81" s="2268"/>
      <c r="CO81" s="2268"/>
      <c r="CP81" s="2268"/>
      <c r="CQ81" s="2268"/>
      <c r="CR81" s="2268"/>
      <c r="CS81" s="2268"/>
      <c r="CT81" s="2268"/>
      <c r="CU81" s="2268"/>
      <c r="CV81" s="2268"/>
      <c r="CW81" s="2268"/>
      <c r="CX81" s="2268"/>
      <c r="CY81" s="2268"/>
      <c r="CZ81" s="2268"/>
      <c r="DA81" s="2268"/>
      <c r="DB81" s="2268"/>
      <c r="DC81" s="2268"/>
      <c r="DD81" s="2268"/>
    </row>
    <row r="82" spans="1:108" s="626" customFormat="1" ht="63" x14ac:dyDescent="0.25">
      <c r="A82" s="309" t="s">
        <v>114</v>
      </c>
      <c r="B82" s="1289" t="s">
        <v>115</v>
      </c>
      <c r="C82" s="827"/>
      <c r="D82" s="309"/>
      <c r="E82" s="8"/>
      <c r="F82" s="8"/>
      <c r="G82" s="8"/>
      <c r="H82" s="8"/>
      <c r="I82" s="8"/>
      <c r="J82" s="8"/>
      <c r="K82" s="595"/>
      <c r="L82" s="1445"/>
      <c r="M82" s="1129"/>
      <c r="N82" s="1129"/>
      <c r="O82" s="1129"/>
      <c r="P82" s="1129"/>
      <c r="Q82" s="1129"/>
      <c r="R82" s="1129"/>
      <c r="S82" s="1129"/>
      <c r="T82" s="629"/>
      <c r="U82" s="1458"/>
      <c r="V82" s="79"/>
      <c r="W82" s="79"/>
      <c r="X82" s="79"/>
      <c r="Y82" s="79"/>
      <c r="Z82" s="79"/>
      <c r="AA82" s="79"/>
      <c r="AB82" s="79"/>
      <c r="AC82" s="595"/>
      <c r="AD82" s="1458"/>
      <c r="AE82" s="79"/>
      <c r="AF82" s="79"/>
      <c r="AG82" s="79"/>
      <c r="AH82" s="79"/>
      <c r="AI82" s="79"/>
      <c r="AJ82" s="79"/>
      <c r="AK82" s="79"/>
      <c r="AL82" s="595"/>
      <c r="AM82" s="1458"/>
      <c r="AN82" s="378"/>
      <c r="AO82" s="8"/>
      <c r="AP82" s="8"/>
      <c r="AQ82" s="8"/>
      <c r="AR82" s="8"/>
      <c r="AS82" s="8"/>
      <c r="AT82" s="8"/>
      <c r="AU82" s="9"/>
      <c r="AV82" s="1475"/>
      <c r="AW82" s="79"/>
      <c r="AX82" s="378"/>
      <c r="AY82" s="79"/>
      <c r="AZ82" s="378"/>
      <c r="BA82" s="79"/>
      <c r="BB82" s="1089"/>
      <c r="BC82" s="1626"/>
      <c r="BD82" s="1445"/>
      <c r="BE82" s="1129"/>
      <c r="BF82" s="1107"/>
      <c r="BG82" s="1129"/>
      <c r="BH82" s="1107"/>
      <c r="BI82" s="1129"/>
      <c r="BJ82" s="1107"/>
      <c r="BK82" s="1107"/>
      <c r="BL82" s="1369"/>
      <c r="BM82" s="78"/>
      <c r="BN82" s="79"/>
      <c r="BO82" s="79"/>
      <c r="BP82" s="79"/>
      <c r="BQ82" s="79"/>
      <c r="BR82" s="79"/>
      <c r="BS82" s="79"/>
      <c r="BT82" s="595"/>
      <c r="BU82" s="2034"/>
      <c r="BV82" s="79"/>
      <c r="BW82" s="79"/>
      <c r="BX82" s="79"/>
      <c r="BY82" s="595"/>
      <c r="BZ82" s="1458"/>
      <c r="CA82" s="79"/>
      <c r="CB82" s="31"/>
      <c r="CC82" s="1475"/>
      <c r="CD82" s="79"/>
      <c r="CE82" s="378"/>
      <c r="CF82" s="378"/>
      <c r="CG82" s="1089"/>
      <c r="CH82" s="1458"/>
      <c r="CI82" s="79"/>
      <c r="CJ82" s="378"/>
      <c r="CK82" s="1351"/>
      <c r="CL82" s="2268"/>
      <c r="CM82" s="2268"/>
      <c r="CN82" s="2268"/>
      <c r="CO82" s="2268"/>
      <c r="CP82" s="2268"/>
      <c r="CQ82" s="2268"/>
      <c r="CR82" s="2268"/>
      <c r="CS82" s="2268"/>
      <c r="CT82" s="2268"/>
      <c r="CU82" s="2268"/>
      <c r="CV82" s="2268"/>
      <c r="CW82" s="2268"/>
      <c r="CX82" s="2268"/>
      <c r="CY82" s="2268"/>
      <c r="CZ82" s="2268"/>
      <c r="DA82" s="2268"/>
      <c r="DB82" s="2268"/>
      <c r="DC82" s="2268"/>
      <c r="DD82" s="2268"/>
    </row>
    <row r="83" spans="1:108" s="1967" customFormat="1" ht="15.75" x14ac:dyDescent="0.25">
      <c r="A83" s="2089" t="s">
        <v>116</v>
      </c>
      <c r="B83" s="2090"/>
      <c r="C83" s="2090"/>
      <c r="D83" s="2090"/>
      <c r="E83" s="2090"/>
      <c r="F83" s="2090"/>
      <c r="G83" s="2090"/>
      <c r="H83" s="2090"/>
      <c r="I83" s="2090"/>
      <c r="J83" s="2090"/>
      <c r="K83" s="2090"/>
      <c r="L83" s="2090"/>
      <c r="M83" s="2090"/>
      <c r="N83" s="2090"/>
      <c r="O83" s="2090"/>
      <c r="P83" s="2090"/>
      <c r="Q83" s="2090"/>
      <c r="R83" s="2090"/>
      <c r="S83" s="2090"/>
      <c r="T83" s="2090"/>
      <c r="U83" s="2090"/>
      <c r="V83" s="2090"/>
      <c r="W83" s="2090"/>
      <c r="X83" s="2090"/>
      <c r="Y83" s="2090"/>
      <c r="Z83" s="2090"/>
      <c r="AA83" s="2090"/>
      <c r="AB83" s="2090"/>
      <c r="AC83" s="2090"/>
      <c r="AD83" s="2090"/>
      <c r="AE83" s="2090"/>
      <c r="AF83" s="2090"/>
      <c r="AG83" s="2090"/>
      <c r="AH83" s="2090"/>
      <c r="AI83" s="2090"/>
      <c r="AJ83" s="2090"/>
      <c r="AK83" s="2090"/>
      <c r="AL83" s="2090"/>
      <c r="AM83" s="2090"/>
      <c r="AN83" s="2090"/>
      <c r="AO83" s="2090"/>
      <c r="AP83" s="2090"/>
      <c r="AQ83" s="2090"/>
      <c r="AR83" s="2090"/>
      <c r="AS83" s="2090"/>
      <c r="AT83" s="2090"/>
      <c r="AU83" s="2090"/>
      <c r="AV83" s="2090"/>
      <c r="AW83" s="2090"/>
      <c r="AX83" s="2090"/>
      <c r="AY83" s="2090"/>
      <c r="AZ83" s="2090"/>
      <c r="BA83" s="2090"/>
      <c r="BB83" s="2090"/>
      <c r="BC83" s="2090"/>
      <c r="BD83" s="2090"/>
      <c r="BE83" s="2090"/>
      <c r="BF83" s="2090"/>
      <c r="BG83" s="2090"/>
      <c r="BH83" s="2090"/>
      <c r="BI83" s="2090"/>
      <c r="BJ83" s="2090"/>
      <c r="BK83" s="2090"/>
      <c r="BL83" s="2090"/>
      <c r="BM83" s="2090"/>
      <c r="BN83" s="2090"/>
      <c r="BO83" s="2090"/>
      <c r="BP83" s="2090"/>
      <c r="BQ83" s="2090"/>
      <c r="BR83" s="2090"/>
      <c r="BS83" s="2090"/>
      <c r="BT83" s="2090"/>
      <c r="BU83" s="2090"/>
      <c r="BV83" s="2090"/>
      <c r="BW83" s="2090"/>
      <c r="BX83" s="2090"/>
      <c r="BY83" s="2090"/>
      <c r="BZ83" s="2090"/>
      <c r="CA83" s="2090"/>
      <c r="CB83" s="2090"/>
      <c r="CC83" s="2090"/>
      <c r="CD83" s="2090"/>
      <c r="CE83" s="2090"/>
      <c r="CF83" s="2090"/>
      <c r="CG83" s="2090"/>
      <c r="CH83" s="2090"/>
      <c r="CI83" s="2090"/>
      <c r="CJ83" s="2090"/>
      <c r="CK83" s="2094"/>
      <c r="CL83" s="2268"/>
      <c r="CM83" s="2268"/>
      <c r="CN83" s="2268"/>
      <c r="CO83" s="2268"/>
      <c r="CP83" s="2268"/>
      <c r="CQ83" s="2268"/>
      <c r="CR83" s="2268"/>
      <c r="CS83" s="2268"/>
      <c r="CT83" s="2268"/>
      <c r="CU83" s="2268"/>
      <c r="CV83" s="2268"/>
      <c r="CW83" s="2268"/>
      <c r="CX83" s="2268"/>
      <c r="CY83" s="2268"/>
      <c r="CZ83" s="2268"/>
      <c r="DA83" s="2268"/>
      <c r="DB83" s="2268"/>
      <c r="DC83" s="2268"/>
      <c r="DD83" s="2268"/>
    </row>
    <row r="84" spans="1:108" s="626" customFormat="1" ht="47.25" x14ac:dyDescent="0.25">
      <c r="A84" s="309" t="s">
        <v>117</v>
      </c>
      <c r="B84" s="162" t="s">
        <v>118</v>
      </c>
      <c r="C84" s="827"/>
      <c r="D84" s="309"/>
      <c r="E84" s="8"/>
      <c r="F84" s="8"/>
      <c r="G84" s="8"/>
      <c r="H84" s="8"/>
      <c r="I84" s="8"/>
      <c r="J84" s="8"/>
      <c r="K84" s="34"/>
      <c r="L84" s="1449"/>
      <c r="M84" s="493"/>
      <c r="N84" s="493"/>
      <c r="O84" s="493"/>
      <c r="P84" s="493"/>
      <c r="Q84" s="493"/>
      <c r="R84" s="493"/>
      <c r="S84" s="493"/>
      <c r="T84" s="635"/>
      <c r="U84" s="849"/>
      <c r="AC84" s="34"/>
      <c r="AD84" s="849"/>
      <c r="AL84" s="34"/>
      <c r="AM84" s="672"/>
      <c r="AN84" s="378"/>
      <c r="AO84" s="8"/>
      <c r="AP84" s="8"/>
      <c r="AQ84" s="8"/>
      <c r="AR84" s="8"/>
      <c r="AS84" s="8"/>
      <c r="AT84" s="8"/>
      <c r="AU84" s="9"/>
      <c r="AV84" s="1483"/>
      <c r="AX84" s="1138"/>
      <c r="AZ84" s="1138"/>
      <c r="BB84" s="1095"/>
      <c r="BC84" s="1718"/>
      <c r="BD84" s="1449"/>
      <c r="BE84" s="493"/>
      <c r="BF84" s="1106"/>
      <c r="BG84" s="493"/>
      <c r="BH84" s="1106"/>
      <c r="BI84" s="493"/>
      <c r="BJ84" s="1106"/>
      <c r="BK84" s="1106"/>
      <c r="BL84" s="1372"/>
      <c r="BM84" s="44"/>
      <c r="BQ84" s="8"/>
      <c r="BT84" s="34"/>
      <c r="BU84" s="2036"/>
      <c r="BY84" s="34"/>
      <c r="BZ84" s="849"/>
      <c r="CB84" s="93"/>
      <c r="CC84" s="1550"/>
      <c r="CD84" s="8"/>
      <c r="CE84" s="378"/>
      <c r="CF84" s="378"/>
      <c r="CG84" s="1089"/>
      <c r="CH84" s="672"/>
      <c r="CI84" s="8"/>
      <c r="CJ84" s="378"/>
      <c r="CK84" s="1351"/>
      <c r="CL84" s="2268"/>
      <c r="CM84" s="2268"/>
      <c r="CN84" s="2268"/>
      <c r="CO84" s="2268"/>
      <c r="CP84" s="2268"/>
      <c r="CQ84" s="2268"/>
      <c r="CR84" s="2268"/>
      <c r="CS84" s="2268"/>
      <c r="CT84" s="2268"/>
      <c r="CU84" s="2268"/>
      <c r="CV84" s="2268"/>
      <c r="CW84" s="2268"/>
      <c r="CX84" s="2268"/>
      <c r="CY84" s="2268"/>
      <c r="CZ84" s="2268"/>
      <c r="DA84" s="2268"/>
      <c r="DB84" s="2268"/>
      <c r="DC84" s="2268"/>
      <c r="DD84" s="2268"/>
    </row>
    <row r="85" spans="1:108" s="626" customFormat="1" ht="27" customHeight="1" x14ac:dyDescent="0.25">
      <c r="A85" s="1118" t="s">
        <v>119</v>
      </c>
      <c r="B85" s="1287" t="s">
        <v>120</v>
      </c>
      <c r="C85" s="841"/>
      <c r="D85" s="1118"/>
      <c r="E85" s="8"/>
      <c r="F85" s="8"/>
      <c r="G85" s="8"/>
      <c r="H85" s="8"/>
      <c r="I85" s="8"/>
      <c r="J85" s="8"/>
      <c r="K85" s="34"/>
      <c r="L85" s="1449"/>
      <c r="M85" s="493"/>
      <c r="N85" s="493"/>
      <c r="O85" s="493"/>
      <c r="P85" s="493"/>
      <c r="Q85" s="493"/>
      <c r="R85" s="493"/>
      <c r="S85" s="493"/>
      <c r="T85" s="635"/>
      <c r="U85" s="849"/>
      <c r="AC85" s="34"/>
      <c r="AD85" s="849"/>
      <c r="AL85" s="34"/>
      <c r="AM85" s="672"/>
      <c r="AN85" s="378"/>
      <c r="AO85" s="8"/>
      <c r="AP85" s="8"/>
      <c r="AQ85" s="8"/>
      <c r="AR85" s="8"/>
      <c r="AS85" s="8"/>
      <c r="AT85" s="8"/>
      <c r="AU85" s="9"/>
      <c r="AV85" s="1483"/>
      <c r="AX85" s="1138"/>
      <c r="AZ85" s="1138"/>
      <c r="BB85" s="1095"/>
      <c r="BC85" s="1718"/>
      <c r="BD85" s="1449"/>
      <c r="BE85" s="493"/>
      <c r="BF85" s="1106"/>
      <c r="BG85" s="493"/>
      <c r="BH85" s="1106"/>
      <c r="BI85" s="493"/>
      <c r="BJ85" s="1106"/>
      <c r="BK85" s="1106"/>
      <c r="BL85" s="1372"/>
      <c r="BM85" s="44"/>
      <c r="BQ85" s="8"/>
      <c r="BT85" s="34"/>
      <c r="BU85" s="2036"/>
      <c r="BY85" s="34"/>
      <c r="BZ85" s="849"/>
      <c r="CB85" s="93"/>
      <c r="CC85" s="1550"/>
      <c r="CD85" s="8"/>
      <c r="CE85" s="378"/>
      <c r="CF85" s="378"/>
      <c r="CG85" s="1089"/>
      <c r="CH85" s="672"/>
      <c r="CI85" s="8"/>
      <c r="CJ85" s="378"/>
      <c r="CK85" s="1351"/>
      <c r="CL85" s="2268"/>
      <c r="CM85" s="2268"/>
      <c r="CN85" s="2268"/>
      <c r="CO85" s="2268"/>
      <c r="CP85" s="2268"/>
      <c r="CQ85" s="2268"/>
      <c r="CR85" s="2268"/>
      <c r="CS85" s="2268"/>
      <c r="CT85" s="2268"/>
      <c r="CU85" s="2268"/>
      <c r="CV85" s="2268"/>
      <c r="CW85" s="2268"/>
      <c r="CX85" s="2268"/>
      <c r="CY85" s="2268"/>
      <c r="CZ85" s="2268"/>
      <c r="DA85" s="2268"/>
      <c r="DB85" s="2268"/>
      <c r="DC85" s="2268"/>
      <c r="DD85" s="2268"/>
    </row>
    <row r="86" spans="1:108" s="626" customFormat="1" ht="44.1" customHeight="1" x14ac:dyDescent="0.25">
      <c r="A86" s="309" t="s">
        <v>121</v>
      </c>
      <c r="B86" s="162" t="s">
        <v>122</v>
      </c>
      <c r="C86" s="827"/>
      <c r="D86" s="309"/>
      <c r="E86" s="8"/>
      <c r="F86" s="8"/>
      <c r="G86" s="8"/>
      <c r="H86" s="8"/>
      <c r="I86" s="8"/>
      <c r="J86" s="8"/>
      <c r="K86" s="34"/>
      <c r="L86" s="1449"/>
      <c r="M86" s="493"/>
      <c r="N86" s="493"/>
      <c r="O86" s="493"/>
      <c r="P86" s="493"/>
      <c r="Q86" s="493"/>
      <c r="R86" s="493"/>
      <c r="S86" s="493"/>
      <c r="T86" s="635"/>
      <c r="U86" s="849"/>
      <c r="AC86" s="34"/>
      <c r="AD86" s="849"/>
      <c r="AL86" s="34"/>
      <c r="AM86" s="672"/>
      <c r="AN86" s="378"/>
      <c r="AO86" s="8"/>
      <c r="AP86" s="8"/>
      <c r="AQ86" s="8"/>
      <c r="AR86" s="8"/>
      <c r="AS86" s="8"/>
      <c r="AT86" s="8"/>
      <c r="AU86" s="9"/>
      <c r="AV86" s="1483"/>
      <c r="AX86" s="1138"/>
      <c r="AZ86" s="1138"/>
      <c r="BB86" s="1095"/>
      <c r="BC86" s="1718"/>
      <c r="BD86" s="1449"/>
      <c r="BE86" s="493"/>
      <c r="BF86" s="1106"/>
      <c r="BG86" s="493"/>
      <c r="BH86" s="1106"/>
      <c r="BI86" s="493"/>
      <c r="BJ86" s="1106"/>
      <c r="BK86" s="1106"/>
      <c r="BL86" s="1372"/>
      <c r="BM86" s="44"/>
      <c r="BQ86" s="8"/>
      <c r="BT86" s="34"/>
      <c r="BU86" s="2036"/>
      <c r="BY86" s="34"/>
      <c r="BZ86" s="849"/>
      <c r="CB86" s="93"/>
      <c r="CC86" s="1550"/>
      <c r="CD86" s="8"/>
      <c r="CE86" s="378"/>
      <c r="CF86" s="378"/>
      <c r="CG86" s="1089"/>
      <c r="CH86" s="672"/>
      <c r="CI86" s="8"/>
      <c r="CJ86" s="378"/>
      <c r="CK86" s="1351"/>
      <c r="CL86" s="2268"/>
      <c r="CM86" s="2268"/>
      <c r="CN86" s="2268"/>
      <c r="CO86" s="2268"/>
      <c r="CP86" s="2268"/>
      <c r="CQ86" s="2268"/>
      <c r="CR86" s="2268"/>
      <c r="CS86" s="2268"/>
      <c r="CT86" s="2268"/>
      <c r="CU86" s="2268"/>
      <c r="CV86" s="2268"/>
      <c r="CW86" s="2268"/>
      <c r="CX86" s="2268"/>
      <c r="CY86" s="2268"/>
      <c r="CZ86" s="2268"/>
      <c r="DA86" s="2268"/>
      <c r="DB86" s="2268"/>
      <c r="DC86" s="2268"/>
      <c r="DD86" s="2268"/>
    </row>
    <row r="87" spans="1:108" s="626" customFormat="1" ht="33.6" customHeight="1" x14ac:dyDescent="0.25">
      <c r="A87" s="309" t="s">
        <v>123</v>
      </c>
      <c r="B87" s="162" t="s">
        <v>122</v>
      </c>
      <c r="C87" s="827"/>
      <c r="D87" s="309"/>
      <c r="E87" s="8"/>
      <c r="F87" s="8"/>
      <c r="G87" s="8"/>
      <c r="H87" s="8"/>
      <c r="I87" s="8"/>
      <c r="J87" s="8"/>
      <c r="K87" s="34"/>
      <c r="L87" s="1449"/>
      <c r="M87" s="493"/>
      <c r="N87" s="493"/>
      <c r="O87" s="493"/>
      <c r="P87" s="493"/>
      <c r="Q87" s="493"/>
      <c r="R87" s="493"/>
      <c r="S87" s="493"/>
      <c r="T87" s="635"/>
      <c r="U87" s="849"/>
      <c r="AC87" s="34"/>
      <c r="AD87" s="849"/>
      <c r="AL87" s="34"/>
      <c r="AM87" s="672"/>
      <c r="AN87" s="378"/>
      <c r="AO87" s="8"/>
      <c r="AP87" s="8"/>
      <c r="AQ87" s="8"/>
      <c r="AR87" s="8"/>
      <c r="AS87" s="8"/>
      <c r="AT87" s="8"/>
      <c r="AU87" s="9"/>
      <c r="AV87" s="1483"/>
      <c r="AX87" s="1138"/>
      <c r="AZ87" s="1138"/>
      <c r="BB87" s="1095"/>
      <c r="BC87" s="1718"/>
      <c r="BD87" s="1449"/>
      <c r="BE87" s="493"/>
      <c r="BF87" s="1106"/>
      <c r="BG87" s="493"/>
      <c r="BH87" s="1106"/>
      <c r="BI87" s="493"/>
      <c r="BJ87" s="1106"/>
      <c r="BK87" s="1106"/>
      <c r="BL87" s="1372"/>
      <c r="BM87" s="44"/>
      <c r="BQ87" s="8"/>
      <c r="BT87" s="34"/>
      <c r="BU87" s="2036"/>
      <c r="BY87" s="34"/>
      <c r="BZ87" s="849"/>
      <c r="CB87" s="93"/>
      <c r="CC87" s="1550"/>
      <c r="CD87" s="8"/>
      <c r="CE87" s="378"/>
      <c r="CF87" s="378"/>
      <c r="CG87" s="1089"/>
      <c r="CH87" s="672"/>
      <c r="CI87" s="8"/>
      <c r="CJ87" s="378"/>
      <c r="CK87" s="1351"/>
      <c r="CL87" s="2268"/>
      <c r="CM87" s="2268"/>
      <c r="CN87" s="2268"/>
      <c r="CO87" s="2268"/>
      <c r="CP87" s="2268"/>
      <c r="CQ87" s="2268"/>
      <c r="CR87" s="2268"/>
      <c r="CS87" s="2268"/>
      <c r="CT87" s="2268"/>
      <c r="CU87" s="2268"/>
      <c r="CV87" s="2268"/>
      <c r="CW87" s="2268"/>
      <c r="CX87" s="2268"/>
      <c r="CY87" s="2268"/>
      <c r="CZ87" s="2268"/>
      <c r="DA87" s="2268"/>
      <c r="DB87" s="2268"/>
      <c r="DC87" s="2268"/>
      <c r="DD87" s="2268"/>
    </row>
    <row r="88" spans="1:108" s="626" customFormat="1" ht="29.45" customHeight="1" x14ac:dyDescent="0.25">
      <c r="A88" s="1118" t="s">
        <v>124</v>
      </c>
      <c r="B88" s="1287" t="s">
        <v>125</v>
      </c>
      <c r="C88" s="841"/>
      <c r="D88" s="1118"/>
      <c r="E88" s="8"/>
      <c r="F88" s="8"/>
      <c r="G88" s="8"/>
      <c r="H88" s="8"/>
      <c r="I88" s="8"/>
      <c r="J88" s="8"/>
      <c r="K88" s="34"/>
      <c r="L88" s="1449"/>
      <c r="M88" s="493"/>
      <c r="N88" s="493"/>
      <c r="O88" s="493"/>
      <c r="P88" s="493"/>
      <c r="Q88" s="493"/>
      <c r="R88" s="493"/>
      <c r="S88" s="493"/>
      <c r="T88" s="635"/>
      <c r="U88" s="849"/>
      <c r="AC88" s="34"/>
      <c r="AD88" s="849"/>
      <c r="AL88" s="34"/>
      <c r="AM88" s="672"/>
      <c r="AN88" s="378"/>
      <c r="AO88" s="8"/>
      <c r="AP88" s="8"/>
      <c r="AQ88" s="8"/>
      <c r="AR88" s="8"/>
      <c r="AS88" s="8"/>
      <c r="AT88" s="8"/>
      <c r="AU88" s="9"/>
      <c r="AV88" s="1483"/>
      <c r="AX88" s="1138"/>
      <c r="AZ88" s="1138"/>
      <c r="BB88" s="1095"/>
      <c r="BC88" s="1718"/>
      <c r="BD88" s="1449"/>
      <c r="BE88" s="493"/>
      <c r="BF88" s="1106"/>
      <c r="BG88" s="493"/>
      <c r="BH88" s="1106"/>
      <c r="BI88" s="493"/>
      <c r="BJ88" s="1106"/>
      <c r="BK88" s="1106"/>
      <c r="BL88" s="1372"/>
      <c r="BM88" s="44"/>
      <c r="BQ88" s="8"/>
      <c r="BT88" s="34"/>
      <c r="BU88" s="2036"/>
      <c r="BY88" s="34"/>
      <c r="BZ88" s="849"/>
      <c r="CB88" s="93"/>
      <c r="CC88" s="1550"/>
      <c r="CD88" s="8"/>
      <c r="CE88" s="378"/>
      <c r="CF88" s="378"/>
      <c r="CG88" s="1089"/>
      <c r="CH88" s="672"/>
      <c r="CI88" s="8"/>
      <c r="CJ88" s="378"/>
      <c r="CK88" s="1351"/>
      <c r="CL88" s="2268"/>
      <c r="CM88" s="2268"/>
      <c r="CN88" s="2268"/>
      <c r="CO88" s="2268"/>
      <c r="CP88" s="2268"/>
      <c r="CQ88" s="2268"/>
      <c r="CR88" s="2268"/>
      <c r="CS88" s="2268"/>
      <c r="CT88" s="2268"/>
      <c r="CU88" s="2268"/>
      <c r="CV88" s="2268"/>
      <c r="CW88" s="2268"/>
      <c r="CX88" s="2268"/>
      <c r="CY88" s="2268"/>
      <c r="CZ88" s="2268"/>
      <c r="DA88" s="2268"/>
      <c r="DB88" s="2268"/>
      <c r="DC88" s="2268"/>
      <c r="DD88" s="2268"/>
    </row>
    <row r="89" spans="1:108" s="1987" customFormat="1" ht="15.95" customHeight="1" x14ac:dyDescent="0.25">
      <c r="A89" s="2066" t="s">
        <v>126</v>
      </c>
      <c r="B89" s="2067"/>
      <c r="C89" s="2067"/>
      <c r="D89" s="2067"/>
      <c r="E89" s="2067"/>
      <c r="F89" s="2067"/>
      <c r="G89" s="2067"/>
      <c r="H89" s="2067"/>
      <c r="I89" s="2067"/>
      <c r="J89" s="2067"/>
      <c r="K89" s="2067"/>
      <c r="L89" s="2067"/>
      <c r="M89" s="2067"/>
      <c r="N89" s="2067"/>
      <c r="O89" s="2067"/>
      <c r="P89" s="2067"/>
      <c r="Q89" s="2067"/>
      <c r="R89" s="2067"/>
      <c r="S89" s="2067"/>
      <c r="T89" s="2067"/>
      <c r="U89" s="2067"/>
      <c r="V89" s="2067"/>
      <c r="W89" s="2067"/>
      <c r="X89" s="2067"/>
      <c r="Y89" s="2067"/>
      <c r="Z89" s="2067"/>
      <c r="AA89" s="2067"/>
      <c r="AB89" s="2067"/>
      <c r="AC89" s="2067"/>
      <c r="AD89" s="2067"/>
      <c r="AE89" s="2067"/>
      <c r="AF89" s="2067"/>
      <c r="AG89" s="2067"/>
      <c r="AH89" s="2067"/>
      <c r="AI89" s="2067"/>
      <c r="AJ89" s="2067"/>
      <c r="AK89" s="2067"/>
      <c r="AL89" s="2067"/>
      <c r="AM89" s="2067"/>
      <c r="AN89" s="2067"/>
      <c r="AO89" s="2067"/>
      <c r="AP89" s="2067"/>
      <c r="AQ89" s="2067"/>
      <c r="AR89" s="2067"/>
      <c r="AS89" s="2067"/>
      <c r="AT89" s="2067"/>
      <c r="AU89" s="2067"/>
      <c r="AV89" s="2067"/>
      <c r="AW89" s="2067"/>
      <c r="AX89" s="2067"/>
      <c r="AY89" s="2067"/>
      <c r="AZ89" s="2067"/>
      <c r="BA89" s="2067"/>
      <c r="BB89" s="2067"/>
      <c r="BC89" s="2067"/>
      <c r="BD89" s="2067"/>
      <c r="BE89" s="2067"/>
      <c r="BF89" s="2067"/>
      <c r="BG89" s="2067"/>
      <c r="BH89" s="2067"/>
      <c r="BI89" s="2067"/>
      <c r="BJ89" s="2067"/>
      <c r="BK89" s="2067"/>
      <c r="BL89" s="2067"/>
      <c r="BM89" s="2067"/>
      <c r="BN89" s="2067"/>
      <c r="BO89" s="2067"/>
      <c r="BP89" s="2067"/>
      <c r="BQ89" s="2067"/>
      <c r="BR89" s="2067"/>
      <c r="BS89" s="2067"/>
      <c r="BT89" s="2067"/>
      <c r="BU89" s="2067"/>
      <c r="BV89" s="2067"/>
      <c r="BW89" s="2067"/>
      <c r="BX89" s="2067"/>
      <c r="BY89" s="2067"/>
      <c r="BZ89" s="2067"/>
      <c r="CA89" s="2067"/>
      <c r="CB89" s="2067"/>
      <c r="CC89" s="2067"/>
      <c r="CD89" s="2067"/>
      <c r="CE89" s="2067"/>
      <c r="CF89" s="2067"/>
      <c r="CG89" s="2067"/>
      <c r="CH89" s="2067"/>
      <c r="CI89" s="2067"/>
      <c r="CJ89" s="2067"/>
      <c r="CK89" s="2068"/>
      <c r="CL89" s="2268"/>
      <c r="CM89" s="2268"/>
      <c r="CN89" s="2268"/>
      <c r="CO89" s="2268"/>
      <c r="CP89" s="2268"/>
      <c r="CQ89" s="2268"/>
      <c r="CR89" s="2268"/>
      <c r="CS89" s="2268"/>
      <c r="CT89" s="2268"/>
      <c r="CU89" s="2268"/>
      <c r="CV89" s="2268"/>
      <c r="CW89" s="2268"/>
      <c r="CX89" s="2268"/>
      <c r="CY89" s="2268"/>
      <c r="CZ89" s="2268"/>
      <c r="DA89" s="2268"/>
      <c r="DB89" s="2268"/>
      <c r="DC89" s="2268"/>
      <c r="DD89" s="2268"/>
    </row>
    <row r="90" spans="1:108" s="1988" customFormat="1" ht="15.95" customHeight="1" x14ac:dyDescent="0.25">
      <c r="A90" s="2069" t="s">
        <v>127</v>
      </c>
      <c r="B90" s="2070"/>
      <c r="C90" s="2070"/>
      <c r="D90" s="2070"/>
      <c r="E90" s="2070"/>
      <c r="F90" s="2070"/>
      <c r="G90" s="2070"/>
      <c r="H90" s="2070"/>
      <c r="I90" s="2070"/>
      <c r="J90" s="2070"/>
      <c r="K90" s="2070"/>
      <c r="L90" s="2070"/>
      <c r="M90" s="2070"/>
      <c r="N90" s="2070"/>
      <c r="O90" s="2070"/>
      <c r="P90" s="2070"/>
      <c r="Q90" s="2070"/>
      <c r="R90" s="2070"/>
      <c r="S90" s="2070"/>
      <c r="T90" s="2070"/>
      <c r="U90" s="2070"/>
      <c r="V90" s="2070"/>
      <c r="W90" s="2070"/>
      <c r="X90" s="2070"/>
      <c r="Y90" s="2070"/>
      <c r="Z90" s="2070"/>
      <c r="AA90" s="2070"/>
      <c r="AB90" s="2070"/>
      <c r="AC90" s="2070"/>
      <c r="AD90" s="2070"/>
      <c r="AE90" s="2070"/>
      <c r="AF90" s="2070"/>
      <c r="AG90" s="2070"/>
      <c r="AH90" s="2070"/>
      <c r="AI90" s="2070"/>
      <c r="AJ90" s="2070"/>
      <c r="AK90" s="2070"/>
      <c r="AL90" s="2070"/>
      <c r="AM90" s="2070"/>
      <c r="AN90" s="2070"/>
      <c r="AO90" s="2070"/>
      <c r="AP90" s="2070"/>
      <c r="AQ90" s="2070"/>
      <c r="AR90" s="2070"/>
      <c r="AS90" s="2070"/>
      <c r="AT90" s="2070"/>
      <c r="AU90" s="2070"/>
      <c r="AV90" s="2070"/>
      <c r="AW90" s="2070"/>
      <c r="AX90" s="2070"/>
      <c r="AY90" s="2070"/>
      <c r="AZ90" s="2070"/>
      <c r="BA90" s="2070"/>
      <c r="BB90" s="2070"/>
      <c r="BC90" s="2070"/>
      <c r="BD90" s="2070"/>
      <c r="BE90" s="2070"/>
      <c r="BF90" s="2070"/>
      <c r="BG90" s="2070"/>
      <c r="BH90" s="2070"/>
      <c r="BI90" s="2070"/>
      <c r="BJ90" s="2070"/>
      <c r="BK90" s="2070"/>
      <c r="BL90" s="2070"/>
      <c r="BM90" s="2070"/>
      <c r="BN90" s="2070"/>
      <c r="BO90" s="2070"/>
      <c r="BP90" s="2070"/>
      <c r="BQ90" s="2070"/>
      <c r="BR90" s="2070"/>
      <c r="BS90" s="2070"/>
      <c r="BT90" s="2070"/>
      <c r="BU90" s="2070"/>
      <c r="BV90" s="2070"/>
      <c r="BW90" s="2070"/>
      <c r="BX90" s="2070"/>
      <c r="BY90" s="2070"/>
      <c r="BZ90" s="2070"/>
      <c r="CA90" s="2070"/>
      <c r="CB90" s="2070"/>
      <c r="CC90" s="2070"/>
      <c r="CD90" s="2070"/>
      <c r="CE90" s="2070"/>
      <c r="CF90" s="2070"/>
      <c r="CG90" s="2070"/>
      <c r="CH90" s="2070"/>
      <c r="CI90" s="2070"/>
      <c r="CJ90" s="2070"/>
      <c r="CK90" s="2071"/>
      <c r="CL90" s="2268"/>
      <c r="CM90" s="2268"/>
      <c r="CN90" s="2268"/>
      <c r="CO90" s="2268"/>
      <c r="CP90" s="2268"/>
      <c r="CQ90" s="2268"/>
      <c r="CR90" s="2268"/>
      <c r="CS90" s="2268"/>
      <c r="CT90" s="2268"/>
      <c r="CU90" s="2268"/>
      <c r="CV90" s="2268"/>
      <c r="CW90" s="2268"/>
      <c r="CX90" s="2268"/>
      <c r="CY90" s="2268"/>
      <c r="CZ90" s="2268"/>
      <c r="DA90" s="2268"/>
      <c r="DB90" s="2268"/>
      <c r="DC90" s="2268"/>
      <c r="DD90" s="2268"/>
    </row>
    <row r="91" spans="1:108" s="626" customFormat="1" ht="31.5" x14ac:dyDescent="0.25">
      <c r="A91" s="309" t="s">
        <v>194</v>
      </c>
      <c r="B91" s="162" t="s">
        <v>128</v>
      </c>
      <c r="C91" s="1435">
        <v>0</v>
      </c>
      <c r="D91" s="1136">
        <v>0</v>
      </c>
      <c r="E91" s="1136">
        <v>0</v>
      </c>
      <c r="F91" s="1136">
        <v>0</v>
      </c>
      <c r="G91" s="1136">
        <v>0</v>
      </c>
      <c r="H91" s="384"/>
      <c r="I91" s="1136">
        <v>0</v>
      </c>
      <c r="J91" s="1136"/>
      <c r="K91" s="62">
        <v>0.05</v>
      </c>
      <c r="L91" s="1444"/>
      <c r="M91" s="631"/>
      <c r="N91" s="631"/>
      <c r="O91" s="631"/>
      <c r="P91" s="631"/>
      <c r="Q91" s="631"/>
      <c r="R91" s="631"/>
      <c r="S91" s="631"/>
      <c r="T91" s="630"/>
      <c r="U91" s="1455"/>
      <c r="V91" s="5"/>
      <c r="W91" s="5"/>
      <c r="X91" s="5"/>
      <c r="Y91" s="5"/>
      <c r="Z91" s="5"/>
      <c r="AA91" s="5"/>
      <c r="AB91" s="5"/>
      <c r="AC91" s="62"/>
      <c r="AD91" s="1455"/>
      <c r="AE91" s="5"/>
      <c r="AF91" s="5"/>
      <c r="AG91" s="5"/>
      <c r="AH91" s="5"/>
      <c r="AI91" s="5"/>
      <c r="AJ91" s="5"/>
      <c r="AK91" s="5"/>
      <c r="AL91" s="62"/>
      <c r="AM91" s="1455"/>
      <c r="AN91" s="384"/>
      <c r="AO91" s="8"/>
      <c r="AP91" s="8"/>
      <c r="AQ91" s="8"/>
      <c r="AR91" s="8"/>
      <c r="AS91" s="8"/>
      <c r="AT91" s="443"/>
      <c r="AU91" s="9"/>
      <c r="AV91" s="1469"/>
      <c r="AW91" s="5"/>
      <c r="AX91" s="384"/>
      <c r="AY91" s="5"/>
      <c r="AZ91" s="384"/>
      <c r="BA91" s="5"/>
      <c r="BB91" s="1091"/>
      <c r="BC91" s="1625"/>
      <c r="BD91" s="1444"/>
      <c r="BE91" s="631"/>
      <c r="BF91" s="1105"/>
      <c r="BG91" s="631"/>
      <c r="BH91" s="1105"/>
      <c r="BI91" s="631"/>
      <c r="BJ91" s="1105"/>
      <c r="BK91" s="1105"/>
      <c r="BL91" s="1368"/>
      <c r="BM91" s="4"/>
      <c r="BN91" s="5"/>
      <c r="BO91" s="5"/>
      <c r="BP91" s="5"/>
      <c r="BQ91" s="5"/>
      <c r="BR91" s="5"/>
      <c r="BS91" s="5"/>
      <c r="BT91" s="62"/>
      <c r="BU91" s="2031">
        <v>0</v>
      </c>
      <c r="BV91" s="231">
        <v>0</v>
      </c>
      <c r="BW91" s="5">
        <v>1</v>
      </c>
      <c r="BX91" s="5"/>
      <c r="BY91" s="62">
        <v>1</v>
      </c>
      <c r="BZ91" s="1455"/>
      <c r="CA91" s="5"/>
      <c r="CB91" s="37"/>
      <c r="CC91" s="1469"/>
      <c r="CD91" s="5"/>
      <c r="CE91" s="384"/>
      <c r="CF91" s="384"/>
      <c r="CG91" s="1091"/>
      <c r="CH91" s="1455"/>
      <c r="CI91" s="5"/>
      <c r="CJ91" s="384"/>
      <c r="CK91" s="1348"/>
      <c r="CL91" s="2268"/>
      <c r="CM91" s="2268"/>
      <c r="CN91" s="2268"/>
      <c r="CO91" s="2268"/>
      <c r="CP91" s="2268"/>
      <c r="CQ91" s="2268"/>
      <c r="CR91" s="2268"/>
      <c r="CS91" s="2268"/>
      <c r="CT91" s="2268"/>
      <c r="CU91" s="2268"/>
      <c r="CV91" s="2268"/>
      <c r="CW91" s="2268"/>
      <c r="CX91" s="2268"/>
      <c r="CY91" s="2268"/>
      <c r="CZ91" s="2268"/>
      <c r="DA91" s="2268"/>
      <c r="DB91" s="2268"/>
      <c r="DC91" s="2268"/>
      <c r="DD91" s="2268"/>
    </row>
    <row r="92" spans="1:108" s="626" customFormat="1" ht="31.5" x14ac:dyDescent="0.25">
      <c r="A92" s="1118" t="s">
        <v>129</v>
      </c>
      <c r="B92" s="1287" t="s">
        <v>63</v>
      </c>
      <c r="C92" s="712">
        <v>0.51</v>
      </c>
      <c r="D92" s="520">
        <v>0.62</v>
      </c>
      <c r="E92" s="1136">
        <v>0.6</v>
      </c>
      <c r="F92" s="520">
        <v>0.77</v>
      </c>
      <c r="G92" s="1136">
        <v>0.6</v>
      </c>
      <c r="H92" s="384"/>
      <c r="I92" s="1136">
        <v>0.65</v>
      </c>
      <c r="J92" s="1136">
        <v>0.62</v>
      </c>
      <c r="K92" s="62">
        <v>0.65</v>
      </c>
      <c r="L92" s="1444"/>
      <c r="M92" s="631"/>
      <c r="N92" s="631"/>
      <c r="O92" s="631"/>
      <c r="P92" s="631"/>
      <c r="Q92" s="631"/>
      <c r="R92" s="631"/>
      <c r="S92" s="631"/>
      <c r="T92" s="630"/>
      <c r="U92" s="1455">
        <v>0.51</v>
      </c>
      <c r="V92" s="231">
        <v>0.62</v>
      </c>
      <c r="W92" s="5">
        <v>0.6</v>
      </c>
      <c r="X92" s="231">
        <v>0.77</v>
      </c>
      <c r="Y92" s="5">
        <v>0.6</v>
      </c>
      <c r="Z92" s="231">
        <v>0.6</v>
      </c>
      <c r="AA92" s="5">
        <v>0.65</v>
      </c>
      <c r="AB92" s="544">
        <v>0.62</v>
      </c>
      <c r="AC92" s="62">
        <v>0.65</v>
      </c>
      <c r="AD92" s="1455"/>
      <c r="AE92" s="5"/>
      <c r="AF92" s="5"/>
      <c r="AG92" s="5"/>
      <c r="AH92" s="5"/>
      <c r="AI92" s="5"/>
      <c r="AJ92" s="5"/>
      <c r="AK92" s="5"/>
      <c r="AL92" s="62"/>
      <c r="AM92" s="1455">
        <v>0.75</v>
      </c>
      <c r="AN92" s="231">
        <v>0.77</v>
      </c>
      <c r="AO92" s="1669">
        <f>AVERAGE(AX92,BF92,BO92,CB92)</f>
        <v>0.75</v>
      </c>
      <c r="AP92" s="1132">
        <v>0.28999999999999998</v>
      </c>
      <c r="AQ92" s="164">
        <f>AVERAGE(AZ92,BH92,BQ92)</f>
        <v>0.8</v>
      </c>
      <c r="AR92" s="479">
        <v>0.34</v>
      </c>
      <c r="AS92" s="443">
        <v>0.35</v>
      </c>
      <c r="AT92" s="479">
        <v>0.35</v>
      </c>
      <c r="AU92" s="2018">
        <v>0.34</v>
      </c>
      <c r="AV92" s="1469"/>
      <c r="AW92" s="5"/>
      <c r="AX92" s="384"/>
      <c r="AY92" s="5"/>
      <c r="AZ92" s="384"/>
      <c r="BA92" s="5"/>
      <c r="BB92" s="1091"/>
      <c r="BC92" s="1625"/>
      <c r="BD92" s="1444"/>
      <c r="BE92" s="631"/>
      <c r="BF92" s="1105"/>
      <c r="BG92" s="631"/>
      <c r="BH92" s="1105"/>
      <c r="BI92" s="631"/>
      <c r="BJ92" s="1105"/>
      <c r="BK92" s="1105"/>
      <c r="BL92" s="1368"/>
      <c r="BM92" s="4">
        <v>0.75</v>
      </c>
      <c r="BN92" s="231">
        <v>0.77</v>
      </c>
      <c r="BO92" s="5">
        <v>0.75</v>
      </c>
      <c r="BP92" s="230">
        <v>0.28999999999999998</v>
      </c>
      <c r="BQ92" s="5">
        <v>0.8</v>
      </c>
      <c r="BR92" s="230">
        <v>0.48</v>
      </c>
      <c r="BS92" s="5">
        <v>0.85</v>
      </c>
      <c r="BT92" s="62">
        <v>0.81</v>
      </c>
      <c r="BU92" s="2031">
        <v>0.35</v>
      </c>
      <c r="BV92" s="230">
        <v>0.44</v>
      </c>
      <c r="BW92" s="5">
        <v>0.3</v>
      </c>
      <c r="BX92" s="479">
        <v>0.35</v>
      </c>
      <c r="BY92" s="62">
        <v>0.3</v>
      </c>
      <c r="BZ92" s="1455"/>
      <c r="CA92" s="5"/>
      <c r="CB92" s="37"/>
      <c r="CC92" s="1469"/>
      <c r="CD92" s="5"/>
      <c r="CE92" s="384"/>
      <c r="CF92" s="384"/>
      <c r="CG92" s="1091"/>
      <c r="CH92" s="1455">
        <v>0.47</v>
      </c>
      <c r="CI92" s="5">
        <v>0.34</v>
      </c>
      <c r="CJ92" s="384"/>
      <c r="CK92" s="1348"/>
      <c r="CL92" s="2268"/>
      <c r="CM92" s="2268"/>
      <c r="CN92" s="2268"/>
      <c r="CO92" s="2268"/>
      <c r="CP92" s="2268"/>
      <c r="CQ92" s="2268"/>
      <c r="CR92" s="2268"/>
      <c r="CS92" s="2268"/>
      <c r="CT92" s="2268"/>
      <c r="CU92" s="2268"/>
      <c r="CV92" s="2268"/>
      <c r="CW92" s="2268"/>
      <c r="CX92" s="2268"/>
      <c r="CY92" s="2268"/>
      <c r="CZ92" s="2268"/>
      <c r="DA92" s="2268"/>
      <c r="DB92" s="2268"/>
      <c r="DC92" s="2268"/>
      <c r="DD92" s="2268"/>
    </row>
    <row r="93" spans="1:108" s="1164" customFormat="1" ht="16.5" thickBot="1" x14ac:dyDescent="0.3">
      <c r="A93" s="1155" t="s">
        <v>130</v>
      </c>
      <c r="B93" s="1290" t="s">
        <v>63</v>
      </c>
      <c r="C93" s="827" t="s">
        <v>196</v>
      </c>
      <c r="D93" s="5" t="s">
        <v>196</v>
      </c>
      <c r="E93" s="5">
        <v>0</v>
      </c>
      <c r="F93" s="1136" t="s">
        <v>196</v>
      </c>
      <c r="G93" s="1136">
        <v>0.4</v>
      </c>
      <c r="H93" s="1122">
        <v>0.26</v>
      </c>
      <c r="I93" s="1136">
        <v>0.4</v>
      </c>
      <c r="J93" s="1136">
        <v>0.3</v>
      </c>
      <c r="K93" s="62">
        <v>0.45</v>
      </c>
      <c r="L93" s="1444"/>
      <c r="M93" s="631"/>
      <c r="N93" s="631"/>
      <c r="O93" s="631"/>
      <c r="P93" s="631"/>
      <c r="Q93" s="631"/>
      <c r="R93" s="631"/>
      <c r="S93" s="631"/>
      <c r="T93" s="630"/>
      <c r="U93" s="1455">
        <v>0</v>
      </c>
      <c r="V93" s="230">
        <v>0</v>
      </c>
      <c r="W93" s="5">
        <v>0.4</v>
      </c>
      <c r="X93" s="230">
        <v>0</v>
      </c>
      <c r="Y93" s="5">
        <v>0.4</v>
      </c>
      <c r="Z93" s="230">
        <v>0.26</v>
      </c>
      <c r="AA93" s="5">
        <v>0.4</v>
      </c>
      <c r="AB93" s="5"/>
      <c r="AC93" s="62">
        <v>0.4</v>
      </c>
      <c r="AD93" s="1455"/>
      <c r="AE93" s="5"/>
      <c r="AF93" s="5"/>
      <c r="AG93" s="5"/>
      <c r="AH93" s="5"/>
      <c r="AI93" s="5"/>
      <c r="AJ93" s="5"/>
      <c r="AK93" s="5"/>
      <c r="AL93" s="62"/>
      <c r="AM93" s="1455">
        <v>0</v>
      </c>
      <c r="AN93" s="230">
        <v>0</v>
      </c>
      <c r="AO93" s="1669">
        <f>AVERAGE(AX93,BF93,BO93,CB93)</f>
        <v>0.2</v>
      </c>
      <c r="AP93" s="556">
        <v>0.28000000000000003</v>
      </c>
      <c r="AQ93" s="164">
        <f>AVERAGE(AZ93,BH93,BQ93)</f>
        <v>0.2</v>
      </c>
      <c r="AR93" s="556">
        <v>0.25</v>
      </c>
      <c r="AS93" s="164">
        <v>0.25</v>
      </c>
      <c r="AT93" s="556">
        <v>0.3</v>
      </c>
      <c r="AU93" s="52">
        <v>0.25</v>
      </c>
      <c r="AV93" s="1470"/>
      <c r="AW93" s="68"/>
      <c r="AX93" s="530"/>
      <c r="AY93" s="68"/>
      <c r="AZ93" s="530"/>
      <c r="BA93" s="68"/>
      <c r="BB93" s="1097"/>
      <c r="BC93" s="1629"/>
      <c r="BD93" s="1444"/>
      <c r="BE93" s="631"/>
      <c r="BF93" s="1105"/>
      <c r="BG93" s="631"/>
      <c r="BH93" s="1105"/>
      <c r="BI93" s="631"/>
      <c r="BJ93" s="1105"/>
      <c r="BK93" s="1105"/>
      <c r="BL93" s="1368"/>
      <c r="BM93" s="4">
        <v>0</v>
      </c>
      <c r="BN93" s="230">
        <v>0</v>
      </c>
      <c r="BO93" s="5">
        <v>0.2</v>
      </c>
      <c r="BP93" s="231">
        <v>0.28000000000000003</v>
      </c>
      <c r="BQ93" s="5">
        <v>0.2</v>
      </c>
      <c r="BR93" s="231"/>
      <c r="BS93" s="5">
        <v>0.2</v>
      </c>
      <c r="BT93" s="62">
        <v>0.25</v>
      </c>
      <c r="BU93" s="2031">
        <v>0</v>
      </c>
      <c r="BV93" s="230">
        <v>0</v>
      </c>
      <c r="BW93" s="5">
        <v>0.2</v>
      </c>
      <c r="BX93" s="556">
        <v>0.3</v>
      </c>
      <c r="BY93" s="62">
        <v>0.2</v>
      </c>
      <c r="BZ93" s="1455"/>
      <c r="CA93" s="5"/>
      <c r="CB93" s="37"/>
      <c r="CC93" s="1469"/>
      <c r="CD93" s="5"/>
      <c r="CE93" s="384"/>
      <c r="CF93" s="384"/>
      <c r="CG93" s="1091"/>
      <c r="CH93" s="1455"/>
      <c r="CI93" s="5"/>
      <c r="CJ93" s="384"/>
      <c r="CK93" s="1348"/>
      <c r="CL93" s="2268"/>
      <c r="CM93" s="2268"/>
      <c r="CN93" s="2268"/>
      <c r="CO93" s="2268"/>
      <c r="CP93" s="2268"/>
      <c r="CQ93" s="2268"/>
      <c r="CR93" s="2268"/>
      <c r="CS93" s="2268"/>
      <c r="CT93" s="2268"/>
      <c r="CU93" s="2268"/>
      <c r="CV93" s="2268"/>
      <c r="CW93" s="2268"/>
      <c r="CX93" s="2268"/>
      <c r="CY93" s="2268"/>
      <c r="CZ93" s="2268"/>
      <c r="DA93" s="2268"/>
      <c r="DB93" s="2268"/>
      <c r="DC93" s="2268"/>
      <c r="DD93" s="2268"/>
    </row>
    <row r="94" spans="1:108" s="1955" customFormat="1" ht="16.5" thickBot="1" x14ac:dyDescent="0.3">
      <c r="A94" s="1990" t="s">
        <v>131</v>
      </c>
      <c r="B94" s="1991"/>
      <c r="C94" s="1991"/>
      <c r="D94" s="1991"/>
      <c r="E94" s="1991"/>
      <c r="F94" s="1991"/>
      <c r="G94" s="1991"/>
      <c r="H94" s="1991"/>
      <c r="I94" s="1991"/>
      <c r="J94" s="1991"/>
      <c r="K94" s="1991"/>
      <c r="L94" s="1991"/>
      <c r="M94" s="1991"/>
      <c r="N94" s="1991"/>
      <c r="O94" s="1991"/>
      <c r="P94" s="1991"/>
      <c r="Q94" s="1991"/>
      <c r="R94" s="1991"/>
      <c r="S94" s="1991"/>
      <c r="T94" s="1991"/>
      <c r="U94" s="1991"/>
      <c r="V94" s="1991"/>
      <c r="W94" s="1991"/>
      <c r="X94" s="1991"/>
      <c r="Y94" s="1991"/>
      <c r="Z94" s="1991"/>
      <c r="AA94" s="1991"/>
      <c r="AB94" s="1991"/>
      <c r="AC94" s="1991"/>
      <c r="AD94" s="1991"/>
      <c r="AE94" s="1991"/>
      <c r="AF94" s="1991"/>
      <c r="AG94" s="1991"/>
      <c r="AH94" s="1991"/>
      <c r="AI94" s="1991"/>
      <c r="AJ94" s="1991"/>
      <c r="AK94" s="1991"/>
      <c r="AL94" s="1991"/>
      <c r="AM94" s="1991"/>
      <c r="AN94" s="1991"/>
      <c r="AO94" s="1991"/>
      <c r="AP94" s="1991"/>
      <c r="AQ94" s="1991"/>
      <c r="AR94" s="1991"/>
      <c r="AS94" s="1991"/>
      <c r="AT94" s="1991"/>
      <c r="AU94" s="1991"/>
      <c r="AV94" s="1991"/>
      <c r="AW94" s="1991"/>
      <c r="AX94" s="1991"/>
      <c r="AY94" s="1991"/>
      <c r="AZ94" s="1991"/>
      <c r="BA94" s="1991"/>
      <c r="BB94" s="1991"/>
      <c r="BC94" s="1991"/>
      <c r="BD94" s="1991"/>
      <c r="BE94" s="1991"/>
      <c r="BF94" s="1991"/>
      <c r="BG94" s="1991"/>
      <c r="BH94" s="1991"/>
      <c r="BI94" s="1991"/>
      <c r="BJ94" s="1991"/>
      <c r="BK94" s="1991"/>
      <c r="BL94" s="1991"/>
      <c r="BM94" s="1991"/>
      <c r="BN94" s="1991"/>
      <c r="BO94" s="1991"/>
      <c r="BP94" s="1991"/>
      <c r="BQ94" s="1991"/>
      <c r="BR94" s="1991"/>
      <c r="BS94" s="1991"/>
      <c r="BT94" s="1991"/>
      <c r="BU94" s="1991"/>
      <c r="BV94" s="1991"/>
      <c r="BW94" s="1991"/>
      <c r="BX94" s="1991"/>
      <c r="BY94" s="1991"/>
      <c r="BZ94" s="1991"/>
      <c r="CA94" s="1991"/>
      <c r="CB94" s="1991"/>
      <c r="CC94" s="1991"/>
      <c r="CD94" s="1991"/>
      <c r="CE94" s="1991"/>
      <c r="CF94" s="1991"/>
      <c r="CG94" s="1991"/>
      <c r="CH94" s="1991"/>
      <c r="CI94" s="1991"/>
      <c r="CJ94" s="1991"/>
      <c r="CK94" s="1992"/>
      <c r="CL94" s="2268"/>
      <c r="CM94" s="2268"/>
      <c r="CN94" s="2268"/>
      <c r="CO94" s="2268"/>
      <c r="CP94" s="2268"/>
      <c r="CQ94" s="2268"/>
      <c r="CR94" s="2268"/>
      <c r="CS94" s="2268"/>
      <c r="CT94" s="2268"/>
      <c r="CU94" s="2268"/>
      <c r="CV94" s="2268"/>
      <c r="CW94" s="2268"/>
      <c r="CX94" s="2268"/>
      <c r="CY94" s="2268"/>
      <c r="CZ94" s="2268"/>
      <c r="DA94" s="2268"/>
      <c r="DB94" s="2268"/>
      <c r="DC94" s="2268"/>
      <c r="DD94" s="2268"/>
    </row>
    <row r="95" spans="1:108" s="117" customFormat="1" ht="15.75" x14ac:dyDescent="0.25">
      <c r="A95" s="1165" t="s">
        <v>132</v>
      </c>
      <c r="B95" s="1291" t="s">
        <v>63</v>
      </c>
      <c r="C95" s="841" t="s">
        <v>196</v>
      </c>
      <c r="D95" s="1143" t="s">
        <v>196</v>
      </c>
      <c r="E95" s="1136">
        <v>0.8</v>
      </c>
      <c r="F95" s="1997"/>
      <c r="G95" s="1136">
        <v>0.8</v>
      </c>
      <c r="H95" s="1122">
        <v>0.26</v>
      </c>
      <c r="I95" s="1136">
        <v>0.8</v>
      </c>
      <c r="J95" s="1136">
        <v>0.3</v>
      </c>
      <c r="K95" s="62">
        <v>0.7</v>
      </c>
      <c r="L95" s="1444"/>
      <c r="M95" s="631"/>
      <c r="N95" s="631"/>
      <c r="O95" s="631"/>
      <c r="P95" s="631"/>
      <c r="Q95" s="631"/>
      <c r="R95" s="631"/>
      <c r="S95" s="631"/>
      <c r="T95" s="630"/>
      <c r="U95" s="1455">
        <v>0</v>
      </c>
      <c r="V95" s="5"/>
      <c r="W95" s="5">
        <v>0.8</v>
      </c>
      <c r="X95" s="5"/>
      <c r="Y95" s="5">
        <v>0.8</v>
      </c>
      <c r="Z95" s="230">
        <v>0.26</v>
      </c>
      <c r="AA95" s="5">
        <v>0.8</v>
      </c>
      <c r="AB95" s="5"/>
      <c r="AC95" s="62">
        <v>0.8</v>
      </c>
      <c r="AD95" s="1455"/>
      <c r="AE95" s="5"/>
      <c r="AF95" s="5"/>
      <c r="AG95" s="5"/>
      <c r="AH95" s="5"/>
      <c r="AI95" s="5"/>
      <c r="AJ95" s="5"/>
      <c r="AK95" s="5"/>
      <c r="AL95" s="62"/>
      <c r="AM95" s="1455">
        <v>0</v>
      </c>
      <c r="AN95" s="384">
        <v>0</v>
      </c>
      <c r="AO95" s="1669">
        <f>AVERAGE(AX95,BF95,BO95,CB95)</f>
        <v>0.2</v>
      </c>
      <c r="AP95" s="556">
        <v>0.28000000000000003</v>
      </c>
      <c r="AQ95" s="164">
        <f>AVERAGE(AZ95,BH95,BQ95)</f>
        <v>0.2</v>
      </c>
      <c r="AR95" s="443"/>
      <c r="AS95" s="164"/>
      <c r="AT95" s="164"/>
      <c r="AU95" s="52"/>
      <c r="AV95" s="1468"/>
      <c r="AW95" s="74"/>
      <c r="AX95" s="533"/>
      <c r="AY95" s="74"/>
      <c r="AZ95" s="533"/>
      <c r="BA95" s="74"/>
      <c r="BB95" s="1096"/>
      <c r="BC95" s="1630"/>
      <c r="BD95" s="1444"/>
      <c r="BE95" s="631"/>
      <c r="BF95" s="1105"/>
      <c r="BG95" s="631"/>
      <c r="BH95" s="1105"/>
      <c r="BI95" s="631"/>
      <c r="BJ95" s="1105"/>
      <c r="BK95" s="1105"/>
      <c r="BL95" s="1368"/>
      <c r="BM95" s="4">
        <v>0</v>
      </c>
      <c r="BN95" s="478">
        <v>0</v>
      </c>
      <c r="BO95" s="443">
        <v>0.2</v>
      </c>
      <c r="BP95" s="443">
        <v>0.28000000000000003</v>
      </c>
      <c r="BQ95" s="443">
        <v>0.2</v>
      </c>
      <c r="BR95" s="5"/>
      <c r="BS95" s="5">
        <v>0.25</v>
      </c>
      <c r="BT95" s="62">
        <v>0.25</v>
      </c>
      <c r="BU95" s="2031"/>
      <c r="BV95" s="5"/>
      <c r="BW95" s="5"/>
      <c r="BX95" s="60">
        <v>0.3</v>
      </c>
      <c r="BY95" s="62"/>
      <c r="BZ95" s="1455"/>
      <c r="CA95" s="5"/>
      <c r="CB95" s="37"/>
      <c r="CC95" s="1469"/>
      <c r="CD95" s="5"/>
      <c r="CE95" s="384"/>
      <c r="CF95" s="384"/>
      <c r="CG95" s="1091"/>
      <c r="CH95" s="1455"/>
      <c r="CI95" s="5"/>
      <c r="CJ95" s="384"/>
      <c r="CK95" s="1348"/>
      <c r="CL95" s="2268"/>
      <c r="CM95" s="2268"/>
      <c r="CN95" s="2268"/>
      <c r="CO95" s="2268"/>
      <c r="CP95" s="2268"/>
      <c r="CQ95" s="2268"/>
      <c r="CR95" s="2268"/>
      <c r="CS95" s="2268"/>
      <c r="CT95" s="2268"/>
      <c r="CU95" s="2268"/>
      <c r="CV95" s="2268"/>
      <c r="CW95" s="2268"/>
      <c r="CX95" s="2268"/>
      <c r="CY95" s="2268"/>
      <c r="CZ95" s="2268"/>
      <c r="DA95" s="2268"/>
      <c r="DB95" s="2268"/>
      <c r="DC95" s="2268"/>
      <c r="DD95" s="2268"/>
    </row>
    <row r="96" spans="1:108" s="626" customFormat="1" ht="39.950000000000003" customHeight="1" x14ac:dyDescent="0.25">
      <c r="A96" s="1118" t="s">
        <v>187</v>
      </c>
      <c r="B96" s="1287" t="s">
        <v>133</v>
      </c>
      <c r="C96" s="672" t="s">
        <v>195</v>
      </c>
      <c r="D96" s="626" t="s">
        <v>195</v>
      </c>
      <c r="E96" s="79">
        <v>0</v>
      </c>
      <c r="F96" s="1124">
        <v>0</v>
      </c>
      <c r="G96" s="1126">
        <v>0</v>
      </c>
      <c r="H96" s="1127">
        <v>20</v>
      </c>
      <c r="I96" s="1126">
        <v>10</v>
      </c>
      <c r="J96" s="1126">
        <v>20</v>
      </c>
      <c r="K96" s="595">
        <v>10</v>
      </c>
      <c r="L96" s="1445"/>
      <c r="M96" s="1129"/>
      <c r="N96" s="1129"/>
      <c r="O96" s="1129"/>
      <c r="P96" s="1129"/>
      <c r="Q96" s="1129"/>
      <c r="R96" s="1129"/>
      <c r="S96" s="1129"/>
      <c r="T96" s="629"/>
      <c r="U96" s="1458"/>
      <c r="V96" s="79"/>
      <c r="W96" s="79"/>
      <c r="X96" s="79"/>
      <c r="Y96" s="79"/>
      <c r="Z96" s="315">
        <v>20</v>
      </c>
      <c r="AA96" s="79">
        <v>10</v>
      </c>
      <c r="AB96" s="315">
        <v>20</v>
      </c>
      <c r="AC96" s="595">
        <v>10</v>
      </c>
      <c r="AD96" s="1458"/>
      <c r="AE96" s="79"/>
      <c r="AF96" s="79"/>
      <c r="AG96" s="79"/>
      <c r="AH96" s="79"/>
      <c r="AI96" s="79"/>
      <c r="AJ96" s="79"/>
      <c r="AK96" s="79"/>
      <c r="AL96" s="595"/>
      <c r="AM96" s="1543"/>
      <c r="AN96" s="378"/>
      <c r="AO96" s="1668">
        <f>SUM(AX96,BF96,BO96,CB96)</f>
        <v>0</v>
      </c>
      <c r="AP96" s="164"/>
      <c r="AQ96" s="164"/>
      <c r="AR96" s="8"/>
      <c r="AS96" s="8"/>
      <c r="AT96" s="8"/>
      <c r="AU96" s="9"/>
      <c r="AV96" s="1475"/>
      <c r="AW96" s="79"/>
      <c r="AX96" s="378"/>
      <c r="AY96" s="79"/>
      <c r="AZ96" s="378"/>
      <c r="BA96" s="79"/>
      <c r="BB96" s="1089"/>
      <c r="BC96" s="1626"/>
      <c r="BD96" s="1445"/>
      <c r="BE96" s="1129"/>
      <c r="BF96" s="1107"/>
      <c r="BG96" s="1129"/>
      <c r="BH96" s="1107"/>
      <c r="BI96" s="1129"/>
      <c r="BJ96" s="1107"/>
      <c r="BK96" s="1107"/>
      <c r="BL96" s="1369"/>
      <c r="BM96" s="78"/>
      <c r="BN96" s="8"/>
      <c r="BO96" s="8"/>
      <c r="BP96" s="8"/>
      <c r="BQ96" s="8"/>
      <c r="BR96" s="79"/>
      <c r="BS96" s="79"/>
      <c r="BT96" s="595"/>
      <c r="BU96" s="2034">
        <v>0</v>
      </c>
      <c r="BV96" s="262">
        <v>0</v>
      </c>
      <c r="BW96" s="79">
        <v>230</v>
      </c>
      <c r="BX96" s="327">
        <v>300</v>
      </c>
      <c r="BY96" s="595">
        <v>230</v>
      </c>
      <c r="BZ96" s="1458"/>
      <c r="CA96" s="79"/>
      <c r="CB96" s="31"/>
      <c r="CC96" s="1643"/>
      <c r="CD96" s="163"/>
      <c r="CE96" s="378"/>
      <c r="CF96" s="378"/>
      <c r="CG96" s="1089"/>
      <c r="CH96" s="1543"/>
      <c r="CI96" s="163"/>
      <c r="CJ96" s="378"/>
      <c r="CK96" s="1351"/>
      <c r="CL96" s="2268"/>
      <c r="CM96" s="2268"/>
      <c r="CN96" s="2268"/>
      <c r="CO96" s="2268"/>
      <c r="CP96" s="2268"/>
      <c r="CQ96" s="2268"/>
      <c r="CR96" s="2268"/>
      <c r="CS96" s="2268"/>
      <c r="CT96" s="2268"/>
      <c r="CU96" s="2268"/>
      <c r="CV96" s="2268"/>
      <c r="CW96" s="2268"/>
      <c r="CX96" s="2268"/>
      <c r="CY96" s="2268"/>
      <c r="CZ96" s="2268"/>
      <c r="DA96" s="2268"/>
      <c r="DB96" s="2268"/>
      <c r="DC96" s="2268"/>
      <c r="DD96" s="2268"/>
    </row>
    <row r="97" spans="1:108" s="1164" customFormat="1" ht="27" customHeight="1" thickBot="1" x14ac:dyDescent="0.3">
      <c r="A97" s="1155" t="s">
        <v>134</v>
      </c>
      <c r="B97" s="1290" t="s">
        <v>63</v>
      </c>
      <c r="C97" s="827"/>
      <c r="D97" s="309"/>
      <c r="E97" s="1136">
        <v>0.8</v>
      </c>
      <c r="F97" s="5" t="s">
        <v>192</v>
      </c>
      <c r="G97" s="1136">
        <v>0.8</v>
      </c>
      <c r="H97" s="1122">
        <v>0.19</v>
      </c>
      <c r="I97" s="1136">
        <v>0.8</v>
      </c>
      <c r="J97" s="1136">
        <v>0.2</v>
      </c>
      <c r="K97" s="62">
        <v>0.7</v>
      </c>
      <c r="L97" s="1444"/>
      <c r="M97" s="631"/>
      <c r="N97" s="631"/>
      <c r="O97" s="631"/>
      <c r="P97" s="631"/>
      <c r="Q97" s="631"/>
      <c r="R97" s="631"/>
      <c r="S97" s="631"/>
      <c r="T97" s="630"/>
      <c r="U97" s="1455">
        <v>0</v>
      </c>
      <c r="V97" s="5"/>
      <c r="W97" s="5">
        <v>0.8</v>
      </c>
      <c r="X97" s="5"/>
      <c r="Y97" s="5">
        <v>0.8</v>
      </c>
      <c r="Z97" s="230">
        <v>0.19</v>
      </c>
      <c r="AA97" s="5">
        <v>0.8</v>
      </c>
      <c r="AB97" s="5"/>
      <c r="AC97" s="62">
        <v>0.8</v>
      </c>
      <c r="AD97" s="1455"/>
      <c r="AE97" s="5"/>
      <c r="AF97" s="5"/>
      <c r="AG97" s="5"/>
      <c r="AH97" s="5"/>
      <c r="AI97" s="5"/>
      <c r="AJ97" s="5"/>
      <c r="AK97" s="5"/>
      <c r="AL97" s="62"/>
      <c r="AM97" s="1455">
        <v>0</v>
      </c>
      <c r="AN97" s="231">
        <v>0.1</v>
      </c>
      <c r="AO97" s="1669">
        <f>AVERAGE(AX97,BF97,BO97,CB97)</f>
        <v>0.05</v>
      </c>
      <c r="AP97" s="1666">
        <v>0.13</v>
      </c>
      <c r="AQ97" s="164">
        <f>AVERAGE(AZ97,BH97,BQ97)</f>
        <v>0.2</v>
      </c>
      <c r="AR97" s="443"/>
      <c r="AS97" s="164"/>
      <c r="AT97" s="164"/>
      <c r="AU97" s="52"/>
      <c r="AV97" s="1470"/>
      <c r="AW97" s="68"/>
      <c r="AX97" s="530"/>
      <c r="AY97" s="68"/>
      <c r="AZ97" s="530"/>
      <c r="BA97" s="68"/>
      <c r="BB97" s="1097"/>
      <c r="BC97" s="1629"/>
      <c r="BD97" s="1444"/>
      <c r="BE97" s="631"/>
      <c r="BF97" s="1105"/>
      <c r="BG97" s="631"/>
      <c r="BH97" s="1105"/>
      <c r="BI97" s="631"/>
      <c r="BJ97" s="1105"/>
      <c r="BK97" s="1105"/>
      <c r="BL97" s="1368"/>
      <c r="BM97" s="4">
        <v>0</v>
      </c>
      <c r="BN97" s="478">
        <v>0</v>
      </c>
      <c r="BO97" s="443">
        <v>0.05</v>
      </c>
      <c r="BP97" s="479">
        <v>0.13</v>
      </c>
      <c r="BQ97" s="443">
        <v>0.2</v>
      </c>
      <c r="BR97" s="230">
        <v>0</v>
      </c>
      <c r="BS97" s="5">
        <v>0.3</v>
      </c>
      <c r="BT97" s="62">
        <v>0.3</v>
      </c>
      <c r="BU97" s="2031">
        <v>0</v>
      </c>
      <c r="BV97" s="230">
        <v>0</v>
      </c>
      <c r="BW97" s="5">
        <v>0.2</v>
      </c>
      <c r="BX97" s="60">
        <v>0.15</v>
      </c>
      <c r="BY97" s="62">
        <v>0.2</v>
      </c>
      <c r="BZ97" s="1455"/>
      <c r="CA97" s="5"/>
      <c r="CB97" s="37"/>
      <c r="CC97" s="1469"/>
      <c r="CD97" s="5"/>
      <c r="CE97" s="384"/>
      <c r="CF97" s="384"/>
      <c r="CG97" s="1091"/>
      <c r="CH97" s="1455"/>
      <c r="CI97" s="5"/>
      <c r="CJ97" s="384"/>
      <c r="CK97" s="1348"/>
      <c r="CL97" s="2268"/>
      <c r="CM97" s="2268"/>
      <c r="CN97" s="2268"/>
      <c r="CO97" s="2268"/>
      <c r="CP97" s="2268"/>
      <c r="CQ97" s="2268"/>
      <c r="CR97" s="2268"/>
      <c r="CS97" s="2268"/>
      <c r="CT97" s="2268"/>
      <c r="CU97" s="2268"/>
      <c r="CV97" s="2268"/>
      <c r="CW97" s="2268"/>
      <c r="CX97" s="2268"/>
      <c r="CY97" s="2268"/>
      <c r="CZ97" s="2268"/>
      <c r="DA97" s="2268"/>
      <c r="DB97" s="2268"/>
      <c r="DC97" s="2268"/>
      <c r="DD97" s="2268"/>
    </row>
    <row r="98" spans="1:108" s="1169" customFormat="1" ht="35.450000000000003" customHeight="1" thickBot="1" x14ac:dyDescent="0.3">
      <c r="A98" s="1188" t="s">
        <v>135</v>
      </c>
      <c r="B98" s="1292" t="s">
        <v>63</v>
      </c>
      <c r="C98" s="827"/>
      <c r="D98" s="309"/>
      <c r="E98" s="1136">
        <v>0.42500000000000004</v>
      </c>
      <c r="F98" s="5" t="s">
        <v>192</v>
      </c>
      <c r="G98" s="1136">
        <v>0.47500000000000003</v>
      </c>
      <c r="H98" s="1122">
        <v>0.11</v>
      </c>
      <c r="I98" s="1136">
        <v>0.5</v>
      </c>
      <c r="J98" s="1136">
        <v>0.2</v>
      </c>
      <c r="K98" s="62">
        <v>0.7</v>
      </c>
      <c r="L98" s="1444"/>
      <c r="M98" s="631"/>
      <c r="N98" s="631"/>
      <c r="O98" s="631"/>
      <c r="P98" s="631"/>
      <c r="Q98" s="631"/>
      <c r="R98" s="631"/>
      <c r="S98" s="631"/>
      <c r="T98" s="630"/>
      <c r="U98" s="1455">
        <v>0</v>
      </c>
      <c r="V98" s="5"/>
      <c r="W98" s="5">
        <v>0.8</v>
      </c>
      <c r="X98" s="5"/>
      <c r="Y98" s="5">
        <v>0.8</v>
      </c>
      <c r="Z98" s="230">
        <v>0.11</v>
      </c>
      <c r="AA98" s="5">
        <v>0.8</v>
      </c>
      <c r="AB98" s="5"/>
      <c r="AC98" s="62">
        <v>0.8</v>
      </c>
      <c r="AD98" s="1455"/>
      <c r="AE98" s="5"/>
      <c r="AF98" s="5">
        <v>0.05</v>
      </c>
      <c r="AG98" s="5"/>
      <c r="AH98" s="5">
        <v>0.15</v>
      </c>
      <c r="AI98" s="5"/>
      <c r="AJ98" s="5">
        <v>0.2</v>
      </c>
      <c r="AK98" s="5"/>
      <c r="AL98" s="62">
        <v>0.2</v>
      </c>
      <c r="AM98" s="1455">
        <v>0</v>
      </c>
      <c r="AN98" s="384">
        <v>0</v>
      </c>
      <c r="AO98" s="1669">
        <f>AVERAGE(AX98,BF98,BO98,CB98)</f>
        <v>0</v>
      </c>
      <c r="AP98" s="556">
        <v>0.19</v>
      </c>
      <c r="AQ98" s="164">
        <f>AVERAGE(AZ98,BH98,BQ98)</f>
        <v>0.2</v>
      </c>
      <c r="AR98" s="443"/>
      <c r="AS98" s="164"/>
      <c r="AT98" s="164"/>
      <c r="AU98" s="52"/>
      <c r="AV98" s="1487"/>
      <c r="AW98" s="1191"/>
      <c r="AX98" s="1193"/>
      <c r="AY98" s="1191"/>
      <c r="AZ98" s="1193"/>
      <c r="BA98" s="1191"/>
      <c r="BB98" s="1366"/>
      <c r="BC98" s="1631"/>
      <c r="BD98" s="1444"/>
      <c r="BE98" s="631"/>
      <c r="BF98" s="1105"/>
      <c r="BG98" s="631"/>
      <c r="BH98" s="1105"/>
      <c r="BI98" s="631"/>
      <c r="BJ98" s="1105"/>
      <c r="BK98" s="1105"/>
      <c r="BL98" s="1368"/>
      <c r="BM98" s="4">
        <v>0</v>
      </c>
      <c r="BN98" s="479">
        <v>0</v>
      </c>
      <c r="BO98" s="443">
        <v>0</v>
      </c>
      <c r="BP98" s="479">
        <v>0.19</v>
      </c>
      <c r="BQ98" s="443">
        <v>0.2</v>
      </c>
      <c r="BR98" s="230">
        <v>0</v>
      </c>
      <c r="BS98" s="5">
        <v>0.3</v>
      </c>
      <c r="BT98" s="62">
        <v>0.3</v>
      </c>
      <c r="BU98" s="2031">
        <v>0</v>
      </c>
      <c r="BV98" s="2029">
        <v>0</v>
      </c>
      <c r="BW98" s="2030">
        <v>0</v>
      </c>
      <c r="BX98" s="60">
        <v>0.2</v>
      </c>
      <c r="BY98" s="2039">
        <v>0</v>
      </c>
      <c r="BZ98" s="1455"/>
      <c r="CA98" s="5"/>
      <c r="CB98" s="37"/>
      <c r="CC98" s="1469"/>
      <c r="CD98" s="5"/>
      <c r="CE98" s="384"/>
      <c r="CF98" s="384"/>
      <c r="CG98" s="1091"/>
      <c r="CH98" s="1455"/>
      <c r="CI98" s="5"/>
      <c r="CJ98" s="384"/>
      <c r="CK98" s="1348"/>
      <c r="CL98" s="2268"/>
      <c r="CM98" s="2268"/>
      <c r="CN98" s="2268"/>
      <c r="CO98" s="2268"/>
      <c r="CP98" s="2268"/>
      <c r="CQ98" s="2268"/>
      <c r="CR98" s="2268"/>
      <c r="CS98" s="2268"/>
      <c r="CT98" s="2268"/>
      <c r="CU98" s="2268"/>
      <c r="CV98" s="2268"/>
      <c r="CW98" s="2268"/>
      <c r="CX98" s="2268"/>
      <c r="CY98" s="2268"/>
      <c r="CZ98" s="2268"/>
      <c r="DA98" s="2268"/>
      <c r="DB98" s="2268"/>
      <c r="DC98" s="2268"/>
      <c r="DD98" s="2268"/>
    </row>
    <row r="99" spans="1:108" s="1989" customFormat="1" ht="15.75" x14ac:dyDescent="0.25">
      <c r="A99" s="2072" t="s">
        <v>136</v>
      </c>
      <c r="B99" s="2073"/>
      <c r="C99" s="2073"/>
      <c r="D99" s="2073"/>
      <c r="E99" s="2073"/>
      <c r="F99" s="2073"/>
      <c r="G99" s="2073"/>
      <c r="H99" s="2073"/>
      <c r="I99" s="2073"/>
      <c r="J99" s="2073"/>
      <c r="K99" s="2073"/>
      <c r="L99" s="2073"/>
      <c r="M99" s="2073"/>
      <c r="N99" s="2073"/>
      <c r="O99" s="2073"/>
      <c r="P99" s="2073"/>
      <c r="Q99" s="2073"/>
      <c r="R99" s="2073"/>
      <c r="S99" s="2073"/>
      <c r="T99" s="2073"/>
      <c r="U99" s="2073"/>
      <c r="V99" s="2073"/>
      <c r="W99" s="2073"/>
      <c r="X99" s="2073"/>
      <c r="Y99" s="2073"/>
      <c r="Z99" s="2073"/>
      <c r="AA99" s="2073"/>
      <c r="AB99" s="2073"/>
      <c r="AC99" s="2073"/>
      <c r="AD99" s="2073"/>
      <c r="AE99" s="2073"/>
      <c r="AF99" s="2073"/>
      <c r="AG99" s="2073"/>
      <c r="AH99" s="2073"/>
      <c r="AI99" s="2073"/>
      <c r="AJ99" s="2073"/>
      <c r="AK99" s="2073"/>
      <c r="AL99" s="2073"/>
      <c r="AM99" s="2073"/>
      <c r="AN99" s="2073"/>
      <c r="AO99" s="2073"/>
      <c r="AP99" s="2073"/>
      <c r="AQ99" s="2073"/>
      <c r="AR99" s="2073"/>
      <c r="AS99" s="2073"/>
      <c r="AT99" s="2073"/>
      <c r="AU99" s="2073"/>
      <c r="AV99" s="2073"/>
      <c r="AW99" s="2073"/>
      <c r="AX99" s="2073"/>
      <c r="AY99" s="2073"/>
      <c r="AZ99" s="2073"/>
      <c r="BA99" s="2073"/>
      <c r="BB99" s="2073"/>
      <c r="BC99" s="2073"/>
      <c r="BD99" s="2073"/>
      <c r="BE99" s="2073"/>
      <c r="BF99" s="2073"/>
      <c r="BG99" s="2073"/>
      <c r="BH99" s="2073"/>
      <c r="BI99" s="2073"/>
      <c r="BJ99" s="2073"/>
      <c r="BK99" s="2073"/>
      <c r="BL99" s="2073"/>
      <c r="BM99" s="2073"/>
      <c r="BN99" s="2073"/>
      <c r="BO99" s="2073"/>
      <c r="BP99" s="2073"/>
      <c r="BQ99" s="2073"/>
      <c r="BR99" s="2073"/>
      <c r="BS99" s="2073"/>
      <c r="BT99" s="2073"/>
      <c r="BU99" s="2073"/>
      <c r="BV99" s="2073"/>
      <c r="BW99" s="2073"/>
      <c r="BX99" s="2073"/>
      <c r="BY99" s="2073"/>
      <c r="BZ99" s="2073"/>
      <c r="CA99" s="2073"/>
      <c r="CB99" s="2073"/>
      <c r="CC99" s="2073"/>
      <c r="CD99" s="2073"/>
      <c r="CE99" s="2073"/>
      <c r="CF99" s="2073"/>
      <c r="CG99" s="2073"/>
      <c r="CH99" s="2073"/>
      <c r="CI99" s="2073"/>
      <c r="CJ99" s="2073"/>
      <c r="CK99" s="2074"/>
      <c r="CL99" s="2268"/>
      <c r="CM99" s="2268"/>
      <c r="CN99" s="2268"/>
      <c r="CO99" s="2268"/>
      <c r="CP99" s="2268"/>
      <c r="CQ99" s="2268"/>
      <c r="CR99" s="2268"/>
      <c r="CS99" s="2268"/>
      <c r="CT99" s="2268"/>
      <c r="CU99" s="2268"/>
      <c r="CV99" s="2268"/>
      <c r="CW99" s="2268"/>
      <c r="CX99" s="2268"/>
      <c r="CY99" s="2268"/>
      <c r="CZ99" s="2268"/>
      <c r="DA99" s="2268"/>
      <c r="DB99" s="2268"/>
      <c r="DC99" s="2268"/>
      <c r="DD99" s="2268"/>
    </row>
    <row r="100" spans="1:108" s="626" customFormat="1" ht="30.95" customHeight="1" x14ac:dyDescent="0.25">
      <c r="A100" s="309" t="s">
        <v>188</v>
      </c>
      <c r="B100" s="162" t="s">
        <v>137</v>
      </c>
      <c r="C100" s="827"/>
      <c r="D100" s="284"/>
      <c r="E100" s="8"/>
      <c r="F100" s="8"/>
      <c r="G100" s="8"/>
      <c r="H100" s="8"/>
      <c r="I100" s="8"/>
      <c r="J100" s="8"/>
      <c r="K100" s="34"/>
      <c r="L100" s="1449"/>
      <c r="M100" s="493"/>
      <c r="N100" s="493"/>
      <c r="O100" s="493"/>
      <c r="P100" s="493"/>
      <c r="Q100" s="493"/>
      <c r="R100" s="493"/>
      <c r="S100" s="493"/>
      <c r="T100" s="635"/>
      <c r="U100" s="849"/>
      <c r="AC100" s="34"/>
      <c r="AD100" s="849"/>
      <c r="AL100" s="34"/>
      <c r="AM100" s="1455">
        <v>0</v>
      </c>
      <c r="AN100" s="231">
        <v>0.1</v>
      </c>
      <c r="AO100" s="1669">
        <f>AVERAGE(AX100,BF100,BO100,CB100)</f>
        <v>0</v>
      </c>
      <c r="AP100" s="157">
        <v>3</v>
      </c>
      <c r="AQ100" s="1126">
        <f>SUM(AZ100,BH100,BQ100)</f>
        <v>4</v>
      </c>
      <c r="AR100" s="1127">
        <v>6</v>
      </c>
      <c r="AS100" s="1126">
        <f>SUM(BB100,BJ100,BS100,BW100)</f>
        <v>4</v>
      </c>
      <c r="AT100" s="1668">
        <v>8</v>
      </c>
      <c r="AU100" s="1774">
        <f>SUM(BD100,BM100,BU100,BZ100)</f>
        <v>0</v>
      </c>
      <c r="AV100" s="1483"/>
      <c r="AX100" s="1138"/>
      <c r="AZ100" s="1138"/>
      <c r="BB100" s="1095"/>
      <c r="BC100" s="1718"/>
      <c r="BD100" s="1449"/>
      <c r="BE100" s="493"/>
      <c r="BF100" s="1106"/>
      <c r="BG100" s="493"/>
      <c r="BH100" s="1106"/>
      <c r="BI100" s="493"/>
      <c r="BJ100" s="1106"/>
      <c r="BK100" s="1106"/>
      <c r="BL100" s="1372"/>
      <c r="BM100" s="44">
        <v>0</v>
      </c>
      <c r="BN100" s="1646">
        <v>0</v>
      </c>
      <c r="BO100" s="626">
        <v>0</v>
      </c>
      <c r="BP100" s="1647">
        <v>3</v>
      </c>
      <c r="BQ100" s="8">
        <v>4</v>
      </c>
      <c r="BR100" s="1646">
        <v>2</v>
      </c>
      <c r="BS100" s="626">
        <v>0</v>
      </c>
      <c r="BT100" s="34">
        <v>8</v>
      </c>
      <c r="BU100" s="2036">
        <v>0</v>
      </c>
      <c r="BV100" s="1646">
        <v>4</v>
      </c>
      <c r="BW100" s="626">
        <v>4</v>
      </c>
      <c r="BY100" s="34">
        <v>4</v>
      </c>
      <c r="BZ100" s="849"/>
      <c r="CB100" s="93"/>
      <c r="CC100" s="1469"/>
      <c r="CD100" s="5"/>
      <c r="CE100" s="384"/>
      <c r="CF100" s="384"/>
      <c r="CG100" s="1091"/>
      <c r="CH100" s="1455"/>
      <c r="CI100" s="5"/>
      <c r="CJ100" s="384"/>
      <c r="CK100" s="1348"/>
      <c r="CL100" s="2268"/>
      <c r="CM100" s="2268"/>
      <c r="CN100" s="2268"/>
      <c r="CO100" s="2268"/>
      <c r="CP100" s="2268"/>
      <c r="CQ100" s="2268"/>
      <c r="CR100" s="2268"/>
      <c r="CS100" s="2268"/>
      <c r="CT100" s="2268"/>
      <c r="CU100" s="2268"/>
      <c r="CV100" s="2268"/>
      <c r="CW100" s="2268"/>
      <c r="CX100" s="2268"/>
      <c r="CY100" s="2268"/>
      <c r="CZ100" s="2268"/>
      <c r="DA100" s="2268"/>
      <c r="DB100" s="2268"/>
      <c r="DC100" s="2268"/>
      <c r="DD100" s="2268"/>
    </row>
    <row r="101" spans="1:108" s="1164" customFormat="1" ht="36" customHeight="1" thickBot="1" x14ac:dyDescent="0.4">
      <c r="A101" s="1174" t="s">
        <v>138</v>
      </c>
      <c r="B101" s="1284" t="s">
        <v>139</v>
      </c>
      <c r="C101" s="841"/>
      <c r="D101" s="1118"/>
      <c r="E101" s="8"/>
      <c r="F101" s="8"/>
      <c r="G101" s="8"/>
      <c r="H101" s="8"/>
      <c r="I101" s="8"/>
      <c r="J101" s="8"/>
      <c r="K101" s="34"/>
      <c r="L101" s="1449"/>
      <c r="M101" s="493"/>
      <c r="N101" s="493"/>
      <c r="O101" s="493"/>
      <c r="P101" s="493"/>
      <c r="Q101" s="493"/>
      <c r="R101" s="493"/>
      <c r="S101" s="493"/>
      <c r="T101" s="635"/>
      <c r="U101" s="849"/>
      <c r="V101" s="626"/>
      <c r="W101" s="626"/>
      <c r="X101" s="626"/>
      <c r="Y101" s="626"/>
      <c r="Z101" s="626"/>
      <c r="AA101" s="626"/>
      <c r="AB101" s="626"/>
      <c r="AC101" s="34"/>
      <c r="AD101" s="849"/>
      <c r="AE101" s="626"/>
      <c r="AF101" s="626"/>
      <c r="AG101" s="626"/>
      <c r="AH101" s="626"/>
      <c r="AI101" s="626"/>
      <c r="AJ101" s="626"/>
      <c r="AK101" s="626"/>
      <c r="AL101" s="34"/>
      <c r="AM101" s="1455">
        <v>0</v>
      </c>
      <c r="AN101" s="384">
        <v>0</v>
      </c>
      <c r="AO101" s="1669">
        <f>AVERAGE(AX101,BF101,BO101,CB101)</f>
        <v>0</v>
      </c>
      <c r="AP101" s="8"/>
      <c r="AQ101" s="8"/>
      <c r="AR101" s="8"/>
      <c r="AS101" s="1893"/>
      <c r="AT101" s="1893"/>
      <c r="AU101" s="1895"/>
      <c r="AV101" s="1484"/>
      <c r="AX101" s="1177"/>
      <c r="AZ101" s="1177"/>
      <c r="BB101" s="1098"/>
      <c r="BC101" s="1719"/>
      <c r="BD101" s="1449"/>
      <c r="BE101" s="493"/>
      <c r="BF101" s="1106"/>
      <c r="BG101" s="493"/>
      <c r="BH101" s="1106"/>
      <c r="BI101" s="493"/>
      <c r="BJ101" s="1106"/>
      <c r="BK101" s="1106"/>
      <c r="BL101" s="1372"/>
      <c r="BM101" s="1322">
        <v>0</v>
      </c>
      <c r="BN101" s="2027">
        <v>0</v>
      </c>
      <c r="BO101" s="1084">
        <v>0</v>
      </c>
      <c r="BP101" s="2028">
        <v>0</v>
      </c>
      <c r="BQ101" s="443">
        <v>0.25</v>
      </c>
      <c r="BR101" s="2028">
        <v>0</v>
      </c>
      <c r="BS101" s="1084">
        <v>0.3</v>
      </c>
      <c r="BT101" s="63">
        <v>0.3</v>
      </c>
      <c r="BU101" s="2036">
        <v>0</v>
      </c>
      <c r="BV101" s="2028">
        <v>0</v>
      </c>
      <c r="BW101" s="1084">
        <v>0.1</v>
      </c>
      <c r="BX101" s="1084"/>
      <c r="BY101" s="63">
        <v>0.1</v>
      </c>
      <c r="BZ101" s="849"/>
      <c r="CA101" s="626"/>
      <c r="CB101" s="93"/>
      <c r="CC101" s="1469"/>
      <c r="CD101" s="5"/>
      <c r="CE101" s="384"/>
      <c r="CF101" s="384"/>
      <c r="CG101" s="1091"/>
      <c r="CH101" s="1455"/>
      <c r="CI101" s="5"/>
      <c r="CJ101" s="384"/>
      <c r="CK101" s="1348"/>
      <c r="CL101" s="2268"/>
      <c r="CM101" s="2268"/>
      <c r="CN101" s="2268"/>
      <c r="CO101" s="2268"/>
      <c r="CP101" s="2268"/>
      <c r="CQ101" s="2268"/>
      <c r="CR101" s="2268"/>
      <c r="CS101" s="2268"/>
      <c r="CT101" s="2268"/>
      <c r="CU101" s="2268"/>
      <c r="CV101" s="2268"/>
      <c r="CW101" s="2268"/>
      <c r="CX101" s="2268"/>
      <c r="CY101" s="2268"/>
      <c r="CZ101" s="2268"/>
      <c r="DA101" s="2268"/>
      <c r="DB101" s="2268"/>
      <c r="DC101" s="2268"/>
      <c r="DD101" s="2268"/>
    </row>
    <row r="102" spans="1:108" s="1955" customFormat="1" ht="16.5" thickBot="1" x14ac:dyDescent="0.3">
      <c r="A102" s="1990" t="s">
        <v>140</v>
      </c>
      <c r="B102" s="1991"/>
      <c r="C102" s="2075"/>
      <c r="D102" s="2076"/>
      <c r="E102" s="2076"/>
      <c r="F102" s="2076"/>
      <c r="G102" s="2076"/>
      <c r="H102" s="2076"/>
      <c r="I102" s="2076"/>
      <c r="J102" s="2076"/>
      <c r="K102" s="2077"/>
      <c r="L102" s="2075"/>
      <c r="M102" s="2076"/>
      <c r="N102" s="2076"/>
      <c r="O102" s="2076"/>
      <c r="P102" s="2076"/>
      <c r="Q102" s="2076"/>
      <c r="R102" s="2076"/>
      <c r="S102" s="2076"/>
      <c r="T102" s="2077"/>
      <c r="U102" s="2075"/>
      <c r="V102" s="2076"/>
      <c r="W102" s="2076"/>
      <c r="X102" s="2076"/>
      <c r="Y102" s="2076"/>
      <c r="Z102" s="2076"/>
      <c r="AA102" s="2076"/>
      <c r="AB102" s="2076"/>
      <c r="AC102" s="2077"/>
      <c r="AD102" s="2075"/>
      <c r="AE102" s="2076"/>
      <c r="AF102" s="2076"/>
      <c r="AG102" s="2076"/>
      <c r="AH102" s="2076"/>
      <c r="AI102" s="2076"/>
      <c r="AJ102" s="2076"/>
      <c r="AK102" s="2076"/>
      <c r="AL102" s="2077"/>
      <c r="AM102" s="2075"/>
      <c r="AN102" s="2076"/>
      <c r="AO102" s="2076"/>
      <c r="AP102" s="2076"/>
      <c r="AQ102" s="2076"/>
      <c r="AR102" s="2076"/>
      <c r="AS102" s="2076"/>
      <c r="AT102" s="2076"/>
      <c r="AU102" s="2078"/>
      <c r="AV102" s="1991"/>
      <c r="AW102" s="1991"/>
      <c r="AX102" s="1991"/>
      <c r="AY102" s="1991"/>
      <c r="AZ102" s="1991"/>
      <c r="BA102" s="1991"/>
      <c r="BB102" s="1991"/>
      <c r="BC102" s="1991"/>
      <c r="BD102" s="2075"/>
      <c r="BE102" s="2076"/>
      <c r="BF102" s="2076"/>
      <c r="BG102" s="2076"/>
      <c r="BH102" s="2076"/>
      <c r="BI102" s="2076"/>
      <c r="BJ102" s="2076"/>
      <c r="BK102" s="2076"/>
      <c r="BL102" s="2077"/>
      <c r="BM102" s="2075"/>
      <c r="BN102" s="2076"/>
      <c r="BO102" s="2076"/>
      <c r="BP102" s="2076"/>
      <c r="BQ102" s="2076"/>
      <c r="BR102" s="2076"/>
      <c r="BS102" s="2076"/>
      <c r="BT102" s="2077"/>
      <c r="BU102" s="2075"/>
      <c r="BV102" s="2076"/>
      <c r="BW102" s="2076"/>
      <c r="BX102" s="2076"/>
      <c r="BY102" s="2077"/>
      <c r="BZ102" s="2075"/>
      <c r="CA102" s="2076"/>
      <c r="CB102" s="2078"/>
      <c r="CC102" s="2079"/>
      <c r="CD102" s="2076"/>
      <c r="CE102" s="2076"/>
      <c r="CF102" s="2076"/>
      <c r="CG102" s="2077"/>
      <c r="CH102" s="2075"/>
      <c r="CI102" s="2076"/>
      <c r="CJ102" s="2076"/>
      <c r="CK102" s="2078"/>
      <c r="CL102" s="2268"/>
      <c r="CM102" s="2268"/>
      <c r="CN102" s="2268"/>
      <c r="CO102" s="2268"/>
      <c r="CP102" s="2268"/>
      <c r="CQ102" s="2268"/>
      <c r="CR102" s="2268"/>
      <c r="CS102" s="2268"/>
      <c r="CT102" s="2268"/>
      <c r="CU102" s="2268"/>
      <c r="CV102" s="2268"/>
      <c r="CW102" s="2268"/>
      <c r="CX102" s="2268"/>
      <c r="CY102" s="2268"/>
      <c r="CZ102" s="2268"/>
      <c r="DA102" s="2268"/>
      <c r="DB102" s="2268"/>
      <c r="DC102" s="2268"/>
      <c r="DD102" s="2268"/>
    </row>
    <row r="103" spans="1:108" s="117" customFormat="1" ht="15.75" x14ac:dyDescent="0.25">
      <c r="A103" s="1165" t="s">
        <v>141</v>
      </c>
      <c r="B103" s="1291" t="s">
        <v>142</v>
      </c>
      <c r="C103" s="827">
        <v>0</v>
      </c>
      <c r="D103" s="1126">
        <v>0</v>
      </c>
      <c r="E103" s="1126">
        <v>0</v>
      </c>
      <c r="F103" s="1127">
        <v>8</v>
      </c>
      <c r="G103" s="1126" t="s">
        <v>196</v>
      </c>
      <c r="H103" s="1127">
        <v>7</v>
      </c>
      <c r="I103" s="1126">
        <v>0</v>
      </c>
      <c r="J103" s="1126">
        <v>7</v>
      </c>
      <c r="K103" s="595">
        <v>4</v>
      </c>
      <c r="L103" s="1445"/>
      <c r="M103" s="1129"/>
      <c r="N103" s="1129"/>
      <c r="O103" s="1129"/>
      <c r="P103" s="1129"/>
      <c r="Q103" s="1129"/>
      <c r="R103" s="1129"/>
      <c r="S103" s="1129"/>
      <c r="T103" s="629"/>
      <c r="U103" s="1458"/>
      <c r="V103" s="626"/>
      <c r="W103" s="626"/>
      <c r="X103" s="626"/>
      <c r="Y103" s="626"/>
      <c r="Z103" s="626"/>
      <c r="AA103" s="626"/>
      <c r="AB103" s="626"/>
      <c r="AC103" s="34"/>
      <c r="AD103" s="1458"/>
      <c r="AE103" s="79"/>
      <c r="AF103" s="79"/>
      <c r="AG103" s="79"/>
      <c r="AH103" s="79"/>
      <c r="AI103" s="79"/>
      <c r="AJ103" s="79"/>
      <c r="AK103" s="79"/>
      <c r="AL103" s="595"/>
      <c r="AM103" s="1458">
        <v>0</v>
      </c>
      <c r="AN103" s="315">
        <v>46</v>
      </c>
      <c r="AO103" s="1668">
        <f>SUM(AX103,BF103,BO103,CB103)</f>
        <v>0</v>
      </c>
      <c r="AP103" s="157">
        <v>108</v>
      </c>
      <c r="AQ103" s="1126">
        <f>SUM(AZ103,BH103,BQ103)</f>
        <v>100</v>
      </c>
      <c r="AR103" s="1127">
        <v>436</v>
      </c>
      <c r="AS103" s="1126">
        <f>SUM(BB103,BJ103,BS103,BW103)</f>
        <v>100</v>
      </c>
      <c r="AT103" s="1668">
        <v>624</v>
      </c>
      <c r="AU103" s="1774">
        <f>SUM(BD103,BM103,BU103,BZ103)</f>
        <v>0</v>
      </c>
      <c r="AV103" s="1473"/>
      <c r="AW103" s="343"/>
      <c r="AX103" s="386"/>
      <c r="AY103" s="343"/>
      <c r="AZ103" s="386"/>
      <c r="BA103" s="343"/>
      <c r="BB103" s="1078"/>
      <c r="BC103" s="1633"/>
      <c r="BD103" s="1445"/>
      <c r="BE103" s="1129"/>
      <c r="BF103" s="1107"/>
      <c r="BG103" s="1129"/>
      <c r="BH103" s="1107"/>
      <c r="BI103" s="1129"/>
      <c r="BJ103" s="1107"/>
      <c r="BK103" s="1107"/>
      <c r="BL103" s="1369"/>
      <c r="BM103" s="78">
        <v>0</v>
      </c>
      <c r="BN103" s="315">
        <v>46</v>
      </c>
      <c r="BO103" s="79">
        <v>0</v>
      </c>
      <c r="BP103" s="315">
        <v>108</v>
      </c>
      <c r="BQ103" s="79">
        <v>100</v>
      </c>
      <c r="BR103" s="315">
        <v>436</v>
      </c>
      <c r="BS103" s="79">
        <v>100</v>
      </c>
      <c r="BT103" s="595">
        <v>624</v>
      </c>
      <c r="BU103" s="2034"/>
      <c r="BV103" s="79"/>
      <c r="BW103" s="79"/>
      <c r="BX103" s="79"/>
      <c r="BY103" s="595"/>
      <c r="BZ103" s="1458"/>
      <c r="CA103" s="79"/>
      <c r="CB103" s="31"/>
      <c r="CC103" s="1475"/>
      <c r="CD103" s="79"/>
      <c r="CE103" s="378"/>
      <c r="CF103" s="378"/>
      <c r="CG103" s="1089"/>
      <c r="CH103" s="1458"/>
      <c r="CI103" s="79"/>
      <c r="CJ103" s="378"/>
      <c r="CK103" s="1351"/>
      <c r="CL103" s="2268"/>
      <c r="CM103" s="2268"/>
      <c r="CN103" s="2268"/>
      <c r="CO103" s="2268"/>
      <c r="CP103" s="2268"/>
      <c r="CQ103" s="2268"/>
      <c r="CR103" s="2268"/>
      <c r="CS103" s="2268"/>
      <c r="CT103" s="2268"/>
      <c r="CU103" s="2268"/>
      <c r="CV103" s="2268"/>
      <c r="CW103" s="2268"/>
      <c r="CX103" s="2268"/>
      <c r="CY103" s="2268"/>
      <c r="CZ103" s="2268"/>
      <c r="DA103" s="2268"/>
      <c r="DB103" s="2268"/>
      <c r="DC103" s="2268"/>
      <c r="DD103" s="2268"/>
    </row>
    <row r="104" spans="1:108" s="626" customFormat="1" ht="31.5" x14ac:dyDescent="0.25">
      <c r="A104" s="1118" t="s">
        <v>143</v>
      </c>
      <c r="B104" s="1287" t="s">
        <v>144</v>
      </c>
      <c r="C104" s="706">
        <v>0.25</v>
      </c>
      <c r="D104" s="1148">
        <v>0.3</v>
      </c>
      <c r="E104" s="1136">
        <v>0.5</v>
      </c>
      <c r="F104" s="544">
        <v>0.3</v>
      </c>
      <c r="G104" s="1136">
        <v>0.5</v>
      </c>
      <c r="H104" s="1136"/>
      <c r="I104" s="1136">
        <v>0.5</v>
      </c>
      <c r="J104" s="1136">
        <v>0.56999999999999995</v>
      </c>
      <c r="K104" s="62">
        <v>0.5</v>
      </c>
      <c r="L104" s="1444"/>
      <c r="M104" s="631"/>
      <c r="N104" s="631"/>
      <c r="O104" s="631"/>
      <c r="P104" s="631"/>
      <c r="Q104" s="631"/>
      <c r="R104" s="631"/>
      <c r="S104" s="631"/>
      <c r="T104" s="630"/>
      <c r="U104" s="1455">
        <v>0.25</v>
      </c>
      <c r="V104" s="231">
        <v>0.3</v>
      </c>
      <c r="W104" s="5">
        <v>0.5</v>
      </c>
      <c r="X104" s="544">
        <v>0.3</v>
      </c>
      <c r="Y104" s="5">
        <v>0.5</v>
      </c>
      <c r="Z104" s="544">
        <v>0.4</v>
      </c>
      <c r="AA104" s="5">
        <v>0.5</v>
      </c>
      <c r="AB104" s="231">
        <v>0.56999999999999995</v>
      </c>
      <c r="AC104" s="62">
        <v>0.5</v>
      </c>
      <c r="AD104" s="1455"/>
      <c r="AE104" s="5"/>
      <c r="AF104" s="5"/>
      <c r="AG104" s="5"/>
      <c r="AH104" s="5"/>
      <c r="AI104" s="5"/>
      <c r="AJ104" s="5"/>
      <c r="AK104" s="5"/>
      <c r="AL104" s="62"/>
      <c r="AM104" s="1455">
        <v>0</v>
      </c>
      <c r="AN104" s="231">
        <v>0.45</v>
      </c>
      <c r="AO104" s="1669">
        <f>AVERAGE(AX104,BF104,BO104,CB104)</f>
        <v>0.45</v>
      </c>
      <c r="AP104" s="556">
        <v>0.61</v>
      </c>
      <c r="AQ104" s="164">
        <f>AVERAGE(AZ104,BH104,BQ104)</f>
        <v>0.65</v>
      </c>
      <c r="AR104" s="8"/>
      <c r="AS104" s="8"/>
      <c r="AT104" s="8"/>
      <c r="AU104" s="9"/>
      <c r="AV104" s="1469"/>
      <c r="AW104" s="5"/>
      <c r="AX104" s="384"/>
      <c r="AY104" s="5"/>
      <c r="AZ104" s="384"/>
      <c r="BA104" s="5"/>
      <c r="BB104" s="1091"/>
      <c r="BC104" s="1625"/>
      <c r="BD104" s="1444"/>
      <c r="BE104" s="631"/>
      <c r="BF104" s="1105"/>
      <c r="BG104" s="631"/>
      <c r="BH104" s="1105"/>
      <c r="BI104" s="631"/>
      <c r="BJ104" s="1105"/>
      <c r="BK104" s="1105"/>
      <c r="BL104" s="1368"/>
      <c r="BM104" s="4">
        <v>0.45</v>
      </c>
      <c r="BN104" s="231">
        <v>0.42</v>
      </c>
      <c r="BO104" s="5">
        <v>0.45</v>
      </c>
      <c r="BP104" s="231">
        <v>0.61</v>
      </c>
      <c r="BQ104" s="5">
        <v>0.65</v>
      </c>
      <c r="BR104" s="544">
        <v>0.56000000000000005</v>
      </c>
      <c r="BS104" s="5">
        <v>0.75</v>
      </c>
      <c r="BT104" s="62"/>
      <c r="BU104" s="2031"/>
      <c r="BV104" s="5"/>
      <c r="BW104" s="5"/>
      <c r="BX104" s="5"/>
      <c r="BY104" s="62"/>
      <c r="BZ104" s="1455"/>
      <c r="CA104" s="5"/>
      <c r="CB104" s="37"/>
      <c r="CC104" s="1469"/>
      <c r="CD104" s="5"/>
      <c r="CE104" s="384"/>
      <c r="CF104" s="384"/>
      <c r="CG104" s="1091"/>
      <c r="CH104" s="1455">
        <v>0.33</v>
      </c>
      <c r="CI104" s="5">
        <v>0.33</v>
      </c>
      <c r="CJ104" s="384"/>
      <c r="CK104" s="1348"/>
      <c r="CL104" s="2268"/>
      <c r="CM104" s="2268"/>
      <c r="CN104" s="2268"/>
      <c r="CO104" s="2268"/>
      <c r="CP104" s="2268"/>
      <c r="CQ104" s="2268"/>
      <c r="CR104" s="2268"/>
      <c r="CS104" s="2268"/>
      <c r="CT104" s="2268"/>
      <c r="CU104" s="2268"/>
      <c r="CV104" s="2268"/>
      <c r="CW104" s="2268"/>
      <c r="CX104" s="2268"/>
      <c r="CY104" s="2268"/>
      <c r="CZ104" s="2268"/>
      <c r="DA104" s="2268"/>
      <c r="DB104" s="2268"/>
      <c r="DC104" s="2268"/>
      <c r="DD104" s="2268"/>
    </row>
    <row r="105" spans="1:108" s="626" customFormat="1" ht="15.75" x14ac:dyDescent="0.25">
      <c r="A105" s="309" t="s">
        <v>145</v>
      </c>
      <c r="B105" s="162" t="s">
        <v>142</v>
      </c>
      <c r="C105" s="827">
        <v>0</v>
      </c>
      <c r="D105" s="1126">
        <v>0</v>
      </c>
      <c r="E105" s="1126">
        <v>0</v>
      </c>
      <c r="F105" s="315">
        <v>5</v>
      </c>
      <c r="G105" s="1126" t="s">
        <v>196</v>
      </c>
      <c r="H105" s="378"/>
      <c r="I105" s="1126">
        <v>0</v>
      </c>
      <c r="J105" s="1126"/>
      <c r="K105" s="595">
        <v>1</v>
      </c>
      <c r="L105" s="1445"/>
      <c r="M105" s="1129"/>
      <c r="N105" s="1129"/>
      <c r="O105" s="1129"/>
      <c r="P105" s="1129"/>
      <c r="Q105" s="1129"/>
      <c r="R105" s="1129"/>
      <c r="S105" s="1129"/>
      <c r="T105" s="629"/>
      <c r="U105" s="1458"/>
      <c r="V105" s="79"/>
      <c r="W105" s="79"/>
      <c r="X105" s="315">
        <v>5</v>
      </c>
      <c r="Y105" s="79">
        <v>0</v>
      </c>
      <c r="Z105" s="315">
        <v>0</v>
      </c>
      <c r="AA105" s="79">
        <v>0</v>
      </c>
      <c r="AB105" s="315">
        <v>0</v>
      </c>
      <c r="AC105" s="595">
        <v>0</v>
      </c>
      <c r="AD105" s="1458"/>
      <c r="AE105" s="79"/>
      <c r="AF105" s="79"/>
      <c r="AG105" s="79"/>
      <c r="AH105" s="79"/>
      <c r="AI105" s="79"/>
      <c r="AJ105" s="79"/>
      <c r="AK105" s="79"/>
      <c r="AL105" s="595"/>
      <c r="AM105" s="1458">
        <v>0</v>
      </c>
      <c r="AN105" s="378">
        <v>0</v>
      </c>
      <c r="AO105" s="1668">
        <f>SUM(AX105,BF105,BO105,CB105)</f>
        <v>0</v>
      </c>
      <c r="AP105" s="157">
        <v>17</v>
      </c>
      <c r="AQ105" s="1126">
        <f>SUM(AZ105,BH105,BQ105)</f>
        <v>7</v>
      </c>
      <c r="AR105" s="1127">
        <v>16</v>
      </c>
      <c r="AS105" s="1126">
        <f>SUM(BB105,BJ105,BS105,BW105)</f>
        <v>3</v>
      </c>
      <c r="AT105" s="1668">
        <v>39</v>
      </c>
      <c r="AU105" s="1774">
        <f>SUM(BD105,BM105,BU105,BZ105)</f>
        <v>0</v>
      </c>
      <c r="AV105" s="1475"/>
      <c r="AW105" s="79"/>
      <c r="AX105" s="378"/>
      <c r="AY105" s="79"/>
      <c r="AZ105" s="378"/>
      <c r="BA105" s="79"/>
      <c r="BB105" s="1089"/>
      <c r="BC105" s="1626"/>
      <c r="BD105" s="1445"/>
      <c r="BE105" s="1129"/>
      <c r="BF105" s="1107"/>
      <c r="BG105" s="1129"/>
      <c r="BH105" s="1107"/>
      <c r="BI105" s="1129"/>
      <c r="BJ105" s="1107"/>
      <c r="BK105" s="1107"/>
      <c r="BL105" s="1369"/>
      <c r="BM105" s="78">
        <v>0</v>
      </c>
      <c r="BN105" s="262">
        <v>20</v>
      </c>
      <c r="BO105" s="79">
        <v>0</v>
      </c>
      <c r="BP105" s="315">
        <v>17</v>
      </c>
      <c r="BQ105" s="79">
        <v>7</v>
      </c>
      <c r="BR105" s="315">
        <v>16</v>
      </c>
      <c r="BS105" s="79">
        <v>3</v>
      </c>
      <c r="BT105" s="595">
        <v>39</v>
      </c>
      <c r="BU105" s="2034"/>
      <c r="BV105" s="79"/>
      <c r="BW105" s="79"/>
      <c r="BX105" s="79"/>
      <c r="BY105" s="595"/>
      <c r="BZ105" s="1458"/>
      <c r="CA105" s="79"/>
      <c r="CB105" s="31"/>
      <c r="CC105" s="1475"/>
      <c r="CD105" s="79"/>
      <c r="CE105" s="378"/>
      <c r="CF105" s="378"/>
      <c r="CG105" s="1089"/>
      <c r="CH105" s="1458"/>
      <c r="CI105" s="79"/>
      <c r="CJ105" s="378"/>
      <c r="CK105" s="1351"/>
      <c r="CL105" s="2268"/>
      <c r="CM105" s="2268"/>
      <c r="CN105" s="2268"/>
      <c r="CO105" s="2268"/>
      <c r="CP105" s="2268"/>
      <c r="CQ105" s="2268"/>
      <c r="CR105" s="2268"/>
      <c r="CS105" s="2268"/>
      <c r="CT105" s="2268"/>
      <c r="CU105" s="2268"/>
      <c r="CV105" s="2268"/>
      <c r="CW105" s="2268"/>
      <c r="CX105" s="2268"/>
      <c r="CY105" s="2268"/>
      <c r="CZ105" s="2268"/>
      <c r="DA105" s="2268"/>
      <c r="DB105" s="2268"/>
      <c r="DC105" s="2268"/>
      <c r="DD105" s="2268"/>
    </row>
    <row r="106" spans="1:108" s="626" customFormat="1" ht="31.5" customHeight="1" x14ac:dyDescent="0.25">
      <c r="A106" s="1118" t="s">
        <v>146</v>
      </c>
      <c r="B106" s="1287" t="s">
        <v>147</v>
      </c>
      <c r="C106" s="841" t="s">
        <v>196</v>
      </c>
      <c r="D106" s="5" t="s">
        <v>196</v>
      </c>
      <c r="E106" s="5" t="s">
        <v>196</v>
      </c>
      <c r="F106" s="5"/>
      <c r="G106" s="5" t="s">
        <v>196</v>
      </c>
      <c r="H106" s="384"/>
      <c r="I106" s="5" t="s">
        <v>196</v>
      </c>
      <c r="J106" s="5"/>
      <c r="K106" s="62" t="s">
        <v>196</v>
      </c>
      <c r="L106" s="1444"/>
      <c r="M106" s="631"/>
      <c r="N106" s="631"/>
      <c r="O106" s="631"/>
      <c r="P106" s="631"/>
      <c r="Q106" s="631"/>
      <c r="R106" s="631"/>
      <c r="S106" s="631"/>
      <c r="T106" s="630"/>
      <c r="U106" s="1455"/>
      <c r="V106" s="5"/>
      <c r="W106" s="5"/>
      <c r="X106" s="5"/>
      <c r="Y106" s="5"/>
      <c r="Z106" s="5"/>
      <c r="AA106" s="5"/>
      <c r="AB106" s="5"/>
      <c r="AC106" s="62"/>
      <c r="AD106" s="1455"/>
      <c r="AE106" s="5"/>
      <c r="AF106" s="5"/>
      <c r="AG106" s="5"/>
      <c r="AH106" s="5"/>
      <c r="AI106" s="5"/>
      <c r="AJ106" s="5"/>
      <c r="AK106" s="5"/>
      <c r="AL106" s="62"/>
      <c r="AM106" s="1455"/>
      <c r="AN106" s="384"/>
      <c r="AO106" s="1668">
        <f>SUM(AX106,BF106,BO106,CB106)</f>
        <v>0</v>
      </c>
      <c r="AP106" s="8"/>
      <c r="AQ106" s="8"/>
      <c r="AR106" s="8"/>
      <c r="AS106" s="8"/>
      <c r="AT106" s="8"/>
      <c r="AU106" s="9"/>
      <c r="AV106" s="1469"/>
      <c r="AW106" s="5"/>
      <c r="AX106" s="384"/>
      <c r="AY106" s="5"/>
      <c r="AZ106" s="384"/>
      <c r="BA106" s="5"/>
      <c r="BB106" s="1091"/>
      <c r="BC106" s="1625"/>
      <c r="BD106" s="1444"/>
      <c r="BE106" s="631"/>
      <c r="BF106" s="1105"/>
      <c r="BG106" s="631"/>
      <c r="BH106" s="1105"/>
      <c r="BI106" s="631"/>
      <c r="BJ106" s="1105"/>
      <c r="BK106" s="1105"/>
      <c r="BL106" s="1368"/>
      <c r="BM106" s="4"/>
      <c r="BN106" s="5"/>
      <c r="BO106" s="5"/>
      <c r="BP106" s="5"/>
      <c r="BQ106" s="5"/>
      <c r="BR106" s="5"/>
      <c r="BS106" s="5"/>
      <c r="BT106" s="62"/>
      <c r="BU106" s="2031"/>
      <c r="BV106" s="5"/>
      <c r="BW106" s="5"/>
      <c r="BX106" s="5"/>
      <c r="BY106" s="62"/>
      <c r="BZ106" s="1455"/>
      <c r="CA106" s="5"/>
      <c r="CB106" s="37"/>
      <c r="CC106" s="1469"/>
      <c r="CD106" s="5"/>
      <c r="CE106" s="384"/>
      <c r="CF106" s="384"/>
      <c r="CG106" s="1091"/>
      <c r="CH106" s="1455"/>
      <c r="CI106" s="5"/>
      <c r="CJ106" s="384"/>
      <c r="CK106" s="1348"/>
      <c r="CL106" s="2268"/>
      <c r="CM106" s="2268"/>
      <c r="CN106" s="2268"/>
      <c r="CO106" s="2268"/>
      <c r="CP106" s="2268"/>
      <c r="CQ106" s="2268"/>
      <c r="CR106" s="2268"/>
      <c r="CS106" s="2268"/>
      <c r="CT106" s="2268"/>
      <c r="CU106" s="2268"/>
      <c r="CV106" s="2268"/>
      <c r="CW106" s="2268"/>
      <c r="CX106" s="2268"/>
      <c r="CY106" s="2268"/>
      <c r="CZ106" s="2268"/>
      <c r="DA106" s="2268"/>
      <c r="DB106" s="2268"/>
      <c r="DC106" s="2268"/>
      <c r="DD106" s="2268"/>
    </row>
    <row r="107" spans="1:108" s="626" customFormat="1" ht="15.75" x14ac:dyDescent="0.25">
      <c r="A107" s="2095" t="s">
        <v>148</v>
      </c>
      <c r="B107" s="2095"/>
      <c r="C107" s="2095"/>
      <c r="D107" s="2095"/>
      <c r="E107" s="2095"/>
      <c r="F107" s="2095"/>
      <c r="G107" s="2095"/>
      <c r="H107" s="2095"/>
      <c r="I107" s="2095"/>
      <c r="J107" s="2095"/>
      <c r="K107" s="2095"/>
      <c r="L107" s="2095"/>
      <c r="M107" s="2095"/>
      <c r="N107" s="2095"/>
      <c r="O107" s="2095"/>
      <c r="P107" s="2095"/>
      <c r="Q107" s="2095"/>
      <c r="R107" s="2095"/>
      <c r="S107" s="2095"/>
      <c r="T107" s="2095"/>
      <c r="U107" s="2095"/>
      <c r="V107" s="2095"/>
      <c r="W107" s="2095"/>
      <c r="X107" s="2095"/>
      <c r="Y107" s="2095"/>
      <c r="Z107" s="2095"/>
      <c r="AA107" s="2095"/>
      <c r="AB107" s="2095"/>
      <c r="AC107" s="2095"/>
      <c r="AD107" s="2095"/>
      <c r="AE107" s="2095"/>
      <c r="AF107" s="2095"/>
      <c r="AG107" s="2095"/>
      <c r="AH107" s="2095"/>
      <c r="AI107" s="2095"/>
      <c r="AJ107" s="2095"/>
      <c r="AK107" s="2095"/>
      <c r="AL107" s="2095"/>
      <c r="AM107" s="2095"/>
      <c r="AN107" s="2095"/>
      <c r="AO107" s="2095"/>
      <c r="AP107" s="2095"/>
      <c r="AQ107" s="2095"/>
      <c r="AR107" s="2095"/>
      <c r="AS107" s="2095"/>
      <c r="AT107" s="1140"/>
      <c r="AU107" s="9"/>
      <c r="AV107" s="1550"/>
      <c r="AW107" s="8"/>
      <c r="AX107" s="534"/>
      <c r="AY107" s="8"/>
      <c r="AZ107" s="534"/>
      <c r="BA107" s="8"/>
      <c r="BB107" s="1102"/>
      <c r="BC107" s="1721"/>
      <c r="BD107" s="1449"/>
      <c r="BE107" s="493"/>
      <c r="BF107" s="1106"/>
      <c r="BG107" s="493"/>
      <c r="BH107" s="1106"/>
      <c r="BI107" s="493"/>
      <c r="BJ107" s="1106"/>
      <c r="BK107" s="1106"/>
      <c r="BL107" s="1372"/>
      <c r="BM107" s="243"/>
      <c r="BN107" s="8"/>
      <c r="BO107" s="8"/>
      <c r="BP107" s="8"/>
      <c r="BQ107" s="8"/>
      <c r="BR107" s="8"/>
      <c r="BS107" s="8"/>
      <c r="BT107" s="338"/>
      <c r="BU107" s="2037"/>
      <c r="BV107" s="8"/>
      <c r="BW107" s="8"/>
      <c r="BX107" s="8"/>
      <c r="BY107" s="338"/>
      <c r="BZ107" s="672"/>
      <c r="CA107" s="8"/>
      <c r="CB107" s="9"/>
      <c r="CC107" s="1483"/>
      <c r="CE107" s="8"/>
      <c r="CF107" s="8"/>
      <c r="CG107" s="338"/>
      <c r="CH107" s="849"/>
      <c r="CJ107" s="8"/>
      <c r="CK107" s="9"/>
      <c r="CL107" s="2268"/>
      <c r="CM107" s="2268"/>
      <c r="CN107" s="2268"/>
      <c r="CO107" s="2268"/>
      <c r="CP107" s="2268"/>
      <c r="CQ107" s="2268"/>
      <c r="CR107" s="2268"/>
      <c r="CS107" s="2268"/>
      <c r="CT107" s="2268"/>
      <c r="CU107" s="2268"/>
      <c r="CV107" s="2268"/>
      <c r="CW107" s="2268"/>
      <c r="CX107" s="2268"/>
      <c r="CY107" s="2268"/>
      <c r="CZ107" s="2268"/>
      <c r="DA107" s="2268"/>
      <c r="DB107" s="2268"/>
      <c r="DC107" s="2268"/>
      <c r="DD107" s="2268"/>
    </row>
    <row r="108" spans="1:108" s="626" customFormat="1" ht="47.25" x14ac:dyDescent="0.25">
      <c r="A108" s="309" t="s">
        <v>149</v>
      </c>
      <c r="B108" s="162" t="s">
        <v>150</v>
      </c>
      <c r="C108" s="827">
        <v>0</v>
      </c>
      <c r="D108" s="284">
        <v>0</v>
      </c>
      <c r="E108" s="8" t="s">
        <v>196</v>
      </c>
      <c r="F108" s="8">
        <v>0</v>
      </c>
      <c r="G108" s="8"/>
      <c r="H108" s="8"/>
      <c r="I108" s="8"/>
      <c r="J108" s="8"/>
      <c r="K108" s="34"/>
      <c r="L108" s="1449"/>
      <c r="M108" s="493"/>
      <c r="N108" s="493"/>
      <c r="O108" s="493"/>
      <c r="P108" s="493"/>
      <c r="Q108" s="493"/>
      <c r="R108" s="493"/>
      <c r="S108" s="493"/>
      <c r="T108" s="635"/>
      <c r="U108" s="849"/>
      <c r="AC108" s="34"/>
      <c r="AD108" s="849"/>
      <c r="AL108" s="34"/>
      <c r="AM108" s="1458">
        <v>0</v>
      </c>
      <c r="AN108" s="378">
        <v>0</v>
      </c>
      <c r="AO108" s="1669">
        <f>AVERAGE(AX108,BF108,BO108,CB108)</f>
        <v>0</v>
      </c>
      <c r="AP108" s="327">
        <v>1</v>
      </c>
      <c r="AQ108" s="1126">
        <f>SUM(AZ108,BH108,BQ108)</f>
        <v>10</v>
      </c>
      <c r="AR108" s="1124">
        <v>3</v>
      </c>
      <c r="AS108" s="1126">
        <f>SUM(BB108,BJ108,BS108,BW108)</f>
        <v>7</v>
      </c>
      <c r="AT108" s="1668">
        <v>12</v>
      </c>
      <c r="AU108" s="1774">
        <f>SUM(BD108,BM108,BU108,BZ108)</f>
        <v>0</v>
      </c>
      <c r="AV108" s="1483"/>
      <c r="AX108" s="1138"/>
      <c r="AZ108" s="1138"/>
      <c r="BB108" s="1095"/>
      <c r="BC108" s="1718"/>
      <c r="BD108" s="1449"/>
      <c r="BE108" s="493"/>
      <c r="BF108" s="1106"/>
      <c r="BG108" s="493"/>
      <c r="BH108" s="1106"/>
      <c r="BI108" s="493"/>
      <c r="BJ108" s="1106"/>
      <c r="BK108" s="1106"/>
      <c r="BL108" s="1372"/>
      <c r="BM108" s="44">
        <v>0</v>
      </c>
      <c r="BN108" s="1646">
        <v>0</v>
      </c>
      <c r="BO108" s="626">
        <v>0</v>
      </c>
      <c r="BP108" s="1646">
        <v>1</v>
      </c>
      <c r="BQ108" s="8">
        <v>10</v>
      </c>
      <c r="BR108" s="1647">
        <v>3</v>
      </c>
      <c r="BS108" s="626">
        <v>7</v>
      </c>
      <c r="BT108" s="34">
        <v>12</v>
      </c>
      <c r="BU108" s="2036"/>
      <c r="BY108" s="34"/>
      <c r="BZ108" s="849"/>
      <c r="CB108" s="93"/>
      <c r="CC108" s="1475"/>
      <c r="CD108" s="79"/>
      <c r="CE108" s="378"/>
      <c r="CF108" s="378"/>
      <c r="CG108" s="1089"/>
      <c r="CH108" s="1458"/>
      <c r="CI108" s="79"/>
      <c r="CJ108" s="378"/>
      <c r="CK108" s="1351"/>
      <c r="CL108" s="2268"/>
      <c r="CM108" s="2268"/>
      <c r="CN108" s="2268"/>
      <c r="CO108" s="2268"/>
      <c r="CP108" s="2268"/>
      <c r="CQ108" s="2268"/>
      <c r="CR108" s="2268"/>
      <c r="CS108" s="2268"/>
      <c r="CT108" s="2268"/>
      <c r="CU108" s="2268"/>
      <c r="CV108" s="2268"/>
      <c r="CW108" s="2268"/>
      <c r="CX108" s="2268"/>
      <c r="CY108" s="2268"/>
      <c r="CZ108" s="2268"/>
      <c r="DA108" s="2268"/>
      <c r="DB108" s="2268"/>
      <c r="DC108" s="2268"/>
      <c r="DD108" s="2268"/>
    </row>
    <row r="109" spans="1:108" s="626" customFormat="1" ht="31.5" x14ac:dyDescent="0.25">
      <c r="A109" s="1118" t="s">
        <v>151</v>
      </c>
      <c r="B109" s="1287" t="s">
        <v>152</v>
      </c>
      <c r="C109" s="841">
        <v>0</v>
      </c>
      <c r="D109" s="284">
        <v>0</v>
      </c>
      <c r="E109" s="8" t="s">
        <v>196</v>
      </c>
      <c r="F109" s="8">
        <v>0</v>
      </c>
      <c r="G109" s="8"/>
      <c r="H109" s="8"/>
      <c r="I109" s="8"/>
      <c r="J109" s="8"/>
      <c r="K109" s="34"/>
      <c r="L109" s="1449"/>
      <c r="M109" s="493"/>
      <c r="N109" s="493"/>
      <c r="O109" s="493"/>
      <c r="P109" s="493"/>
      <c r="Q109" s="493"/>
      <c r="R109" s="493"/>
      <c r="S109" s="493"/>
      <c r="T109" s="635"/>
      <c r="U109" s="849"/>
      <c r="AC109" s="34"/>
      <c r="AD109" s="849"/>
      <c r="AL109" s="34"/>
      <c r="AM109" s="1544">
        <v>0</v>
      </c>
      <c r="AN109" s="835">
        <v>0</v>
      </c>
      <c r="AO109" s="1669">
        <f>AVERAGE(AX109,BF109,BO109,CB109)</f>
        <v>0</v>
      </c>
      <c r="AP109" s="327">
        <v>0</v>
      </c>
      <c r="AQ109" s="1126">
        <f>SUM(AZ109,BH109,BQ109)</f>
        <v>5</v>
      </c>
      <c r="AR109" s="1127">
        <v>2</v>
      </c>
      <c r="AS109" s="1126">
        <f>SUM(BB109,BJ109,BS109,BW109)</f>
        <v>3</v>
      </c>
      <c r="AT109" s="1668">
        <v>7</v>
      </c>
      <c r="AU109" s="1774">
        <f>SUM(BD109,BM109,BU109,BZ109)</f>
        <v>0</v>
      </c>
      <c r="AV109" s="1483"/>
      <c r="AX109" s="1138"/>
      <c r="AZ109" s="1138"/>
      <c r="BB109" s="1095"/>
      <c r="BC109" s="1718"/>
      <c r="BD109" s="1449"/>
      <c r="BE109" s="493"/>
      <c r="BF109" s="1106"/>
      <c r="BG109" s="493"/>
      <c r="BH109" s="1106"/>
      <c r="BI109" s="493"/>
      <c r="BJ109" s="1106"/>
      <c r="BK109" s="1106"/>
      <c r="BL109" s="1372"/>
      <c r="BM109" s="44"/>
      <c r="BN109" s="1646"/>
      <c r="BO109" s="626">
        <v>0</v>
      </c>
      <c r="BP109" s="1646"/>
      <c r="BQ109" s="8">
        <v>5</v>
      </c>
      <c r="BR109" s="1647">
        <v>2</v>
      </c>
      <c r="BS109" s="626">
        <v>3</v>
      </c>
      <c r="BT109" s="34">
        <v>7</v>
      </c>
      <c r="BU109" s="2036"/>
      <c r="BY109" s="34"/>
      <c r="BZ109" s="849"/>
      <c r="CB109" s="93"/>
      <c r="CC109" s="1644"/>
      <c r="CD109" s="1126"/>
      <c r="CE109" s="835"/>
      <c r="CF109" s="835"/>
      <c r="CG109" s="1706"/>
      <c r="CH109" s="1544"/>
      <c r="CI109" s="1126"/>
      <c r="CJ109" s="835"/>
      <c r="CK109" s="1410"/>
      <c r="CL109" s="2268"/>
      <c r="CM109" s="2268"/>
      <c r="CN109" s="2268"/>
      <c r="CO109" s="2268"/>
      <c r="CP109" s="2268"/>
      <c r="CQ109" s="2268"/>
      <c r="CR109" s="2268"/>
      <c r="CS109" s="2268"/>
      <c r="CT109" s="2268"/>
      <c r="CU109" s="2268"/>
      <c r="CV109" s="2268"/>
      <c r="CW109" s="2268"/>
      <c r="CX109" s="2268"/>
      <c r="CY109" s="2268"/>
      <c r="CZ109" s="2268"/>
      <c r="DA109" s="2268"/>
      <c r="DB109" s="2268"/>
      <c r="DC109" s="2268"/>
      <c r="DD109" s="2268"/>
    </row>
    <row r="110" spans="1:108" s="626" customFormat="1" ht="31.5" x14ac:dyDescent="0.25">
      <c r="A110" s="309" t="s">
        <v>153</v>
      </c>
      <c r="B110" s="162" t="s">
        <v>154</v>
      </c>
      <c r="C110" s="827">
        <v>0</v>
      </c>
      <c r="D110" s="284">
        <v>0</v>
      </c>
      <c r="E110" s="8" t="s">
        <v>196</v>
      </c>
      <c r="F110" s="8">
        <v>0</v>
      </c>
      <c r="G110" s="8"/>
      <c r="H110" s="8"/>
      <c r="I110" s="8"/>
      <c r="J110" s="8"/>
      <c r="K110" s="34"/>
      <c r="L110" s="1449"/>
      <c r="M110" s="493"/>
      <c r="N110" s="493"/>
      <c r="O110" s="493"/>
      <c r="P110" s="493"/>
      <c r="Q110" s="493"/>
      <c r="R110" s="493"/>
      <c r="S110" s="493"/>
      <c r="T110" s="635"/>
      <c r="U110" s="849"/>
      <c r="AC110" s="34"/>
      <c r="AD110" s="849"/>
      <c r="AL110" s="34"/>
      <c r="AM110" s="1458">
        <v>0</v>
      </c>
      <c r="AN110" s="315">
        <v>515</v>
      </c>
      <c r="AO110" s="1668">
        <f>SUM(AX110,BF110,BO110,CB110)</f>
        <v>0</v>
      </c>
      <c r="AP110" s="157">
        <v>244</v>
      </c>
      <c r="AQ110" s="1126">
        <f>SUM(AZ110,BH110,BQ110)</f>
        <v>270</v>
      </c>
      <c r="AR110" s="1655">
        <v>146</v>
      </c>
      <c r="AS110" s="1126">
        <f>SUM(BB110,BJ110,BS110,BW110)</f>
        <v>189</v>
      </c>
      <c r="AT110" s="1668">
        <v>949</v>
      </c>
      <c r="AU110" s="1774">
        <f>SUM(BD110,BM110,BU110,BZ110)</f>
        <v>0</v>
      </c>
      <c r="AV110" s="1483"/>
      <c r="AX110" s="1138"/>
      <c r="AZ110" s="1138"/>
      <c r="BB110" s="1095"/>
      <c r="BC110" s="1718"/>
      <c r="BD110" s="1449"/>
      <c r="BE110" s="493"/>
      <c r="BF110" s="1106"/>
      <c r="BG110" s="493"/>
      <c r="BH110" s="1106"/>
      <c r="BI110" s="493"/>
      <c r="BJ110" s="1106"/>
      <c r="BK110" s="1106"/>
      <c r="BL110" s="1372"/>
      <c r="BM110" s="44">
        <v>0</v>
      </c>
      <c r="BN110" s="1646">
        <v>515</v>
      </c>
      <c r="BO110" s="626">
        <v>0</v>
      </c>
      <c r="BP110" s="1647">
        <v>244</v>
      </c>
      <c r="BQ110" s="8">
        <v>270</v>
      </c>
      <c r="BR110" s="1646">
        <v>146</v>
      </c>
      <c r="BS110" s="626">
        <v>189</v>
      </c>
      <c r="BT110" s="34">
        <v>949</v>
      </c>
      <c r="BU110" s="2036"/>
      <c r="BY110" s="34"/>
      <c r="BZ110" s="849"/>
      <c r="CB110" s="93"/>
      <c r="CC110" s="1475"/>
      <c r="CD110" s="79"/>
      <c r="CE110" s="378"/>
      <c r="CF110" s="378"/>
      <c r="CG110" s="1089"/>
      <c r="CH110" s="1458"/>
      <c r="CI110" s="79"/>
      <c r="CJ110" s="378"/>
      <c r="CK110" s="1351"/>
      <c r="CL110" s="2268"/>
      <c r="CM110" s="2268"/>
      <c r="CN110" s="2268"/>
      <c r="CO110" s="2268"/>
      <c r="CP110" s="2268"/>
      <c r="CQ110" s="2268"/>
      <c r="CR110" s="2268"/>
      <c r="CS110" s="2268"/>
      <c r="CT110" s="2268"/>
      <c r="CU110" s="2268"/>
      <c r="CV110" s="2268"/>
      <c r="CW110" s="2268"/>
      <c r="CX110" s="2268"/>
      <c r="CY110" s="2268"/>
      <c r="CZ110" s="2268"/>
      <c r="DA110" s="2268"/>
      <c r="DB110" s="2268"/>
      <c r="DC110" s="2268"/>
      <c r="DD110" s="2268"/>
    </row>
    <row r="111" spans="1:108" s="1993" customFormat="1" ht="15.95" customHeight="1" x14ac:dyDescent="0.25">
      <c r="A111" s="2096" t="s">
        <v>155</v>
      </c>
      <c r="B111" s="2097"/>
      <c r="C111" s="2097"/>
      <c r="D111" s="2097"/>
      <c r="E111" s="2097"/>
      <c r="F111" s="2097"/>
      <c r="G111" s="2097"/>
      <c r="H111" s="2097"/>
      <c r="I111" s="2097"/>
      <c r="J111" s="2097"/>
      <c r="K111" s="2097"/>
      <c r="L111" s="2097"/>
      <c r="M111" s="2097"/>
      <c r="N111" s="2097"/>
      <c r="O111" s="2097"/>
      <c r="P111" s="2097"/>
      <c r="Q111" s="2097"/>
      <c r="R111" s="2097"/>
      <c r="S111" s="2097"/>
      <c r="T111" s="2097"/>
      <c r="U111" s="2097"/>
      <c r="V111" s="2097"/>
      <c r="W111" s="2097"/>
      <c r="X111" s="2097"/>
      <c r="Y111" s="2097"/>
      <c r="Z111" s="2097"/>
      <c r="AA111" s="2097"/>
      <c r="AB111" s="2097"/>
      <c r="AC111" s="2097"/>
      <c r="AD111" s="2097"/>
      <c r="AE111" s="2097"/>
      <c r="AF111" s="2097"/>
      <c r="AG111" s="2097"/>
      <c r="AH111" s="2097"/>
      <c r="AI111" s="2097"/>
      <c r="AJ111" s="2097"/>
      <c r="AK111" s="2097"/>
      <c r="AL111" s="2097"/>
      <c r="AM111" s="2097"/>
      <c r="AN111" s="2097"/>
      <c r="AO111" s="2097"/>
      <c r="AP111" s="2097"/>
      <c r="AQ111" s="2097"/>
      <c r="AR111" s="2097"/>
      <c r="AS111" s="2097"/>
      <c r="AT111" s="2097"/>
      <c r="AU111" s="2097"/>
      <c r="AV111" s="2097"/>
      <c r="AW111" s="2097"/>
      <c r="AX111" s="2097"/>
      <c r="AY111" s="2097"/>
      <c r="AZ111" s="2097"/>
      <c r="BA111" s="2097"/>
      <c r="BB111" s="2097"/>
      <c r="BC111" s="2097"/>
      <c r="BD111" s="2097"/>
      <c r="BE111" s="2097"/>
      <c r="BF111" s="2097"/>
      <c r="BG111" s="2097"/>
      <c r="BH111" s="2097"/>
      <c r="BI111" s="2097"/>
      <c r="BJ111" s="2097"/>
      <c r="BK111" s="2097"/>
      <c r="BL111" s="2097"/>
      <c r="BM111" s="2097"/>
      <c r="BN111" s="2097"/>
      <c r="BO111" s="2097"/>
      <c r="BP111" s="2097"/>
      <c r="BQ111" s="2097"/>
      <c r="BR111" s="2097"/>
      <c r="BS111" s="2097"/>
      <c r="BT111" s="2097"/>
      <c r="BU111" s="2097"/>
      <c r="BV111" s="2097"/>
      <c r="BW111" s="2097"/>
      <c r="BX111" s="2097"/>
      <c r="BY111" s="2097"/>
      <c r="BZ111" s="2097"/>
      <c r="CA111" s="2097"/>
      <c r="CB111" s="2097"/>
      <c r="CC111" s="2097"/>
      <c r="CD111" s="2097"/>
      <c r="CE111" s="2097"/>
      <c r="CF111" s="2097"/>
      <c r="CG111" s="2097"/>
      <c r="CH111" s="2097"/>
      <c r="CI111" s="2097"/>
      <c r="CJ111" s="2097"/>
      <c r="CK111" s="2102"/>
      <c r="CL111" s="2268"/>
      <c r="CM111" s="2268"/>
      <c r="CN111" s="2268"/>
      <c r="CO111" s="2268"/>
      <c r="CP111" s="2268"/>
      <c r="CQ111" s="2268"/>
      <c r="CR111" s="2268"/>
      <c r="CS111" s="2268"/>
      <c r="CT111" s="2268"/>
      <c r="CU111" s="2268"/>
      <c r="CV111" s="2268"/>
      <c r="CW111" s="2268"/>
      <c r="CX111" s="2268"/>
      <c r="CY111" s="2268"/>
      <c r="CZ111" s="2268"/>
      <c r="DA111" s="2268"/>
      <c r="DB111" s="2268"/>
      <c r="DC111" s="2268"/>
      <c r="DD111" s="2268"/>
    </row>
    <row r="112" spans="1:108" s="1988" customFormat="1" ht="15.95" customHeight="1" x14ac:dyDescent="0.25">
      <c r="A112" s="2098" t="s">
        <v>156</v>
      </c>
      <c r="B112" s="2099"/>
      <c r="C112" s="2099"/>
      <c r="D112" s="2099"/>
      <c r="E112" s="2099"/>
      <c r="F112" s="2099"/>
      <c r="G112" s="2099"/>
      <c r="H112" s="2099"/>
      <c r="I112" s="2099"/>
      <c r="J112" s="2099"/>
      <c r="K112" s="2099"/>
      <c r="L112" s="2099"/>
      <c r="M112" s="2099"/>
      <c r="N112" s="2099"/>
      <c r="O112" s="2099"/>
      <c r="P112" s="2099"/>
      <c r="Q112" s="2099"/>
      <c r="R112" s="2099"/>
      <c r="S112" s="2099"/>
      <c r="T112" s="2099"/>
      <c r="U112" s="2099"/>
      <c r="V112" s="2099"/>
      <c r="W112" s="2099"/>
      <c r="X112" s="2099"/>
      <c r="Y112" s="2099"/>
      <c r="Z112" s="2099"/>
      <c r="AA112" s="2099"/>
      <c r="AB112" s="2099"/>
      <c r="AC112" s="2099"/>
      <c r="AD112" s="2099"/>
      <c r="AE112" s="2099"/>
      <c r="AF112" s="2099"/>
      <c r="AG112" s="2099"/>
      <c r="AH112" s="2099"/>
      <c r="AI112" s="2099"/>
      <c r="AJ112" s="2099"/>
      <c r="AK112" s="2099"/>
      <c r="AL112" s="2099"/>
      <c r="AM112" s="2099"/>
      <c r="AN112" s="2099"/>
      <c r="AO112" s="2099"/>
      <c r="AP112" s="2099"/>
      <c r="AQ112" s="2099"/>
      <c r="AR112" s="2099"/>
      <c r="AS112" s="2099"/>
      <c r="AT112" s="2099"/>
      <c r="AU112" s="2099"/>
      <c r="AV112" s="2099"/>
      <c r="AW112" s="2099"/>
      <c r="AX112" s="2099"/>
      <c r="AY112" s="2099"/>
      <c r="AZ112" s="2099"/>
      <c r="BA112" s="2099"/>
      <c r="BB112" s="2099"/>
      <c r="BC112" s="2099"/>
      <c r="BD112" s="2099"/>
      <c r="BE112" s="2099"/>
      <c r="BF112" s="2099"/>
      <c r="BG112" s="2099"/>
      <c r="BH112" s="2099"/>
      <c r="BI112" s="2099"/>
      <c r="BJ112" s="2099"/>
      <c r="BK112" s="2099"/>
      <c r="BL112" s="2099"/>
      <c r="BM112" s="2099"/>
      <c r="BN112" s="2099"/>
      <c r="BO112" s="2099"/>
      <c r="BP112" s="2099"/>
      <c r="BQ112" s="2099"/>
      <c r="BR112" s="2099"/>
      <c r="BS112" s="2099"/>
      <c r="BT112" s="2099"/>
      <c r="BU112" s="2099"/>
      <c r="BV112" s="2099"/>
      <c r="BW112" s="2099"/>
      <c r="BX112" s="2099"/>
      <c r="BY112" s="2099"/>
      <c r="BZ112" s="2099"/>
      <c r="CA112" s="2099"/>
      <c r="CB112" s="2099"/>
      <c r="CC112" s="2099"/>
      <c r="CD112" s="2099"/>
      <c r="CE112" s="2099"/>
      <c r="CF112" s="2099"/>
      <c r="CG112" s="2099"/>
      <c r="CH112" s="2099"/>
      <c r="CI112" s="2099"/>
      <c r="CJ112" s="2099"/>
      <c r="CK112" s="2103"/>
      <c r="CL112" s="2268"/>
      <c r="CM112" s="2268"/>
      <c r="CN112" s="2268"/>
      <c r="CO112" s="2268"/>
      <c r="CP112" s="2268"/>
      <c r="CQ112" s="2268"/>
      <c r="CR112" s="2268"/>
      <c r="CS112" s="2268"/>
      <c r="CT112" s="2268"/>
      <c r="CU112" s="2268"/>
      <c r="CV112" s="2268"/>
      <c r="CW112" s="2268"/>
      <c r="CX112" s="2268"/>
      <c r="CY112" s="2268"/>
      <c r="CZ112" s="2268"/>
      <c r="DA112" s="2268"/>
      <c r="DB112" s="2268"/>
      <c r="DC112" s="2268"/>
      <c r="DD112" s="2268"/>
    </row>
    <row r="113" spans="1:108" s="626" customFormat="1" ht="47.25" x14ac:dyDescent="0.25">
      <c r="A113" s="309" t="s">
        <v>157</v>
      </c>
      <c r="B113" s="162" t="s">
        <v>144</v>
      </c>
      <c r="C113" s="1439">
        <v>0.49</v>
      </c>
      <c r="D113" s="520">
        <v>0.67</v>
      </c>
      <c r="E113" s="1136">
        <v>0.43999999999999995</v>
      </c>
      <c r="F113" s="520">
        <v>0.8</v>
      </c>
      <c r="G113" s="1136">
        <v>0.48499999999999999</v>
      </c>
      <c r="H113" s="520">
        <v>0.84</v>
      </c>
      <c r="I113" s="1136">
        <v>0.54499999999999993</v>
      </c>
      <c r="J113" s="1136">
        <v>0.72</v>
      </c>
      <c r="K113" s="62">
        <v>0.68</v>
      </c>
      <c r="L113" s="1444">
        <v>0.4</v>
      </c>
      <c r="M113" s="1554">
        <v>0.56000000000000005</v>
      </c>
      <c r="N113" s="631">
        <v>0.3</v>
      </c>
      <c r="O113" s="1554">
        <v>0.75</v>
      </c>
      <c r="P113" s="631">
        <v>0.35</v>
      </c>
      <c r="Q113" s="1554">
        <v>0.89</v>
      </c>
      <c r="R113" s="631">
        <v>0.4</v>
      </c>
      <c r="S113" s="1554">
        <v>0.89</v>
      </c>
      <c r="T113" s="630">
        <v>0.4</v>
      </c>
      <c r="U113" s="1455">
        <v>0.76</v>
      </c>
      <c r="V113" s="1086"/>
      <c r="W113" s="1086"/>
      <c r="X113" s="1086"/>
      <c r="Y113" s="1086"/>
      <c r="Z113" s="1086"/>
      <c r="AA113" s="1086"/>
      <c r="AB113" s="1086"/>
      <c r="AC113" s="1311"/>
      <c r="AD113" s="1455">
        <v>0.53</v>
      </c>
      <c r="AE113" s="231">
        <v>0.72</v>
      </c>
      <c r="AF113" s="5">
        <v>0.57999999999999996</v>
      </c>
      <c r="AG113" s="231">
        <v>0.83</v>
      </c>
      <c r="AH113" s="5">
        <v>0.62</v>
      </c>
      <c r="AI113" s="231">
        <v>0.82</v>
      </c>
      <c r="AJ113" s="5">
        <v>0.69</v>
      </c>
      <c r="AK113" s="5"/>
      <c r="AL113" s="1869">
        <v>0.25</v>
      </c>
      <c r="AM113" s="1455">
        <v>0.53</v>
      </c>
      <c r="AN113" s="544">
        <v>0.56000000000000005</v>
      </c>
      <c r="AO113" s="164">
        <f>AVERAGE(AX113,BF113,BO113,CB113)</f>
        <v>0.66</v>
      </c>
      <c r="AP113" s="1132">
        <v>0.26</v>
      </c>
      <c r="AQ113" s="164">
        <f>AVERAGE(AZ113,BH113,BQ113)</f>
        <v>0.69</v>
      </c>
      <c r="AR113" s="556">
        <v>0.72</v>
      </c>
      <c r="AS113" s="164">
        <f>AVERAGE(BB113,BJ113,BS113,BW113)</f>
        <v>0.71666666666666679</v>
      </c>
      <c r="AT113" s="60">
        <v>0.57999999999999996</v>
      </c>
      <c r="AU113" s="52">
        <f>AVERAGE(BD113,BM113,BU113,BZ113)</f>
        <v>0.69000000000000006</v>
      </c>
      <c r="AV113" s="1469"/>
      <c r="AW113" s="5"/>
      <c r="AX113" s="384"/>
      <c r="AY113" s="5"/>
      <c r="AZ113" s="384"/>
      <c r="BA113" s="5"/>
      <c r="BB113" s="1091"/>
      <c r="BC113" s="1625"/>
      <c r="BD113" s="1444">
        <v>0.53</v>
      </c>
      <c r="BE113" s="1554">
        <v>0.56000000000000005</v>
      </c>
      <c r="BF113" s="631">
        <v>0.55000000000000004</v>
      </c>
      <c r="BG113" s="1555">
        <v>0.26</v>
      </c>
      <c r="BH113" s="631">
        <v>0.6</v>
      </c>
      <c r="BI113" s="1677">
        <v>0.59</v>
      </c>
      <c r="BJ113" s="631">
        <v>0.65</v>
      </c>
      <c r="BK113" s="1554">
        <v>0.71</v>
      </c>
      <c r="BL113" s="630">
        <v>0.65</v>
      </c>
      <c r="BM113" s="4">
        <v>0.77</v>
      </c>
      <c r="BN113" s="230">
        <v>0.67</v>
      </c>
      <c r="BO113" s="5">
        <v>0.77</v>
      </c>
      <c r="BP113" s="231">
        <v>0.78</v>
      </c>
      <c r="BQ113" s="5">
        <v>0.78</v>
      </c>
      <c r="BR113" s="544">
        <v>0.68</v>
      </c>
      <c r="BS113" s="5">
        <v>0.8</v>
      </c>
      <c r="BT113" s="62">
        <v>0.8</v>
      </c>
      <c r="BU113" s="2031">
        <v>0.77</v>
      </c>
      <c r="BV113" s="231">
        <v>0.78</v>
      </c>
      <c r="BW113" s="5">
        <v>0.7</v>
      </c>
      <c r="BX113" s="230">
        <v>0.4</v>
      </c>
      <c r="BY113" s="62">
        <v>0.7</v>
      </c>
      <c r="BZ113" s="1455"/>
      <c r="CA113" s="5"/>
      <c r="CB113" s="37"/>
      <c r="CC113" s="1469">
        <v>0.73</v>
      </c>
      <c r="CD113" s="230">
        <v>0.39</v>
      </c>
      <c r="CE113" s="5">
        <v>0.75</v>
      </c>
      <c r="CF113" s="231">
        <v>0.76</v>
      </c>
      <c r="CG113" s="62">
        <v>0.75</v>
      </c>
      <c r="CH113" s="1455">
        <v>0.72</v>
      </c>
      <c r="CI113" s="5">
        <v>0.54</v>
      </c>
      <c r="CJ113" s="5"/>
      <c r="CK113" s="37"/>
      <c r="CL113" s="2268"/>
      <c r="CM113" s="2268"/>
      <c r="CN113" s="2268"/>
      <c r="CO113" s="2268"/>
      <c r="CP113" s="2268"/>
      <c r="CQ113" s="2268"/>
      <c r="CR113" s="2268"/>
      <c r="CS113" s="2268"/>
      <c r="CT113" s="2268"/>
      <c r="CU113" s="2268"/>
      <c r="CV113" s="2268"/>
      <c r="CW113" s="2268"/>
      <c r="CX113" s="2268"/>
      <c r="CY113" s="2268"/>
      <c r="CZ113" s="2268"/>
      <c r="DA113" s="2268"/>
      <c r="DB113" s="2268"/>
      <c r="DC113" s="2268"/>
      <c r="DD113" s="2268"/>
    </row>
    <row r="114" spans="1:108" s="626" customFormat="1" ht="63" x14ac:dyDescent="0.25">
      <c r="A114" s="1118" t="s">
        <v>158</v>
      </c>
      <c r="B114" s="1287" t="s">
        <v>159</v>
      </c>
      <c r="C114" s="1435">
        <v>0</v>
      </c>
      <c r="D114" s="520">
        <v>0.65</v>
      </c>
      <c r="E114" s="1136">
        <v>0.11</v>
      </c>
      <c r="F114" s="520">
        <v>0.32</v>
      </c>
      <c r="G114" s="1136">
        <v>0.115</v>
      </c>
      <c r="H114" s="520">
        <v>0.28000000000000003</v>
      </c>
      <c r="I114" s="1136">
        <v>0.27</v>
      </c>
      <c r="J114" s="1136">
        <v>0.28000000000000003</v>
      </c>
      <c r="K114" s="1311">
        <v>0.15</v>
      </c>
      <c r="L114" s="1451"/>
      <c r="M114" s="1554">
        <v>1</v>
      </c>
      <c r="N114" s="631">
        <v>0.02</v>
      </c>
      <c r="O114" s="1554">
        <v>0.31</v>
      </c>
      <c r="P114" s="631">
        <v>0.03</v>
      </c>
      <c r="Q114" s="1554">
        <v>0.28000000000000003</v>
      </c>
      <c r="R114" s="631">
        <v>0.04</v>
      </c>
      <c r="S114" s="1554">
        <v>0.05</v>
      </c>
      <c r="T114" s="630">
        <v>0.05</v>
      </c>
      <c r="U114" s="1465"/>
      <c r="V114" s="1086"/>
      <c r="W114" s="1086"/>
      <c r="X114" s="1086"/>
      <c r="Y114" s="1086"/>
      <c r="Z114" s="1086"/>
      <c r="AA114" s="1086"/>
      <c r="AB114" s="1086"/>
      <c r="AC114" s="1311"/>
      <c r="AD114" s="2012">
        <v>0</v>
      </c>
      <c r="AE114" s="231">
        <v>0.2</v>
      </c>
      <c r="AF114" s="5">
        <v>0.2</v>
      </c>
      <c r="AG114" s="231">
        <v>0.5</v>
      </c>
      <c r="AH114" s="5">
        <v>0.2</v>
      </c>
      <c r="AI114" s="230">
        <v>0</v>
      </c>
      <c r="AJ114" s="1664">
        <v>0.5</v>
      </c>
      <c r="AK114" s="1086"/>
      <c r="AL114" s="1869">
        <v>0.5</v>
      </c>
      <c r="AM114" s="1455" t="s">
        <v>193</v>
      </c>
      <c r="AN114" s="384"/>
      <c r="AO114" s="164">
        <v>0</v>
      </c>
      <c r="AP114" s="1132">
        <v>0</v>
      </c>
      <c r="AQ114" s="164">
        <v>0</v>
      </c>
      <c r="AR114" s="164"/>
      <c r="AS114" s="164">
        <v>0</v>
      </c>
      <c r="AT114" s="164"/>
      <c r="AU114" s="52">
        <v>0</v>
      </c>
      <c r="AV114" s="1891"/>
      <c r="AW114" s="1086"/>
      <c r="AX114" s="1150"/>
      <c r="AY114" s="1086"/>
      <c r="AZ114" s="1150"/>
      <c r="BA114" s="1086"/>
      <c r="BB114" s="1104"/>
      <c r="BC114" s="1723"/>
      <c r="BD114" s="1444">
        <v>0.01</v>
      </c>
      <c r="BE114" s="1112">
        <v>0</v>
      </c>
      <c r="BF114" s="1149"/>
      <c r="BG114" s="1149">
        <v>0</v>
      </c>
      <c r="BH114" s="1112"/>
      <c r="BI114" s="1149">
        <v>0</v>
      </c>
      <c r="BJ114" s="1112"/>
      <c r="BK114" s="1112"/>
      <c r="BL114" s="1374"/>
      <c r="BM114" s="1327"/>
      <c r="BN114" s="1086"/>
      <c r="BO114" s="1086"/>
      <c r="BP114" s="1086"/>
      <c r="BQ114" s="1086"/>
      <c r="BR114" s="1086"/>
      <c r="BS114" s="1086"/>
      <c r="BT114" s="1311"/>
      <c r="BU114" s="2031"/>
      <c r="BV114" s="1086"/>
      <c r="BW114" s="1086"/>
      <c r="BX114" s="1086"/>
      <c r="BY114" s="1311"/>
      <c r="BZ114" s="1465"/>
      <c r="CA114" s="1086"/>
      <c r="CB114" s="1301"/>
      <c r="CC114" s="1469"/>
      <c r="CD114" s="5"/>
      <c r="CE114" s="384"/>
      <c r="CF114" s="384"/>
      <c r="CG114" s="1091"/>
      <c r="CH114" s="1455"/>
      <c r="CI114" s="5"/>
      <c r="CJ114" s="384"/>
      <c r="CK114" s="1348"/>
      <c r="CL114" s="2268"/>
      <c r="CM114" s="2268"/>
      <c r="CN114" s="2268"/>
      <c r="CO114" s="2268"/>
      <c r="CP114" s="2268"/>
      <c r="CQ114" s="2268"/>
      <c r="CR114" s="2268"/>
      <c r="CS114" s="2268"/>
      <c r="CT114" s="2268"/>
      <c r="CU114" s="2268"/>
      <c r="CV114" s="2268"/>
      <c r="CW114" s="2268"/>
      <c r="CX114" s="2268"/>
      <c r="CY114" s="2268"/>
      <c r="CZ114" s="2268"/>
      <c r="DA114" s="2268"/>
      <c r="DB114" s="2268"/>
      <c r="DC114" s="2268"/>
      <c r="DD114" s="2268"/>
    </row>
    <row r="115" spans="1:108" s="1994" customFormat="1" ht="15.75" x14ac:dyDescent="0.25">
      <c r="A115" s="2100" t="s">
        <v>160</v>
      </c>
      <c r="B115" s="2101"/>
      <c r="C115" s="2101"/>
      <c r="D115" s="2101"/>
      <c r="E115" s="2101"/>
      <c r="F115" s="2101"/>
      <c r="G115" s="2101"/>
      <c r="H115" s="2101"/>
      <c r="I115" s="2101"/>
      <c r="J115" s="2101"/>
      <c r="K115" s="2101"/>
      <c r="L115" s="2101"/>
      <c r="M115" s="2101"/>
      <c r="N115" s="2101"/>
      <c r="O115" s="2101"/>
      <c r="P115" s="2101"/>
      <c r="Q115" s="2101"/>
      <c r="R115" s="2101"/>
      <c r="S115" s="2101"/>
      <c r="T115" s="2101"/>
      <c r="U115" s="2101"/>
      <c r="V115" s="2101"/>
      <c r="W115" s="2101"/>
      <c r="X115" s="2101"/>
      <c r="Y115" s="2101"/>
      <c r="Z115" s="2101"/>
      <c r="AA115" s="2101"/>
      <c r="AB115" s="2101"/>
      <c r="AC115" s="2101"/>
      <c r="AD115" s="2101"/>
      <c r="AE115" s="2101"/>
      <c r="AF115" s="2101"/>
      <c r="AG115" s="2101"/>
      <c r="AH115" s="2101"/>
      <c r="AI115" s="2101"/>
      <c r="AJ115" s="2101"/>
      <c r="AK115" s="2101"/>
      <c r="AL115" s="2101"/>
      <c r="AM115" s="2101"/>
      <c r="AN115" s="2101"/>
      <c r="AO115" s="2101"/>
      <c r="AP115" s="2101"/>
      <c r="AQ115" s="2101"/>
      <c r="AR115" s="2101"/>
      <c r="AS115" s="2101"/>
      <c r="AT115" s="2101"/>
      <c r="AU115" s="2101"/>
      <c r="AV115" s="2101"/>
      <c r="AW115" s="2101"/>
      <c r="AX115" s="2101"/>
      <c r="AY115" s="2101"/>
      <c r="AZ115" s="2101"/>
      <c r="BA115" s="2101"/>
      <c r="BB115" s="2101"/>
      <c r="BC115" s="2101"/>
      <c r="BD115" s="2101"/>
      <c r="BE115" s="2101"/>
      <c r="BF115" s="2101"/>
      <c r="BG115" s="2101"/>
      <c r="BH115" s="2101"/>
      <c r="BI115" s="2101"/>
      <c r="BJ115" s="2101"/>
      <c r="BK115" s="2101"/>
      <c r="BL115" s="2101"/>
      <c r="BM115" s="2101"/>
      <c r="BN115" s="2101"/>
      <c r="BO115" s="2101"/>
      <c r="BP115" s="2101"/>
      <c r="BQ115" s="2101"/>
      <c r="BR115" s="2101"/>
      <c r="BS115" s="2101"/>
      <c r="BT115" s="2101"/>
      <c r="BU115" s="2101"/>
      <c r="BV115" s="2101"/>
      <c r="BW115" s="2101"/>
      <c r="BX115" s="2101"/>
      <c r="BY115" s="2101"/>
      <c r="BZ115" s="2101"/>
      <c r="CA115" s="2101"/>
      <c r="CB115" s="2101"/>
      <c r="CC115" s="2101"/>
      <c r="CD115" s="2101"/>
      <c r="CE115" s="2101"/>
      <c r="CF115" s="2101"/>
      <c r="CG115" s="2101"/>
      <c r="CH115" s="2101"/>
      <c r="CI115" s="2101"/>
      <c r="CJ115" s="2101"/>
      <c r="CK115" s="2104"/>
      <c r="CL115" s="2268"/>
      <c r="CM115" s="2268"/>
      <c r="CN115" s="2268"/>
      <c r="CO115" s="2268"/>
      <c r="CP115" s="2268"/>
      <c r="CQ115" s="2268"/>
      <c r="CR115" s="2268"/>
      <c r="CS115" s="2268"/>
      <c r="CT115" s="2268"/>
      <c r="CU115" s="2268"/>
      <c r="CV115" s="2268"/>
      <c r="CW115" s="2268"/>
      <c r="CX115" s="2268"/>
      <c r="CY115" s="2268"/>
      <c r="CZ115" s="2268"/>
      <c r="DA115" s="2268"/>
      <c r="DB115" s="2268"/>
      <c r="DC115" s="2268"/>
      <c r="DD115" s="2268"/>
    </row>
    <row r="116" spans="1:108" s="626" customFormat="1" ht="63" x14ac:dyDescent="0.25">
      <c r="A116" s="309" t="s">
        <v>161</v>
      </c>
      <c r="B116" s="162" t="s">
        <v>162</v>
      </c>
      <c r="C116" s="827">
        <v>0</v>
      </c>
      <c r="D116" s="284">
        <v>0</v>
      </c>
      <c r="E116" s="8" t="s">
        <v>196</v>
      </c>
      <c r="F116" s="8">
        <v>0</v>
      </c>
      <c r="G116" s="8"/>
      <c r="H116" s="8"/>
      <c r="I116" s="8"/>
      <c r="J116" s="8"/>
      <c r="K116" s="34"/>
      <c r="L116" s="1449"/>
      <c r="M116" s="493"/>
      <c r="N116" s="493"/>
      <c r="O116" s="493"/>
      <c r="P116" s="493"/>
      <c r="Q116" s="493"/>
      <c r="R116" s="493"/>
      <c r="S116" s="493"/>
      <c r="T116" s="635"/>
      <c r="U116" s="849"/>
      <c r="AC116" s="34"/>
      <c r="AD116" s="849"/>
      <c r="AL116" s="34"/>
      <c r="AM116" s="1458">
        <v>0</v>
      </c>
      <c r="AN116" s="315">
        <v>2</v>
      </c>
      <c r="AO116" s="1668">
        <f>SUM(AX116,BF116,BO116,CB116)</f>
        <v>2</v>
      </c>
      <c r="AP116" s="262">
        <v>0</v>
      </c>
      <c r="AQ116" s="1126">
        <f>SUM(AZ116,BH116,BQ116)</f>
        <v>8</v>
      </c>
      <c r="AR116" s="1655">
        <v>7</v>
      </c>
      <c r="AS116" s="1126">
        <f>SUM(BB116,BJ116,BS116,BW116)</f>
        <v>10</v>
      </c>
      <c r="AT116" s="1125">
        <v>8</v>
      </c>
      <c r="AU116" s="1774">
        <f>SUM(BD116,BM116,BU116,BZ116)</f>
        <v>0</v>
      </c>
      <c r="AV116" s="1483"/>
      <c r="AX116" s="1138"/>
      <c r="AZ116" s="1138"/>
      <c r="BB116" s="1095"/>
      <c r="BC116" s="1718"/>
      <c r="BD116" s="1449"/>
      <c r="BE116" s="1573">
        <v>2</v>
      </c>
      <c r="BF116" s="493">
        <v>2</v>
      </c>
      <c r="BG116" s="1573">
        <v>7</v>
      </c>
      <c r="BH116" s="493">
        <v>8</v>
      </c>
      <c r="BI116" s="1789">
        <v>7</v>
      </c>
      <c r="BJ116" s="1106">
        <v>10</v>
      </c>
      <c r="BK116" s="1789">
        <v>7</v>
      </c>
      <c r="BL116" s="1372">
        <v>10</v>
      </c>
      <c r="BM116" s="44"/>
      <c r="BQ116" s="8"/>
      <c r="BT116" s="34"/>
      <c r="BU116" s="2036"/>
      <c r="BY116" s="34"/>
      <c r="BZ116" s="849"/>
      <c r="CB116" s="93"/>
      <c r="CC116" s="1475"/>
      <c r="CD116" s="79"/>
      <c r="CE116" s="378"/>
      <c r="CF116" s="378"/>
      <c r="CG116" s="1089"/>
      <c r="CH116" s="1458"/>
      <c r="CI116" s="79"/>
      <c r="CJ116" s="378"/>
      <c r="CK116" s="1351"/>
      <c r="CL116" s="2268"/>
      <c r="CM116" s="2268"/>
      <c r="CN116" s="2268"/>
      <c r="CO116" s="2268"/>
      <c r="CP116" s="2268"/>
      <c r="CQ116" s="2268"/>
      <c r="CR116" s="2268"/>
      <c r="CS116" s="2268"/>
      <c r="CT116" s="2268"/>
      <c r="CU116" s="2268"/>
      <c r="CV116" s="2268"/>
      <c r="CW116" s="2268"/>
      <c r="CX116" s="2268"/>
      <c r="CY116" s="2268"/>
      <c r="CZ116" s="2268"/>
      <c r="DA116" s="2268"/>
      <c r="DB116" s="2268"/>
      <c r="DC116" s="2268"/>
      <c r="DD116" s="2268"/>
    </row>
    <row r="117" spans="1:108" s="626" customFormat="1" ht="63.95" customHeight="1" x14ac:dyDescent="0.25">
      <c r="A117" s="309" t="s">
        <v>16</v>
      </c>
      <c r="B117" s="162" t="s">
        <v>163</v>
      </c>
      <c r="C117" s="675">
        <v>0.25</v>
      </c>
      <c r="D117" s="520">
        <v>0.35</v>
      </c>
      <c r="E117" s="1136">
        <v>0.3</v>
      </c>
      <c r="F117" s="520">
        <v>0.55000000000000004</v>
      </c>
      <c r="G117" s="1136">
        <v>0.35</v>
      </c>
      <c r="H117" s="5"/>
      <c r="I117" s="1136">
        <v>0.4</v>
      </c>
      <c r="J117" s="1136"/>
      <c r="K117" s="62">
        <v>0.57999999999999996</v>
      </c>
      <c r="L117" s="1444"/>
      <c r="M117" s="631"/>
      <c r="N117" s="631">
        <v>0.3</v>
      </c>
      <c r="O117" s="631"/>
      <c r="P117" s="631">
        <v>0.35</v>
      </c>
      <c r="Q117" s="631"/>
      <c r="R117" s="631">
        <v>0.4</v>
      </c>
      <c r="S117" s="631"/>
      <c r="T117" s="630">
        <v>0.4</v>
      </c>
      <c r="U117" s="1455"/>
      <c r="V117" s="5"/>
      <c r="W117" s="5"/>
      <c r="X117" s="5"/>
      <c r="Y117" s="5"/>
      <c r="Z117" s="5"/>
      <c r="AA117" s="5"/>
      <c r="AB117" s="5"/>
      <c r="AC117" s="62"/>
      <c r="AD117" s="1455"/>
      <c r="AE117" s="5"/>
      <c r="AF117" s="5"/>
      <c r="AG117" s="5"/>
      <c r="AH117" s="5"/>
      <c r="AI117" s="5"/>
      <c r="AJ117" s="5"/>
      <c r="AK117" s="5"/>
      <c r="AL117" s="62"/>
      <c r="AM117" s="1455">
        <v>0</v>
      </c>
      <c r="AN117" s="5">
        <v>0</v>
      </c>
      <c r="AO117" s="164">
        <f>AVERAGE(AX117,BF117,BO117,CB117)</f>
        <v>0.4</v>
      </c>
      <c r="AP117" s="156">
        <v>1</v>
      </c>
      <c r="AQ117" s="8"/>
      <c r="AR117" s="8"/>
      <c r="AS117" s="8"/>
      <c r="AT117" s="8"/>
      <c r="AU117" s="9"/>
      <c r="AV117" s="1469"/>
      <c r="AW117" s="5"/>
      <c r="AX117" s="384"/>
      <c r="AY117" s="5"/>
      <c r="AZ117" s="384"/>
      <c r="BA117" s="5"/>
      <c r="BB117" s="1091"/>
      <c r="BC117" s="1625"/>
      <c r="BD117" s="1444"/>
      <c r="BE117" s="1105"/>
      <c r="BF117" s="1105"/>
      <c r="BG117" s="631"/>
      <c r="BH117" s="1105"/>
      <c r="BI117" s="631"/>
      <c r="BJ117" s="1105"/>
      <c r="BK117" s="1105"/>
      <c r="BL117" s="1368"/>
      <c r="BM117" s="4"/>
      <c r="BN117" s="230"/>
      <c r="BO117" s="5">
        <v>0.4</v>
      </c>
      <c r="BP117" s="5"/>
      <c r="BQ117" s="5">
        <v>0.8</v>
      </c>
      <c r="BR117" s="5"/>
      <c r="BS117" s="5">
        <v>0.8</v>
      </c>
      <c r="BT117" s="62">
        <v>0.67</v>
      </c>
      <c r="BU117" s="2031"/>
      <c r="BV117" s="5"/>
      <c r="BW117" s="5"/>
      <c r="BX117" s="5"/>
      <c r="BY117" s="62"/>
      <c r="BZ117" s="1455"/>
      <c r="CA117" s="5"/>
      <c r="CB117" s="37"/>
      <c r="CC117" s="1469"/>
      <c r="CD117" s="5"/>
      <c r="CE117" s="384"/>
      <c r="CF117" s="384"/>
      <c r="CG117" s="1091"/>
      <c r="CH117" s="1455"/>
      <c r="CI117" s="5"/>
      <c r="CJ117" s="384"/>
      <c r="CK117" s="1348"/>
      <c r="CL117" s="2268"/>
      <c r="CM117" s="2268"/>
      <c r="CN117" s="2268"/>
      <c r="CO117" s="2268"/>
      <c r="CP117" s="2268"/>
      <c r="CQ117" s="2268"/>
      <c r="CR117" s="2268"/>
      <c r="CS117" s="2268"/>
      <c r="CT117" s="2268"/>
      <c r="CU117" s="2268"/>
      <c r="CV117" s="2268"/>
      <c r="CW117" s="2268"/>
      <c r="CX117" s="2268"/>
      <c r="CY117" s="2268"/>
      <c r="CZ117" s="2268"/>
      <c r="DA117" s="2268"/>
      <c r="DB117" s="2268"/>
      <c r="DC117" s="2268"/>
      <c r="DD117" s="2268"/>
    </row>
    <row r="118" spans="1:108" s="626" customFormat="1" ht="31.5" x14ac:dyDescent="0.25">
      <c r="A118" s="309" t="s">
        <v>165</v>
      </c>
      <c r="B118" s="162" t="s">
        <v>166</v>
      </c>
      <c r="C118" s="827">
        <v>0</v>
      </c>
      <c r="D118" s="284">
        <v>0</v>
      </c>
      <c r="E118" s="1126">
        <v>0</v>
      </c>
      <c r="F118" s="1124">
        <v>0</v>
      </c>
      <c r="G118" s="1126">
        <v>0</v>
      </c>
      <c r="H118" s="79"/>
      <c r="I118" s="1126">
        <v>0</v>
      </c>
      <c r="J118" s="1126"/>
      <c r="K118" s="595">
        <v>45</v>
      </c>
      <c r="L118" s="1445"/>
      <c r="M118" s="1129"/>
      <c r="N118" s="1129"/>
      <c r="O118" s="1129"/>
      <c r="P118" s="1129"/>
      <c r="Q118" s="1129"/>
      <c r="R118" s="1129"/>
      <c r="S118" s="1129"/>
      <c r="T118" s="629"/>
      <c r="U118" s="1458"/>
      <c r="V118" s="79"/>
      <c r="W118" s="79"/>
      <c r="X118" s="79"/>
      <c r="Y118" s="79"/>
      <c r="Z118" s="79"/>
      <c r="AA118" s="79"/>
      <c r="AB118" s="79"/>
      <c r="AC118" s="595"/>
      <c r="AD118" s="1458"/>
      <c r="AE118" s="79"/>
      <c r="AF118" s="79"/>
      <c r="AG118" s="79"/>
      <c r="AH118" s="79"/>
      <c r="AI118" s="79"/>
      <c r="AJ118" s="79"/>
      <c r="AK118" s="79"/>
      <c r="AL118" s="595"/>
      <c r="AM118" s="1458">
        <v>0</v>
      </c>
      <c r="AN118" s="378">
        <v>0</v>
      </c>
      <c r="AO118" s="1668">
        <f>SUM(AX118,BF118,BO118,CB118)</f>
        <v>0</v>
      </c>
      <c r="AP118" s="315">
        <v>3</v>
      </c>
      <c r="AQ118" s="8"/>
      <c r="AR118" s="8"/>
      <c r="AS118" s="8"/>
      <c r="AT118" s="8"/>
      <c r="AU118" s="9"/>
      <c r="AV118" s="1475"/>
      <c r="AW118" s="79"/>
      <c r="AX118" s="378"/>
      <c r="AY118" s="79"/>
      <c r="AZ118" s="378"/>
      <c r="BA118" s="79"/>
      <c r="BB118" s="1089"/>
      <c r="BC118" s="1626"/>
      <c r="BD118" s="1445"/>
      <c r="BE118" s="1107"/>
      <c r="BF118" s="1107"/>
      <c r="BG118" s="1129"/>
      <c r="BH118" s="1107"/>
      <c r="BI118" s="1129"/>
      <c r="BJ118" s="1107"/>
      <c r="BK118" s="1107"/>
      <c r="BL118" s="1369"/>
      <c r="BM118" s="78"/>
      <c r="BN118" s="79"/>
      <c r="BO118" s="79"/>
      <c r="BP118" s="79"/>
      <c r="BQ118" s="79"/>
      <c r="BR118" s="79"/>
      <c r="BS118" s="79"/>
      <c r="BT118" s="595"/>
      <c r="BU118" s="2034"/>
      <c r="BV118" s="79"/>
      <c r="BW118" s="79"/>
      <c r="BX118" s="79"/>
      <c r="BY118" s="595"/>
      <c r="BZ118" s="1458"/>
      <c r="CA118" s="79"/>
      <c r="CB118" s="31"/>
      <c r="CC118" s="1475">
        <v>7</v>
      </c>
      <c r="CD118" s="315">
        <v>19</v>
      </c>
      <c r="CE118" s="79">
        <v>10</v>
      </c>
      <c r="CF118" s="262">
        <v>2</v>
      </c>
      <c r="CG118" s="595">
        <v>10</v>
      </c>
      <c r="CH118" s="1458"/>
      <c r="CI118" s="79"/>
      <c r="CJ118" s="79"/>
      <c r="CK118" s="31"/>
      <c r="CL118" s="2268"/>
      <c r="CM118" s="2268"/>
      <c r="CN118" s="2268"/>
      <c r="CO118" s="2268"/>
      <c r="CP118" s="2268"/>
      <c r="CQ118" s="2268"/>
      <c r="CR118" s="2268"/>
      <c r="CS118" s="2268"/>
      <c r="CT118" s="2268"/>
      <c r="CU118" s="2268"/>
      <c r="CV118" s="2268"/>
      <c r="CW118" s="2268"/>
      <c r="CX118" s="2268"/>
      <c r="CY118" s="2268"/>
      <c r="CZ118" s="2268"/>
      <c r="DA118" s="2268"/>
      <c r="DB118" s="2268"/>
      <c r="DC118" s="2268"/>
      <c r="DD118" s="2268"/>
    </row>
    <row r="119" spans="1:108" s="626" customFormat="1" ht="15.75" x14ac:dyDescent="0.25">
      <c r="A119" s="309" t="s">
        <v>167</v>
      </c>
      <c r="B119" s="162" t="s">
        <v>144</v>
      </c>
      <c r="C119" s="827">
        <v>0</v>
      </c>
      <c r="D119" s="284">
        <v>0</v>
      </c>
      <c r="E119" s="1126">
        <v>0</v>
      </c>
      <c r="F119" s="1127">
        <v>12</v>
      </c>
      <c r="G119" s="1126" t="s">
        <v>225</v>
      </c>
      <c r="H119" s="79"/>
      <c r="I119" s="1126">
        <v>0</v>
      </c>
      <c r="J119" s="1126">
        <v>12</v>
      </c>
      <c r="K119" s="595">
        <v>10</v>
      </c>
      <c r="L119" s="1445"/>
      <c r="M119" s="1129"/>
      <c r="N119" s="1129"/>
      <c r="O119" s="1129"/>
      <c r="P119" s="1129"/>
      <c r="Q119" s="1129"/>
      <c r="R119" s="1129"/>
      <c r="S119" s="1129"/>
      <c r="T119" s="629"/>
      <c r="U119" s="1458"/>
      <c r="V119" s="79"/>
      <c r="W119" s="79"/>
      <c r="X119" s="79"/>
      <c r="Y119" s="79"/>
      <c r="Z119" s="79"/>
      <c r="AA119" s="79"/>
      <c r="AB119" s="79"/>
      <c r="AC119" s="595"/>
      <c r="AD119" s="1458"/>
      <c r="AE119" s="79"/>
      <c r="AF119" s="79"/>
      <c r="AG119" s="79"/>
      <c r="AH119" s="79"/>
      <c r="AI119" s="79"/>
      <c r="AJ119" s="79"/>
      <c r="AK119" s="79"/>
      <c r="AL119" s="595"/>
      <c r="AM119" s="1458"/>
      <c r="AN119" s="378"/>
      <c r="AO119" s="8"/>
      <c r="AP119" s="8"/>
      <c r="AQ119" s="8"/>
      <c r="AR119" s="8"/>
      <c r="AS119" s="8"/>
      <c r="AT119" s="8"/>
      <c r="AU119" s="9"/>
      <c r="AV119" s="1475"/>
      <c r="AW119" s="79"/>
      <c r="AX119" s="378"/>
      <c r="AY119" s="79"/>
      <c r="AZ119" s="378"/>
      <c r="BA119" s="79"/>
      <c r="BB119" s="1089"/>
      <c r="BC119" s="1626"/>
      <c r="BD119" s="1445"/>
      <c r="BE119" s="1107"/>
      <c r="BF119" s="1107"/>
      <c r="BG119" s="1129"/>
      <c r="BH119" s="1107"/>
      <c r="BI119" s="1129"/>
      <c r="BJ119" s="1107"/>
      <c r="BK119" s="1107"/>
      <c r="BL119" s="1369"/>
      <c r="BM119" s="78"/>
      <c r="BN119" s="79"/>
      <c r="BO119" s="79"/>
      <c r="BP119" s="79"/>
      <c r="BQ119" s="79"/>
      <c r="BR119" s="79"/>
      <c r="BS119" s="79"/>
      <c r="BT119" s="595"/>
      <c r="BU119" s="2034"/>
      <c r="BV119" s="79"/>
      <c r="BW119" s="79"/>
      <c r="BX119" s="79"/>
      <c r="BY119" s="595"/>
      <c r="BZ119" s="1458"/>
      <c r="CA119" s="79"/>
      <c r="CB119" s="31"/>
      <c r="CC119" s="1475"/>
      <c r="CD119" s="79"/>
      <c r="CE119" s="378"/>
      <c r="CF119" s="378"/>
      <c r="CG119" s="1089"/>
      <c r="CH119" s="1458"/>
      <c r="CI119" s="79"/>
      <c r="CJ119" s="378"/>
      <c r="CK119" s="1351"/>
      <c r="CL119" s="2268"/>
      <c r="CM119" s="2268"/>
      <c r="CN119" s="2268"/>
      <c r="CO119" s="2268"/>
      <c r="CP119" s="2268"/>
      <c r="CQ119" s="2268"/>
      <c r="CR119" s="2268"/>
      <c r="CS119" s="2268"/>
      <c r="CT119" s="2268"/>
      <c r="CU119" s="2268"/>
      <c r="CV119" s="2268"/>
      <c r="CW119" s="2268"/>
      <c r="CX119" s="2268"/>
      <c r="CY119" s="2268"/>
      <c r="CZ119" s="2268"/>
      <c r="DA119" s="2268"/>
      <c r="DB119" s="2268"/>
      <c r="DC119" s="2268"/>
      <c r="DD119" s="2268"/>
    </row>
    <row r="120" spans="1:108" s="1164" customFormat="1" ht="48" thickBot="1" x14ac:dyDescent="0.3">
      <c r="A120" s="1155" t="s">
        <v>189</v>
      </c>
      <c r="B120" s="1290" t="s">
        <v>168</v>
      </c>
      <c r="C120" s="827"/>
      <c r="D120" s="309"/>
      <c r="E120" s="8"/>
      <c r="F120" s="8">
        <v>0</v>
      </c>
      <c r="G120" s="8"/>
      <c r="H120" s="8"/>
      <c r="I120" s="8"/>
      <c r="J120" s="8"/>
      <c r="K120" s="34"/>
      <c r="L120" s="1449"/>
      <c r="M120" s="493"/>
      <c r="N120" s="493"/>
      <c r="O120" s="493"/>
      <c r="P120" s="493"/>
      <c r="Q120" s="493"/>
      <c r="R120" s="493"/>
      <c r="S120" s="493"/>
      <c r="T120" s="635"/>
      <c r="U120" s="849"/>
      <c r="V120" s="626"/>
      <c r="W120" s="626"/>
      <c r="X120" s="626"/>
      <c r="Y120" s="626"/>
      <c r="Z120" s="626"/>
      <c r="AA120" s="626"/>
      <c r="AB120" s="626"/>
      <c r="AC120" s="34"/>
      <c r="AD120" s="849"/>
      <c r="AE120" s="626"/>
      <c r="AF120" s="626"/>
      <c r="AG120" s="626"/>
      <c r="AH120" s="626"/>
      <c r="AI120" s="626"/>
      <c r="AJ120" s="626"/>
      <c r="AK120" s="626"/>
      <c r="AL120" s="34"/>
      <c r="AM120" s="672"/>
      <c r="AN120" s="378"/>
      <c r="AO120" s="1668">
        <f>SUM(AX120,BF120,BO120,CB120)</f>
        <v>0</v>
      </c>
      <c r="AP120" s="8"/>
      <c r="AQ120" s="8"/>
      <c r="AR120" s="8"/>
      <c r="AS120" s="8"/>
      <c r="AT120" s="8"/>
      <c r="AU120" s="9"/>
      <c r="AV120" s="1484"/>
      <c r="AX120" s="1177"/>
      <c r="AZ120" s="1177"/>
      <c r="BB120" s="1098"/>
      <c r="BC120" s="1719"/>
      <c r="BD120" s="1449"/>
      <c r="BE120" s="1106"/>
      <c r="BF120" s="1106"/>
      <c r="BG120" s="493"/>
      <c r="BH120" s="1106"/>
      <c r="BI120" s="493"/>
      <c r="BJ120" s="1106"/>
      <c r="BK120" s="1106"/>
      <c r="BL120" s="1372"/>
      <c r="BM120" s="44"/>
      <c r="BN120" s="626"/>
      <c r="BO120" s="626"/>
      <c r="BP120" s="626"/>
      <c r="BQ120" s="8"/>
      <c r="BR120" s="626"/>
      <c r="BS120" s="626"/>
      <c r="BT120" s="34"/>
      <c r="BU120" s="2036"/>
      <c r="BV120" s="626"/>
      <c r="BW120" s="626"/>
      <c r="BX120" s="626"/>
      <c r="BY120" s="34"/>
      <c r="BZ120" s="849"/>
      <c r="CA120" s="626"/>
      <c r="CB120" s="93"/>
      <c r="CC120" s="1550"/>
      <c r="CD120" s="8"/>
      <c r="CE120" s="378"/>
      <c r="CF120" s="378"/>
      <c r="CG120" s="1089"/>
      <c r="CH120" s="672"/>
      <c r="CI120" s="8"/>
      <c r="CJ120" s="378"/>
      <c r="CK120" s="1351"/>
      <c r="CL120" s="2268"/>
      <c r="CM120" s="2268"/>
      <c r="CN120" s="2268"/>
      <c r="CO120" s="2268"/>
      <c r="CP120" s="2268"/>
      <c r="CQ120" s="2268"/>
      <c r="CR120" s="2268"/>
      <c r="CS120" s="2268"/>
      <c r="CT120" s="2268"/>
      <c r="CU120" s="2268"/>
      <c r="CV120" s="2268"/>
      <c r="CW120" s="2268"/>
      <c r="CX120" s="2268"/>
      <c r="CY120" s="2268"/>
      <c r="CZ120" s="2268"/>
      <c r="DA120" s="2268"/>
      <c r="DB120" s="2268"/>
      <c r="DC120" s="2268"/>
      <c r="DD120" s="2268"/>
    </row>
    <row r="121" spans="1:108" s="1955" customFormat="1" ht="16.5" thickBot="1" x14ac:dyDescent="0.3">
      <c r="A121" s="1990" t="s">
        <v>169</v>
      </c>
      <c r="B121" s="1991"/>
      <c r="C121" s="1991"/>
      <c r="D121" s="1991"/>
      <c r="E121" s="1991"/>
      <c r="F121" s="1991"/>
      <c r="G121" s="1991"/>
      <c r="H121" s="1991"/>
      <c r="I121" s="1991"/>
      <c r="J121" s="1991"/>
      <c r="K121" s="1991"/>
      <c r="L121" s="1991"/>
      <c r="M121" s="1991"/>
      <c r="N121" s="1991"/>
      <c r="O121" s="1991"/>
      <c r="P121" s="1991"/>
      <c r="Q121" s="1991"/>
      <c r="R121" s="1991"/>
      <c r="S121" s="1991"/>
      <c r="T121" s="1991"/>
      <c r="U121" s="1991"/>
      <c r="V121" s="1991"/>
      <c r="W121" s="1991"/>
      <c r="X121" s="1991"/>
      <c r="Y121" s="1991"/>
      <c r="Z121" s="1991"/>
      <c r="AA121" s="1991"/>
      <c r="AB121" s="1991"/>
      <c r="AC121" s="1991"/>
      <c r="AD121" s="1991"/>
      <c r="AE121" s="1991"/>
      <c r="AF121" s="1991"/>
      <c r="AG121" s="1991"/>
      <c r="AH121" s="1991"/>
      <c r="AI121" s="1991"/>
      <c r="AJ121" s="1991"/>
      <c r="AK121" s="1991"/>
      <c r="AL121" s="1991"/>
      <c r="AM121" s="1991"/>
      <c r="AN121" s="1991"/>
      <c r="AO121" s="1991"/>
      <c r="AP121" s="1991"/>
      <c r="AQ121" s="1991"/>
      <c r="AR121" s="1991"/>
      <c r="AS121" s="1991"/>
      <c r="AT121" s="1991"/>
      <c r="AU121" s="1991"/>
      <c r="AV121" s="1991"/>
      <c r="AW121" s="1991"/>
      <c r="AX121" s="1991"/>
      <c r="AY121" s="1991"/>
      <c r="AZ121" s="1991"/>
      <c r="BA121" s="1991"/>
      <c r="BB121" s="1991"/>
      <c r="BC121" s="1991"/>
      <c r="BD121" s="1991"/>
      <c r="BE121" s="1991"/>
      <c r="BF121" s="1991"/>
      <c r="BG121" s="1991"/>
      <c r="BH121" s="1991"/>
      <c r="BI121" s="1991"/>
      <c r="BJ121" s="1991"/>
      <c r="BK121" s="1991"/>
      <c r="BL121" s="1991"/>
      <c r="BM121" s="1991"/>
      <c r="BN121" s="1991"/>
      <c r="BO121" s="1991"/>
      <c r="BP121" s="1991"/>
      <c r="BQ121" s="1991"/>
      <c r="BR121" s="1991"/>
      <c r="BS121" s="1991"/>
      <c r="BT121" s="1991"/>
      <c r="BU121" s="1991"/>
      <c r="BV121" s="1991"/>
      <c r="BW121" s="1991"/>
      <c r="BX121" s="1991"/>
      <c r="BY121" s="1991"/>
      <c r="BZ121" s="1991"/>
      <c r="CA121" s="1991"/>
      <c r="CB121" s="1991"/>
      <c r="CC121" s="1991"/>
      <c r="CD121" s="1991"/>
      <c r="CE121" s="1991"/>
      <c r="CF121" s="1991"/>
      <c r="CG121" s="1991"/>
      <c r="CH121" s="1991"/>
      <c r="CI121" s="1991"/>
      <c r="CJ121" s="1991"/>
      <c r="CK121" s="1992"/>
      <c r="CL121" s="2268"/>
      <c r="CM121" s="2268"/>
      <c r="CN121" s="2268"/>
      <c r="CO121" s="2268"/>
      <c r="CP121" s="2268"/>
      <c r="CQ121" s="2268"/>
      <c r="CR121" s="2268"/>
      <c r="CS121" s="2268"/>
      <c r="CT121" s="2268"/>
      <c r="CU121" s="2268"/>
      <c r="CV121" s="2268"/>
      <c r="CW121" s="2268"/>
      <c r="CX121" s="2268"/>
      <c r="CY121" s="2268"/>
      <c r="CZ121" s="2268"/>
      <c r="DA121" s="2268"/>
      <c r="DB121" s="2268"/>
      <c r="DC121" s="2268"/>
      <c r="DD121" s="2268"/>
    </row>
    <row r="122" spans="1:108" s="117" customFormat="1" ht="47.25" x14ac:dyDescent="0.25">
      <c r="A122" s="1165" t="s">
        <v>170</v>
      </c>
      <c r="B122" s="1291" t="s">
        <v>171</v>
      </c>
      <c r="C122" s="1422">
        <v>87</v>
      </c>
      <c r="D122" s="1998">
        <v>151</v>
      </c>
      <c r="E122" s="1126">
        <v>80</v>
      </c>
      <c r="F122" s="1127">
        <v>140</v>
      </c>
      <c r="G122" s="1126">
        <v>130</v>
      </c>
      <c r="H122" s="327">
        <v>44</v>
      </c>
      <c r="I122" s="1126">
        <v>220</v>
      </c>
      <c r="J122" s="1126">
        <v>136</v>
      </c>
      <c r="K122" s="34"/>
      <c r="L122" s="1449"/>
      <c r="M122" s="1573">
        <v>64</v>
      </c>
      <c r="N122" s="493">
        <v>60</v>
      </c>
      <c r="O122" s="2005">
        <v>53</v>
      </c>
      <c r="P122" s="493">
        <v>100</v>
      </c>
      <c r="Q122" s="493"/>
      <c r="R122" s="493">
        <v>120</v>
      </c>
      <c r="S122" s="1573">
        <v>136</v>
      </c>
      <c r="T122" s="635">
        <v>120</v>
      </c>
      <c r="U122" s="849"/>
      <c r="V122" s="626"/>
      <c r="W122" s="626"/>
      <c r="X122" s="626"/>
      <c r="Y122" s="626"/>
      <c r="Z122" s="626"/>
      <c r="AA122" s="626"/>
      <c r="AB122" s="626"/>
      <c r="AC122" s="34"/>
      <c r="AD122" s="849">
        <v>87</v>
      </c>
      <c r="AE122" s="1646">
        <v>87</v>
      </c>
      <c r="AF122" s="626">
        <v>20</v>
      </c>
      <c r="AG122" s="1646">
        <v>87</v>
      </c>
      <c r="AH122" s="626">
        <v>30</v>
      </c>
      <c r="AI122" s="1647">
        <v>44</v>
      </c>
      <c r="AJ122" s="626">
        <v>100</v>
      </c>
      <c r="AK122" s="626"/>
      <c r="AL122" s="34">
        <v>100</v>
      </c>
      <c r="AM122" s="1779"/>
      <c r="AN122" s="262"/>
      <c r="AO122" s="1668">
        <f>SUM(AX122,BF122,BO122,CB122)</f>
        <v>200</v>
      </c>
      <c r="AP122" s="8">
        <v>0</v>
      </c>
      <c r="AQ122" s="8"/>
      <c r="AR122" s="8"/>
      <c r="AS122" s="8"/>
      <c r="AT122" s="8">
        <v>260</v>
      </c>
      <c r="AU122" s="9"/>
      <c r="AV122" s="1488"/>
      <c r="AX122" s="1167"/>
      <c r="AZ122" s="1167"/>
      <c r="BB122" s="1099"/>
      <c r="BC122" s="1724"/>
      <c r="BD122" s="1449">
        <v>0</v>
      </c>
      <c r="BE122" s="1573">
        <v>60</v>
      </c>
      <c r="BF122" s="493">
        <v>20</v>
      </c>
      <c r="BG122" s="2005">
        <v>0</v>
      </c>
      <c r="BH122" s="493">
        <v>100</v>
      </c>
      <c r="BI122" s="2005"/>
      <c r="BJ122" s="1106">
        <v>80</v>
      </c>
      <c r="BK122" s="1573">
        <v>80</v>
      </c>
      <c r="BL122" s="1372">
        <v>80</v>
      </c>
      <c r="BM122" s="44">
        <v>180</v>
      </c>
      <c r="BN122" s="1646">
        <v>180</v>
      </c>
      <c r="BO122" s="626">
        <v>180</v>
      </c>
      <c r="BP122" s="626">
        <v>0</v>
      </c>
      <c r="BQ122" s="8">
        <v>0</v>
      </c>
      <c r="BR122" s="1647">
        <v>0</v>
      </c>
      <c r="BS122" s="626">
        <v>180</v>
      </c>
      <c r="BT122" s="34">
        <v>180</v>
      </c>
      <c r="BU122" s="2036">
        <v>0</v>
      </c>
      <c r="BV122" s="626">
        <v>0</v>
      </c>
      <c r="BW122" s="626">
        <v>0</v>
      </c>
      <c r="BX122" s="626"/>
      <c r="BY122" s="34">
        <v>0</v>
      </c>
      <c r="BZ122" s="849"/>
      <c r="CA122" s="626"/>
      <c r="CB122" s="93"/>
      <c r="CC122" s="1947"/>
      <c r="CD122" s="247"/>
      <c r="CE122" s="378"/>
      <c r="CF122" s="378"/>
      <c r="CG122" s="1089"/>
      <c r="CH122" s="1779"/>
      <c r="CI122" s="247"/>
      <c r="CJ122" s="378"/>
      <c r="CK122" s="1351"/>
      <c r="CL122" s="2268"/>
      <c r="CM122" s="2268"/>
      <c r="CN122" s="2268"/>
      <c r="CO122" s="2268"/>
      <c r="CP122" s="2268"/>
      <c r="CQ122" s="2268"/>
      <c r="CR122" s="2268"/>
      <c r="CS122" s="2268"/>
      <c r="CT122" s="2268"/>
      <c r="CU122" s="2268"/>
      <c r="CV122" s="2268"/>
      <c r="CW122" s="2268"/>
      <c r="CX122" s="2268"/>
      <c r="CY122" s="2268"/>
      <c r="CZ122" s="2268"/>
      <c r="DA122" s="2268"/>
      <c r="DB122" s="2268"/>
      <c r="DC122" s="2268"/>
      <c r="DD122" s="2268"/>
    </row>
    <row r="123" spans="1:108" s="626" customFormat="1" ht="47.25" x14ac:dyDescent="0.25">
      <c r="A123" s="309" t="s">
        <v>172</v>
      </c>
      <c r="B123" s="162" t="s">
        <v>173</v>
      </c>
      <c r="C123" s="718">
        <v>600</v>
      </c>
      <c r="D123" s="1657">
        <v>340</v>
      </c>
      <c r="E123" s="1126">
        <v>300</v>
      </c>
      <c r="F123" s="1124">
        <v>2</v>
      </c>
      <c r="G123" s="1126">
        <v>350</v>
      </c>
      <c r="H123" s="548"/>
      <c r="I123" s="1126">
        <v>400</v>
      </c>
      <c r="J123" s="1126"/>
      <c r="K123" s="612">
        <v>1030</v>
      </c>
      <c r="L123" s="1452"/>
      <c r="M123" s="1151"/>
      <c r="N123" s="1151">
        <v>300</v>
      </c>
      <c r="O123" s="1151"/>
      <c r="P123" s="1151">
        <v>350</v>
      </c>
      <c r="Q123" s="1151"/>
      <c r="R123" s="1151">
        <v>400</v>
      </c>
      <c r="S123" s="1151"/>
      <c r="T123" s="636">
        <v>4</v>
      </c>
      <c r="U123" s="1466"/>
      <c r="V123" s="173"/>
      <c r="W123" s="173"/>
      <c r="X123" s="173"/>
      <c r="Y123" s="173"/>
      <c r="Z123" s="173"/>
      <c r="AA123" s="173"/>
      <c r="AB123" s="173"/>
      <c r="AC123" s="612"/>
      <c r="AD123" s="1466"/>
      <c r="AE123" s="173"/>
      <c r="AF123" s="173"/>
      <c r="AG123" s="173"/>
      <c r="AH123" s="173"/>
      <c r="AI123" s="173"/>
      <c r="AJ123" s="173"/>
      <c r="AK123" s="173"/>
      <c r="AL123" s="612"/>
      <c r="AM123" s="1466">
        <v>0</v>
      </c>
      <c r="AN123" s="378"/>
      <c r="AO123" s="1668">
        <f>SUM(AX123,BF123,BO123,CB123)</f>
        <v>0</v>
      </c>
      <c r="AP123" s="8">
        <v>3</v>
      </c>
      <c r="AQ123" s="8"/>
      <c r="AR123" s="1126"/>
      <c r="AS123" s="1126">
        <f>SUM(BB123,BJ123,BS123,BW123)</f>
        <v>0</v>
      </c>
      <c r="AT123" s="1668"/>
      <c r="AU123" s="1774">
        <f>SUM(BD123,BM123,BU123,BZ123)</f>
        <v>0</v>
      </c>
      <c r="AV123" s="1489"/>
      <c r="AW123" s="173"/>
      <c r="AX123" s="548"/>
      <c r="AY123" s="173"/>
      <c r="AZ123" s="548"/>
      <c r="BA123" s="173"/>
      <c r="BB123" s="1100"/>
      <c r="BC123" s="1725"/>
      <c r="BD123" s="1452"/>
      <c r="BE123" s="1151"/>
      <c r="BF123" s="1113"/>
      <c r="BG123" s="1151"/>
      <c r="BH123" s="1113"/>
      <c r="BI123" s="1151"/>
      <c r="BJ123" s="1113"/>
      <c r="BK123" s="1113"/>
      <c r="BL123" s="1375"/>
      <c r="BM123" s="1329"/>
      <c r="BN123" s="173"/>
      <c r="BO123" s="173"/>
      <c r="BP123" s="173"/>
      <c r="BQ123" s="173"/>
      <c r="BR123" s="173"/>
      <c r="BS123" s="173"/>
      <c r="BT123" s="612"/>
      <c r="BU123" s="2034"/>
      <c r="BV123" s="173"/>
      <c r="BW123" s="173"/>
      <c r="BX123" s="173"/>
      <c r="BY123" s="612"/>
      <c r="BZ123" s="1466"/>
      <c r="CA123" s="173"/>
      <c r="CB123" s="174"/>
      <c r="CC123" s="1489"/>
      <c r="CD123" s="173"/>
      <c r="CE123" s="378"/>
      <c r="CF123" s="378"/>
      <c r="CG123" s="1089"/>
      <c r="CH123" s="1466"/>
      <c r="CI123" s="173"/>
      <c r="CJ123" s="378"/>
      <c r="CK123" s="1351"/>
      <c r="CL123" s="2268"/>
      <c r="CM123" s="2268"/>
      <c r="CN123" s="2268"/>
      <c r="CO123" s="2268"/>
      <c r="CP123" s="2268"/>
      <c r="CQ123" s="2268"/>
      <c r="CR123" s="2268"/>
      <c r="CS123" s="2268"/>
      <c r="CT123" s="2268"/>
      <c r="CU123" s="2268"/>
      <c r="CV123" s="2268"/>
      <c r="CW123" s="2268"/>
      <c r="CX123" s="2268"/>
      <c r="CY123" s="2268"/>
      <c r="CZ123" s="2268"/>
      <c r="DA123" s="2268"/>
      <c r="DB123" s="2268"/>
      <c r="DC123" s="2268"/>
      <c r="DD123" s="2268"/>
    </row>
    <row r="124" spans="1:108" s="626" customFormat="1" ht="63" x14ac:dyDescent="0.25">
      <c r="A124" s="309" t="s">
        <v>174</v>
      </c>
      <c r="B124" s="162" t="s">
        <v>175</v>
      </c>
      <c r="C124" s="1441">
        <v>1</v>
      </c>
      <c r="D124" s="1124">
        <v>2</v>
      </c>
      <c r="E124" s="1126">
        <v>15</v>
      </c>
      <c r="F124" s="1124">
        <v>1</v>
      </c>
      <c r="G124" s="1126">
        <v>30</v>
      </c>
      <c r="H124" s="548"/>
      <c r="I124" s="1126">
        <v>40</v>
      </c>
      <c r="J124" s="1126"/>
      <c r="K124" s="612">
        <v>2</v>
      </c>
      <c r="L124" s="1452"/>
      <c r="M124" s="1151"/>
      <c r="N124" s="1151">
        <v>15</v>
      </c>
      <c r="O124" s="1151"/>
      <c r="P124" s="1151">
        <v>30</v>
      </c>
      <c r="Q124" s="1151"/>
      <c r="R124" s="1151">
        <v>40</v>
      </c>
      <c r="S124" s="1151"/>
      <c r="T124" s="636">
        <v>40</v>
      </c>
      <c r="U124" s="1466"/>
      <c r="V124" s="173"/>
      <c r="W124" s="173"/>
      <c r="X124" s="173"/>
      <c r="Y124" s="173"/>
      <c r="Z124" s="173"/>
      <c r="AA124" s="173"/>
      <c r="AB124" s="173"/>
      <c r="AC124" s="612"/>
      <c r="AD124" s="1466"/>
      <c r="AE124" s="173"/>
      <c r="AF124" s="173"/>
      <c r="AG124" s="173"/>
      <c r="AH124" s="173"/>
      <c r="AI124" s="173"/>
      <c r="AJ124" s="173"/>
      <c r="AK124" s="173"/>
      <c r="AL124" s="612"/>
      <c r="AM124" s="1547">
        <v>1</v>
      </c>
      <c r="AN124" s="1152" t="s">
        <v>196</v>
      </c>
      <c r="AO124" s="1668">
        <f>SUM(AX124,BF124,BO124,CB124)</f>
        <v>0</v>
      </c>
      <c r="AP124" s="8">
        <v>0</v>
      </c>
      <c r="AQ124" s="1126">
        <f>SUM(AZ124,BH124,BQ124)</f>
        <v>0</v>
      </c>
      <c r="AR124" s="1126">
        <v>0</v>
      </c>
      <c r="AS124" s="1126">
        <f>SUM(BB124,BJ124,BS124,BW124)</f>
        <v>0</v>
      </c>
      <c r="AT124" s="1668"/>
      <c r="AU124" s="1774">
        <f>SUM(BD124,BM124,BU124,BZ124)</f>
        <v>0</v>
      </c>
      <c r="AV124" s="1489"/>
      <c r="AW124" s="173"/>
      <c r="AX124" s="548"/>
      <c r="AY124" s="173"/>
      <c r="AZ124" s="548"/>
      <c r="BA124" s="173"/>
      <c r="BB124" s="1100"/>
      <c r="BC124" s="1725"/>
      <c r="BD124" s="1452"/>
      <c r="BE124" s="1151"/>
      <c r="BF124" s="1113"/>
      <c r="BG124" s="1151"/>
      <c r="BH124" s="1113"/>
      <c r="BI124" s="1151"/>
      <c r="BJ124" s="1113"/>
      <c r="BK124" s="1113"/>
      <c r="BL124" s="1375"/>
      <c r="BM124" s="1329"/>
      <c r="BN124" s="173"/>
      <c r="BO124" s="173"/>
      <c r="BP124" s="173"/>
      <c r="BQ124" s="173"/>
      <c r="BR124" s="173"/>
      <c r="BS124" s="173"/>
      <c r="BT124" s="612"/>
      <c r="BU124" s="2034"/>
      <c r="BV124" s="173"/>
      <c r="BW124" s="173"/>
      <c r="BX124" s="173"/>
      <c r="BY124" s="612"/>
      <c r="BZ124" s="1466"/>
      <c r="CA124" s="173"/>
      <c r="CB124" s="174"/>
      <c r="CC124" s="1645"/>
      <c r="CD124" s="466"/>
      <c r="CE124" s="1152"/>
      <c r="CF124" s="1152"/>
      <c r="CG124" s="393"/>
      <c r="CH124" s="1547"/>
      <c r="CI124" s="466"/>
      <c r="CJ124" s="1152"/>
      <c r="CK124" s="1412"/>
      <c r="CL124" s="2268"/>
      <c r="CM124" s="2268"/>
      <c r="CN124" s="2268"/>
      <c r="CO124" s="2268"/>
      <c r="CP124" s="2268"/>
      <c r="CQ124" s="2268"/>
      <c r="CR124" s="2268"/>
      <c r="CS124" s="2268"/>
      <c r="CT124" s="2268"/>
      <c r="CU124" s="2268"/>
      <c r="CV124" s="2268"/>
      <c r="CW124" s="2268"/>
      <c r="CX124" s="2268"/>
      <c r="CY124" s="2268"/>
      <c r="CZ124" s="2268"/>
      <c r="DA124" s="2268"/>
      <c r="DB124" s="2268"/>
      <c r="DC124" s="2268"/>
      <c r="DD124" s="2268"/>
    </row>
    <row r="125" spans="1:108" s="626" customFormat="1" ht="78.75" x14ac:dyDescent="0.25">
      <c r="A125" s="309" t="s">
        <v>176</v>
      </c>
      <c r="B125" s="162" t="s">
        <v>177</v>
      </c>
      <c r="C125" s="1442">
        <v>0</v>
      </c>
      <c r="D125" s="520">
        <v>1</v>
      </c>
      <c r="E125" s="1136">
        <v>1</v>
      </c>
      <c r="F125" s="1136">
        <v>0</v>
      </c>
      <c r="G125" s="1136">
        <v>0</v>
      </c>
      <c r="H125" s="550"/>
      <c r="I125" s="1136">
        <v>0</v>
      </c>
      <c r="J125" s="1136"/>
      <c r="K125" s="614">
        <v>1</v>
      </c>
      <c r="L125" s="1453"/>
      <c r="M125" s="1661">
        <v>1</v>
      </c>
      <c r="N125" s="1153">
        <v>1</v>
      </c>
      <c r="O125" s="1153"/>
      <c r="P125" s="1153"/>
      <c r="Q125" s="1153"/>
      <c r="R125" s="1153"/>
      <c r="S125" s="1153"/>
      <c r="T125" s="637"/>
      <c r="U125" s="1467"/>
      <c r="V125" s="177"/>
      <c r="W125" s="177"/>
      <c r="X125" s="177"/>
      <c r="Y125" s="177"/>
      <c r="Z125" s="177"/>
      <c r="AA125" s="177"/>
      <c r="AB125" s="177"/>
      <c r="AC125" s="614"/>
      <c r="AD125" s="1467"/>
      <c r="AE125" s="177"/>
      <c r="AF125" s="177"/>
      <c r="AG125" s="177"/>
      <c r="AH125" s="177"/>
      <c r="AI125" s="177"/>
      <c r="AJ125" s="177"/>
      <c r="AK125" s="177"/>
      <c r="AL125" s="614"/>
      <c r="AM125" s="1467">
        <v>0</v>
      </c>
      <c r="AN125" s="231">
        <v>0.3</v>
      </c>
      <c r="AO125" s="164">
        <v>0</v>
      </c>
      <c r="AP125" s="156">
        <v>0.3</v>
      </c>
      <c r="AQ125" s="164">
        <v>0</v>
      </c>
      <c r="AR125" s="164">
        <v>0</v>
      </c>
      <c r="AS125" s="164">
        <v>0</v>
      </c>
      <c r="AT125" s="164"/>
      <c r="AU125" s="52">
        <v>0</v>
      </c>
      <c r="AV125" s="1490"/>
      <c r="AW125" s="177"/>
      <c r="AX125" s="550"/>
      <c r="AY125" s="177"/>
      <c r="AZ125" s="550"/>
      <c r="BA125" s="177"/>
      <c r="BB125" s="1101"/>
      <c r="BC125" s="1726"/>
      <c r="BD125" s="1453"/>
      <c r="BE125" s="1153"/>
      <c r="BF125" s="1114"/>
      <c r="BG125" s="1153"/>
      <c r="BH125" s="1114"/>
      <c r="BI125" s="1153"/>
      <c r="BJ125" s="1114"/>
      <c r="BK125" s="1114"/>
      <c r="BL125" s="1376"/>
      <c r="BM125" s="1330"/>
      <c r="BN125" s="177"/>
      <c r="BO125" s="177"/>
      <c r="BP125" s="177"/>
      <c r="BQ125" s="177"/>
      <c r="BR125" s="177"/>
      <c r="BS125" s="177"/>
      <c r="BT125" s="614"/>
      <c r="BU125" s="2031"/>
      <c r="BV125" s="177"/>
      <c r="BW125" s="177"/>
      <c r="BX125" s="177"/>
      <c r="BY125" s="614"/>
      <c r="BZ125" s="1467"/>
      <c r="CA125" s="177"/>
      <c r="CB125" s="178"/>
      <c r="CC125" s="1490"/>
      <c r="CD125" s="177"/>
      <c r="CE125" s="384"/>
      <c r="CF125" s="384"/>
      <c r="CG125" s="1091"/>
      <c r="CH125" s="1467"/>
      <c r="CI125" s="177"/>
      <c r="CJ125" s="384"/>
      <c r="CK125" s="1348"/>
      <c r="CL125" s="2268"/>
      <c r="CM125" s="2268"/>
      <c r="CN125" s="2268"/>
      <c r="CO125" s="2268"/>
      <c r="CP125" s="2268"/>
      <c r="CQ125" s="2268"/>
      <c r="CR125" s="2268"/>
      <c r="CS125" s="2268"/>
      <c r="CT125" s="2268"/>
      <c r="CU125" s="2268"/>
      <c r="CV125" s="2268"/>
      <c r="CW125" s="2268"/>
      <c r="CX125" s="2268"/>
      <c r="CY125" s="2268"/>
      <c r="CZ125" s="2268"/>
      <c r="DA125" s="2268"/>
      <c r="DB125" s="2268"/>
      <c r="DC125" s="2268"/>
      <c r="DD125" s="2268"/>
    </row>
    <row r="126" spans="1:108" s="626" customFormat="1" ht="31.5" x14ac:dyDescent="0.25">
      <c r="A126" s="309" t="s">
        <v>145</v>
      </c>
      <c r="B126" s="162" t="s">
        <v>164</v>
      </c>
      <c r="C126" s="1441">
        <v>0</v>
      </c>
      <c r="D126" s="1154">
        <v>0</v>
      </c>
      <c r="E126" s="1126">
        <v>0</v>
      </c>
      <c r="F126" s="1127">
        <v>5</v>
      </c>
      <c r="G126" s="1126" t="s">
        <v>196</v>
      </c>
      <c r="H126" s="548"/>
      <c r="I126" s="1126">
        <v>0</v>
      </c>
      <c r="J126" s="1126"/>
      <c r="K126" s="612">
        <v>1</v>
      </c>
      <c r="L126" s="1452"/>
      <c r="M126" s="1151"/>
      <c r="N126" s="1151"/>
      <c r="O126" s="1151"/>
      <c r="P126" s="1151"/>
      <c r="Q126" s="1151"/>
      <c r="R126" s="1151"/>
      <c r="S126" s="1151"/>
      <c r="T126" s="636"/>
      <c r="U126" s="1466"/>
      <c r="V126" s="173"/>
      <c r="W126" s="173"/>
      <c r="X126" s="173"/>
      <c r="Y126" s="173"/>
      <c r="Z126" s="173"/>
      <c r="AA126" s="173"/>
      <c r="AB126" s="173"/>
      <c r="AC126" s="612"/>
      <c r="AD126" s="1466"/>
      <c r="AE126" s="173"/>
      <c r="AF126" s="173"/>
      <c r="AG126" s="173"/>
      <c r="AH126" s="173"/>
      <c r="AI126" s="173"/>
      <c r="AJ126" s="173"/>
      <c r="AK126" s="173"/>
      <c r="AL126" s="612"/>
      <c r="AM126" s="1466">
        <v>0</v>
      </c>
      <c r="AN126" s="378">
        <v>0</v>
      </c>
      <c r="AO126" s="1668">
        <f>SUM(AX126,BF126,BO126,CB126)</f>
        <v>0</v>
      </c>
      <c r="AP126" s="157">
        <v>17</v>
      </c>
      <c r="AQ126" s="1126" t="s">
        <v>196</v>
      </c>
      <c r="AR126" s="8"/>
      <c r="AS126" s="8"/>
      <c r="AT126" s="8"/>
      <c r="AU126" s="9"/>
      <c r="AV126" s="1489"/>
      <c r="AW126" s="173"/>
      <c r="AX126" s="548"/>
      <c r="AY126" s="173"/>
      <c r="AZ126" s="548"/>
      <c r="BA126" s="173"/>
      <c r="BB126" s="1100"/>
      <c r="BC126" s="1725"/>
      <c r="BD126" s="1452"/>
      <c r="BE126" s="1151"/>
      <c r="BF126" s="1113"/>
      <c r="BG126" s="1151"/>
      <c r="BH126" s="1113"/>
      <c r="BI126" s="1151"/>
      <c r="BJ126" s="1113"/>
      <c r="BK126" s="1113"/>
      <c r="BL126" s="1375"/>
      <c r="BM126" s="1329"/>
      <c r="BN126" s="173"/>
      <c r="BO126" s="173"/>
      <c r="BP126" s="173"/>
      <c r="BQ126" s="173"/>
      <c r="BR126" s="173"/>
      <c r="BS126" s="173"/>
      <c r="BT126" s="612"/>
      <c r="BU126" s="2034"/>
      <c r="BV126" s="173"/>
      <c r="BW126" s="173"/>
      <c r="BX126" s="173"/>
      <c r="BY126" s="612"/>
      <c r="BZ126" s="1466"/>
      <c r="CA126" s="173"/>
      <c r="CB126" s="174"/>
      <c r="CC126" s="1489"/>
      <c r="CD126" s="173"/>
      <c r="CE126" s="378"/>
      <c r="CF126" s="378"/>
      <c r="CG126" s="1089"/>
      <c r="CH126" s="1466"/>
      <c r="CI126" s="173"/>
      <c r="CJ126" s="378"/>
      <c r="CK126" s="1351"/>
      <c r="CL126" s="2268"/>
      <c r="CM126" s="2268"/>
      <c r="CN126" s="2268"/>
      <c r="CO126" s="2268"/>
      <c r="CP126" s="2268"/>
      <c r="CQ126" s="2268"/>
      <c r="CR126" s="2268"/>
      <c r="CS126" s="2268"/>
      <c r="CT126" s="2268"/>
      <c r="CU126" s="2268"/>
      <c r="CV126" s="2268"/>
      <c r="CW126" s="2268"/>
      <c r="CX126" s="2268"/>
      <c r="CY126" s="2268"/>
      <c r="CZ126" s="2268"/>
      <c r="DA126" s="2268"/>
      <c r="DB126" s="2268"/>
      <c r="DC126" s="2268"/>
      <c r="DD126" s="2268"/>
    </row>
    <row r="127" spans="1:108" s="1164" customFormat="1" ht="32.25" thickBot="1" x14ac:dyDescent="0.3">
      <c r="A127" s="1155" t="s">
        <v>151</v>
      </c>
      <c r="B127" s="1290" t="s">
        <v>178</v>
      </c>
      <c r="C127" s="1441"/>
      <c r="D127" s="1154"/>
      <c r="E127" s="1999"/>
      <c r="F127" s="1126">
        <v>0</v>
      </c>
      <c r="G127" s="1126">
        <v>0</v>
      </c>
      <c r="H127" s="2000"/>
      <c r="I127" s="1999"/>
      <c r="J127" s="1999"/>
      <c r="K127" s="1864"/>
      <c r="L127" s="2008"/>
      <c r="M127" s="2006"/>
      <c r="N127" s="2006"/>
      <c r="O127" s="2006"/>
      <c r="P127" s="2006"/>
      <c r="Q127" s="2006"/>
      <c r="R127" s="2006"/>
      <c r="S127" s="2006"/>
      <c r="T127" s="2010"/>
      <c r="U127" s="1873"/>
      <c r="V127" s="1846"/>
      <c r="W127" s="1846"/>
      <c r="X127" s="1846"/>
      <c r="Y127" s="1846"/>
      <c r="Z127" s="1846"/>
      <c r="AA127" s="1846"/>
      <c r="AB127" s="1846"/>
      <c r="AC127" s="1864"/>
      <c r="AD127" s="1873"/>
      <c r="AE127" s="1846"/>
      <c r="AF127" s="1846"/>
      <c r="AG127" s="1846"/>
      <c r="AH127" s="1846"/>
      <c r="AI127" s="1846"/>
      <c r="AJ127" s="1846"/>
      <c r="AK127" s="1846"/>
      <c r="AL127" s="1864"/>
      <c r="AM127" s="1467">
        <v>0</v>
      </c>
      <c r="AN127" s="384">
        <v>0</v>
      </c>
      <c r="AO127" s="1668">
        <f>SUM(AX127,BF127,BO127,CB127)</f>
        <v>0</v>
      </c>
      <c r="AP127" s="8">
        <v>0</v>
      </c>
      <c r="AQ127" s="1126">
        <f>SUM(AZ127,BH127,BQ127)</f>
        <v>0</v>
      </c>
      <c r="AR127" s="8"/>
      <c r="AS127" s="8"/>
      <c r="AT127" s="8"/>
      <c r="AU127" s="9"/>
      <c r="AV127" s="1491"/>
      <c r="AW127" s="1160"/>
      <c r="AX127" s="1162"/>
      <c r="AY127" s="1160"/>
      <c r="AZ127" s="1162"/>
      <c r="BA127" s="1160"/>
      <c r="BB127" s="1367"/>
      <c r="BC127" s="1727"/>
      <c r="BD127" s="2008"/>
      <c r="BE127" s="2006"/>
      <c r="BF127" s="2022"/>
      <c r="BG127" s="2006"/>
      <c r="BH127" s="2022"/>
      <c r="BI127" s="2006"/>
      <c r="BJ127" s="2022"/>
      <c r="BK127" s="2022"/>
      <c r="BL127" s="2026"/>
      <c r="BM127" s="1868"/>
      <c r="BN127" s="1846"/>
      <c r="BO127" s="1846"/>
      <c r="BP127" s="1846"/>
      <c r="BQ127" s="1999"/>
      <c r="BR127" s="1846"/>
      <c r="BS127" s="1846"/>
      <c r="BT127" s="1864"/>
      <c r="BU127" s="2036"/>
      <c r="BV127" s="1846"/>
      <c r="BW127" s="1846"/>
      <c r="BX127" s="1846"/>
      <c r="BY127" s="1864"/>
      <c r="BZ127" s="1873"/>
      <c r="CA127" s="1846"/>
      <c r="CB127" s="1860"/>
      <c r="CC127" s="1490"/>
      <c r="CD127" s="177"/>
      <c r="CE127" s="384"/>
      <c r="CF127" s="384"/>
      <c r="CG127" s="1091"/>
      <c r="CH127" s="1467"/>
      <c r="CI127" s="177"/>
      <c r="CJ127" s="384"/>
      <c r="CK127" s="1348"/>
      <c r="CL127" s="2268"/>
      <c r="CM127" s="2268"/>
      <c r="CN127" s="2268"/>
      <c r="CO127" s="2268"/>
      <c r="CP127" s="2268"/>
      <c r="CQ127" s="2268"/>
      <c r="CR127" s="2268"/>
      <c r="CS127" s="2268"/>
      <c r="CT127" s="2268"/>
      <c r="CU127" s="2268"/>
      <c r="CV127" s="2268"/>
      <c r="CW127" s="2268"/>
      <c r="CX127" s="2268"/>
      <c r="CY127" s="2268"/>
      <c r="CZ127" s="2268"/>
      <c r="DA127" s="2268"/>
      <c r="DB127" s="2268"/>
      <c r="DC127" s="2268"/>
      <c r="DD127" s="2268"/>
    </row>
    <row r="128" spans="1:108" s="1955" customFormat="1" ht="16.5" thickBot="1" x14ac:dyDescent="0.3">
      <c r="A128" s="1990" t="s">
        <v>179</v>
      </c>
      <c r="B128" s="1991"/>
      <c r="C128" s="1991"/>
      <c r="D128" s="1991"/>
      <c r="E128" s="1991"/>
      <c r="F128" s="1991"/>
      <c r="G128" s="1991"/>
      <c r="H128" s="1991"/>
      <c r="I128" s="1991"/>
      <c r="J128" s="1991"/>
      <c r="K128" s="1991"/>
      <c r="L128" s="1991"/>
      <c r="M128" s="1991"/>
      <c r="N128" s="1991"/>
      <c r="O128" s="1991"/>
      <c r="P128" s="1991"/>
      <c r="Q128" s="1991"/>
      <c r="R128" s="1991"/>
      <c r="S128" s="1991"/>
      <c r="T128" s="1991"/>
      <c r="U128" s="1991"/>
      <c r="V128" s="1991"/>
      <c r="W128" s="1991"/>
      <c r="X128" s="1991"/>
      <c r="Y128" s="1991"/>
      <c r="Z128" s="1991"/>
      <c r="AA128" s="1991"/>
      <c r="AB128" s="1991"/>
      <c r="AC128" s="1991"/>
      <c r="AD128" s="1991"/>
      <c r="AE128" s="1991"/>
      <c r="AF128" s="1991"/>
      <c r="AG128" s="1991"/>
      <c r="AH128" s="1991"/>
      <c r="AI128" s="1991"/>
      <c r="AJ128" s="1991"/>
      <c r="AK128" s="1991"/>
      <c r="AL128" s="1991"/>
      <c r="AM128" s="1991"/>
      <c r="AN128" s="1991"/>
      <c r="AO128" s="1991"/>
      <c r="AP128" s="1991"/>
      <c r="AQ128" s="1991"/>
      <c r="AR128" s="1991"/>
      <c r="AS128" s="1991"/>
      <c r="AT128" s="1991"/>
      <c r="AU128" s="1991"/>
      <c r="AV128" s="1991"/>
      <c r="AW128" s="1991"/>
      <c r="AX128" s="1991"/>
      <c r="AY128" s="1991"/>
      <c r="AZ128" s="1991"/>
      <c r="BA128" s="1991"/>
      <c r="BB128" s="1991"/>
      <c r="BC128" s="1991"/>
      <c r="BD128" s="1991"/>
      <c r="BE128" s="1991"/>
      <c r="BF128" s="1991"/>
      <c r="BG128" s="1991"/>
      <c r="BH128" s="1991"/>
      <c r="BI128" s="1991"/>
      <c r="BJ128" s="1991"/>
      <c r="BK128" s="1991"/>
      <c r="BL128" s="1991"/>
      <c r="BM128" s="1991"/>
      <c r="BN128" s="1991"/>
      <c r="BO128" s="1991"/>
      <c r="BP128" s="1991"/>
      <c r="BQ128" s="1991"/>
      <c r="BR128" s="1991"/>
      <c r="BS128" s="1991"/>
      <c r="BT128" s="1991"/>
      <c r="BU128" s="1991"/>
      <c r="BV128" s="1991"/>
      <c r="BW128" s="1991"/>
      <c r="BX128" s="1991"/>
      <c r="BY128" s="1991"/>
      <c r="BZ128" s="1991"/>
      <c r="CA128" s="1991"/>
      <c r="CB128" s="1991"/>
      <c r="CC128" s="1991"/>
      <c r="CD128" s="1991"/>
      <c r="CE128" s="1991"/>
      <c r="CF128" s="1991"/>
      <c r="CG128" s="1991"/>
      <c r="CH128" s="1991"/>
      <c r="CI128" s="1991"/>
      <c r="CJ128" s="1991"/>
      <c r="CK128" s="1992"/>
      <c r="CL128" s="2268"/>
      <c r="CM128" s="2268"/>
      <c r="CN128" s="2268"/>
      <c r="CO128" s="2268"/>
      <c r="CP128" s="2268"/>
      <c r="CQ128" s="2268"/>
      <c r="CR128" s="2268"/>
      <c r="CS128" s="2268"/>
      <c r="CT128" s="2268"/>
      <c r="CU128" s="2268"/>
      <c r="CV128" s="2268"/>
      <c r="CW128" s="2268"/>
      <c r="CX128" s="2268"/>
      <c r="CY128" s="2268"/>
      <c r="CZ128" s="2268"/>
      <c r="DA128" s="2268"/>
      <c r="DB128" s="2268"/>
      <c r="DC128" s="2268"/>
      <c r="DD128" s="2268"/>
    </row>
    <row r="129" spans="1:108" s="117" customFormat="1" ht="31.5" x14ac:dyDescent="0.25">
      <c r="A129" s="1165" t="s">
        <v>180</v>
      </c>
      <c r="B129" s="1291" t="s">
        <v>181</v>
      </c>
      <c r="C129" s="827"/>
      <c r="D129" s="309"/>
      <c r="E129" s="8"/>
      <c r="F129" s="556">
        <v>0.83</v>
      </c>
      <c r="G129" s="8" t="s">
        <v>196</v>
      </c>
      <c r="H129" s="8"/>
      <c r="I129" s="8"/>
      <c r="J129" s="8"/>
      <c r="K129" s="34"/>
      <c r="L129" s="1449"/>
      <c r="M129" s="493"/>
      <c r="N129" s="493"/>
      <c r="O129" s="1562">
        <v>0.83</v>
      </c>
      <c r="P129" s="493" t="s">
        <v>196</v>
      </c>
      <c r="Q129" s="493"/>
      <c r="R129" s="493"/>
      <c r="S129" s="493"/>
      <c r="T129" s="635"/>
      <c r="U129" s="849"/>
      <c r="V129" s="626"/>
      <c r="W129" s="626"/>
      <c r="X129" s="626"/>
      <c r="Y129" s="626"/>
      <c r="Z129" s="626"/>
      <c r="AA129" s="626"/>
      <c r="AB129" s="626"/>
      <c r="AC129" s="34"/>
      <c r="AD129" s="849"/>
      <c r="AE129" s="626"/>
      <c r="AF129" s="626"/>
      <c r="AG129" s="626"/>
      <c r="AH129" s="626"/>
      <c r="AI129" s="626"/>
      <c r="AJ129" s="626"/>
      <c r="AK129" s="626"/>
      <c r="AL129" s="34"/>
      <c r="AM129" s="672"/>
      <c r="AN129" s="378"/>
      <c r="AO129" s="8"/>
      <c r="AP129" s="164"/>
      <c r="AQ129" s="164">
        <f>AVERAGE(AZ129,BH129,BQ129)</f>
        <v>0.1</v>
      </c>
      <c r="AR129" s="8"/>
      <c r="AS129" s="8"/>
      <c r="AT129" s="8"/>
      <c r="AU129" s="9"/>
      <c r="AV129" s="1488"/>
      <c r="AX129" s="1167"/>
      <c r="AZ129" s="1167"/>
      <c r="BB129" s="1099"/>
      <c r="BC129" s="1724"/>
      <c r="BD129" s="1449"/>
      <c r="BE129" s="493"/>
      <c r="BF129" s="1106"/>
      <c r="BG129" s="493"/>
      <c r="BH129" s="1106"/>
      <c r="BI129" s="493"/>
      <c r="BJ129" s="1106"/>
      <c r="BK129" s="1106"/>
      <c r="BL129" s="1372"/>
      <c r="BM129" s="1322">
        <v>0</v>
      </c>
      <c r="BN129" s="1084">
        <v>0</v>
      </c>
      <c r="BO129" s="1084">
        <v>0</v>
      </c>
      <c r="BP129" s="1084">
        <v>0</v>
      </c>
      <c r="BQ129" s="443">
        <v>0.1</v>
      </c>
      <c r="BR129" s="2028">
        <v>0</v>
      </c>
      <c r="BS129" s="1084">
        <v>0.2</v>
      </c>
      <c r="BT129" s="63">
        <v>0.2</v>
      </c>
      <c r="BU129" s="2036"/>
      <c r="BV129" s="626"/>
      <c r="BW129" s="626"/>
      <c r="BX129" s="626"/>
      <c r="BY129" s="34"/>
      <c r="BZ129" s="849"/>
      <c r="CA129" s="626"/>
      <c r="CB129" s="93"/>
      <c r="CC129" s="1550"/>
      <c r="CD129" s="8"/>
      <c r="CE129" s="378"/>
      <c r="CF129" s="378"/>
      <c r="CG129" s="1089"/>
      <c r="CH129" s="672"/>
      <c r="CI129" s="8"/>
      <c r="CJ129" s="378"/>
      <c r="CK129" s="1351"/>
      <c r="CL129" s="2268"/>
      <c r="CM129" s="2268"/>
      <c r="CN129" s="2268"/>
      <c r="CO129" s="2268"/>
      <c r="CP129" s="2268"/>
      <c r="CQ129" s="2268"/>
      <c r="CR129" s="2268"/>
      <c r="CS129" s="2268"/>
      <c r="CT129" s="2268"/>
      <c r="CU129" s="2268"/>
      <c r="CV129" s="2268"/>
      <c r="CW129" s="2268"/>
      <c r="CX129" s="2268"/>
      <c r="CY129" s="2268"/>
      <c r="CZ129" s="2268"/>
      <c r="DA129" s="2268"/>
      <c r="DB129" s="2268"/>
      <c r="DC129" s="2268"/>
      <c r="DD129" s="2268"/>
    </row>
    <row r="130" spans="1:108" s="626" customFormat="1" ht="31.5" x14ac:dyDescent="0.25">
      <c r="A130" s="309" t="s">
        <v>182</v>
      </c>
      <c r="B130" s="162" t="s">
        <v>183</v>
      </c>
      <c r="C130" s="827"/>
      <c r="D130" s="309"/>
      <c r="E130" s="8"/>
      <c r="F130" s="8"/>
      <c r="G130" s="8"/>
      <c r="H130" s="8"/>
      <c r="I130" s="8"/>
      <c r="J130" s="8"/>
      <c r="K130" s="34"/>
      <c r="L130" s="1449"/>
      <c r="M130" s="493"/>
      <c r="N130" s="493"/>
      <c r="O130" s="493"/>
      <c r="P130" s="493"/>
      <c r="Q130" s="493"/>
      <c r="R130" s="493"/>
      <c r="S130" s="493"/>
      <c r="T130" s="635"/>
      <c r="U130" s="849"/>
      <c r="AC130" s="34"/>
      <c r="AD130" s="849"/>
      <c r="AL130" s="34"/>
      <c r="AM130" s="672"/>
      <c r="AN130" s="378"/>
      <c r="AO130" s="8"/>
      <c r="AP130" s="164"/>
      <c r="AQ130" s="164">
        <v>0</v>
      </c>
      <c r="AR130" s="8"/>
      <c r="AS130" s="8"/>
      <c r="AT130" s="8"/>
      <c r="AU130" s="9"/>
      <c r="AV130" s="1483"/>
      <c r="AX130" s="1138"/>
      <c r="AZ130" s="1138"/>
      <c r="BB130" s="1095"/>
      <c r="BC130" s="1718"/>
      <c r="BD130" s="1449"/>
      <c r="BE130" s="493"/>
      <c r="BF130" s="1106"/>
      <c r="BG130" s="493"/>
      <c r="BH130" s="1106"/>
      <c r="BI130" s="493"/>
      <c r="BJ130" s="1106"/>
      <c r="BK130" s="1106"/>
      <c r="BL130" s="1372"/>
      <c r="BM130" s="44"/>
      <c r="BQ130" s="8"/>
      <c r="BT130" s="34"/>
      <c r="BU130" s="2036"/>
      <c r="BY130" s="34"/>
      <c r="BZ130" s="849"/>
      <c r="CB130" s="93"/>
      <c r="CC130" s="1550"/>
      <c r="CD130" s="8"/>
      <c r="CE130" s="378"/>
      <c r="CF130" s="378"/>
      <c r="CG130" s="1089"/>
      <c r="CH130" s="672"/>
      <c r="CI130" s="8"/>
      <c r="CJ130" s="378"/>
      <c r="CK130" s="1351"/>
      <c r="CL130" s="2268"/>
      <c r="CM130" s="2268"/>
      <c r="CN130" s="2268"/>
      <c r="CO130" s="2268"/>
      <c r="CP130" s="2268"/>
      <c r="CQ130" s="2268"/>
      <c r="CR130" s="2268"/>
      <c r="CS130" s="2268"/>
      <c r="CT130" s="2268"/>
      <c r="CU130" s="2268"/>
      <c r="CV130" s="2268"/>
      <c r="CW130" s="2268"/>
      <c r="CX130" s="2268"/>
      <c r="CY130" s="2268"/>
      <c r="CZ130" s="2268"/>
      <c r="DA130" s="2268"/>
      <c r="DB130" s="2268"/>
      <c r="DC130" s="2268"/>
      <c r="DD130" s="2268"/>
    </row>
    <row r="131" spans="1:108" s="626" customFormat="1" ht="31.5" x14ac:dyDescent="0.25">
      <c r="A131" s="309" t="s">
        <v>184</v>
      </c>
      <c r="B131" s="162" t="s">
        <v>183</v>
      </c>
      <c r="C131" s="827"/>
      <c r="D131" s="309"/>
      <c r="E131" s="8"/>
      <c r="F131" s="8"/>
      <c r="G131" s="8"/>
      <c r="H131" s="8"/>
      <c r="I131" s="8"/>
      <c r="J131" s="8"/>
      <c r="K131" s="34"/>
      <c r="L131" s="1449"/>
      <c r="M131" s="493"/>
      <c r="N131" s="493"/>
      <c r="O131" s="493"/>
      <c r="P131" s="493"/>
      <c r="Q131" s="493"/>
      <c r="R131" s="493"/>
      <c r="S131" s="493"/>
      <c r="T131" s="635"/>
      <c r="U131" s="849"/>
      <c r="AC131" s="34"/>
      <c r="AD131" s="849"/>
      <c r="AL131" s="34"/>
      <c r="AM131" s="672"/>
      <c r="AN131" s="378"/>
      <c r="AO131" s="8"/>
      <c r="AP131" s="164"/>
      <c r="AQ131" s="164">
        <v>0</v>
      </c>
      <c r="AR131" s="8"/>
      <c r="AS131" s="8"/>
      <c r="AT131" s="8"/>
      <c r="AU131" s="9"/>
      <c r="AV131" s="1483"/>
      <c r="AX131" s="1138"/>
      <c r="AZ131" s="1138"/>
      <c r="BB131" s="1095"/>
      <c r="BC131" s="1718"/>
      <c r="BD131" s="1449"/>
      <c r="BE131" s="493"/>
      <c r="BF131" s="1106"/>
      <c r="BG131" s="493"/>
      <c r="BH131" s="1106"/>
      <c r="BI131" s="493"/>
      <c r="BJ131" s="1106"/>
      <c r="BK131" s="1106"/>
      <c r="BL131" s="1372"/>
      <c r="BM131" s="44"/>
      <c r="BQ131" s="8"/>
      <c r="BT131" s="34"/>
      <c r="BU131" s="2036"/>
      <c r="BY131" s="34"/>
      <c r="BZ131" s="849"/>
      <c r="CB131" s="93"/>
      <c r="CC131" s="1550"/>
      <c r="CD131" s="8"/>
      <c r="CE131" s="378"/>
      <c r="CF131" s="378"/>
      <c r="CG131" s="1089"/>
      <c r="CH131" s="672"/>
      <c r="CI131" s="8"/>
      <c r="CJ131" s="378"/>
      <c r="CK131" s="1351"/>
      <c r="CL131" s="2268"/>
      <c r="CM131" s="2268"/>
      <c r="CN131" s="2268"/>
      <c r="CO131" s="2268"/>
      <c r="CP131" s="2268"/>
      <c r="CQ131" s="2268"/>
      <c r="CR131" s="2268"/>
      <c r="CS131" s="2268"/>
      <c r="CT131" s="2268"/>
      <c r="CU131" s="2268"/>
      <c r="CV131" s="2268"/>
      <c r="CW131" s="2268"/>
      <c r="CX131" s="2268"/>
      <c r="CY131" s="2268"/>
      <c r="CZ131" s="2268"/>
      <c r="DA131" s="2268"/>
      <c r="DB131" s="2268"/>
      <c r="DC131" s="2268"/>
      <c r="DD131" s="2268"/>
    </row>
    <row r="132" spans="1:108" s="1164" customFormat="1" ht="31.5" x14ac:dyDescent="0.25">
      <c r="A132" s="1155" t="s">
        <v>185</v>
      </c>
      <c r="B132" s="1290" t="s">
        <v>186</v>
      </c>
      <c r="C132" s="827"/>
      <c r="D132" s="309"/>
      <c r="E132" s="8"/>
      <c r="F132" s="8"/>
      <c r="G132" s="8"/>
      <c r="H132" s="8"/>
      <c r="I132" s="8"/>
      <c r="J132" s="8"/>
      <c r="K132" s="34"/>
      <c r="L132" s="1449"/>
      <c r="M132" s="493"/>
      <c r="N132" s="493"/>
      <c r="O132" s="493"/>
      <c r="P132" s="493"/>
      <c r="Q132" s="493"/>
      <c r="R132" s="493"/>
      <c r="S132" s="493"/>
      <c r="T132" s="635"/>
      <c r="U132" s="849"/>
      <c r="V132" s="626"/>
      <c r="W132" s="626"/>
      <c r="X132" s="626"/>
      <c r="Y132" s="626"/>
      <c r="Z132" s="626"/>
      <c r="AA132" s="626"/>
      <c r="AB132" s="626"/>
      <c r="AC132" s="34"/>
      <c r="AD132" s="849"/>
      <c r="AE132" s="626"/>
      <c r="AF132" s="626"/>
      <c r="AG132" s="626"/>
      <c r="AH132" s="626"/>
      <c r="AI132" s="626"/>
      <c r="AJ132" s="626"/>
      <c r="AK132" s="626"/>
      <c r="AL132" s="34"/>
      <c r="AM132" s="672"/>
      <c r="AN132" s="378"/>
      <c r="AO132" s="8"/>
      <c r="AP132" s="164"/>
      <c r="AQ132" s="164">
        <v>0</v>
      </c>
      <c r="AR132" s="8"/>
      <c r="AS132" s="8"/>
      <c r="AT132" s="8"/>
      <c r="AU132" s="9"/>
      <c r="AV132" s="1484"/>
      <c r="AX132" s="1177"/>
      <c r="AZ132" s="1177"/>
      <c r="BB132" s="1098"/>
      <c r="BC132" s="1719"/>
      <c r="BD132" s="1449"/>
      <c r="BE132" s="493"/>
      <c r="BF132" s="1106"/>
      <c r="BG132" s="493"/>
      <c r="BH132" s="1106"/>
      <c r="BI132" s="493"/>
      <c r="BJ132" s="1106"/>
      <c r="BK132" s="1106"/>
      <c r="BL132" s="1372"/>
      <c r="BM132" s="44"/>
      <c r="BN132" s="626"/>
      <c r="BO132" s="626"/>
      <c r="BP132" s="626"/>
      <c r="BQ132" s="8"/>
      <c r="BR132" s="626"/>
      <c r="BS132" s="626"/>
      <c r="BT132" s="34"/>
      <c r="BU132" s="2036"/>
      <c r="BV132" s="626"/>
      <c r="BW132" s="626"/>
      <c r="BX132" s="626"/>
      <c r="BY132" s="34"/>
      <c r="BZ132" s="849"/>
      <c r="CA132" s="626"/>
      <c r="CB132" s="93"/>
      <c r="CC132" s="1550"/>
      <c r="CD132" s="8"/>
      <c r="CE132" s="378"/>
      <c r="CF132" s="378"/>
      <c r="CG132" s="1089"/>
      <c r="CH132" s="672"/>
      <c r="CI132" s="8"/>
      <c r="CJ132" s="378"/>
      <c r="CK132" s="1351"/>
      <c r="CL132" s="2268"/>
      <c r="CM132" s="2268"/>
      <c r="CN132" s="2268"/>
      <c r="CO132" s="2268"/>
      <c r="CP132" s="2268"/>
      <c r="CQ132" s="2268"/>
      <c r="CR132" s="2268"/>
      <c r="CS132" s="2268"/>
      <c r="CT132" s="2268"/>
      <c r="CU132" s="2268"/>
      <c r="CV132" s="2268"/>
      <c r="CW132" s="2268"/>
      <c r="CX132" s="2268"/>
      <c r="CY132" s="2268"/>
      <c r="CZ132" s="2268"/>
      <c r="DA132" s="2268"/>
      <c r="DB132" s="2268"/>
      <c r="DC132" s="2268"/>
      <c r="DD132" s="2268"/>
    </row>
  </sheetData>
  <mergeCells count="1">
    <mergeCell ref="CL1:DD1048576"/>
  </mergeCells>
  <phoneticPr fontId="20" type="noConversion"/>
  <pageMargins left="0.7" right="0.7" top="0.75" bottom="0.75" header="0.3" footer="0.3"/>
  <pageSetup orientation="portrait" r:id="rId1"/>
  <ignoredErrors>
    <ignoredError sqref="AO68"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19BA9F-E700-4778-8D3F-2677869CC6C8}">
  <sheetPr>
    <tabColor rgb="FF00B050"/>
  </sheetPr>
  <dimension ref="A1:BP140"/>
  <sheetViews>
    <sheetView tabSelected="1" zoomScale="70" zoomScaleNormal="50" workbookViewId="0">
      <pane xSplit="1" ySplit="6" topLeftCell="B99" activePane="bottomRight" state="frozen"/>
      <selection pane="topRight" activeCell="B1" sqref="B1"/>
      <selection pane="bottomLeft" activeCell="A7" sqref="A7"/>
      <selection pane="bottomRight" activeCell="BS19" sqref="BS19"/>
    </sheetView>
  </sheetViews>
  <sheetFormatPr defaultColWidth="10.875" defaultRowHeight="23.25" x14ac:dyDescent="0.35"/>
  <cols>
    <col min="1" max="1" width="68.5" customWidth="1"/>
    <col min="2" max="2" width="49.125" customWidth="1"/>
    <col min="3" max="3" width="15.5" style="869" customWidth="1"/>
    <col min="4" max="4" width="15.5" customWidth="1"/>
    <col min="5" max="5" width="15.125" style="1" customWidth="1"/>
    <col min="6" max="6" width="16.5" style="1" customWidth="1"/>
    <col min="7" max="7" width="18" style="1" customWidth="1"/>
    <col min="8" max="8" width="13" style="1" customWidth="1"/>
    <col min="9" max="10" width="14.5" style="1" customWidth="1"/>
    <col min="11" max="11" width="11.125" style="802" customWidth="1"/>
    <col min="12" max="12" width="11.125" style="1029" customWidth="1"/>
    <col min="13" max="15" width="11.125" style="626" customWidth="1"/>
    <col min="16" max="16" width="11.125" style="34" customWidth="1"/>
    <col min="17" max="17" width="11.125" style="938" customWidth="1"/>
    <col min="18" max="19" width="11.125" style="626" customWidth="1"/>
    <col min="20" max="20" width="11.125" style="34" customWidth="1"/>
    <col min="21" max="21" width="11.125" style="44" customWidth="1"/>
    <col min="22" max="22" width="11.125" style="977" customWidth="1"/>
    <col min="23" max="25" width="11.125" style="626" customWidth="1"/>
    <col min="26" max="26" width="11.125" style="34" customWidth="1"/>
    <col min="27" max="27" width="11.125" style="938" customWidth="1"/>
    <col min="28" max="30" width="11.125" style="626" customWidth="1"/>
    <col min="31" max="31" width="11.125" style="34" customWidth="1"/>
    <col min="32" max="32" width="12.125" style="672" bestFit="1" customWidth="1"/>
    <col min="33" max="33" width="14.875" style="378" bestFit="1" customWidth="1"/>
    <col min="34" max="34" width="18.125" style="1893" customWidth="1"/>
    <col min="35" max="35" width="17.875" style="1893" customWidth="1"/>
    <col min="36" max="37" width="16.875" style="1893" customWidth="1"/>
    <col min="38" max="39" width="11.125" style="1893" customWidth="1"/>
    <col min="40" max="40" width="11.125" style="1895" customWidth="1"/>
    <col min="41" max="41" width="12.125" style="1483" customWidth="1"/>
    <col min="42" max="44" width="10.875" style="626" customWidth="1"/>
    <col min="45" max="45" width="11.125" style="34" customWidth="1"/>
    <col min="46" max="46" width="10.875" style="938" customWidth="1"/>
    <col min="47" max="49" width="10.875" style="626" customWidth="1"/>
    <col min="50" max="50" width="10.875" style="34" customWidth="1"/>
    <col min="51" max="51" width="12.125" style="672" bestFit="1" customWidth="1"/>
    <col min="52" max="52" width="12.125" style="8" customWidth="1"/>
    <col min="53" max="53" width="14.875" style="378" bestFit="1" customWidth="1"/>
    <col min="54" max="54" width="14.875" style="378" customWidth="1"/>
    <col min="55" max="55" width="14.875" style="1089" bestFit="1" customWidth="1"/>
    <col min="56" max="56" width="12.125" style="672" bestFit="1" customWidth="1"/>
    <col min="57" max="57" width="12.125" style="8" customWidth="1"/>
    <col min="58" max="58" width="14.875" style="378" bestFit="1" customWidth="1"/>
    <col min="59" max="59" width="14.875" style="1089" customWidth="1"/>
    <col min="60" max="60" width="12.125" style="672" bestFit="1" customWidth="1"/>
    <col min="61" max="61" width="12.125" style="8" customWidth="1"/>
    <col min="62" max="62" width="14.875" style="378" bestFit="1" customWidth="1"/>
    <col min="63" max="63" width="14.875" style="1089" customWidth="1"/>
    <col min="64" max="64" width="11.875" style="672" customWidth="1"/>
    <col min="65" max="65" width="11.875" style="8" customWidth="1"/>
    <col min="66" max="66" width="11.875" style="378" customWidth="1"/>
    <col min="67" max="67" width="14.875" style="1351" customWidth="1"/>
  </cols>
  <sheetData>
    <row r="1" spans="1:67" ht="15.6" customHeight="1" x14ac:dyDescent="0.25">
      <c r="C1" s="2136" t="s">
        <v>206</v>
      </c>
      <c r="D1" s="2132"/>
      <c r="E1" s="2132"/>
      <c r="F1" s="2132"/>
      <c r="G1" s="2132"/>
      <c r="H1" s="2132"/>
      <c r="I1" s="2132"/>
      <c r="J1" s="2132"/>
      <c r="K1" s="2133"/>
      <c r="L1" s="2132" t="s">
        <v>245</v>
      </c>
      <c r="M1" s="2132"/>
      <c r="N1" s="2132"/>
      <c r="O1" s="2132"/>
      <c r="P1" s="2132"/>
      <c r="Q1" s="2132"/>
      <c r="R1" s="2132"/>
      <c r="S1" s="2132"/>
      <c r="T1" s="2132"/>
      <c r="U1" s="2132"/>
      <c r="V1" s="2132"/>
      <c r="W1" s="2132"/>
      <c r="X1" s="2132"/>
      <c r="Y1" s="2132"/>
      <c r="Z1" s="2132"/>
      <c r="AA1" s="2132"/>
      <c r="AB1" s="2132"/>
      <c r="AC1" s="2132"/>
      <c r="AD1" s="2132"/>
      <c r="AE1" s="2133"/>
      <c r="AF1" s="2286" t="s">
        <v>207</v>
      </c>
      <c r="AG1" s="2287"/>
      <c r="AH1" s="2287"/>
      <c r="AI1" s="2287"/>
      <c r="AJ1" s="2287"/>
      <c r="AK1" s="2287"/>
      <c r="AL1" s="2287"/>
      <c r="AM1" s="2287"/>
      <c r="AN1" s="2288"/>
      <c r="AO1" s="2136" t="s">
        <v>247</v>
      </c>
      <c r="AP1" s="2132"/>
      <c r="AQ1" s="2132"/>
      <c r="AR1" s="2132"/>
      <c r="AS1" s="2132"/>
      <c r="AT1" s="2132"/>
      <c r="AU1" s="2132"/>
      <c r="AV1" s="2132"/>
      <c r="AW1" s="2132"/>
      <c r="AX1" s="2133"/>
      <c r="AY1" s="2136" t="s">
        <v>209</v>
      </c>
      <c r="AZ1" s="2132"/>
      <c r="BA1" s="2132"/>
      <c r="BB1" s="2132"/>
      <c r="BC1" s="2132"/>
      <c r="BD1" s="2132"/>
      <c r="BE1" s="2132"/>
      <c r="BF1" s="2132"/>
      <c r="BG1" s="2132"/>
      <c r="BH1" s="2132"/>
      <c r="BI1" s="2132"/>
      <c r="BJ1" s="2132"/>
      <c r="BK1" s="2132"/>
      <c r="BL1" s="2132"/>
      <c r="BM1" s="2132"/>
      <c r="BN1" s="2132"/>
      <c r="BO1" s="2133"/>
    </row>
    <row r="2" spans="1:67" ht="15.95" customHeight="1" thickBot="1" x14ac:dyDescent="0.3">
      <c r="C2" s="2245"/>
      <c r="D2" s="2246"/>
      <c r="E2" s="2246"/>
      <c r="F2" s="2246"/>
      <c r="G2" s="2246"/>
      <c r="H2" s="2246"/>
      <c r="I2" s="2246"/>
      <c r="J2" s="2246"/>
      <c r="K2" s="2247"/>
      <c r="L2" s="2134"/>
      <c r="M2" s="2134"/>
      <c r="N2" s="2134"/>
      <c r="O2" s="2134"/>
      <c r="P2" s="2134"/>
      <c r="Q2" s="2134"/>
      <c r="R2" s="2134"/>
      <c r="S2" s="2134"/>
      <c r="T2" s="2134"/>
      <c r="U2" s="2134"/>
      <c r="V2" s="2134"/>
      <c r="W2" s="2134"/>
      <c r="X2" s="2134"/>
      <c r="Y2" s="2134"/>
      <c r="Z2" s="2134"/>
      <c r="AA2" s="2134"/>
      <c r="AB2" s="2134"/>
      <c r="AC2" s="2134"/>
      <c r="AD2" s="2134"/>
      <c r="AE2" s="2135"/>
      <c r="AF2" s="2289"/>
      <c r="AG2" s="2290"/>
      <c r="AH2" s="2290"/>
      <c r="AI2" s="2290"/>
      <c r="AJ2" s="2290"/>
      <c r="AK2" s="2290"/>
      <c r="AL2" s="2290"/>
      <c r="AM2" s="2290"/>
      <c r="AN2" s="2291"/>
      <c r="AO2" s="2137"/>
      <c r="AP2" s="2134"/>
      <c r="AQ2" s="2134"/>
      <c r="AR2" s="2134"/>
      <c r="AS2" s="2134"/>
      <c r="AT2" s="2134"/>
      <c r="AU2" s="2134"/>
      <c r="AV2" s="2134"/>
      <c r="AW2" s="2134"/>
      <c r="AX2" s="2135"/>
      <c r="AY2" s="2137"/>
      <c r="AZ2" s="2134"/>
      <c r="BA2" s="2134"/>
      <c r="BB2" s="2134"/>
      <c r="BC2" s="2134"/>
      <c r="BD2" s="2134"/>
      <c r="BE2" s="2134"/>
      <c r="BF2" s="2134"/>
      <c r="BG2" s="2134"/>
      <c r="BH2" s="2134"/>
      <c r="BI2" s="2134"/>
      <c r="BJ2" s="2134"/>
      <c r="BK2" s="2134"/>
      <c r="BL2" s="2134"/>
      <c r="BM2" s="2134"/>
      <c r="BN2" s="2134"/>
      <c r="BO2" s="2135"/>
    </row>
    <row r="3" spans="1:67" s="1346" customFormat="1" ht="15.95" customHeight="1" thickBot="1" x14ac:dyDescent="0.3">
      <c r="C3" s="2137"/>
      <c r="D3" s="2134"/>
      <c r="E3" s="2134"/>
      <c r="F3" s="2134"/>
      <c r="G3" s="2134"/>
      <c r="H3" s="2134"/>
      <c r="I3" s="2134"/>
      <c r="J3" s="2134"/>
      <c r="K3" s="2135"/>
      <c r="L3" s="1888"/>
      <c r="M3" s="1838"/>
      <c r="N3" s="1838"/>
      <c r="O3" s="1838"/>
      <c r="P3" s="1861"/>
      <c r="Q3" s="1847"/>
      <c r="R3" s="1838"/>
      <c r="S3" s="1838"/>
      <c r="T3" s="1861"/>
      <c r="U3" s="1847"/>
      <c r="V3" s="1838"/>
      <c r="W3" s="1838"/>
      <c r="X3" s="1838"/>
      <c r="Y3" s="1838"/>
      <c r="Z3" s="1861"/>
      <c r="AA3" s="1847"/>
      <c r="AB3" s="1838"/>
      <c r="AC3" s="1838"/>
      <c r="AD3" s="1838"/>
      <c r="AE3" s="1861"/>
      <c r="AF3" s="1847"/>
      <c r="AG3" s="1838"/>
      <c r="AH3" s="1838"/>
      <c r="AI3" s="1838"/>
      <c r="AJ3" s="1838"/>
      <c r="AK3" s="1838"/>
      <c r="AL3" s="1838"/>
      <c r="AM3" s="1838"/>
      <c r="AN3" s="1848"/>
      <c r="AO3" s="1888"/>
      <c r="AP3" s="1838"/>
      <c r="AQ3" s="1838"/>
      <c r="AR3" s="1838"/>
      <c r="AS3" s="1861"/>
      <c r="AT3" s="1847"/>
      <c r="AU3" s="1838"/>
      <c r="AV3" s="1838"/>
      <c r="AW3" s="1838"/>
      <c r="AX3" s="1861"/>
      <c r="AY3" s="2269"/>
      <c r="AZ3" s="2270"/>
      <c r="BA3" s="2270"/>
      <c r="BB3" s="2270"/>
      <c r="BC3" s="2270"/>
      <c r="BD3" s="2270"/>
      <c r="BE3" s="2270"/>
      <c r="BF3" s="2270"/>
      <c r="BG3" s="2270"/>
      <c r="BH3" s="2270"/>
      <c r="BI3" s="2270"/>
      <c r="BJ3" s="2270"/>
      <c r="BK3" s="2270"/>
      <c r="BL3" s="2270"/>
      <c r="BM3" s="2270"/>
      <c r="BN3" s="2270"/>
      <c r="BO3" s="2271"/>
    </row>
    <row r="4" spans="1:67" ht="24" customHeight="1" x14ac:dyDescent="0.25">
      <c r="A4" s="2158" t="s">
        <v>0</v>
      </c>
      <c r="B4" s="2283" t="s">
        <v>1</v>
      </c>
      <c r="C4" s="2260" t="s">
        <v>203</v>
      </c>
      <c r="D4" s="2260" t="s">
        <v>198</v>
      </c>
      <c r="E4" s="2261" t="s">
        <v>199</v>
      </c>
      <c r="F4" s="2260" t="s">
        <v>197</v>
      </c>
      <c r="G4" s="2260" t="s">
        <v>200</v>
      </c>
      <c r="H4" s="2260" t="s">
        <v>208</v>
      </c>
      <c r="I4" s="2260" t="s">
        <v>201</v>
      </c>
      <c r="J4" s="2260" t="s">
        <v>264</v>
      </c>
      <c r="K4" s="2260" t="s">
        <v>205</v>
      </c>
      <c r="L4" s="2244" t="s">
        <v>218</v>
      </c>
      <c r="M4" s="2251"/>
      <c r="N4" s="2251"/>
      <c r="O4" s="2251"/>
      <c r="P4" s="2252"/>
      <c r="Q4" s="2278" t="s">
        <v>219</v>
      </c>
      <c r="R4" s="2279"/>
      <c r="S4" s="2279"/>
      <c r="T4" s="2279"/>
      <c r="U4" s="2280"/>
      <c r="V4" s="2279" t="s">
        <v>220</v>
      </c>
      <c r="W4" s="2279"/>
      <c r="X4" s="2279"/>
      <c r="Y4" s="2279"/>
      <c r="Z4" s="2280"/>
      <c r="AA4" s="2278" t="s">
        <v>221</v>
      </c>
      <c r="AB4" s="2279"/>
      <c r="AC4" s="2279"/>
      <c r="AD4" s="2279"/>
      <c r="AE4" s="2280"/>
      <c r="AF4" s="2244" t="s">
        <v>204</v>
      </c>
      <c r="AG4" s="2251" t="s">
        <v>198</v>
      </c>
      <c r="AH4" s="2251" t="s">
        <v>199</v>
      </c>
      <c r="AI4" s="2251" t="s">
        <v>197</v>
      </c>
      <c r="AJ4" s="2251" t="s">
        <v>200</v>
      </c>
      <c r="AK4" s="2251" t="s">
        <v>208</v>
      </c>
      <c r="AL4" s="2251" t="s">
        <v>201</v>
      </c>
      <c r="AM4" s="2251" t="s">
        <v>264</v>
      </c>
      <c r="AN4" s="2252" t="s">
        <v>202</v>
      </c>
      <c r="AO4" s="2244" t="s">
        <v>222</v>
      </c>
      <c r="AP4" s="2251"/>
      <c r="AQ4" s="2251"/>
      <c r="AR4" s="2251"/>
      <c r="AS4" s="2252"/>
      <c r="AT4" s="2244" t="s">
        <v>223</v>
      </c>
      <c r="AU4" s="2251"/>
      <c r="AV4" s="2251"/>
      <c r="AW4" s="2251"/>
      <c r="AX4" s="2252"/>
      <c r="AY4" s="2244" t="s">
        <v>224</v>
      </c>
      <c r="AZ4" s="2251"/>
      <c r="BA4" s="2251"/>
      <c r="BB4" s="2251"/>
      <c r="BC4" s="2252"/>
      <c r="BD4" s="2244" t="s">
        <v>269</v>
      </c>
      <c r="BE4" s="2251"/>
      <c r="BF4" s="2251"/>
      <c r="BG4" s="2252"/>
      <c r="BH4" s="2244" t="s">
        <v>270</v>
      </c>
      <c r="BI4" s="2251"/>
      <c r="BJ4" s="2251"/>
      <c r="BK4" s="2252"/>
      <c r="BL4" s="2244" t="s">
        <v>271</v>
      </c>
      <c r="BM4" s="2251"/>
      <c r="BN4" s="2251"/>
      <c r="BO4" s="2252"/>
    </row>
    <row r="5" spans="1:67" ht="8.1" customHeight="1" x14ac:dyDescent="0.25">
      <c r="A5" s="2159"/>
      <c r="B5" s="2284"/>
      <c r="C5" s="2140"/>
      <c r="D5" s="2140"/>
      <c r="E5" s="2142"/>
      <c r="F5" s="2140"/>
      <c r="G5" s="2140"/>
      <c r="H5" s="2140"/>
      <c r="I5" s="2140"/>
      <c r="J5" s="2140"/>
      <c r="K5" s="2140"/>
      <c r="L5" s="1929"/>
      <c r="M5" s="1763"/>
      <c r="N5" s="1763"/>
      <c r="O5" s="1763"/>
      <c r="P5" s="1862"/>
      <c r="Q5" s="1849"/>
      <c r="R5" s="1763"/>
      <c r="S5" s="1763"/>
      <c r="T5" s="1862"/>
      <c r="U5" s="1849"/>
      <c r="V5" s="1763"/>
      <c r="W5" s="1763"/>
      <c r="X5" s="1763"/>
      <c r="Y5" s="1763"/>
      <c r="Z5" s="1862"/>
      <c r="AA5" s="1849"/>
      <c r="AB5" s="1763"/>
      <c r="AC5" s="1763"/>
      <c r="AD5" s="1763"/>
      <c r="AE5" s="1862"/>
      <c r="AF5" s="2244"/>
      <c r="AG5" s="2251"/>
      <c r="AH5" s="2251"/>
      <c r="AI5" s="2251"/>
      <c r="AJ5" s="2251"/>
      <c r="AK5" s="2251"/>
      <c r="AL5" s="2251"/>
      <c r="AM5" s="2251"/>
      <c r="AN5" s="2252"/>
      <c r="AO5" s="2292" t="s">
        <v>203</v>
      </c>
      <c r="AP5" s="1763"/>
      <c r="AQ5" s="1763"/>
      <c r="AR5" s="1763"/>
      <c r="AS5" s="1862"/>
      <c r="AT5" s="2244" t="s">
        <v>203</v>
      </c>
      <c r="AU5" s="1763"/>
      <c r="AV5" s="1763"/>
      <c r="AW5" s="1763"/>
      <c r="AX5" s="1862"/>
      <c r="AY5" s="2244" t="s">
        <v>211</v>
      </c>
      <c r="AZ5" s="1763"/>
      <c r="BA5" s="1764"/>
      <c r="BB5" s="1764"/>
      <c r="BC5" s="1780"/>
      <c r="BD5" s="2244" t="s">
        <v>265</v>
      </c>
      <c r="BE5" s="2251" t="s">
        <v>266</v>
      </c>
      <c r="BF5" s="2251" t="s">
        <v>202</v>
      </c>
      <c r="BG5" s="2275" t="s">
        <v>267</v>
      </c>
      <c r="BH5" s="2244" t="s">
        <v>265</v>
      </c>
      <c r="BI5" s="2251" t="s">
        <v>266</v>
      </c>
      <c r="BJ5" s="2251" t="s">
        <v>202</v>
      </c>
      <c r="BK5" s="2275" t="s">
        <v>267</v>
      </c>
      <c r="BL5" s="2244" t="s">
        <v>265</v>
      </c>
      <c r="BM5" s="2251" t="s">
        <v>266</v>
      </c>
      <c r="BN5" s="2251" t="s">
        <v>202</v>
      </c>
      <c r="BO5" s="2252" t="s">
        <v>267</v>
      </c>
    </row>
    <row r="6" spans="1:67" ht="60" customHeight="1" thickBot="1" x14ac:dyDescent="0.3">
      <c r="A6" s="2160"/>
      <c r="B6" s="2285"/>
      <c r="C6" s="2141"/>
      <c r="D6" s="2141"/>
      <c r="E6" s="2143"/>
      <c r="F6" s="2141"/>
      <c r="G6" s="2141"/>
      <c r="H6" s="2141"/>
      <c r="I6" s="2141"/>
      <c r="J6" s="2141"/>
      <c r="K6" s="2141"/>
      <c r="L6" s="1930" t="s">
        <v>203</v>
      </c>
      <c r="M6" s="1765" t="s">
        <v>198</v>
      </c>
      <c r="N6" s="1765" t="s">
        <v>197</v>
      </c>
      <c r="O6" s="1765" t="s">
        <v>208</v>
      </c>
      <c r="P6" s="1863" t="s">
        <v>264</v>
      </c>
      <c r="Q6" s="1791" t="s">
        <v>203</v>
      </c>
      <c r="R6" s="1765" t="s">
        <v>198</v>
      </c>
      <c r="S6" s="1765" t="s">
        <v>197</v>
      </c>
      <c r="T6" s="1863" t="s">
        <v>208</v>
      </c>
      <c r="U6" s="1791" t="s">
        <v>264</v>
      </c>
      <c r="V6" s="1765" t="s">
        <v>203</v>
      </c>
      <c r="W6" s="1765" t="s">
        <v>198</v>
      </c>
      <c r="X6" s="1765" t="s">
        <v>197</v>
      </c>
      <c r="Y6" s="1765" t="s">
        <v>208</v>
      </c>
      <c r="Z6" s="1863" t="s">
        <v>264</v>
      </c>
      <c r="AA6" s="1791" t="s">
        <v>203</v>
      </c>
      <c r="AB6" s="1765" t="s">
        <v>198</v>
      </c>
      <c r="AC6" s="1765" t="s">
        <v>197</v>
      </c>
      <c r="AD6" s="1765" t="s">
        <v>208</v>
      </c>
      <c r="AE6" s="1863" t="s">
        <v>264</v>
      </c>
      <c r="AF6" s="2244"/>
      <c r="AG6" s="2251"/>
      <c r="AH6" s="2251"/>
      <c r="AI6" s="2251"/>
      <c r="AJ6" s="2251"/>
      <c r="AK6" s="2251"/>
      <c r="AL6" s="2251"/>
      <c r="AM6" s="2251"/>
      <c r="AN6" s="2252"/>
      <c r="AO6" s="2292"/>
      <c r="AP6" s="1765" t="s">
        <v>198</v>
      </c>
      <c r="AQ6" s="1765" t="s">
        <v>197</v>
      </c>
      <c r="AR6" s="1765" t="s">
        <v>208</v>
      </c>
      <c r="AS6" s="1863" t="s">
        <v>264</v>
      </c>
      <c r="AT6" s="2244"/>
      <c r="AU6" s="1765" t="s">
        <v>198</v>
      </c>
      <c r="AV6" s="1765" t="s">
        <v>197</v>
      </c>
      <c r="AW6" s="1765" t="s">
        <v>208</v>
      </c>
      <c r="AX6" s="1863" t="s">
        <v>264</v>
      </c>
      <c r="AY6" s="2244"/>
      <c r="AZ6" s="1765" t="s">
        <v>208</v>
      </c>
      <c r="BA6" s="1764" t="s">
        <v>210</v>
      </c>
      <c r="BB6" s="1764" t="s">
        <v>264</v>
      </c>
      <c r="BC6" s="1780" t="s">
        <v>202</v>
      </c>
      <c r="BD6" s="2244"/>
      <c r="BE6" s="2251"/>
      <c r="BF6" s="2251"/>
      <c r="BG6" s="2275"/>
      <c r="BH6" s="2244"/>
      <c r="BI6" s="2251"/>
      <c r="BJ6" s="2251"/>
      <c r="BK6" s="2275"/>
      <c r="BL6" s="2244"/>
      <c r="BM6" s="2251"/>
      <c r="BN6" s="2251"/>
      <c r="BO6" s="2252"/>
    </row>
    <row r="7" spans="1:67" ht="42" customHeight="1" thickBot="1" x14ac:dyDescent="0.3">
      <c r="B7" s="2164" t="s">
        <v>236</v>
      </c>
      <c r="C7" s="2167" t="s">
        <v>234</v>
      </c>
      <c r="D7" s="2168"/>
      <c r="E7" s="2168"/>
      <c r="F7" s="2168"/>
      <c r="G7" s="2168"/>
      <c r="H7" s="2168"/>
      <c r="I7" s="2168"/>
      <c r="J7" s="2168"/>
      <c r="K7" s="2168"/>
      <c r="L7" s="2168"/>
      <c r="M7" s="2168"/>
      <c r="N7" s="2168"/>
      <c r="O7" s="2168"/>
      <c r="P7" s="2168"/>
      <c r="Q7" s="2168"/>
      <c r="R7" s="2168"/>
      <c r="S7" s="2168"/>
      <c r="T7" s="2168"/>
      <c r="U7" s="2168"/>
      <c r="V7" s="2168"/>
      <c r="W7" s="2168"/>
      <c r="X7" s="2168"/>
      <c r="Y7" s="2168"/>
      <c r="Z7" s="2168"/>
      <c r="AA7" s="2168"/>
      <c r="AB7" s="2168"/>
      <c r="AC7" s="2168"/>
      <c r="AD7" s="2168"/>
      <c r="AE7" s="2169"/>
      <c r="AF7" s="2170" t="s">
        <v>234</v>
      </c>
      <c r="AG7" s="2171"/>
      <c r="AH7" s="2171"/>
      <c r="AI7" s="2171"/>
      <c r="AJ7" s="2171"/>
      <c r="AK7" s="2171"/>
      <c r="AL7" s="2171"/>
      <c r="AM7" s="2171"/>
      <c r="AN7" s="2171"/>
      <c r="AO7" s="2171"/>
      <c r="AP7" s="2171"/>
      <c r="AQ7" s="2171"/>
      <c r="AR7" s="2171"/>
      <c r="AS7" s="2171"/>
      <c r="AT7" s="2171"/>
      <c r="AU7" s="2171"/>
      <c r="AV7" s="2171"/>
      <c r="AW7" s="2171"/>
      <c r="AX7" s="2172"/>
      <c r="AY7" s="1793"/>
      <c r="AZ7" s="1794" t="s">
        <v>234</v>
      </c>
      <c r="BA7" s="1794"/>
      <c r="BB7" s="1794"/>
      <c r="BC7" s="1877"/>
      <c r="BD7" s="2272" t="s">
        <v>234</v>
      </c>
      <c r="BE7" s="2273"/>
      <c r="BF7" s="2273"/>
      <c r="BG7" s="2274"/>
      <c r="BH7" s="2272" t="s">
        <v>234</v>
      </c>
      <c r="BI7" s="2273"/>
      <c r="BJ7" s="2273"/>
      <c r="BK7" s="2274"/>
      <c r="BL7" s="2272" t="s">
        <v>234</v>
      </c>
      <c r="BM7" s="2273"/>
      <c r="BN7" s="2273"/>
      <c r="BO7" s="2274"/>
    </row>
    <row r="8" spans="1:67" ht="27.6" customHeight="1" x14ac:dyDescent="0.25">
      <c r="A8" s="645" t="s">
        <v>237</v>
      </c>
      <c r="B8" s="2165"/>
      <c r="C8" s="671">
        <v>6</v>
      </c>
      <c r="D8" s="649">
        <v>5</v>
      </c>
      <c r="E8" s="35" t="s">
        <v>235</v>
      </c>
      <c r="F8" s="649">
        <v>1</v>
      </c>
      <c r="G8" s="35" t="s">
        <v>235</v>
      </c>
      <c r="H8" s="649">
        <v>2</v>
      </c>
      <c r="I8" s="35" t="s">
        <v>235</v>
      </c>
      <c r="J8" s="1802">
        <v>5</v>
      </c>
      <c r="K8" s="36" t="s">
        <v>235</v>
      </c>
      <c r="L8" s="1029">
        <v>2</v>
      </c>
      <c r="M8" s="626">
        <v>4</v>
      </c>
      <c r="N8" s="626">
        <v>1</v>
      </c>
      <c r="O8" s="626">
        <v>1</v>
      </c>
      <c r="P8" s="34">
        <v>3</v>
      </c>
      <c r="Q8" s="938">
        <v>2</v>
      </c>
      <c r="R8" s="626">
        <v>0</v>
      </c>
      <c r="S8" s="626">
        <v>0</v>
      </c>
      <c r="T8" s="34">
        <v>0</v>
      </c>
      <c r="U8" s="44">
        <v>0</v>
      </c>
      <c r="V8" s="977">
        <v>2</v>
      </c>
      <c r="W8" s="626">
        <v>1</v>
      </c>
      <c r="X8" s="626">
        <v>0</v>
      </c>
      <c r="Y8" s="626">
        <v>1</v>
      </c>
      <c r="Z8" s="34">
        <v>2</v>
      </c>
      <c r="AA8" s="938">
        <v>0</v>
      </c>
      <c r="AB8" s="626">
        <v>0</v>
      </c>
      <c r="AC8" s="626">
        <v>0</v>
      </c>
      <c r="AD8" s="626">
        <v>0</v>
      </c>
      <c r="AE8" s="34">
        <v>0</v>
      </c>
      <c r="AF8" s="882">
        <v>1</v>
      </c>
      <c r="AG8" s="327">
        <v>4</v>
      </c>
      <c r="AH8" s="8" t="s">
        <v>235</v>
      </c>
      <c r="AI8" s="327">
        <v>5</v>
      </c>
      <c r="AJ8" s="8" t="s">
        <v>235</v>
      </c>
      <c r="AK8" s="327">
        <v>3</v>
      </c>
      <c r="AL8" s="8" t="s">
        <v>235</v>
      </c>
      <c r="AM8" s="327">
        <v>3</v>
      </c>
      <c r="AN8" s="9" t="s">
        <v>235</v>
      </c>
      <c r="AO8" s="1483">
        <v>0</v>
      </c>
      <c r="AP8" s="626">
        <v>3</v>
      </c>
      <c r="AQ8" s="626">
        <v>3</v>
      </c>
      <c r="AR8" s="626">
        <v>3</v>
      </c>
      <c r="AS8" s="34">
        <v>3</v>
      </c>
      <c r="AT8" s="44">
        <v>2</v>
      </c>
      <c r="AU8" s="626">
        <v>1</v>
      </c>
      <c r="AV8" s="626">
        <v>2</v>
      </c>
      <c r="AW8" s="626">
        <v>0</v>
      </c>
      <c r="AX8" s="34">
        <v>0</v>
      </c>
      <c r="AY8" s="1803">
        <v>0</v>
      </c>
      <c r="AZ8" s="1874">
        <v>0</v>
      </c>
      <c r="BA8" s="1144" t="s">
        <v>235</v>
      </c>
      <c r="BB8" s="1875">
        <v>1</v>
      </c>
      <c r="BC8" s="1693" t="s">
        <v>235</v>
      </c>
      <c r="BD8" s="882">
        <v>0</v>
      </c>
      <c r="BE8" s="8">
        <v>0</v>
      </c>
      <c r="BF8" s="8" t="s">
        <v>235</v>
      </c>
      <c r="BG8" s="338"/>
      <c r="BH8" s="882">
        <v>0</v>
      </c>
      <c r="BI8" s="8">
        <v>0</v>
      </c>
      <c r="BJ8" s="8" t="s">
        <v>235</v>
      </c>
      <c r="BK8" s="338"/>
      <c r="BL8" s="882">
        <v>0</v>
      </c>
      <c r="BM8" s="8">
        <v>0</v>
      </c>
      <c r="BN8" s="8" t="s">
        <v>235</v>
      </c>
      <c r="BO8" s="9"/>
    </row>
    <row r="9" spans="1:67" ht="27.6" customHeight="1" x14ac:dyDescent="0.25">
      <c r="A9" s="646" t="s">
        <v>238</v>
      </c>
      <c r="B9" s="2165"/>
      <c r="C9" s="672">
        <v>141</v>
      </c>
      <c r="D9" s="157">
        <v>102</v>
      </c>
      <c r="E9" s="8" t="s">
        <v>235</v>
      </c>
      <c r="F9" s="327">
        <v>114</v>
      </c>
      <c r="G9" s="8" t="s">
        <v>235</v>
      </c>
      <c r="H9" s="327">
        <v>113</v>
      </c>
      <c r="I9" s="8" t="s">
        <v>235</v>
      </c>
      <c r="J9" s="1797">
        <v>95</v>
      </c>
      <c r="K9" s="9" t="s">
        <v>235</v>
      </c>
      <c r="L9" s="1029">
        <v>58</v>
      </c>
      <c r="M9" s="626">
        <v>56</v>
      </c>
      <c r="N9" s="626">
        <v>43</v>
      </c>
      <c r="O9" s="626">
        <v>59</v>
      </c>
      <c r="P9" s="34">
        <v>64</v>
      </c>
      <c r="Q9" s="938">
        <v>13</v>
      </c>
      <c r="R9" s="626">
        <v>2</v>
      </c>
      <c r="S9" s="626">
        <v>4</v>
      </c>
      <c r="T9" s="34">
        <v>5</v>
      </c>
      <c r="U9" s="44">
        <v>4</v>
      </c>
      <c r="V9" s="977">
        <v>70</v>
      </c>
      <c r="W9" s="626">
        <v>37</v>
      </c>
      <c r="X9" s="626">
        <v>59</v>
      </c>
      <c r="Y9" s="626">
        <v>47</v>
      </c>
      <c r="Z9" s="34">
        <v>25</v>
      </c>
      <c r="AA9" s="938">
        <v>0</v>
      </c>
      <c r="AB9" s="626">
        <v>7</v>
      </c>
      <c r="AC9" s="626">
        <v>8</v>
      </c>
      <c r="AD9" s="626">
        <v>2</v>
      </c>
      <c r="AE9" s="34">
        <v>2</v>
      </c>
      <c r="AF9" s="882">
        <v>289</v>
      </c>
      <c r="AG9" s="327">
        <v>304</v>
      </c>
      <c r="AH9" s="8" t="s">
        <v>235</v>
      </c>
      <c r="AI9" s="327">
        <v>341</v>
      </c>
      <c r="AJ9" s="8" t="s">
        <v>235</v>
      </c>
      <c r="AK9" s="327">
        <v>347</v>
      </c>
      <c r="AL9" s="8" t="s">
        <v>235</v>
      </c>
      <c r="AM9" s="327">
        <v>353</v>
      </c>
      <c r="AN9" s="9" t="s">
        <v>235</v>
      </c>
      <c r="AO9" s="1483">
        <v>153</v>
      </c>
      <c r="AP9" s="626">
        <v>168</v>
      </c>
      <c r="AQ9" s="626">
        <v>216</v>
      </c>
      <c r="AR9" s="626">
        <v>248</v>
      </c>
      <c r="AS9" s="34">
        <v>205</v>
      </c>
      <c r="AT9" s="44">
        <v>162</v>
      </c>
      <c r="AU9" s="626">
        <v>136</v>
      </c>
      <c r="AV9" s="626">
        <v>125</v>
      </c>
      <c r="AW9" s="626">
        <v>99</v>
      </c>
      <c r="AX9" s="34">
        <v>105</v>
      </c>
      <c r="AY9" s="1803">
        <v>3</v>
      </c>
      <c r="AZ9" s="1874">
        <v>0</v>
      </c>
      <c r="BA9" s="1144" t="s">
        <v>235</v>
      </c>
      <c r="BB9" s="1875">
        <v>35</v>
      </c>
      <c r="BC9" s="1693" t="s">
        <v>235</v>
      </c>
      <c r="BD9" s="882">
        <v>7</v>
      </c>
      <c r="BE9" s="8">
        <v>5</v>
      </c>
      <c r="BF9" s="8" t="s">
        <v>235</v>
      </c>
      <c r="BG9" s="338"/>
      <c r="BH9" s="882">
        <v>10</v>
      </c>
      <c r="BI9" s="8">
        <v>9</v>
      </c>
      <c r="BJ9" s="8" t="s">
        <v>235</v>
      </c>
      <c r="BK9" s="338"/>
      <c r="BL9" s="882">
        <v>5</v>
      </c>
      <c r="BM9" s="8">
        <v>6</v>
      </c>
      <c r="BN9" s="8" t="s">
        <v>235</v>
      </c>
      <c r="BO9" s="9"/>
    </row>
    <row r="10" spans="1:67" ht="27.6" customHeight="1" x14ac:dyDescent="0.25">
      <c r="A10" s="646" t="s">
        <v>239</v>
      </c>
      <c r="B10" s="2165"/>
      <c r="C10" s="672">
        <v>74</v>
      </c>
      <c r="D10" s="157">
        <v>42</v>
      </c>
      <c r="E10" s="8" t="s">
        <v>235</v>
      </c>
      <c r="F10" s="327">
        <v>55</v>
      </c>
      <c r="G10" s="8" t="s">
        <v>235</v>
      </c>
      <c r="H10" s="327">
        <v>57</v>
      </c>
      <c r="I10" s="8" t="s">
        <v>235</v>
      </c>
      <c r="J10" s="1797">
        <v>71</v>
      </c>
      <c r="K10" s="9" t="s">
        <v>235</v>
      </c>
      <c r="L10" s="1029">
        <v>28</v>
      </c>
      <c r="M10" s="626">
        <v>13</v>
      </c>
      <c r="N10" s="626">
        <v>31</v>
      </c>
      <c r="O10" s="626">
        <v>32</v>
      </c>
      <c r="P10" s="34">
        <v>41</v>
      </c>
      <c r="Q10" s="938">
        <v>13</v>
      </c>
      <c r="R10" s="626">
        <v>3</v>
      </c>
      <c r="S10" s="626">
        <v>3</v>
      </c>
      <c r="T10" s="34">
        <v>4</v>
      </c>
      <c r="U10" s="44">
        <v>6</v>
      </c>
      <c r="V10" s="977">
        <v>33</v>
      </c>
      <c r="W10" s="626">
        <v>24</v>
      </c>
      <c r="X10" s="626">
        <v>16</v>
      </c>
      <c r="Y10" s="626">
        <v>18</v>
      </c>
      <c r="Z10" s="34">
        <v>22</v>
      </c>
      <c r="AA10" s="938">
        <v>0</v>
      </c>
      <c r="AB10" s="626">
        <v>2</v>
      </c>
      <c r="AC10" s="626">
        <v>5</v>
      </c>
      <c r="AD10" s="626">
        <v>3</v>
      </c>
      <c r="AE10" s="34">
        <v>2</v>
      </c>
      <c r="AF10" s="882">
        <v>146</v>
      </c>
      <c r="AG10" s="327">
        <v>152</v>
      </c>
      <c r="AH10" s="8" t="s">
        <v>235</v>
      </c>
      <c r="AI10" s="327">
        <v>203</v>
      </c>
      <c r="AJ10" s="8" t="s">
        <v>235</v>
      </c>
      <c r="AK10" s="327">
        <v>232</v>
      </c>
      <c r="AL10" s="8" t="s">
        <v>235</v>
      </c>
      <c r="AM10" s="327">
        <v>255</v>
      </c>
      <c r="AN10" s="9" t="s">
        <v>235</v>
      </c>
      <c r="AO10" s="1483">
        <v>74</v>
      </c>
      <c r="AP10" s="626">
        <v>80</v>
      </c>
      <c r="AQ10" s="626">
        <v>128</v>
      </c>
      <c r="AR10" s="626">
        <v>158</v>
      </c>
      <c r="AS10" s="34">
        <v>97</v>
      </c>
      <c r="AT10" s="44">
        <v>85</v>
      </c>
      <c r="AU10" s="626">
        <v>72</v>
      </c>
      <c r="AV10" s="626">
        <v>75</v>
      </c>
      <c r="AW10" s="626">
        <v>74</v>
      </c>
      <c r="AX10" s="34">
        <v>97</v>
      </c>
      <c r="AY10" s="1803">
        <v>4</v>
      </c>
      <c r="AZ10" s="1874">
        <v>3</v>
      </c>
      <c r="BA10" s="1144" t="s">
        <v>235</v>
      </c>
      <c r="BB10" s="1875">
        <v>228</v>
      </c>
      <c r="BC10" s="1693" t="s">
        <v>235</v>
      </c>
      <c r="BD10" s="882">
        <v>3</v>
      </c>
      <c r="BE10" s="8">
        <v>8</v>
      </c>
      <c r="BF10" s="8" t="s">
        <v>235</v>
      </c>
      <c r="BG10" s="338"/>
      <c r="BH10" s="882">
        <v>43</v>
      </c>
      <c r="BI10" s="8">
        <v>73</v>
      </c>
      <c r="BJ10" s="8" t="s">
        <v>235</v>
      </c>
      <c r="BK10" s="338"/>
      <c r="BL10" s="882">
        <v>9</v>
      </c>
      <c r="BM10" s="8">
        <v>6</v>
      </c>
      <c r="BN10" s="8" t="s">
        <v>235</v>
      </c>
      <c r="BO10" s="9"/>
    </row>
    <row r="11" spans="1:67" ht="27.6" customHeight="1" x14ac:dyDescent="0.25">
      <c r="A11" s="646" t="s">
        <v>240</v>
      </c>
      <c r="B11" s="2165"/>
      <c r="C11" s="672">
        <v>81</v>
      </c>
      <c r="D11" s="157">
        <v>37</v>
      </c>
      <c r="E11" s="8" t="s">
        <v>235</v>
      </c>
      <c r="F11" s="327">
        <v>65</v>
      </c>
      <c r="G11" s="8" t="s">
        <v>235</v>
      </c>
      <c r="H11" s="327">
        <v>49</v>
      </c>
      <c r="I11" s="8" t="s">
        <v>235</v>
      </c>
      <c r="J11" s="1797">
        <v>40</v>
      </c>
      <c r="K11" s="9" t="s">
        <v>235</v>
      </c>
      <c r="L11" s="1029">
        <v>26</v>
      </c>
      <c r="M11" s="626">
        <v>19</v>
      </c>
      <c r="N11" s="626">
        <v>26</v>
      </c>
      <c r="O11" s="626">
        <v>20</v>
      </c>
      <c r="P11" s="34">
        <v>18</v>
      </c>
      <c r="Q11" s="938">
        <v>8</v>
      </c>
      <c r="R11" s="626">
        <v>0</v>
      </c>
      <c r="S11" s="626">
        <v>5</v>
      </c>
      <c r="T11" s="34">
        <v>1</v>
      </c>
      <c r="U11" s="44">
        <v>5</v>
      </c>
      <c r="V11" s="977">
        <v>47</v>
      </c>
      <c r="W11" s="626">
        <v>15</v>
      </c>
      <c r="X11" s="626">
        <v>34</v>
      </c>
      <c r="Y11" s="626">
        <v>28</v>
      </c>
      <c r="Z11" s="34">
        <v>17</v>
      </c>
      <c r="AA11" s="938">
        <v>0</v>
      </c>
      <c r="AB11" s="626">
        <v>3</v>
      </c>
      <c r="AC11" s="626">
        <v>0</v>
      </c>
      <c r="AD11" s="626">
        <v>0</v>
      </c>
      <c r="AE11" s="34">
        <v>0</v>
      </c>
      <c r="AF11" s="882">
        <v>47</v>
      </c>
      <c r="AG11" s="327">
        <v>64</v>
      </c>
      <c r="AH11" s="8" t="s">
        <v>235</v>
      </c>
      <c r="AI11" s="327">
        <v>91</v>
      </c>
      <c r="AJ11" s="8" t="s">
        <v>235</v>
      </c>
      <c r="AK11" s="327">
        <v>81</v>
      </c>
      <c r="AL11" s="8" t="s">
        <v>235</v>
      </c>
      <c r="AM11" s="327">
        <v>100</v>
      </c>
      <c r="AN11" s="9" t="s">
        <v>235</v>
      </c>
      <c r="AO11" s="1483">
        <v>13</v>
      </c>
      <c r="AP11" s="626">
        <v>30</v>
      </c>
      <c r="AQ11" s="626">
        <v>52</v>
      </c>
      <c r="AR11" s="626">
        <v>67</v>
      </c>
      <c r="AS11" s="34">
        <v>16</v>
      </c>
      <c r="AT11" s="44">
        <v>26</v>
      </c>
      <c r="AU11" s="626">
        <v>34</v>
      </c>
      <c r="AV11" s="626">
        <v>39</v>
      </c>
      <c r="AW11" s="626">
        <v>14</v>
      </c>
      <c r="AX11" s="34">
        <v>33</v>
      </c>
      <c r="AY11" s="1803">
        <v>0</v>
      </c>
      <c r="AZ11" s="1874">
        <v>0</v>
      </c>
      <c r="BA11" s="1144" t="s">
        <v>235</v>
      </c>
      <c r="BB11" s="1875">
        <v>103</v>
      </c>
      <c r="BC11" s="1693" t="s">
        <v>235</v>
      </c>
      <c r="BD11" s="882">
        <v>1</v>
      </c>
      <c r="BE11" s="8">
        <v>1</v>
      </c>
      <c r="BF11" s="8" t="s">
        <v>235</v>
      </c>
      <c r="BG11" s="338"/>
      <c r="BH11" s="882">
        <v>18</v>
      </c>
      <c r="BI11" s="8">
        <v>51</v>
      </c>
      <c r="BJ11" s="8" t="s">
        <v>235</v>
      </c>
      <c r="BK11" s="338"/>
      <c r="BL11" s="882">
        <v>0</v>
      </c>
      <c r="BM11" s="8">
        <v>0</v>
      </c>
      <c r="BN11" s="8" t="s">
        <v>235</v>
      </c>
      <c r="BO11" s="9"/>
    </row>
    <row r="12" spans="1:67" ht="27.6" customHeight="1" x14ac:dyDescent="0.25">
      <c r="A12" s="646" t="s">
        <v>241</v>
      </c>
      <c r="B12" s="2165"/>
      <c r="C12" s="672">
        <v>7</v>
      </c>
      <c r="D12" s="157">
        <v>6</v>
      </c>
      <c r="E12" s="8" t="s">
        <v>235</v>
      </c>
      <c r="F12" s="157">
        <v>5</v>
      </c>
      <c r="G12" s="8" t="s">
        <v>235</v>
      </c>
      <c r="H12" s="327">
        <v>19</v>
      </c>
      <c r="I12" s="8" t="s">
        <v>235</v>
      </c>
      <c r="J12" s="1790">
        <v>27</v>
      </c>
      <c r="K12" s="9" t="s">
        <v>235</v>
      </c>
      <c r="L12" s="1029">
        <v>2</v>
      </c>
      <c r="M12" s="626">
        <v>3</v>
      </c>
      <c r="N12" s="626">
        <v>5</v>
      </c>
      <c r="O12" s="626">
        <v>11</v>
      </c>
      <c r="P12" s="34">
        <v>12</v>
      </c>
      <c r="Q12" s="938">
        <v>1</v>
      </c>
      <c r="R12" s="626">
        <v>0</v>
      </c>
      <c r="S12" s="626">
        <v>0</v>
      </c>
      <c r="T12" s="34">
        <v>0</v>
      </c>
      <c r="U12" s="44">
        <v>2</v>
      </c>
      <c r="V12" s="977">
        <v>2</v>
      </c>
      <c r="W12" s="626">
        <v>3</v>
      </c>
      <c r="X12" s="626">
        <v>0</v>
      </c>
      <c r="Y12" s="626">
        <v>6</v>
      </c>
      <c r="Z12" s="34">
        <v>12</v>
      </c>
      <c r="AA12" s="938">
        <v>2</v>
      </c>
      <c r="AB12" s="626">
        <v>0</v>
      </c>
      <c r="AC12" s="626">
        <v>0</v>
      </c>
      <c r="AD12" s="626">
        <v>2</v>
      </c>
      <c r="AE12" s="34">
        <v>1</v>
      </c>
      <c r="AF12" s="882">
        <v>19</v>
      </c>
      <c r="AG12" s="157">
        <v>6</v>
      </c>
      <c r="AH12" s="8" t="s">
        <v>235</v>
      </c>
      <c r="AI12" s="157">
        <v>6</v>
      </c>
      <c r="AJ12" s="8" t="s">
        <v>235</v>
      </c>
      <c r="AK12" s="157">
        <v>7</v>
      </c>
      <c r="AL12" s="8" t="s">
        <v>235</v>
      </c>
      <c r="AM12" s="327">
        <v>24</v>
      </c>
      <c r="AN12" s="9" t="s">
        <v>235</v>
      </c>
      <c r="AO12" s="1483">
        <v>16</v>
      </c>
      <c r="AP12" s="626">
        <v>3</v>
      </c>
      <c r="AQ12" s="626">
        <v>6</v>
      </c>
      <c r="AR12" s="626">
        <v>7</v>
      </c>
      <c r="AS12" s="34">
        <v>21</v>
      </c>
      <c r="AT12" s="44">
        <v>3</v>
      </c>
      <c r="AU12" s="626">
        <v>3</v>
      </c>
      <c r="AV12" s="626">
        <v>0</v>
      </c>
      <c r="AW12" s="626">
        <v>0</v>
      </c>
      <c r="AX12" s="34">
        <v>17</v>
      </c>
      <c r="AY12" s="1803">
        <v>0</v>
      </c>
      <c r="AZ12" s="1874">
        <v>0</v>
      </c>
      <c r="BA12" s="1144" t="s">
        <v>235</v>
      </c>
      <c r="BB12" s="1875">
        <v>83</v>
      </c>
      <c r="BC12" s="1693" t="s">
        <v>235</v>
      </c>
      <c r="BD12" s="882">
        <v>2</v>
      </c>
      <c r="BE12" s="8">
        <v>6</v>
      </c>
      <c r="BF12" s="8" t="s">
        <v>235</v>
      </c>
      <c r="BG12" s="338"/>
      <c r="BH12" s="882">
        <v>8</v>
      </c>
      <c r="BI12" s="8">
        <v>8</v>
      </c>
      <c r="BJ12" s="8" t="s">
        <v>235</v>
      </c>
      <c r="BK12" s="338"/>
      <c r="BL12" s="882">
        <v>5</v>
      </c>
      <c r="BM12" s="8">
        <v>5</v>
      </c>
      <c r="BN12" s="8" t="s">
        <v>235</v>
      </c>
      <c r="BO12" s="9"/>
    </row>
    <row r="13" spans="1:67" ht="27.6" customHeight="1" x14ac:dyDescent="0.25">
      <c r="A13" s="646" t="s">
        <v>242</v>
      </c>
      <c r="B13" s="2165"/>
      <c r="C13" s="672">
        <v>1</v>
      </c>
      <c r="D13" s="157">
        <v>3</v>
      </c>
      <c r="E13" s="8" t="s">
        <v>235</v>
      </c>
      <c r="F13" s="157">
        <v>0</v>
      </c>
      <c r="G13" s="8" t="s">
        <v>235</v>
      </c>
      <c r="H13" s="327">
        <v>3</v>
      </c>
      <c r="I13" s="8" t="s">
        <v>235</v>
      </c>
      <c r="J13" s="1790">
        <v>10</v>
      </c>
      <c r="K13" s="9" t="s">
        <v>235</v>
      </c>
      <c r="L13" s="1029">
        <v>0</v>
      </c>
      <c r="M13" s="626">
        <v>0</v>
      </c>
      <c r="N13" s="626">
        <v>0</v>
      </c>
      <c r="O13" s="626">
        <v>2</v>
      </c>
      <c r="P13" s="34">
        <v>9</v>
      </c>
      <c r="Q13" s="938">
        <v>0</v>
      </c>
      <c r="R13" s="626">
        <v>1</v>
      </c>
      <c r="S13" s="626">
        <v>0</v>
      </c>
      <c r="T13" s="34">
        <v>0</v>
      </c>
      <c r="U13" s="44">
        <v>0</v>
      </c>
      <c r="V13" s="977">
        <v>1</v>
      </c>
      <c r="W13" s="626">
        <v>2</v>
      </c>
      <c r="X13" s="626">
        <v>0</v>
      </c>
      <c r="Y13" s="626">
        <v>1</v>
      </c>
      <c r="Z13" s="34">
        <v>1</v>
      </c>
      <c r="AA13" s="938">
        <v>0</v>
      </c>
      <c r="AB13" s="626">
        <v>0</v>
      </c>
      <c r="AC13" s="626">
        <v>0</v>
      </c>
      <c r="AD13" s="626">
        <v>0</v>
      </c>
      <c r="AE13" s="34">
        <v>0</v>
      </c>
      <c r="AF13" s="882">
        <v>1</v>
      </c>
      <c r="AG13" s="157">
        <v>1</v>
      </c>
      <c r="AH13" s="8" t="s">
        <v>235</v>
      </c>
      <c r="AI13" s="157">
        <v>1</v>
      </c>
      <c r="AJ13" s="8" t="s">
        <v>235</v>
      </c>
      <c r="AK13" s="157">
        <v>0</v>
      </c>
      <c r="AL13" s="8" t="s">
        <v>235</v>
      </c>
      <c r="AM13" s="157">
        <v>0</v>
      </c>
      <c r="AN13" s="9" t="s">
        <v>235</v>
      </c>
      <c r="AO13" s="1483">
        <v>0</v>
      </c>
      <c r="AP13" s="626">
        <v>0</v>
      </c>
      <c r="AQ13" s="626">
        <v>0</v>
      </c>
      <c r="AR13" s="626">
        <v>0</v>
      </c>
      <c r="AS13" s="34">
        <v>0</v>
      </c>
      <c r="AT13" s="44">
        <v>1</v>
      </c>
      <c r="AU13" s="626">
        <v>1</v>
      </c>
      <c r="AV13" s="626">
        <v>1</v>
      </c>
      <c r="AW13" s="626">
        <v>0</v>
      </c>
      <c r="AX13" s="34">
        <v>0</v>
      </c>
      <c r="AY13" s="1803">
        <v>1</v>
      </c>
      <c r="AZ13" s="1874">
        <v>1</v>
      </c>
      <c r="BA13" s="1144" t="s">
        <v>235</v>
      </c>
      <c r="BB13" s="1875">
        <v>59</v>
      </c>
      <c r="BC13" s="1693" t="s">
        <v>235</v>
      </c>
      <c r="BD13" s="882">
        <v>1</v>
      </c>
      <c r="BE13" s="8">
        <v>0</v>
      </c>
      <c r="BF13" s="8" t="s">
        <v>235</v>
      </c>
      <c r="BG13" s="338"/>
      <c r="BH13" s="882">
        <v>0</v>
      </c>
      <c r="BI13" s="8">
        <v>6</v>
      </c>
      <c r="BJ13" s="8" t="s">
        <v>235</v>
      </c>
      <c r="BK13" s="338"/>
      <c r="BL13" s="882">
        <v>3</v>
      </c>
      <c r="BM13" s="8">
        <v>0</v>
      </c>
      <c r="BN13" s="8" t="s">
        <v>235</v>
      </c>
      <c r="BO13" s="9"/>
    </row>
    <row r="14" spans="1:67" ht="24.95" customHeight="1" thickBot="1" x14ac:dyDescent="0.3">
      <c r="A14" s="1822" t="s">
        <v>243</v>
      </c>
      <c r="B14" s="2165"/>
      <c r="C14" s="1545">
        <v>7</v>
      </c>
      <c r="D14" s="1175">
        <v>5</v>
      </c>
      <c r="E14" s="14" t="s">
        <v>235</v>
      </c>
      <c r="F14" s="1175">
        <v>2</v>
      </c>
      <c r="G14" s="14" t="s">
        <v>235</v>
      </c>
      <c r="H14" s="1175">
        <v>0</v>
      </c>
      <c r="I14" s="14" t="s">
        <v>235</v>
      </c>
      <c r="J14" s="1823">
        <v>5</v>
      </c>
      <c r="K14" s="15" t="s">
        <v>235</v>
      </c>
      <c r="L14" s="1828">
        <v>3</v>
      </c>
      <c r="M14" s="1164">
        <v>1</v>
      </c>
      <c r="N14" s="1164">
        <v>2</v>
      </c>
      <c r="O14" s="1164">
        <v>0</v>
      </c>
      <c r="P14" s="352">
        <v>5</v>
      </c>
      <c r="Q14" s="1824">
        <v>1</v>
      </c>
      <c r="R14" s="1164">
        <v>0</v>
      </c>
      <c r="S14" s="1164">
        <v>0</v>
      </c>
      <c r="T14" s="352">
        <v>0</v>
      </c>
      <c r="U14" s="1325">
        <v>0</v>
      </c>
      <c r="V14" s="1880">
        <v>3</v>
      </c>
      <c r="W14" s="1164">
        <v>2</v>
      </c>
      <c r="X14" s="1164">
        <v>0</v>
      </c>
      <c r="Y14" s="1164">
        <v>0</v>
      </c>
      <c r="Z14" s="352">
        <v>0</v>
      </c>
      <c r="AA14" s="1824">
        <v>0</v>
      </c>
      <c r="AB14" s="1164">
        <v>2</v>
      </c>
      <c r="AC14" s="1164">
        <v>0</v>
      </c>
      <c r="AD14" s="1164">
        <v>0</v>
      </c>
      <c r="AE14" s="352">
        <v>0</v>
      </c>
      <c r="AF14" s="882">
        <v>11</v>
      </c>
      <c r="AG14" s="327">
        <v>16</v>
      </c>
      <c r="AH14" s="8" t="s">
        <v>235</v>
      </c>
      <c r="AI14" s="327">
        <v>13</v>
      </c>
      <c r="AJ14" s="8" t="s">
        <v>235</v>
      </c>
      <c r="AK14" s="157">
        <v>7</v>
      </c>
      <c r="AL14" s="8" t="s">
        <v>235</v>
      </c>
      <c r="AM14" s="157">
        <v>7</v>
      </c>
      <c r="AN14" s="9" t="s">
        <v>235</v>
      </c>
      <c r="AO14" s="1484">
        <v>4</v>
      </c>
      <c r="AP14" s="1164">
        <v>9</v>
      </c>
      <c r="AQ14" s="1164">
        <v>9</v>
      </c>
      <c r="AR14" s="1164">
        <v>4</v>
      </c>
      <c r="AS14" s="352">
        <v>7</v>
      </c>
      <c r="AT14" s="1325">
        <v>7</v>
      </c>
      <c r="AU14" s="1164">
        <v>7</v>
      </c>
      <c r="AV14" s="1164">
        <v>4</v>
      </c>
      <c r="AW14" s="1164">
        <v>3</v>
      </c>
      <c r="AX14" s="352">
        <v>3</v>
      </c>
      <c r="AY14" s="1881">
        <v>0</v>
      </c>
      <c r="AZ14" s="1882">
        <v>0</v>
      </c>
      <c r="BA14" s="1883" t="s">
        <v>235</v>
      </c>
      <c r="BB14" s="1884">
        <v>11</v>
      </c>
      <c r="BC14" s="1885" t="s">
        <v>235</v>
      </c>
      <c r="BD14" s="1825">
        <v>0</v>
      </c>
      <c r="BE14" s="14">
        <v>1</v>
      </c>
      <c r="BF14" s="14" t="s">
        <v>235</v>
      </c>
      <c r="BG14" s="339"/>
      <c r="BH14" s="882">
        <v>13</v>
      </c>
      <c r="BI14" s="8">
        <v>16</v>
      </c>
      <c r="BJ14" s="8" t="s">
        <v>235</v>
      </c>
      <c r="BK14" s="338"/>
      <c r="BL14" s="882">
        <v>1</v>
      </c>
      <c r="BM14" s="8">
        <v>1</v>
      </c>
      <c r="BN14" s="8" t="s">
        <v>235</v>
      </c>
      <c r="BO14" s="9"/>
    </row>
    <row r="15" spans="1:67" s="1959" customFormat="1" ht="17.100000000000001" customHeight="1" thickBot="1" x14ac:dyDescent="0.3">
      <c r="A15" s="2253" t="s">
        <v>2</v>
      </c>
      <c r="B15" s="2254"/>
      <c r="C15" s="2254"/>
      <c r="D15" s="2254"/>
      <c r="E15" s="2254"/>
      <c r="F15" s="2254"/>
      <c r="G15" s="2254"/>
      <c r="H15" s="2254"/>
      <c r="I15" s="2254"/>
      <c r="J15" s="2254"/>
      <c r="K15" s="2254"/>
      <c r="L15" s="2254"/>
      <c r="M15" s="2254"/>
      <c r="N15" s="2254"/>
      <c r="O15" s="2254"/>
      <c r="P15" s="2254"/>
      <c r="Q15" s="2254"/>
      <c r="R15" s="2254"/>
      <c r="S15" s="2254"/>
      <c r="T15" s="2254"/>
      <c r="U15" s="2254"/>
      <c r="V15" s="2254"/>
      <c r="W15" s="2254"/>
      <c r="X15" s="2254"/>
      <c r="Y15" s="2254"/>
      <c r="Z15" s="2254"/>
      <c r="AA15" s="2254"/>
      <c r="AB15" s="2254"/>
      <c r="AC15" s="2254"/>
      <c r="AD15" s="2254"/>
      <c r="AE15" s="2254"/>
      <c r="AF15" s="2254"/>
      <c r="AG15" s="2254"/>
      <c r="AH15" s="2254"/>
      <c r="AI15" s="2254"/>
      <c r="AJ15" s="2254"/>
      <c r="AK15" s="2254"/>
      <c r="AL15" s="2254"/>
      <c r="AM15" s="2254"/>
      <c r="AN15" s="2254"/>
      <c r="AO15" s="2254"/>
      <c r="AP15" s="2254"/>
      <c r="AQ15" s="2254"/>
      <c r="AR15" s="2254"/>
      <c r="AS15" s="2254"/>
      <c r="AT15" s="2254"/>
      <c r="AU15" s="2254"/>
      <c r="AV15" s="2254"/>
      <c r="AW15" s="2254"/>
      <c r="AX15" s="2254"/>
      <c r="AY15" s="2254"/>
      <c r="AZ15" s="2254"/>
      <c r="BA15" s="2254"/>
      <c r="BB15" s="2254"/>
      <c r="BC15" s="2254"/>
      <c r="BD15" s="2254"/>
      <c r="BE15" s="2254"/>
      <c r="BF15" s="2254"/>
      <c r="BG15" s="2254"/>
      <c r="BH15" s="2254"/>
      <c r="BI15" s="2254"/>
      <c r="BJ15" s="2254"/>
      <c r="BK15" s="2254"/>
      <c r="BL15" s="2254"/>
      <c r="BM15" s="2254"/>
      <c r="BN15" s="2254"/>
      <c r="BO15" s="2254"/>
    </row>
    <row r="16" spans="1:67" s="1887" customFormat="1" ht="16.5" thickBot="1" x14ac:dyDescent="0.3">
      <c r="A16" s="2294" t="s">
        <v>3</v>
      </c>
      <c r="B16" s="2295"/>
      <c r="C16" s="2295"/>
      <c r="D16" s="2295"/>
      <c r="E16" s="2295"/>
      <c r="F16" s="2295"/>
      <c r="G16" s="2295"/>
      <c r="H16" s="2295"/>
      <c r="I16" s="2295"/>
      <c r="J16" s="2295"/>
      <c r="K16" s="2295"/>
      <c r="L16" s="2296"/>
      <c r="M16" s="2296"/>
      <c r="N16" s="2296"/>
      <c r="O16" s="2296"/>
      <c r="P16" s="2296"/>
      <c r="Q16" s="2296"/>
      <c r="R16" s="2296"/>
      <c r="S16" s="2296"/>
      <c r="T16" s="2296"/>
      <c r="U16" s="2296"/>
      <c r="V16" s="2295"/>
      <c r="W16" s="2295"/>
      <c r="X16" s="2295"/>
      <c r="Y16" s="2295"/>
      <c r="Z16" s="2295"/>
      <c r="AA16" s="2295"/>
      <c r="AB16" s="2295"/>
      <c r="AC16" s="2295"/>
      <c r="AD16" s="2295"/>
      <c r="AE16" s="2295"/>
      <c r="AF16" s="2295"/>
      <c r="AG16" s="2295"/>
      <c r="AH16" s="2295"/>
      <c r="AI16" s="2295"/>
      <c r="AJ16" s="2295"/>
      <c r="AK16" s="2295"/>
      <c r="AL16" s="2295"/>
      <c r="AM16" s="2295"/>
      <c r="AN16" s="2295"/>
      <c r="AO16" s="2295"/>
      <c r="AP16" s="2295"/>
      <c r="AQ16" s="2295"/>
      <c r="AR16" s="2295"/>
      <c r="AS16" s="2295"/>
      <c r="AT16" s="2295"/>
      <c r="AU16" s="2295"/>
      <c r="AV16" s="2295"/>
      <c r="AW16" s="2295"/>
      <c r="AX16" s="2295"/>
      <c r="AY16" s="2295"/>
      <c r="AZ16" s="2295"/>
      <c r="BA16" s="2295"/>
      <c r="BB16" s="2295"/>
      <c r="BC16" s="2295"/>
      <c r="BD16" s="2295"/>
      <c r="BE16" s="1886"/>
      <c r="BF16" s="1886"/>
      <c r="BG16" s="1948"/>
      <c r="BH16" s="1953"/>
      <c r="BI16" s="1878"/>
      <c r="BJ16" s="1878"/>
      <c r="BK16" s="1950"/>
      <c r="BL16" s="1953"/>
      <c r="BM16" s="1878"/>
      <c r="BN16" s="1878"/>
      <c r="BO16" s="1879"/>
    </row>
    <row r="17" spans="1:68" ht="31.5" x14ac:dyDescent="0.25">
      <c r="A17" s="1826" t="s">
        <v>4</v>
      </c>
      <c r="B17" s="1283" t="s">
        <v>5</v>
      </c>
      <c r="C17" s="674">
        <v>0.22</v>
      </c>
      <c r="D17" s="519">
        <v>0.28999999999999998</v>
      </c>
      <c r="E17" s="1830">
        <v>0.245</v>
      </c>
      <c r="F17" s="519">
        <v>0.34</v>
      </c>
      <c r="G17" s="1830">
        <v>0.29499999999999998</v>
      </c>
      <c r="H17" s="519">
        <v>0.68</v>
      </c>
      <c r="I17" s="1830">
        <v>0.34499999999999997</v>
      </c>
      <c r="J17" s="1831">
        <v>0.77</v>
      </c>
      <c r="K17" s="41">
        <v>0.45</v>
      </c>
      <c r="L17" s="915">
        <v>0.34</v>
      </c>
      <c r="M17" s="5">
        <v>0.25</v>
      </c>
      <c r="N17" s="5">
        <v>0.15</v>
      </c>
      <c r="O17" s="5"/>
      <c r="P17" s="62">
        <v>0.37</v>
      </c>
      <c r="Q17" s="1829">
        <v>0.16</v>
      </c>
      <c r="R17" s="5"/>
      <c r="S17" s="5"/>
      <c r="T17" s="62"/>
      <c r="U17" s="4"/>
      <c r="V17" s="910">
        <v>0.2</v>
      </c>
      <c r="W17" s="5">
        <v>0.3</v>
      </c>
      <c r="X17" s="5">
        <v>0.38</v>
      </c>
      <c r="Y17" s="5">
        <v>0.35</v>
      </c>
      <c r="Z17" s="62">
        <v>0.83</v>
      </c>
      <c r="AA17" s="1829"/>
      <c r="AB17" s="5"/>
      <c r="AC17" s="5"/>
      <c r="AD17" s="5"/>
      <c r="AE17" s="62"/>
      <c r="AF17" s="1749">
        <v>0.23</v>
      </c>
      <c r="AG17" s="556">
        <v>0.26</v>
      </c>
      <c r="AH17" s="164">
        <v>0.30333333333333329</v>
      </c>
      <c r="AI17" s="60">
        <v>0.09</v>
      </c>
      <c r="AJ17" s="164">
        <v>0.35499999999999998</v>
      </c>
      <c r="AK17" s="556">
        <v>0.2</v>
      </c>
      <c r="AL17" s="164">
        <v>0.4</v>
      </c>
      <c r="AM17" s="60">
        <v>0.33</v>
      </c>
      <c r="AN17" s="52">
        <v>0.4</v>
      </c>
      <c r="AO17" s="1469">
        <v>0.22</v>
      </c>
      <c r="AP17" s="5">
        <v>0.26</v>
      </c>
      <c r="AQ17" s="5">
        <v>0.04</v>
      </c>
      <c r="AR17" s="5">
        <v>7.0000000000000007E-2</v>
      </c>
      <c r="AS17" s="62">
        <v>0.3</v>
      </c>
      <c r="AT17" s="1829">
        <v>0.28999999999999998</v>
      </c>
      <c r="AU17" s="5">
        <v>0.3</v>
      </c>
      <c r="AV17" s="5">
        <v>0.25</v>
      </c>
      <c r="AW17" s="5">
        <v>0.18</v>
      </c>
      <c r="AX17" s="62">
        <v>0.4</v>
      </c>
      <c r="AY17" s="1532">
        <v>0.03</v>
      </c>
      <c r="AZ17" s="1766">
        <v>0.12</v>
      </c>
      <c r="BA17" s="1767">
        <v>0.08</v>
      </c>
      <c r="BB17" s="1766">
        <v>0.37</v>
      </c>
      <c r="BC17" s="1781">
        <v>0.08</v>
      </c>
      <c r="BD17" s="1749">
        <v>0.28000000000000003</v>
      </c>
      <c r="BE17" s="1767">
        <v>0.2</v>
      </c>
      <c r="BF17" s="1767"/>
      <c r="BG17" s="1781"/>
      <c r="BH17" s="1749">
        <v>0.28999999999999998</v>
      </c>
      <c r="BI17" s="1767">
        <v>0.31</v>
      </c>
      <c r="BJ17" s="1767"/>
      <c r="BK17" s="1781"/>
      <c r="BL17" s="1749">
        <v>0.21</v>
      </c>
      <c r="BM17" s="1767">
        <v>0.28000000000000003</v>
      </c>
      <c r="BN17" s="1767"/>
      <c r="BO17" s="1678"/>
    </row>
    <row r="18" spans="1:68" ht="31.5" x14ac:dyDescent="0.25">
      <c r="A18" s="98" t="s">
        <v>6</v>
      </c>
      <c r="B18" s="18" t="s">
        <v>5</v>
      </c>
      <c r="C18" s="675">
        <v>0.15</v>
      </c>
      <c r="D18" s="520">
        <v>0.23</v>
      </c>
      <c r="E18" s="1136">
        <v>0.19</v>
      </c>
      <c r="F18" s="520">
        <v>0.33</v>
      </c>
      <c r="G18" s="1136">
        <v>0.24</v>
      </c>
      <c r="H18" s="520" t="s">
        <v>196</v>
      </c>
      <c r="I18" s="1136">
        <v>0.29500000000000004</v>
      </c>
      <c r="J18" s="1735">
        <v>0.42</v>
      </c>
      <c r="K18" s="37">
        <v>0.35</v>
      </c>
      <c r="L18" s="915">
        <v>0.18</v>
      </c>
      <c r="M18" s="5">
        <v>7.0000000000000007E-2</v>
      </c>
      <c r="N18" s="5">
        <v>0.13</v>
      </c>
      <c r="O18" s="5"/>
      <c r="P18" s="62">
        <v>0.51</v>
      </c>
      <c r="Q18" s="1829">
        <v>0.15</v>
      </c>
      <c r="R18" s="5"/>
      <c r="S18" s="5"/>
      <c r="T18" s="62"/>
      <c r="U18" s="4"/>
      <c r="V18" s="910">
        <v>0.15</v>
      </c>
      <c r="W18" s="5">
        <v>0.26</v>
      </c>
      <c r="X18" s="5">
        <v>0.36</v>
      </c>
      <c r="Y18" s="5"/>
      <c r="Z18" s="62">
        <v>0.43</v>
      </c>
      <c r="AA18" s="1829"/>
      <c r="AB18" s="5"/>
      <c r="AC18" s="5"/>
      <c r="AD18" s="5"/>
      <c r="AE18" s="62"/>
      <c r="AF18" s="1749">
        <v>0.26</v>
      </c>
      <c r="AG18" s="1666">
        <v>0.19</v>
      </c>
      <c r="AH18" s="164">
        <v>0.29000000000000004</v>
      </c>
      <c r="AI18" s="60">
        <v>0.11</v>
      </c>
      <c r="AJ18" s="164">
        <v>0.32999999999999996</v>
      </c>
      <c r="AK18" s="556">
        <v>0.1</v>
      </c>
      <c r="AL18" s="164">
        <v>0.37</v>
      </c>
      <c r="AM18" s="60">
        <v>0.21</v>
      </c>
      <c r="AN18" s="52">
        <v>0.37</v>
      </c>
      <c r="AO18" s="1469">
        <v>0.26</v>
      </c>
      <c r="AP18" s="5">
        <v>0.18</v>
      </c>
      <c r="AQ18" s="5">
        <v>0.13</v>
      </c>
      <c r="AR18" s="5">
        <v>0.04</v>
      </c>
      <c r="AS18" s="62">
        <v>0.2</v>
      </c>
      <c r="AT18" s="1829">
        <v>0.18</v>
      </c>
      <c r="AU18" s="5">
        <v>0.23</v>
      </c>
      <c r="AV18" s="5">
        <v>0.05</v>
      </c>
      <c r="AW18" s="5">
        <v>0.08</v>
      </c>
      <c r="AX18" s="62">
        <v>0.21</v>
      </c>
      <c r="AY18" s="1532">
        <v>0.18</v>
      </c>
      <c r="AZ18" s="1766">
        <v>0.47</v>
      </c>
      <c r="BA18" s="1767">
        <v>0.23</v>
      </c>
      <c r="BB18" s="1766">
        <v>0.4</v>
      </c>
      <c r="BC18" s="1781">
        <v>0.23</v>
      </c>
      <c r="BD18" s="1749">
        <v>0.27</v>
      </c>
      <c r="BE18" s="1767">
        <v>0.18</v>
      </c>
      <c r="BF18" s="1767"/>
      <c r="BG18" s="1781"/>
      <c r="BH18" s="1749">
        <v>0.44</v>
      </c>
      <c r="BI18" s="1767">
        <v>0.1</v>
      </c>
      <c r="BJ18" s="1767"/>
      <c r="BK18" s="1781"/>
      <c r="BL18" s="1749">
        <v>0.28000000000000003</v>
      </c>
      <c r="BM18" s="1767">
        <v>0.13</v>
      </c>
      <c r="BN18" s="1767"/>
      <c r="BO18" s="1678"/>
    </row>
    <row r="19" spans="1:68" ht="31.5" x14ac:dyDescent="0.25">
      <c r="A19" s="403" t="s">
        <v>7</v>
      </c>
      <c r="B19" s="18" t="s">
        <v>5</v>
      </c>
      <c r="C19" s="675">
        <v>0.39</v>
      </c>
      <c r="D19" s="520">
        <v>0.65</v>
      </c>
      <c r="E19" s="1136">
        <v>0.42500000000000004</v>
      </c>
      <c r="F19" s="520">
        <v>0.59</v>
      </c>
      <c r="G19" s="1136">
        <v>0.52500000000000002</v>
      </c>
      <c r="H19" s="520">
        <v>0.5</v>
      </c>
      <c r="I19" s="1136">
        <v>0.6</v>
      </c>
      <c r="J19" s="1735">
        <v>0.69</v>
      </c>
      <c r="K19" s="37">
        <v>0.59</v>
      </c>
      <c r="L19" s="915">
        <v>0.45</v>
      </c>
      <c r="M19" s="5">
        <v>0.63</v>
      </c>
      <c r="N19" s="5">
        <v>0.6</v>
      </c>
      <c r="O19" s="5">
        <v>0.51</v>
      </c>
      <c r="P19" s="62">
        <v>0.75</v>
      </c>
      <c r="Q19" s="1829"/>
      <c r="R19" s="5"/>
      <c r="S19" s="5"/>
      <c r="T19" s="62"/>
      <c r="U19" s="4"/>
      <c r="V19" s="910">
        <v>0.32</v>
      </c>
      <c r="W19" s="5">
        <v>0.68</v>
      </c>
      <c r="X19" s="5">
        <v>0.53</v>
      </c>
      <c r="Y19" s="5">
        <v>0.49</v>
      </c>
      <c r="Z19" s="62">
        <v>0.64</v>
      </c>
      <c r="AA19" s="1829">
        <v>0.34</v>
      </c>
      <c r="AB19" s="5">
        <v>0.64</v>
      </c>
      <c r="AC19" s="5">
        <v>0.85</v>
      </c>
      <c r="AD19" s="5">
        <v>0.5</v>
      </c>
      <c r="AE19" s="62">
        <v>0.44</v>
      </c>
      <c r="AF19" s="1749">
        <v>0.51</v>
      </c>
      <c r="AG19" s="1666">
        <v>0.43</v>
      </c>
      <c r="AH19" s="164">
        <v>0.52999999999999992</v>
      </c>
      <c r="AI19" s="60">
        <v>0.14000000000000001</v>
      </c>
      <c r="AJ19" s="164">
        <v>0.5</v>
      </c>
      <c r="AK19" s="1666">
        <v>0.41</v>
      </c>
      <c r="AL19" s="164">
        <v>0.53</v>
      </c>
      <c r="AM19" s="1666">
        <v>0.43</v>
      </c>
      <c r="AN19" s="52">
        <v>0.53</v>
      </c>
      <c r="AO19" s="1469">
        <v>0.52</v>
      </c>
      <c r="AP19" s="5">
        <v>0.42</v>
      </c>
      <c r="AQ19" s="5">
        <v>7.0000000000000007E-2</v>
      </c>
      <c r="AR19" s="5">
        <v>0.18</v>
      </c>
      <c r="AS19" s="62">
        <v>0.48</v>
      </c>
      <c r="AT19" s="1829">
        <v>0.35</v>
      </c>
      <c r="AU19" s="5">
        <v>0.51</v>
      </c>
      <c r="AV19" s="5">
        <v>0.23</v>
      </c>
      <c r="AW19" s="5">
        <v>0.09</v>
      </c>
      <c r="AX19" s="62">
        <v>0.36</v>
      </c>
      <c r="AY19" s="1532">
        <v>0.68</v>
      </c>
      <c r="AZ19" s="567">
        <v>0.31</v>
      </c>
      <c r="BA19" s="1767">
        <v>0.73</v>
      </c>
      <c r="BB19" s="1766">
        <v>0.5</v>
      </c>
      <c r="BC19" s="1781">
        <v>0.73</v>
      </c>
      <c r="BD19" s="1749">
        <v>0.61</v>
      </c>
      <c r="BE19" s="1767">
        <v>0.3</v>
      </c>
      <c r="BF19" s="1767"/>
      <c r="BG19" s="1781"/>
      <c r="BH19" s="1749">
        <v>0.7</v>
      </c>
      <c r="BI19" s="1767">
        <v>0.39</v>
      </c>
      <c r="BJ19" s="1767"/>
      <c r="BK19" s="1781"/>
      <c r="BL19" s="1749">
        <v>0.7</v>
      </c>
      <c r="BM19" s="1767">
        <v>0.55000000000000004</v>
      </c>
      <c r="BN19" s="1767"/>
      <c r="BO19" s="1678"/>
    </row>
    <row r="20" spans="1:68" ht="36.950000000000003" customHeight="1" thickBot="1" x14ac:dyDescent="0.3">
      <c r="A20" s="1832" t="s">
        <v>8</v>
      </c>
      <c r="B20" s="21" t="s">
        <v>5</v>
      </c>
      <c r="C20" s="1414">
        <v>0.6</v>
      </c>
      <c r="D20" s="1231">
        <v>0.69</v>
      </c>
      <c r="E20" s="1183">
        <v>0.65</v>
      </c>
      <c r="F20" s="1231">
        <v>0.76</v>
      </c>
      <c r="G20" s="1183">
        <v>0.7</v>
      </c>
      <c r="H20" s="1231">
        <v>0.68</v>
      </c>
      <c r="I20" s="1183">
        <v>0.75</v>
      </c>
      <c r="J20" s="1786">
        <v>0.78</v>
      </c>
      <c r="K20" s="801">
        <v>0.8</v>
      </c>
      <c r="L20" s="1044">
        <v>0.53</v>
      </c>
      <c r="M20" s="68">
        <v>0.56999999999999995</v>
      </c>
      <c r="N20" s="68">
        <v>0.57999999999999996</v>
      </c>
      <c r="O20" s="68">
        <v>0.61</v>
      </c>
      <c r="P20" s="605">
        <v>0.75</v>
      </c>
      <c r="Q20" s="1833"/>
      <c r="R20" s="68"/>
      <c r="S20" s="68"/>
      <c r="T20" s="605"/>
      <c r="U20" s="1317"/>
      <c r="V20" s="911">
        <v>0.63</v>
      </c>
      <c r="W20" s="68">
        <v>0.78</v>
      </c>
      <c r="X20" s="68">
        <v>0.85</v>
      </c>
      <c r="Y20" s="68">
        <v>0.69</v>
      </c>
      <c r="Z20" s="605">
        <v>0.74</v>
      </c>
      <c r="AA20" s="1833">
        <v>0.86</v>
      </c>
      <c r="AB20" s="68">
        <v>0.91</v>
      </c>
      <c r="AC20" s="68">
        <v>0.95</v>
      </c>
      <c r="AD20" s="68">
        <v>0.88</v>
      </c>
      <c r="AE20" s="605">
        <v>0.74</v>
      </c>
      <c r="AF20" s="1750">
        <v>0.33</v>
      </c>
      <c r="AG20" s="1211">
        <v>0.19</v>
      </c>
      <c r="AH20" s="1176">
        <v>0.38</v>
      </c>
      <c r="AI20" s="1260" t="s">
        <v>196</v>
      </c>
      <c r="AJ20" s="1176">
        <v>0</v>
      </c>
      <c r="AK20" s="1176" t="s">
        <v>196</v>
      </c>
      <c r="AL20" s="1176" t="s">
        <v>196</v>
      </c>
      <c r="AM20" s="1176">
        <v>0.08</v>
      </c>
      <c r="AN20" s="1810" t="s">
        <v>196</v>
      </c>
      <c r="AO20" s="1470">
        <v>0.33</v>
      </c>
      <c r="AP20" s="68">
        <v>0.19</v>
      </c>
      <c r="AQ20" s="68"/>
      <c r="AR20" s="68"/>
      <c r="AS20" s="605"/>
      <c r="AT20" s="1833">
        <v>0.28999999999999998</v>
      </c>
      <c r="AU20" s="68">
        <v>0.46</v>
      </c>
      <c r="AV20" s="68"/>
      <c r="AW20" s="68"/>
      <c r="AX20" s="605">
        <v>0.28999999999999998</v>
      </c>
      <c r="AY20" s="1533">
        <v>0.26</v>
      </c>
      <c r="AZ20" s="1834">
        <v>0.63</v>
      </c>
      <c r="BA20" s="1896">
        <v>0.31</v>
      </c>
      <c r="BB20" s="1834">
        <v>0.54</v>
      </c>
      <c r="BC20" s="1897">
        <v>0.31</v>
      </c>
      <c r="BD20" s="1750">
        <v>0.15</v>
      </c>
      <c r="BE20" s="1896">
        <v>0.06</v>
      </c>
      <c r="BF20" s="1896"/>
      <c r="BG20" s="1897"/>
      <c r="BH20" s="1750">
        <v>0.41</v>
      </c>
      <c r="BI20" s="1896">
        <v>0.28000000000000003</v>
      </c>
      <c r="BJ20" s="1896"/>
      <c r="BK20" s="1897"/>
      <c r="BL20" s="1749">
        <v>0.35</v>
      </c>
      <c r="BM20" s="1767">
        <v>0.45</v>
      </c>
      <c r="BN20" s="1767"/>
      <c r="BO20" s="1678"/>
    </row>
    <row r="21" spans="1:68" s="1169" customFormat="1" ht="16.5" thickBot="1" x14ac:dyDescent="0.3">
      <c r="A21" s="2188" t="s">
        <v>9</v>
      </c>
      <c r="B21" s="2189"/>
      <c r="C21" s="2189"/>
      <c r="D21" s="2189"/>
      <c r="E21" s="2189"/>
      <c r="F21" s="2189"/>
      <c r="G21" s="2189"/>
      <c r="H21" s="2189"/>
      <c r="I21" s="2189"/>
      <c r="J21" s="2189"/>
      <c r="K21" s="2189"/>
      <c r="L21" s="2189"/>
      <c r="M21" s="2189"/>
      <c r="N21" s="2189"/>
      <c r="O21" s="2189"/>
      <c r="P21" s="2189"/>
      <c r="Q21" s="2189"/>
      <c r="R21" s="2189"/>
      <c r="S21" s="2189"/>
      <c r="T21" s="2189"/>
      <c r="U21" s="2189"/>
      <c r="V21" s="2189"/>
      <c r="W21" s="2189"/>
      <c r="X21" s="2189"/>
      <c r="Y21" s="2189"/>
      <c r="Z21" s="2189"/>
      <c r="AA21" s="2189"/>
      <c r="AB21" s="2189"/>
      <c r="AC21" s="2189"/>
      <c r="AD21" s="2189"/>
      <c r="AE21" s="2189"/>
      <c r="AF21" s="2189"/>
      <c r="AG21" s="2189"/>
      <c r="AH21" s="2189"/>
      <c r="AI21" s="2189"/>
      <c r="AJ21" s="2189"/>
      <c r="AK21" s="2189"/>
      <c r="AL21" s="2189"/>
      <c r="AM21" s="1115"/>
      <c r="AN21" s="2282"/>
      <c r="AO21" s="2282"/>
      <c r="AP21" s="2282"/>
      <c r="AQ21" s="2282"/>
      <c r="AR21" s="2282"/>
      <c r="AS21" s="2282"/>
      <c r="AT21" s="2282"/>
      <c r="AU21" s="2282"/>
      <c r="AV21" s="2282"/>
      <c r="AW21" s="2282"/>
      <c r="AX21" s="2282"/>
      <c r="AY21" s="2282"/>
      <c r="AZ21" s="2282"/>
      <c r="BA21" s="2282"/>
      <c r="BB21" s="2282"/>
      <c r="BC21" s="2282"/>
      <c r="BD21" s="2282"/>
      <c r="BG21" s="1949"/>
      <c r="BH21" s="1951"/>
      <c r="BK21" s="1949"/>
      <c r="BL21" s="44"/>
      <c r="BM21" s="626"/>
      <c r="BN21" s="626"/>
      <c r="BO21" s="93"/>
      <c r="BP21" s="1378"/>
    </row>
    <row r="22" spans="1:68" ht="15.75" x14ac:dyDescent="0.25">
      <c r="A22" s="16" t="s">
        <v>10</v>
      </c>
      <c r="B22" s="22" t="s">
        <v>11</v>
      </c>
      <c r="C22" s="1415">
        <v>0</v>
      </c>
      <c r="D22" s="1180">
        <v>5</v>
      </c>
      <c r="E22" s="1179">
        <v>15</v>
      </c>
      <c r="F22" s="1180">
        <v>7</v>
      </c>
      <c r="G22" s="1179">
        <v>20</v>
      </c>
      <c r="H22" s="1180">
        <v>12</v>
      </c>
      <c r="I22" s="1179">
        <v>23</v>
      </c>
      <c r="J22" s="1739">
        <v>10</v>
      </c>
      <c r="K22" s="1293">
        <v>28</v>
      </c>
      <c r="L22" s="1931"/>
      <c r="M22" s="1274"/>
      <c r="N22" s="1274"/>
      <c r="O22" s="1274">
        <v>4</v>
      </c>
      <c r="P22" s="1303">
        <v>5</v>
      </c>
      <c r="Q22" s="1898"/>
      <c r="R22" s="1274"/>
      <c r="S22" s="1274"/>
      <c r="T22" s="1303"/>
      <c r="U22" s="1318"/>
      <c r="V22" s="1899">
        <v>0</v>
      </c>
      <c r="W22" s="1274">
        <v>5</v>
      </c>
      <c r="X22" s="1274">
        <v>7</v>
      </c>
      <c r="Y22" s="1274">
        <v>7</v>
      </c>
      <c r="Z22" s="1303">
        <v>4</v>
      </c>
      <c r="AA22" s="1898"/>
      <c r="AB22" s="1274"/>
      <c r="AC22" s="1274"/>
      <c r="AD22" s="1274">
        <v>1</v>
      </c>
      <c r="AE22" s="1303">
        <v>1</v>
      </c>
      <c r="AF22" s="1534">
        <v>3</v>
      </c>
      <c r="AG22" s="1667">
        <v>6</v>
      </c>
      <c r="AH22" s="1274">
        <v>9</v>
      </c>
      <c r="AI22" s="1206">
        <v>4</v>
      </c>
      <c r="AJ22" s="1274">
        <v>10</v>
      </c>
      <c r="AK22" s="1206">
        <v>5</v>
      </c>
      <c r="AL22" s="1274">
        <v>13</v>
      </c>
      <c r="AM22" s="1206">
        <v>8</v>
      </c>
      <c r="AN22" s="1293">
        <v>13</v>
      </c>
      <c r="AO22" s="1471">
        <v>3</v>
      </c>
      <c r="AP22" s="1274">
        <v>3</v>
      </c>
      <c r="AQ22" s="1274"/>
      <c r="AR22" s="1274"/>
      <c r="AS22" s="1303"/>
      <c r="AT22" s="1898"/>
      <c r="AU22" s="1274">
        <v>3</v>
      </c>
      <c r="AV22" s="1274">
        <v>4</v>
      </c>
      <c r="AW22" s="1274">
        <v>5</v>
      </c>
      <c r="AX22" s="1303">
        <v>8</v>
      </c>
      <c r="AY22" s="1534">
        <v>0</v>
      </c>
      <c r="AZ22" s="1252">
        <v>46</v>
      </c>
      <c r="BA22" s="1179">
        <v>4</v>
      </c>
      <c r="BB22" s="1252">
        <v>58</v>
      </c>
      <c r="BC22" s="1687">
        <v>4</v>
      </c>
      <c r="BD22" s="1534">
        <v>9</v>
      </c>
      <c r="BE22" s="1179"/>
      <c r="BF22" s="1179"/>
      <c r="BG22" s="1687"/>
      <c r="BH22" s="1534"/>
      <c r="BI22" s="1179"/>
      <c r="BJ22" s="1179"/>
      <c r="BK22" s="1687"/>
      <c r="BL22" s="1544"/>
      <c r="BM22" s="1126"/>
      <c r="BN22" s="1126"/>
      <c r="BO22" s="1774"/>
    </row>
    <row r="23" spans="1:68" ht="32.25" thickBot="1" x14ac:dyDescent="0.3">
      <c r="A23" s="24" t="s">
        <v>12</v>
      </c>
      <c r="B23" s="25" t="s">
        <v>11</v>
      </c>
      <c r="C23" s="1416">
        <v>0</v>
      </c>
      <c r="D23" s="528">
        <v>0.71</v>
      </c>
      <c r="E23" s="68">
        <v>0.48</v>
      </c>
      <c r="F23" s="1658">
        <v>0.47</v>
      </c>
      <c r="G23" s="1183">
        <v>0.7</v>
      </c>
      <c r="H23" s="1184">
        <v>0.44</v>
      </c>
      <c r="I23" s="1183">
        <v>0.8</v>
      </c>
      <c r="J23" s="1738">
        <v>0.56000000000000005</v>
      </c>
      <c r="K23" s="1294">
        <v>0.7</v>
      </c>
      <c r="L23" s="1932"/>
      <c r="M23" s="1233"/>
      <c r="N23" s="1233"/>
      <c r="O23" s="1233">
        <v>0.5</v>
      </c>
      <c r="P23" s="1304">
        <v>0.56000000000000005</v>
      </c>
      <c r="Q23" s="1900"/>
      <c r="R23" s="1233"/>
      <c r="S23" s="1233"/>
      <c r="T23" s="1304"/>
      <c r="U23" s="1319"/>
      <c r="V23" s="1901">
        <v>0</v>
      </c>
      <c r="W23" s="1233">
        <v>0.71</v>
      </c>
      <c r="X23" s="1233">
        <v>0.47</v>
      </c>
      <c r="Y23" s="1233">
        <v>0.39</v>
      </c>
      <c r="Z23" s="1304">
        <v>0.56999999999999995</v>
      </c>
      <c r="AA23" s="1900"/>
      <c r="AB23" s="1233"/>
      <c r="AC23" s="1233"/>
      <c r="AD23" s="1233">
        <v>1</v>
      </c>
      <c r="AE23" s="1304">
        <v>1</v>
      </c>
      <c r="AF23" s="1533">
        <v>0.14000000000000001</v>
      </c>
      <c r="AG23" s="1670">
        <v>0.27</v>
      </c>
      <c r="AH23" s="1176">
        <v>0.39999999999999997</v>
      </c>
      <c r="AI23" s="1683">
        <v>0.33</v>
      </c>
      <c r="AJ23" s="1260">
        <v>0.42500000000000004</v>
      </c>
      <c r="AK23" s="1234">
        <v>0.45</v>
      </c>
      <c r="AL23" s="1176">
        <v>0.5</v>
      </c>
      <c r="AM23" s="1234">
        <v>0.56999999999999995</v>
      </c>
      <c r="AN23" s="1810">
        <v>0.5</v>
      </c>
      <c r="AO23" s="1472">
        <v>0.14000000000000001</v>
      </c>
      <c r="AP23" s="1233">
        <v>0.4</v>
      </c>
      <c r="AQ23" s="1233"/>
      <c r="AR23" s="1233"/>
      <c r="AS23" s="1304"/>
      <c r="AT23" s="1900"/>
      <c r="AU23" s="1233">
        <v>0.5</v>
      </c>
      <c r="AV23" s="1233">
        <v>0.33</v>
      </c>
      <c r="AW23" s="1233">
        <v>0.45</v>
      </c>
      <c r="AX23" s="451">
        <v>0.56999999999999995</v>
      </c>
      <c r="AY23" s="1533">
        <v>0</v>
      </c>
      <c r="AZ23" s="528">
        <f>46/58</f>
        <v>0.7931034482758621</v>
      </c>
      <c r="BA23" s="68">
        <v>0.65</v>
      </c>
      <c r="BB23" s="528">
        <v>0.79</v>
      </c>
      <c r="BC23" s="605">
        <v>0.65</v>
      </c>
      <c r="BD23" s="1533">
        <v>0.5</v>
      </c>
      <c r="BE23" s="68"/>
      <c r="BF23" s="68"/>
      <c r="BG23" s="605"/>
      <c r="BH23" s="1533"/>
      <c r="BI23" s="68"/>
      <c r="BJ23" s="68"/>
      <c r="BK23" s="605"/>
      <c r="BL23" s="1532"/>
      <c r="BM23" s="5"/>
      <c r="BN23" s="5"/>
      <c r="BO23" s="37"/>
    </row>
    <row r="24" spans="1:68" s="2240" customFormat="1" ht="16.5" thickBot="1" x14ac:dyDescent="0.3">
      <c r="A24" s="2238" t="s">
        <v>13</v>
      </c>
      <c r="B24" s="2239"/>
      <c r="C24" s="2239"/>
      <c r="D24" s="2239"/>
      <c r="E24" s="2239"/>
      <c r="F24" s="2239"/>
      <c r="G24" s="2239"/>
      <c r="H24" s="2239"/>
      <c r="I24" s="2239"/>
      <c r="J24" s="2239"/>
      <c r="K24" s="2239"/>
      <c r="L24" s="2239"/>
      <c r="M24" s="2239"/>
      <c r="N24" s="2239"/>
      <c r="O24" s="2239"/>
      <c r="P24" s="2239"/>
      <c r="Q24" s="2239"/>
      <c r="R24" s="2239"/>
      <c r="S24" s="2239"/>
      <c r="T24" s="2239"/>
      <c r="U24" s="2239"/>
      <c r="V24" s="2239"/>
      <c r="W24" s="2239"/>
      <c r="X24" s="2239"/>
      <c r="Y24" s="2239"/>
      <c r="Z24" s="2239"/>
      <c r="AA24" s="2239"/>
      <c r="AB24" s="2239"/>
      <c r="AC24" s="2239"/>
      <c r="AD24" s="2239"/>
      <c r="AE24" s="2239"/>
      <c r="AF24" s="2239"/>
      <c r="AG24" s="2239"/>
      <c r="AH24" s="2239"/>
      <c r="AI24" s="2239"/>
      <c r="AJ24" s="2239"/>
      <c r="AK24" s="2239"/>
      <c r="AL24" s="2239"/>
      <c r="AM24" s="2239"/>
      <c r="AN24" s="2239"/>
      <c r="AO24" s="2239"/>
      <c r="AP24" s="2239"/>
      <c r="AQ24" s="2239"/>
      <c r="AR24" s="2239"/>
      <c r="AS24" s="2239"/>
      <c r="AT24" s="2239"/>
      <c r="AU24" s="2239"/>
      <c r="AV24" s="2239"/>
      <c r="AW24" s="2239"/>
      <c r="AX24" s="2239"/>
      <c r="AY24" s="2239"/>
      <c r="AZ24" s="2239"/>
      <c r="BA24" s="2239"/>
      <c r="BB24" s="2239"/>
      <c r="BC24" s="2239"/>
      <c r="BD24" s="2239"/>
      <c r="BE24" s="2239"/>
      <c r="BF24" s="2239"/>
      <c r="BG24" s="2239"/>
      <c r="BH24" s="2239"/>
      <c r="BI24" s="2239"/>
      <c r="BJ24" s="2239"/>
      <c r="BK24" s="2239"/>
      <c r="BL24" s="2239"/>
      <c r="BM24" s="2239"/>
      <c r="BN24" s="2239"/>
      <c r="BO24" s="2239"/>
      <c r="BP24" s="2293"/>
    </row>
    <row r="25" spans="1:68" ht="47.25" x14ac:dyDescent="0.25">
      <c r="A25" s="26" t="s">
        <v>14</v>
      </c>
      <c r="B25" s="22" t="s">
        <v>15</v>
      </c>
      <c r="C25" s="1417">
        <v>0</v>
      </c>
      <c r="D25" s="1180">
        <v>2</v>
      </c>
      <c r="E25" s="1179">
        <v>0</v>
      </c>
      <c r="F25" s="1180">
        <v>3</v>
      </c>
      <c r="G25" s="1179">
        <v>7</v>
      </c>
      <c r="H25" s="1180">
        <v>37</v>
      </c>
      <c r="I25" s="1179">
        <v>10</v>
      </c>
      <c r="J25" s="1739">
        <v>8</v>
      </c>
      <c r="K25" s="53">
        <v>24</v>
      </c>
      <c r="L25" s="1036"/>
      <c r="M25" s="343"/>
      <c r="N25" s="343"/>
      <c r="O25" s="343"/>
      <c r="P25" s="594"/>
      <c r="Q25" s="1902"/>
      <c r="R25" s="343"/>
      <c r="S25" s="343"/>
      <c r="T25" s="594"/>
      <c r="U25" s="1320"/>
      <c r="V25" s="895">
        <v>0</v>
      </c>
      <c r="W25" s="343">
        <v>2</v>
      </c>
      <c r="X25" s="343">
        <v>3</v>
      </c>
      <c r="Y25" s="343">
        <v>37</v>
      </c>
      <c r="Z25" s="594">
        <v>8</v>
      </c>
      <c r="AA25" s="1902"/>
      <c r="AB25" s="343"/>
      <c r="AC25" s="343"/>
      <c r="AD25" s="343"/>
      <c r="AE25" s="594"/>
      <c r="AF25" s="1456">
        <v>0</v>
      </c>
      <c r="AG25" s="1206">
        <v>3</v>
      </c>
      <c r="AH25" s="1274">
        <v>6</v>
      </c>
      <c r="AI25" s="1181">
        <v>5</v>
      </c>
      <c r="AJ25" s="1274">
        <v>1</v>
      </c>
      <c r="AK25" s="1181">
        <v>6</v>
      </c>
      <c r="AL25" s="1274">
        <v>6</v>
      </c>
      <c r="AM25" s="1181">
        <v>2</v>
      </c>
      <c r="AN25" s="1293">
        <v>6</v>
      </c>
      <c r="AO25" s="1473">
        <v>0</v>
      </c>
      <c r="AP25" s="343">
        <v>3</v>
      </c>
      <c r="AQ25" s="343">
        <v>4</v>
      </c>
      <c r="AR25" s="343">
        <v>6</v>
      </c>
      <c r="AS25" s="594">
        <v>1</v>
      </c>
      <c r="AT25" s="1902"/>
      <c r="AU25" s="343"/>
      <c r="AV25" s="343"/>
      <c r="AW25" s="343"/>
      <c r="AX25" s="594">
        <v>1</v>
      </c>
      <c r="AY25" s="1456">
        <v>3</v>
      </c>
      <c r="AZ25" s="342">
        <v>10</v>
      </c>
      <c r="BA25" s="343">
        <v>4</v>
      </c>
      <c r="BB25" s="342">
        <v>1</v>
      </c>
      <c r="BC25" s="594">
        <v>4</v>
      </c>
      <c r="BD25" s="1456"/>
      <c r="BE25" s="343"/>
      <c r="BF25" s="343"/>
      <c r="BG25" s="594"/>
      <c r="BH25" s="1456"/>
      <c r="BI25" s="343"/>
      <c r="BJ25" s="343"/>
      <c r="BK25" s="594"/>
      <c r="BL25" s="1458"/>
      <c r="BM25" s="79"/>
      <c r="BN25" s="79"/>
      <c r="BO25" s="31"/>
    </row>
    <row r="26" spans="1:68" ht="47.25" x14ac:dyDescent="0.25">
      <c r="A26" s="1954" t="s">
        <v>16</v>
      </c>
      <c r="B26" s="18" t="s">
        <v>17</v>
      </c>
      <c r="C26" s="675">
        <v>0</v>
      </c>
      <c r="D26" s="520">
        <v>0.35</v>
      </c>
      <c r="E26" s="1136">
        <v>4.9999999999999996E-2</v>
      </c>
      <c r="F26" s="520">
        <v>0.55000000000000004</v>
      </c>
      <c r="G26" s="1136">
        <v>0.44999999999999996</v>
      </c>
      <c r="H26" s="520">
        <v>0.55000000000000004</v>
      </c>
      <c r="I26" s="1136">
        <v>0.35000000000000003</v>
      </c>
      <c r="J26" s="1735">
        <v>0.63</v>
      </c>
      <c r="K26" s="37">
        <v>0.5</v>
      </c>
      <c r="L26" s="915"/>
      <c r="M26" s="5"/>
      <c r="N26" s="5"/>
      <c r="O26" s="5"/>
      <c r="P26" s="62"/>
      <c r="Q26" s="1829"/>
      <c r="R26" s="5"/>
      <c r="S26" s="5"/>
      <c r="T26" s="62"/>
      <c r="U26" s="4"/>
      <c r="V26" s="910">
        <v>0</v>
      </c>
      <c r="W26" s="5">
        <v>0.35</v>
      </c>
      <c r="X26" s="5">
        <v>0.55000000000000004</v>
      </c>
      <c r="Y26" s="5">
        <v>0.55000000000000004</v>
      </c>
      <c r="Z26" s="62">
        <v>0.63</v>
      </c>
      <c r="AA26" s="1829"/>
      <c r="AB26" s="5"/>
      <c r="AC26" s="5"/>
      <c r="AD26" s="5"/>
      <c r="AE26" s="62"/>
      <c r="AF26" s="1455">
        <v>0</v>
      </c>
      <c r="AG26" s="60">
        <v>0.06</v>
      </c>
      <c r="AH26" s="164">
        <v>0.20000000000000004</v>
      </c>
      <c r="AI26" s="156">
        <v>1</v>
      </c>
      <c r="AJ26" s="553">
        <v>0.33333333333333331</v>
      </c>
      <c r="AK26" s="556">
        <v>0.83</v>
      </c>
      <c r="AL26" s="164">
        <v>0.76666666666666661</v>
      </c>
      <c r="AM26" s="60">
        <v>1</v>
      </c>
      <c r="AN26" s="52">
        <v>0.76666666666666661</v>
      </c>
      <c r="AO26" s="1469">
        <v>0</v>
      </c>
      <c r="AP26" s="5">
        <v>0.6</v>
      </c>
      <c r="AQ26" s="5">
        <v>1</v>
      </c>
      <c r="AR26" s="5">
        <v>0.83</v>
      </c>
      <c r="AS26" s="62">
        <v>1</v>
      </c>
      <c r="AT26" s="1829"/>
      <c r="AU26" s="5"/>
      <c r="AV26" s="5"/>
      <c r="AW26" s="5"/>
      <c r="AX26" s="62">
        <v>0</v>
      </c>
      <c r="AY26" s="1455">
        <v>1</v>
      </c>
      <c r="AZ26" s="230">
        <v>0.3</v>
      </c>
      <c r="BA26" s="5">
        <v>0.75</v>
      </c>
      <c r="BB26" s="231">
        <v>1</v>
      </c>
      <c r="BC26" s="62">
        <v>0.75</v>
      </c>
      <c r="BD26" s="1455"/>
      <c r="BE26" s="5"/>
      <c r="BF26" s="5"/>
      <c r="BG26" s="62"/>
      <c r="BH26" s="1455"/>
      <c r="BI26" s="5"/>
      <c r="BJ26" s="5"/>
      <c r="BK26" s="62"/>
      <c r="BL26" s="1455"/>
      <c r="BM26" s="5"/>
      <c r="BN26" s="5"/>
      <c r="BO26" s="37"/>
    </row>
    <row r="27" spans="1:68" ht="48" thickBot="1" x14ac:dyDescent="0.3">
      <c r="A27" s="20" t="s">
        <v>18</v>
      </c>
      <c r="B27" s="67" t="s">
        <v>19</v>
      </c>
      <c r="C27" s="1418">
        <v>0</v>
      </c>
      <c r="D27" s="1231">
        <v>0.17</v>
      </c>
      <c r="E27" s="1183">
        <v>0.17</v>
      </c>
      <c r="F27" s="1231">
        <v>0.5</v>
      </c>
      <c r="G27" s="1183">
        <v>0.1</v>
      </c>
      <c r="H27" s="1231">
        <v>0.31</v>
      </c>
      <c r="I27" s="1183">
        <v>0.1</v>
      </c>
      <c r="J27" s="1738">
        <v>0.3</v>
      </c>
      <c r="K27" s="801">
        <v>0.5</v>
      </c>
      <c r="L27" s="1044"/>
      <c r="M27" s="68"/>
      <c r="N27" s="68"/>
      <c r="O27" s="68"/>
      <c r="P27" s="605"/>
      <c r="Q27" s="1833"/>
      <c r="R27" s="68"/>
      <c r="S27" s="68"/>
      <c r="T27" s="605"/>
      <c r="U27" s="1317"/>
      <c r="V27" s="911">
        <v>0</v>
      </c>
      <c r="W27" s="68">
        <v>0.17</v>
      </c>
      <c r="X27" s="68">
        <v>0.5</v>
      </c>
      <c r="Y27" s="68">
        <v>0.31</v>
      </c>
      <c r="Z27" s="605">
        <v>0.3</v>
      </c>
      <c r="AA27" s="1833"/>
      <c r="AB27" s="68"/>
      <c r="AC27" s="68"/>
      <c r="AD27" s="68"/>
      <c r="AE27" s="605"/>
      <c r="AF27" s="1418">
        <v>0</v>
      </c>
      <c r="AG27" s="1211">
        <v>0</v>
      </c>
      <c r="AH27" s="1176">
        <v>0.5</v>
      </c>
      <c r="AI27" s="441" t="s">
        <v>196</v>
      </c>
      <c r="AJ27" s="1260" t="s">
        <v>196</v>
      </c>
      <c r="AK27" s="441" t="s">
        <v>196</v>
      </c>
      <c r="AL27" s="1261"/>
      <c r="AM27" s="1261"/>
      <c r="AN27" s="1811"/>
      <c r="AO27" s="1470">
        <v>0</v>
      </c>
      <c r="AP27" s="68">
        <v>1</v>
      </c>
      <c r="AQ27" s="68">
        <v>1</v>
      </c>
      <c r="AR27" s="68">
        <v>1</v>
      </c>
      <c r="AS27" s="605"/>
      <c r="AT27" s="1833"/>
      <c r="AU27" s="68"/>
      <c r="AV27" s="68"/>
      <c r="AW27" s="68"/>
      <c r="AX27" s="605">
        <v>0</v>
      </c>
      <c r="AY27" s="1418">
        <v>1</v>
      </c>
      <c r="AZ27" s="1232">
        <v>0.19</v>
      </c>
      <c r="BA27" s="68">
        <v>0.6</v>
      </c>
      <c r="BB27" s="528">
        <v>0.9</v>
      </c>
      <c r="BC27" s="605">
        <v>0.6</v>
      </c>
      <c r="BD27" s="1418"/>
      <c r="BE27" s="68"/>
      <c r="BF27" s="68"/>
      <c r="BG27" s="605"/>
      <c r="BH27" s="1455"/>
      <c r="BI27" s="5"/>
      <c r="BJ27" s="5"/>
      <c r="BK27" s="62"/>
      <c r="BL27" s="1455"/>
      <c r="BM27" s="5"/>
      <c r="BN27" s="5"/>
      <c r="BO27" s="37"/>
    </row>
    <row r="28" spans="1:68" s="2188" customFormat="1" ht="16.5" thickBot="1" x14ac:dyDescent="0.3">
      <c r="A28" s="2175" t="s">
        <v>20</v>
      </c>
      <c r="B28" s="2176"/>
      <c r="C28" s="2176"/>
      <c r="D28" s="2176"/>
      <c r="E28" s="2176"/>
      <c r="F28" s="2176"/>
      <c r="G28" s="2176"/>
      <c r="H28" s="2176"/>
      <c r="I28" s="2176"/>
      <c r="J28" s="2176"/>
      <c r="K28" s="2176"/>
      <c r="L28" s="2176"/>
      <c r="M28" s="2176"/>
      <c r="N28" s="2176"/>
      <c r="O28" s="2176"/>
      <c r="P28" s="2176"/>
      <c r="Q28" s="2176"/>
      <c r="R28" s="2176"/>
      <c r="S28" s="2176"/>
      <c r="T28" s="2176"/>
      <c r="U28" s="2176"/>
      <c r="V28" s="2176"/>
      <c r="W28" s="2176"/>
      <c r="X28" s="2176"/>
      <c r="Y28" s="2176"/>
      <c r="Z28" s="2176"/>
      <c r="AA28" s="2176"/>
      <c r="AB28" s="2176"/>
      <c r="AC28" s="2176"/>
      <c r="AD28" s="2176"/>
      <c r="AE28" s="2176"/>
      <c r="AF28" s="2176"/>
      <c r="AG28" s="2176"/>
      <c r="AH28" s="2176"/>
      <c r="AI28" s="2176"/>
      <c r="AJ28" s="2176"/>
      <c r="AK28" s="2176"/>
      <c r="AL28" s="2176"/>
      <c r="AM28" s="2176"/>
      <c r="AN28" s="2176"/>
      <c r="AO28" s="2176"/>
      <c r="AP28" s="2176"/>
      <c r="AQ28" s="2176"/>
      <c r="AR28" s="2176"/>
      <c r="AS28" s="2176"/>
      <c r="AT28" s="2176"/>
      <c r="AU28" s="2176"/>
      <c r="AV28" s="2176"/>
      <c r="AW28" s="2176"/>
      <c r="AX28" s="2176"/>
      <c r="AY28" s="2176"/>
      <c r="AZ28" s="2176"/>
      <c r="BA28" s="2176"/>
      <c r="BB28" s="2176"/>
      <c r="BC28" s="2176"/>
      <c r="BD28" s="2176"/>
      <c r="BE28" s="2176"/>
      <c r="BF28" s="2176"/>
      <c r="BG28" s="2176"/>
      <c r="BH28" s="2176"/>
      <c r="BI28" s="2176"/>
      <c r="BJ28" s="2176"/>
      <c r="BK28" s="2176"/>
      <c r="BL28" s="2176"/>
      <c r="BM28" s="2176"/>
      <c r="BN28" s="2176"/>
      <c r="BO28" s="2176"/>
    </row>
    <row r="29" spans="1:68" s="85" customFormat="1" ht="31.5" x14ac:dyDescent="0.25">
      <c r="A29" s="1165" t="s">
        <v>21</v>
      </c>
      <c r="B29" s="1285" t="s">
        <v>22</v>
      </c>
      <c r="C29" s="1419">
        <v>0</v>
      </c>
      <c r="D29" s="1215">
        <v>1</v>
      </c>
      <c r="E29" s="1198">
        <v>0.375</v>
      </c>
      <c r="F29" s="1215">
        <v>0.1</v>
      </c>
      <c r="G29" s="1198">
        <v>0.875</v>
      </c>
      <c r="H29" s="1200">
        <v>0.6</v>
      </c>
      <c r="I29" s="1198">
        <v>0.875</v>
      </c>
      <c r="J29" s="1740">
        <v>0.4</v>
      </c>
      <c r="K29" s="90">
        <v>0.53</v>
      </c>
      <c r="L29" s="1034"/>
      <c r="M29" s="74"/>
      <c r="N29" s="74"/>
      <c r="O29" s="74"/>
      <c r="P29" s="600"/>
      <c r="Q29" s="1904"/>
      <c r="R29" s="74"/>
      <c r="S29" s="74"/>
      <c r="T29" s="600"/>
      <c r="U29" s="89"/>
      <c r="V29" s="893">
        <v>0</v>
      </c>
      <c r="W29" s="74">
        <v>1</v>
      </c>
      <c r="X29" s="74">
        <v>1</v>
      </c>
      <c r="Y29" s="74">
        <v>0.6</v>
      </c>
      <c r="Z29" s="600">
        <v>0.4</v>
      </c>
      <c r="AA29" s="1904"/>
      <c r="AB29" s="74"/>
      <c r="AC29" s="74"/>
      <c r="AD29" s="74"/>
      <c r="AE29" s="600"/>
      <c r="AF29" s="1454">
        <v>0</v>
      </c>
      <c r="AG29" s="1216">
        <v>0</v>
      </c>
      <c r="AH29" s="1166">
        <v>0</v>
      </c>
      <c r="AI29" s="1243">
        <v>0</v>
      </c>
      <c r="AJ29" s="1217">
        <v>0</v>
      </c>
      <c r="AK29" s="565">
        <v>1</v>
      </c>
      <c r="AL29" s="1166">
        <v>0.1</v>
      </c>
      <c r="AM29" s="565">
        <v>1</v>
      </c>
      <c r="AN29" s="1809">
        <v>0.1</v>
      </c>
      <c r="AO29" s="1468">
        <v>0</v>
      </c>
      <c r="AP29" s="74">
        <v>0</v>
      </c>
      <c r="AQ29" s="74">
        <v>0</v>
      </c>
      <c r="AR29" s="74">
        <v>1</v>
      </c>
      <c r="AS29" s="600">
        <v>1</v>
      </c>
      <c r="AT29" s="1904"/>
      <c r="AU29" s="74"/>
      <c r="AV29" s="74"/>
      <c r="AW29" s="74"/>
      <c r="AX29" s="600">
        <v>0</v>
      </c>
      <c r="AY29" s="1454">
        <v>0.14000000000000001</v>
      </c>
      <c r="AZ29" s="259">
        <v>0.26</v>
      </c>
      <c r="BA29" s="74">
        <v>0.75</v>
      </c>
      <c r="BB29" s="531">
        <v>0.7</v>
      </c>
      <c r="BC29" s="600">
        <v>0.75</v>
      </c>
      <c r="BD29" s="1454"/>
      <c r="BE29" s="74"/>
      <c r="BF29" s="74"/>
      <c r="BG29" s="600"/>
      <c r="BH29" s="1454"/>
      <c r="BI29" s="74"/>
      <c r="BJ29" s="74"/>
      <c r="BK29" s="600"/>
      <c r="BL29" s="1455"/>
      <c r="BM29" s="5"/>
      <c r="BN29" s="5"/>
      <c r="BO29" s="37"/>
    </row>
    <row r="30" spans="1:68" ht="31.5" x14ac:dyDescent="0.25">
      <c r="A30" s="1118" t="s">
        <v>23</v>
      </c>
      <c r="B30" s="18" t="s">
        <v>24</v>
      </c>
      <c r="C30" s="1420">
        <v>0</v>
      </c>
      <c r="D30" s="230">
        <v>0</v>
      </c>
      <c r="E30" s="5">
        <v>7.0000000000000007E-2</v>
      </c>
      <c r="F30" s="520">
        <v>0</v>
      </c>
      <c r="G30" s="1136">
        <v>0</v>
      </c>
      <c r="H30" s="231">
        <v>0.63</v>
      </c>
      <c r="I30" s="5">
        <v>0.35</v>
      </c>
      <c r="J30" s="1730">
        <v>0.5</v>
      </c>
      <c r="K30" s="37">
        <v>0.48</v>
      </c>
      <c r="L30" s="915"/>
      <c r="M30" s="5"/>
      <c r="N30" s="5"/>
      <c r="O30" s="5"/>
      <c r="P30" s="62"/>
      <c r="Q30" s="1829"/>
      <c r="R30" s="5"/>
      <c r="S30" s="5"/>
      <c r="T30" s="62"/>
      <c r="U30" s="4"/>
      <c r="V30" s="910">
        <v>0</v>
      </c>
      <c r="W30" s="5">
        <v>0</v>
      </c>
      <c r="X30" s="5">
        <v>0</v>
      </c>
      <c r="Y30" s="5">
        <v>0.63</v>
      </c>
      <c r="Z30" s="62">
        <v>0.5</v>
      </c>
      <c r="AA30" s="1829"/>
      <c r="AB30" s="5"/>
      <c r="AC30" s="5"/>
      <c r="AD30" s="5"/>
      <c r="AE30" s="62"/>
      <c r="AF30" s="1455">
        <v>0</v>
      </c>
      <c r="AG30" s="60">
        <v>0</v>
      </c>
      <c r="AH30" s="164">
        <v>0.3666666666666667</v>
      </c>
      <c r="AI30" s="556">
        <v>1</v>
      </c>
      <c r="AJ30" s="164">
        <v>0.39999999999999997</v>
      </c>
      <c r="AK30" s="60"/>
      <c r="AL30" s="164">
        <v>0.46666666666666662</v>
      </c>
      <c r="AM30" s="556">
        <v>0.8</v>
      </c>
      <c r="AN30" s="52">
        <v>0.46666666666666662</v>
      </c>
      <c r="AO30" s="1469">
        <v>0</v>
      </c>
      <c r="AP30" s="5">
        <v>0</v>
      </c>
      <c r="AQ30" s="5">
        <v>1</v>
      </c>
      <c r="AR30" s="5">
        <v>0</v>
      </c>
      <c r="AS30" s="62">
        <v>0.8</v>
      </c>
      <c r="AT30" s="1829"/>
      <c r="AU30" s="5"/>
      <c r="AV30" s="5"/>
      <c r="AW30" s="5"/>
      <c r="AX30" s="62">
        <v>0</v>
      </c>
      <c r="AY30" s="1455">
        <v>0.14000000000000001</v>
      </c>
      <c r="AZ30" s="230">
        <v>0.21</v>
      </c>
      <c r="BA30" s="5">
        <v>0.75</v>
      </c>
      <c r="BB30" s="231">
        <v>0.4</v>
      </c>
      <c r="BC30" s="62">
        <v>0.75</v>
      </c>
      <c r="BD30" s="1455"/>
      <c r="BE30" s="5"/>
      <c r="BF30" s="5"/>
      <c r="BG30" s="62"/>
      <c r="BH30" s="1455"/>
      <c r="BI30" s="5"/>
      <c r="BJ30" s="5"/>
      <c r="BK30" s="62"/>
      <c r="BL30" s="1455"/>
      <c r="BM30" s="5"/>
      <c r="BN30" s="5"/>
      <c r="BO30" s="37"/>
    </row>
    <row r="31" spans="1:68" ht="48" thickBot="1" x14ac:dyDescent="0.3">
      <c r="A31" s="1209" t="s">
        <v>25</v>
      </c>
      <c r="B31" s="21" t="s">
        <v>26</v>
      </c>
      <c r="C31" s="1421">
        <v>0</v>
      </c>
      <c r="D31" s="1258">
        <v>10</v>
      </c>
      <c r="E31" s="1250">
        <v>12</v>
      </c>
      <c r="F31" s="1158">
        <v>0</v>
      </c>
      <c r="G31" s="1250">
        <v>10</v>
      </c>
      <c r="H31" s="1158">
        <v>7</v>
      </c>
      <c r="I31" s="1250">
        <v>12</v>
      </c>
      <c r="J31" s="1741">
        <v>3</v>
      </c>
      <c r="K31" s="102">
        <v>30</v>
      </c>
      <c r="L31" s="916"/>
      <c r="M31" s="428"/>
      <c r="N31" s="428"/>
      <c r="O31" s="428"/>
      <c r="P31" s="596"/>
      <c r="Q31" s="1905"/>
      <c r="R31" s="428"/>
      <c r="S31" s="428"/>
      <c r="T31" s="596"/>
      <c r="U31" s="239"/>
      <c r="V31" s="894">
        <v>0</v>
      </c>
      <c r="W31" s="428">
        <v>10</v>
      </c>
      <c r="X31" s="428">
        <v>0</v>
      </c>
      <c r="Y31" s="428">
        <v>7</v>
      </c>
      <c r="Z31" s="596">
        <v>7</v>
      </c>
      <c r="AA31" s="1905"/>
      <c r="AB31" s="428"/>
      <c r="AC31" s="428"/>
      <c r="AD31" s="428"/>
      <c r="AE31" s="596"/>
      <c r="AF31" s="1457">
        <v>0</v>
      </c>
      <c r="AG31" s="1161">
        <v>0</v>
      </c>
      <c r="AH31" s="1239">
        <v>5</v>
      </c>
      <c r="AI31" s="1222">
        <v>24</v>
      </c>
      <c r="AJ31" s="1239">
        <v>21</v>
      </c>
      <c r="AK31" s="1222">
        <v>68</v>
      </c>
      <c r="AL31" s="1239">
        <v>54</v>
      </c>
      <c r="AM31" s="1222">
        <v>73</v>
      </c>
      <c r="AN31" s="1812">
        <v>54</v>
      </c>
      <c r="AO31" s="1474">
        <v>0</v>
      </c>
      <c r="AP31" s="428">
        <v>0</v>
      </c>
      <c r="AQ31" s="428">
        <v>24</v>
      </c>
      <c r="AR31" s="428">
        <v>4</v>
      </c>
      <c r="AS31" s="596">
        <v>2</v>
      </c>
      <c r="AT31" s="1905">
        <v>0</v>
      </c>
      <c r="AU31" s="428">
        <v>0</v>
      </c>
      <c r="AV31" s="428">
        <v>0</v>
      </c>
      <c r="AW31" s="428">
        <v>64</v>
      </c>
      <c r="AX31" s="596">
        <v>71</v>
      </c>
      <c r="AY31" s="1457">
        <v>2</v>
      </c>
      <c r="AZ31" s="532">
        <v>20</v>
      </c>
      <c r="BA31" s="428">
        <v>10</v>
      </c>
      <c r="BB31" s="532">
        <v>15</v>
      </c>
      <c r="BC31" s="596">
        <v>10</v>
      </c>
      <c r="BD31" s="1457">
        <v>6</v>
      </c>
      <c r="BE31" s="428"/>
      <c r="BF31" s="428"/>
      <c r="BG31" s="596"/>
      <c r="BH31" s="1458"/>
      <c r="BI31" s="79"/>
      <c r="BJ31" s="79"/>
      <c r="BK31" s="595"/>
      <c r="BL31" s="1458"/>
      <c r="BM31" s="79"/>
      <c r="BN31" s="79"/>
      <c r="BO31" s="31"/>
    </row>
    <row r="32" spans="1:68" s="1906" customFormat="1" ht="16.5" thickBot="1" x14ac:dyDescent="0.3">
      <c r="A32" s="2175" t="s">
        <v>27</v>
      </c>
      <c r="B32" s="2176"/>
      <c r="C32" s="2176"/>
      <c r="D32" s="2176"/>
      <c r="E32" s="2176"/>
      <c r="F32" s="2176"/>
      <c r="G32" s="2176"/>
      <c r="H32" s="2176"/>
      <c r="I32" s="2176"/>
      <c r="J32" s="2176"/>
      <c r="K32" s="2176"/>
      <c r="L32" s="2176"/>
      <c r="M32" s="2176"/>
      <c r="N32" s="2176"/>
      <c r="O32" s="2176"/>
      <c r="P32" s="2176"/>
      <c r="Q32" s="2176"/>
      <c r="R32" s="2176"/>
      <c r="S32" s="2176"/>
      <c r="T32" s="2176"/>
      <c r="U32" s="2176"/>
      <c r="V32" s="2176"/>
      <c r="W32" s="2176"/>
      <c r="X32" s="2176"/>
      <c r="Y32" s="2176"/>
      <c r="Z32" s="2176"/>
      <c r="AA32" s="2176"/>
      <c r="AB32" s="2176"/>
      <c r="AC32" s="2176"/>
      <c r="AD32" s="2176"/>
      <c r="AE32" s="2176"/>
      <c r="AF32" s="2176"/>
      <c r="AG32" s="2176"/>
      <c r="AH32" s="2176"/>
      <c r="AI32" s="2176"/>
      <c r="AJ32" s="2176"/>
      <c r="AK32" s="2176"/>
      <c r="AL32" s="2176"/>
      <c r="AM32" s="2176"/>
      <c r="AN32" s="2176"/>
      <c r="AO32" s="2176"/>
      <c r="AP32" s="2176"/>
      <c r="AQ32" s="2176"/>
      <c r="AR32" s="2176"/>
      <c r="AS32" s="2176"/>
      <c r="AT32" s="2176"/>
      <c r="AU32" s="2176"/>
      <c r="AV32" s="2176"/>
      <c r="AW32" s="2176"/>
      <c r="AX32" s="2176"/>
      <c r="AY32" s="2176"/>
      <c r="AZ32" s="2176"/>
      <c r="BA32" s="2176"/>
      <c r="BB32" s="2176"/>
      <c r="BC32" s="2176"/>
      <c r="BD32" s="2176"/>
      <c r="BE32" s="2176"/>
      <c r="BF32" s="2176"/>
      <c r="BG32" s="2176"/>
      <c r="BH32" s="2176"/>
      <c r="BI32" s="2176"/>
      <c r="BJ32" s="2176"/>
      <c r="BK32" s="2176"/>
      <c r="BL32" s="2176"/>
      <c r="BM32" s="2176"/>
      <c r="BN32" s="2176"/>
      <c r="BO32" s="2177"/>
    </row>
    <row r="33" spans="1:67" ht="31.5" x14ac:dyDescent="0.25">
      <c r="A33" s="26" t="s">
        <v>28</v>
      </c>
      <c r="B33" s="22" t="s">
        <v>29</v>
      </c>
      <c r="C33" s="1415">
        <v>0</v>
      </c>
      <c r="D33" s="1652" t="s">
        <v>217</v>
      </c>
      <c r="E33" s="1179">
        <v>6</v>
      </c>
      <c r="F33" s="1180">
        <v>0</v>
      </c>
      <c r="G33" s="1179">
        <v>1</v>
      </c>
      <c r="H33" s="1180">
        <v>2</v>
      </c>
      <c r="I33" s="1179">
        <v>11</v>
      </c>
      <c r="J33" s="1736">
        <v>13</v>
      </c>
      <c r="K33" s="53">
        <v>1</v>
      </c>
      <c r="L33" s="1036"/>
      <c r="M33" s="343"/>
      <c r="N33" s="343"/>
      <c r="O33" s="343"/>
      <c r="P33" s="594"/>
      <c r="Q33" s="1902"/>
      <c r="R33" s="343"/>
      <c r="S33" s="343"/>
      <c r="T33" s="594"/>
      <c r="U33" s="1320"/>
      <c r="V33" s="895">
        <v>360</v>
      </c>
      <c r="W33" s="343">
        <v>342</v>
      </c>
      <c r="X33" s="343">
        <v>0</v>
      </c>
      <c r="Y33" s="343">
        <v>2</v>
      </c>
      <c r="Z33" s="594">
        <v>13</v>
      </c>
      <c r="AA33" s="1902"/>
      <c r="AB33" s="343"/>
      <c r="AC33" s="343"/>
      <c r="AD33" s="343"/>
      <c r="AE33" s="594"/>
      <c r="AF33" s="1456">
        <v>0</v>
      </c>
      <c r="AG33" s="1181">
        <v>3</v>
      </c>
      <c r="AH33" s="1274">
        <v>1</v>
      </c>
      <c r="AI33" s="1181">
        <v>1</v>
      </c>
      <c r="AJ33" s="1274">
        <v>1</v>
      </c>
      <c r="AK33" s="1181">
        <v>2</v>
      </c>
      <c r="AL33" s="1274">
        <v>3</v>
      </c>
      <c r="AM33" s="1181">
        <v>2</v>
      </c>
      <c r="AN33" s="1293">
        <v>3</v>
      </c>
      <c r="AO33" s="1473">
        <v>0</v>
      </c>
      <c r="AP33" s="343">
        <v>3</v>
      </c>
      <c r="AQ33" s="343">
        <v>1</v>
      </c>
      <c r="AR33" s="343">
        <v>2</v>
      </c>
      <c r="AS33" s="594">
        <v>2</v>
      </c>
      <c r="AT33" s="1902"/>
      <c r="AU33" s="343"/>
      <c r="AV33" s="343"/>
      <c r="AW33" s="343"/>
      <c r="AX33" s="594"/>
      <c r="AY33" s="1456">
        <v>1</v>
      </c>
      <c r="AZ33" s="261">
        <v>29</v>
      </c>
      <c r="BA33" s="343">
        <v>120</v>
      </c>
      <c r="BB33" s="261">
        <v>14</v>
      </c>
      <c r="BC33" s="594">
        <v>120</v>
      </c>
      <c r="BD33" s="1456"/>
      <c r="BE33" s="343"/>
      <c r="BF33" s="343"/>
      <c r="BG33" s="594"/>
      <c r="BH33" s="1458"/>
      <c r="BI33" s="79"/>
      <c r="BJ33" s="79"/>
      <c r="BK33" s="595"/>
      <c r="BL33" s="1458"/>
      <c r="BM33" s="79"/>
      <c r="BN33" s="79"/>
      <c r="BO33" s="31"/>
    </row>
    <row r="34" spans="1:67" ht="31.5" x14ac:dyDescent="0.25">
      <c r="A34" s="17" t="s">
        <v>30</v>
      </c>
      <c r="B34" s="18" t="s">
        <v>31</v>
      </c>
      <c r="C34" s="827"/>
      <c r="D34" s="8"/>
      <c r="E34" s="8"/>
      <c r="F34" s="8">
        <v>0</v>
      </c>
      <c r="G34" s="8"/>
      <c r="H34" s="8" t="s">
        <v>192</v>
      </c>
      <c r="I34" s="8"/>
      <c r="J34" s="338"/>
      <c r="K34" s="31"/>
      <c r="L34" s="914"/>
      <c r="M34" s="79"/>
      <c r="N34" s="79"/>
      <c r="O34" s="79"/>
      <c r="P34" s="595"/>
      <c r="Q34" s="1852"/>
      <c r="R34" s="79"/>
      <c r="S34" s="79"/>
      <c r="T34" s="595"/>
      <c r="U34" s="78"/>
      <c r="V34" s="896">
        <v>0</v>
      </c>
      <c r="W34" s="79">
        <v>0</v>
      </c>
      <c r="X34" s="79">
        <v>0</v>
      </c>
      <c r="Y34" s="79"/>
      <c r="Z34" s="595"/>
      <c r="AA34" s="1852"/>
      <c r="AB34" s="79"/>
      <c r="AC34" s="79"/>
      <c r="AD34" s="79"/>
      <c r="AE34" s="595"/>
      <c r="AF34" s="1458">
        <v>0</v>
      </c>
      <c r="AG34" s="1130">
        <v>34</v>
      </c>
      <c r="AH34" s="1668">
        <v>20</v>
      </c>
      <c r="AI34" s="1130">
        <v>0</v>
      </c>
      <c r="AJ34" s="1668">
        <v>10</v>
      </c>
      <c r="AK34" s="1125">
        <v>0</v>
      </c>
      <c r="AL34" s="1668">
        <v>20</v>
      </c>
      <c r="AM34" s="1130">
        <v>0</v>
      </c>
      <c r="AN34" s="1813">
        <v>20</v>
      </c>
      <c r="AO34" s="1475">
        <v>0</v>
      </c>
      <c r="AP34" s="79">
        <v>34</v>
      </c>
      <c r="AQ34" s="79">
        <v>0</v>
      </c>
      <c r="AR34" s="79">
        <v>0</v>
      </c>
      <c r="AS34" s="595"/>
      <c r="AT34" s="1852"/>
      <c r="AU34" s="79"/>
      <c r="AV34" s="79"/>
      <c r="AW34" s="79"/>
      <c r="AX34" s="595"/>
      <c r="AY34" s="1458"/>
      <c r="AZ34" s="79"/>
      <c r="BA34" s="79"/>
      <c r="BB34" s="79"/>
      <c r="BC34" s="595"/>
      <c r="BD34" s="1458"/>
      <c r="BE34" s="79"/>
      <c r="BF34" s="79"/>
      <c r="BG34" s="595"/>
      <c r="BH34" s="1458"/>
      <c r="BI34" s="79"/>
      <c r="BJ34" s="79"/>
      <c r="BK34" s="595"/>
      <c r="BL34" s="1458"/>
      <c r="BM34" s="79"/>
      <c r="BN34" s="79"/>
      <c r="BO34" s="31"/>
    </row>
    <row r="35" spans="1:67" ht="31.5" x14ac:dyDescent="0.25">
      <c r="A35" s="19" t="s">
        <v>191</v>
      </c>
      <c r="B35" s="18" t="s">
        <v>32</v>
      </c>
      <c r="C35" s="1422">
        <v>40</v>
      </c>
      <c r="D35" s="1127">
        <v>89</v>
      </c>
      <c r="E35" s="1126">
        <v>50</v>
      </c>
      <c r="F35" s="1124">
        <v>0</v>
      </c>
      <c r="G35" s="1126">
        <v>100</v>
      </c>
      <c r="H35" s="1124">
        <v>0</v>
      </c>
      <c r="I35" s="1126">
        <v>150</v>
      </c>
      <c r="J35" s="1742">
        <v>6</v>
      </c>
      <c r="K35" s="31">
        <v>200</v>
      </c>
      <c r="L35" s="914"/>
      <c r="M35" s="79"/>
      <c r="N35" s="79"/>
      <c r="O35" s="79"/>
      <c r="P35" s="595"/>
      <c r="Q35" s="1852"/>
      <c r="R35" s="79"/>
      <c r="S35" s="79"/>
      <c r="T35" s="595"/>
      <c r="U35" s="78"/>
      <c r="V35" s="896">
        <v>40</v>
      </c>
      <c r="W35" s="79">
        <v>89</v>
      </c>
      <c r="X35" s="79">
        <v>0</v>
      </c>
      <c r="Y35" s="79"/>
      <c r="Z35" s="595">
        <v>6</v>
      </c>
      <c r="AA35" s="1852"/>
      <c r="AB35" s="79"/>
      <c r="AC35" s="79"/>
      <c r="AD35" s="79"/>
      <c r="AE35" s="595"/>
      <c r="AF35" s="1458">
        <v>0</v>
      </c>
      <c r="AG35" s="1125">
        <v>1</v>
      </c>
      <c r="AH35" s="1668">
        <v>9</v>
      </c>
      <c r="AI35" s="1130">
        <v>5</v>
      </c>
      <c r="AJ35" s="1668">
        <v>5</v>
      </c>
      <c r="AK35" s="1130">
        <v>12</v>
      </c>
      <c r="AL35" s="1668">
        <v>13</v>
      </c>
      <c r="AM35" s="1130">
        <v>17</v>
      </c>
      <c r="AN35" s="1813">
        <v>13</v>
      </c>
      <c r="AO35" s="1475">
        <v>0</v>
      </c>
      <c r="AP35" s="79">
        <v>1</v>
      </c>
      <c r="AQ35" s="79">
        <v>5</v>
      </c>
      <c r="AR35" s="79">
        <v>2</v>
      </c>
      <c r="AS35" s="595">
        <v>7</v>
      </c>
      <c r="AT35" s="1852">
        <v>0</v>
      </c>
      <c r="AU35" s="79">
        <v>0</v>
      </c>
      <c r="AV35" s="79">
        <v>0</v>
      </c>
      <c r="AW35" s="79">
        <v>10</v>
      </c>
      <c r="AX35" s="595">
        <v>10</v>
      </c>
      <c r="AY35" s="1458">
        <v>20</v>
      </c>
      <c r="AZ35" s="315">
        <v>122</v>
      </c>
      <c r="BA35" s="79">
        <v>2</v>
      </c>
      <c r="BB35" s="79"/>
      <c r="BC35" s="595">
        <v>2</v>
      </c>
      <c r="BD35" s="1458"/>
      <c r="BE35" s="79"/>
      <c r="BF35" s="79"/>
      <c r="BG35" s="595"/>
      <c r="BH35" s="1458"/>
      <c r="BI35" s="79"/>
      <c r="BJ35" s="79"/>
      <c r="BK35" s="595"/>
      <c r="BL35" s="1458"/>
      <c r="BM35" s="79"/>
      <c r="BN35" s="79"/>
      <c r="BO35" s="31"/>
    </row>
    <row r="36" spans="1:67" ht="32.25" thickBot="1" x14ac:dyDescent="0.3">
      <c r="A36" s="116" t="s">
        <v>33</v>
      </c>
      <c r="B36" s="409" t="s">
        <v>29</v>
      </c>
      <c r="C36" s="1423">
        <v>0</v>
      </c>
      <c r="D36" s="1158" t="s">
        <v>212</v>
      </c>
      <c r="E36" s="1250">
        <v>6</v>
      </c>
      <c r="F36" s="1258" t="s">
        <v>213</v>
      </c>
      <c r="G36" s="1250">
        <v>1</v>
      </c>
      <c r="H36" s="1158" t="s">
        <v>214</v>
      </c>
      <c r="I36" s="1250">
        <v>11</v>
      </c>
      <c r="J36" s="1741">
        <v>10</v>
      </c>
      <c r="K36" s="102">
        <v>1030</v>
      </c>
      <c r="L36" s="914"/>
      <c r="M36" s="79"/>
      <c r="N36" s="79"/>
      <c r="O36" s="79"/>
      <c r="P36" s="595"/>
      <c r="Q36" s="1852"/>
      <c r="R36" s="79"/>
      <c r="S36" s="79"/>
      <c r="T36" s="595"/>
      <c r="U36" s="78"/>
      <c r="V36" s="896">
        <v>600</v>
      </c>
      <c r="W36" s="79">
        <v>340</v>
      </c>
      <c r="X36" s="79">
        <v>2</v>
      </c>
      <c r="Y36" s="79">
        <v>1</v>
      </c>
      <c r="Z36" s="595">
        <v>10</v>
      </c>
      <c r="AA36" s="1852"/>
      <c r="AB36" s="79"/>
      <c r="AC36" s="79"/>
      <c r="AD36" s="79"/>
      <c r="AE36" s="595"/>
      <c r="AF36" s="1458">
        <v>0</v>
      </c>
      <c r="AG36" s="1130">
        <v>2</v>
      </c>
      <c r="AH36" s="1668">
        <v>1</v>
      </c>
      <c r="AI36" s="1130">
        <v>3</v>
      </c>
      <c r="AJ36" s="1668">
        <v>1</v>
      </c>
      <c r="AK36" s="1130">
        <v>1</v>
      </c>
      <c r="AL36" s="1668">
        <v>1</v>
      </c>
      <c r="AM36" s="1130">
        <v>21</v>
      </c>
      <c r="AN36" s="1813">
        <v>1</v>
      </c>
      <c r="AO36" s="1475">
        <v>0</v>
      </c>
      <c r="AP36" s="79">
        <v>2</v>
      </c>
      <c r="AQ36" s="79">
        <v>3</v>
      </c>
      <c r="AR36" s="79">
        <v>1</v>
      </c>
      <c r="AS36" s="595">
        <v>2</v>
      </c>
      <c r="AT36" s="1852"/>
      <c r="AU36" s="79"/>
      <c r="AV36" s="79"/>
      <c r="AW36" s="79"/>
      <c r="AX36" s="595">
        <v>19</v>
      </c>
      <c r="AY36" s="1458">
        <v>6</v>
      </c>
      <c r="AZ36" s="1663">
        <v>17</v>
      </c>
      <c r="BA36" s="79">
        <v>40</v>
      </c>
      <c r="BB36" s="262">
        <v>6</v>
      </c>
      <c r="BC36" s="595">
        <v>40</v>
      </c>
      <c r="BD36" s="1458">
        <v>6</v>
      </c>
      <c r="BE36" s="79"/>
      <c r="BF36" s="79"/>
      <c r="BG36" s="595"/>
      <c r="BH36" s="1458"/>
      <c r="BI36" s="79"/>
      <c r="BJ36" s="79"/>
      <c r="BK36" s="595"/>
      <c r="BL36" s="1458"/>
      <c r="BM36" s="79"/>
      <c r="BN36" s="79"/>
      <c r="BO36" s="31"/>
    </row>
    <row r="37" spans="1:67" s="1959" customFormat="1" ht="17.100000000000001" customHeight="1" thickBot="1" x14ac:dyDescent="0.3">
      <c r="A37" s="1956" t="s">
        <v>34</v>
      </c>
      <c r="B37" s="1957"/>
      <c r="C37" s="1957"/>
      <c r="D37" s="1957"/>
      <c r="E37" s="1957"/>
      <c r="F37" s="1957"/>
      <c r="G37" s="1957"/>
      <c r="H37" s="1957"/>
      <c r="I37" s="1957"/>
      <c r="J37" s="1957"/>
      <c r="K37" s="1957"/>
      <c r="L37" s="1957"/>
      <c r="M37" s="1957"/>
      <c r="N37" s="1957"/>
      <c r="O37" s="1957"/>
      <c r="P37" s="1957"/>
      <c r="Q37" s="1957"/>
      <c r="R37" s="1957"/>
      <c r="S37" s="1957"/>
      <c r="T37" s="1957"/>
      <c r="U37" s="1957"/>
      <c r="V37" s="1957"/>
      <c r="W37" s="1957"/>
      <c r="X37" s="1957"/>
      <c r="Y37" s="1957"/>
      <c r="Z37" s="1957"/>
      <c r="AA37" s="1957"/>
      <c r="AB37" s="1957"/>
      <c r="AC37" s="1957"/>
      <c r="AD37" s="1957"/>
      <c r="AE37" s="1957"/>
      <c r="AF37" s="1957"/>
      <c r="AG37" s="1957"/>
      <c r="AH37" s="1957"/>
      <c r="AI37" s="1957"/>
      <c r="AJ37" s="1957"/>
      <c r="AK37" s="1957"/>
      <c r="AL37" s="1958"/>
      <c r="AM37" s="1795"/>
      <c r="AN37" s="1956"/>
      <c r="AO37" s="1957"/>
      <c r="AP37" s="1957"/>
      <c r="AQ37" s="1957"/>
      <c r="AR37" s="1957"/>
      <c r="AS37" s="1957"/>
      <c r="AT37" s="1957"/>
      <c r="AU37" s="1957"/>
      <c r="AV37" s="1957"/>
      <c r="AW37" s="1957"/>
      <c r="AX37" s="1957"/>
      <c r="AY37" s="1957"/>
      <c r="AZ37" s="1957"/>
      <c r="BA37" s="1957"/>
      <c r="BB37" s="1957"/>
      <c r="BC37" s="1957"/>
      <c r="BD37" s="1957"/>
      <c r="BE37" s="1172"/>
      <c r="BF37" s="1172"/>
      <c r="BG37" s="1336"/>
      <c r="BH37" s="1353"/>
      <c r="BI37" s="1172"/>
      <c r="BJ37" s="1172"/>
      <c r="BK37" s="1336"/>
      <c r="BL37" s="1353"/>
      <c r="BM37" s="1172"/>
      <c r="BN37" s="1172"/>
      <c r="BO37" s="1377"/>
    </row>
    <row r="38" spans="1:67" s="2256" customFormat="1" ht="48.95" customHeight="1" thickBot="1" x14ac:dyDescent="0.3">
      <c r="A38" s="2276" t="s">
        <v>35</v>
      </c>
      <c r="B38" s="2277"/>
      <c r="C38" s="2277"/>
      <c r="D38" s="2277"/>
      <c r="E38" s="2277"/>
      <c r="F38" s="2277"/>
      <c r="G38" s="2277"/>
      <c r="H38" s="2277"/>
      <c r="I38" s="2277"/>
      <c r="J38" s="2277"/>
      <c r="K38" s="2277"/>
      <c r="L38" s="2277"/>
      <c r="M38" s="2277"/>
      <c r="N38" s="2277"/>
      <c r="O38" s="2277"/>
      <c r="P38" s="2277"/>
      <c r="Q38" s="2277"/>
      <c r="R38" s="2277"/>
      <c r="S38" s="2277"/>
      <c r="T38" s="2277"/>
      <c r="U38" s="2277"/>
      <c r="V38" s="2277"/>
      <c r="W38" s="2277"/>
      <c r="X38" s="2277"/>
      <c r="Y38" s="2277"/>
      <c r="Z38" s="2277"/>
      <c r="AA38" s="2277"/>
      <c r="AB38" s="2277"/>
      <c r="AC38" s="2277"/>
      <c r="AD38" s="2277"/>
      <c r="AE38" s="2277"/>
      <c r="AF38" s="2277"/>
      <c r="AG38" s="2277"/>
      <c r="AH38" s="2277"/>
      <c r="AI38" s="2277"/>
      <c r="AJ38" s="2277"/>
      <c r="AK38" s="2277"/>
      <c r="AL38" s="2277"/>
      <c r="AM38" s="2277"/>
      <c r="AN38" s="2277"/>
      <c r="AO38" s="2277"/>
      <c r="AP38" s="2277"/>
      <c r="AQ38" s="2277"/>
      <c r="AR38" s="2277"/>
      <c r="AS38" s="2277"/>
      <c r="AT38" s="2277"/>
      <c r="AU38" s="2277"/>
      <c r="AV38" s="2277"/>
      <c r="AW38" s="2277"/>
      <c r="AX38" s="2277"/>
      <c r="AY38" s="2277"/>
      <c r="AZ38" s="2277"/>
      <c r="BA38" s="2277"/>
      <c r="BB38" s="2277"/>
      <c r="BC38" s="2277"/>
      <c r="BD38" s="2277"/>
      <c r="BE38" s="2277"/>
      <c r="BF38" s="2277"/>
      <c r="BG38" s="2277"/>
      <c r="BH38" s="2277"/>
      <c r="BI38" s="2277"/>
      <c r="BJ38" s="2277"/>
      <c r="BK38" s="2277"/>
      <c r="BL38" s="2277"/>
      <c r="BM38" s="2277"/>
      <c r="BN38" s="2277"/>
      <c r="BO38" s="2277"/>
    </row>
    <row r="39" spans="1:67" ht="31.5" x14ac:dyDescent="0.25">
      <c r="A39" s="96" t="s">
        <v>36</v>
      </c>
      <c r="B39" s="22" t="s">
        <v>37</v>
      </c>
      <c r="C39" s="1424">
        <v>0.13</v>
      </c>
      <c r="D39" s="1215">
        <v>0.14000000000000001</v>
      </c>
      <c r="E39" s="1198">
        <v>0.2</v>
      </c>
      <c r="F39" s="1215">
        <v>0.37</v>
      </c>
      <c r="G39" s="1198">
        <v>0.25</v>
      </c>
      <c r="H39" s="1215">
        <v>0.48</v>
      </c>
      <c r="I39" s="1198">
        <v>0.3</v>
      </c>
      <c r="J39" s="1734">
        <v>0.83</v>
      </c>
      <c r="K39" s="1295">
        <v>0.33</v>
      </c>
      <c r="L39" s="1933"/>
      <c r="M39" s="1084"/>
      <c r="N39" s="1084"/>
      <c r="O39" s="1084"/>
      <c r="P39" s="63"/>
      <c r="Q39" s="1853">
        <v>0.08</v>
      </c>
      <c r="R39" s="625"/>
      <c r="S39" s="1084"/>
      <c r="T39" s="63"/>
      <c r="U39" s="1322"/>
      <c r="V39" s="1840">
        <v>0.15</v>
      </c>
      <c r="W39" s="625">
        <v>0.14000000000000001</v>
      </c>
      <c r="X39" s="625">
        <v>0.37</v>
      </c>
      <c r="Y39" s="537">
        <v>0.48</v>
      </c>
      <c r="Z39" s="63">
        <v>0.83</v>
      </c>
      <c r="AA39" s="1853"/>
      <c r="AB39" s="1084"/>
      <c r="AC39" s="1084"/>
      <c r="AD39" s="1084"/>
      <c r="AE39" s="63"/>
      <c r="AF39" s="688">
        <v>0.3</v>
      </c>
      <c r="AG39" s="556">
        <v>0.32</v>
      </c>
      <c r="AH39" s="164">
        <v>0.35</v>
      </c>
      <c r="AI39" s="1132">
        <v>0.1</v>
      </c>
      <c r="AJ39" s="164">
        <v>0.4</v>
      </c>
      <c r="AK39" s="1666">
        <v>0.31</v>
      </c>
      <c r="AL39" s="164">
        <v>0.45</v>
      </c>
      <c r="AM39" s="60">
        <v>0.39</v>
      </c>
      <c r="AN39" s="52">
        <v>0.45</v>
      </c>
      <c r="AO39" s="1889">
        <v>0.3</v>
      </c>
      <c r="AP39" s="625">
        <v>0.32</v>
      </c>
      <c r="AQ39" s="625">
        <v>0.1</v>
      </c>
      <c r="AR39" s="501">
        <v>0.31</v>
      </c>
      <c r="AS39" s="63">
        <v>0.39</v>
      </c>
      <c r="AT39" s="1853"/>
      <c r="AU39" s="1084"/>
      <c r="AV39" s="1084"/>
      <c r="AW39" s="1084"/>
      <c r="AX39" s="63"/>
      <c r="AY39" s="688">
        <v>0.05</v>
      </c>
      <c r="AZ39" s="1768">
        <v>0.17</v>
      </c>
      <c r="BA39" s="1769">
        <v>0.55000000000000004</v>
      </c>
      <c r="BB39" s="1768">
        <v>0.36</v>
      </c>
      <c r="BC39" s="1782">
        <v>0.55000000000000004</v>
      </c>
      <c r="BD39" s="688"/>
      <c r="BE39" s="1769"/>
      <c r="BF39" s="1769"/>
      <c r="BG39" s="1782"/>
      <c r="BH39" s="688"/>
      <c r="BI39" s="1769"/>
      <c r="BJ39" s="1769"/>
      <c r="BK39" s="1782"/>
      <c r="BL39" s="688"/>
      <c r="BM39" s="1769"/>
      <c r="BN39" s="1769"/>
      <c r="BO39" s="1775"/>
    </row>
    <row r="40" spans="1:67" ht="31.5" x14ac:dyDescent="0.25">
      <c r="A40" s="98" t="s">
        <v>38</v>
      </c>
      <c r="B40" s="18" t="s">
        <v>37</v>
      </c>
      <c r="C40" s="1425">
        <v>0.14000000000000001</v>
      </c>
      <c r="D40" s="520">
        <v>0.16</v>
      </c>
      <c r="E40" s="1136">
        <v>0.2</v>
      </c>
      <c r="F40" s="520">
        <v>0.24</v>
      </c>
      <c r="G40" s="1136">
        <v>0.25</v>
      </c>
      <c r="H40" s="520">
        <v>0.52</v>
      </c>
      <c r="I40" s="1136">
        <v>0.3</v>
      </c>
      <c r="J40" s="1735">
        <v>0.72</v>
      </c>
      <c r="K40" s="6">
        <v>0.34</v>
      </c>
      <c r="L40" s="1933"/>
      <c r="M40" s="1084"/>
      <c r="N40" s="1084"/>
      <c r="O40" s="1084"/>
      <c r="P40" s="63"/>
      <c r="Q40" s="1853"/>
      <c r="R40" s="625"/>
      <c r="S40" s="1084"/>
      <c r="T40" s="63"/>
      <c r="U40" s="1322"/>
      <c r="V40" s="1840">
        <v>0.16</v>
      </c>
      <c r="W40" s="625">
        <v>0.16</v>
      </c>
      <c r="X40" s="625">
        <v>0.24</v>
      </c>
      <c r="Y40" s="537">
        <v>0.52</v>
      </c>
      <c r="Z40" s="63">
        <v>0.72</v>
      </c>
      <c r="AA40" s="1853"/>
      <c r="AB40" s="1084"/>
      <c r="AC40" s="1084"/>
      <c r="AD40" s="1084"/>
      <c r="AE40" s="63"/>
      <c r="AF40" s="1425">
        <v>0.1</v>
      </c>
      <c r="AG40" s="556">
        <v>0.2</v>
      </c>
      <c r="AH40" s="164">
        <v>0.15</v>
      </c>
      <c r="AI40" s="1132">
        <v>0.01</v>
      </c>
      <c r="AJ40" s="164">
        <v>0.2</v>
      </c>
      <c r="AK40" s="1666">
        <v>0.17</v>
      </c>
      <c r="AL40" s="164">
        <v>0.25</v>
      </c>
      <c r="AM40" s="1666">
        <v>0.2</v>
      </c>
      <c r="AN40" s="52">
        <v>0.25</v>
      </c>
      <c r="AO40" s="1889">
        <v>0.1</v>
      </c>
      <c r="AP40" s="625">
        <v>0.2</v>
      </c>
      <c r="AQ40" s="625">
        <v>0.01</v>
      </c>
      <c r="AR40" s="501">
        <v>0.17</v>
      </c>
      <c r="AS40" s="63">
        <v>0.2</v>
      </c>
      <c r="AT40" s="1853"/>
      <c r="AU40" s="1084"/>
      <c r="AV40" s="1084"/>
      <c r="AW40" s="1084"/>
      <c r="AX40" s="63"/>
      <c r="AY40" s="1425">
        <v>0.04</v>
      </c>
      <c r="AZ40" s="330">
        <v>0.13</v>
      </c>
      <c r="BA40" s="222">
        <v>0.55000000000000004</v>
      </c>
      <c r="BB40" s="330">
        <v>0.14000000000000001</v>
      </c>
      <c r="BC40" s="798">
        <v>0.55000000000000004</v>
      </c>
      <c r="BD40" s="1425"/>
      <c r="BE40" s="222"/>
      <c r="BF40" s="222"/>
      <c r="BG40" s="798"/>
      <c r="BH40" s="1425"/>
      <c r="BI40" s="222"/>
      <c r="BJ40" s="222"/>
      <c r="BK40" s="798"/>
      <c r="BL40" s="1425"/>
      <c r="BM40" s="222"/>
      <c r="BN40" s="222"/>
      <c r="BO40" s="349"/>
    </row>
    <row r="41" spans="1:67" ht="27" customHeight="1" thickBot="1" x14ac:dyDescent="0.3">
      <c r="A41" s="19" t="s">
        <v>39</v>
      </c>
      <c r="B41" s="34" t="s">
        <v>37</v>
      </c>
      <c r="C41" s="1426">
        <v>0.31</v>
      </c>
      <c r="D41" s="1232">
        <v>0.15</v>
      </c>
      <c r="E41" s="68">
        <v>0.36</v>
      </c>
      <c r="F41" s="1231">
        <v>0.14000000000000001</v>
      </c>
      <c r="G41" s="1183">
        <v>0.41</v>
      </c>
      <c r="H41" s="1232">
        <v>0.24</v>
      </c>
      <c r="I41" s="68">
        <v>0.46</v>
      </c>
      <c r="J41" s="1731">
        <v>0.05</v>
      </c>
      <c r="K41" s="801">
        <v>0.51</v>
      </c>
      <c r="L41" s="1934">
        <v>0.32</v>
      </c>
      <c r="M41" s="5"/>
      <c r="N41" s="5"/>
      <c r="O41" s="5"/>
      <c r="P41" s="62"/>
      <c r="Q41" s="1829">
        <v>0.65</v>
      </c>
      <c r="R41" s="631"/>
      <c r="S41" s="5"/>
      <c r="T41" s="62"/>
      <c r="U41" s="4"/>
      <c r="V41" s="1841">
        <v>0.27</v>
      </c>
      <c r="W41" s="631">
        <v>0.15</v>
      </c>
      <c r="X41" s="631">
        <v>0.14000000000000001</v>
      </c>
      <c r="Y41" s="384">
        <v>0.24</v>
      </c>
      <c r="Z41" s="62">
        <v>0.05</v>
      </c>
      <c r="AA41" s="1829"/>
      <c r="AB41" s="5"/>
      <c r="AC41" s="5"/>
      <c r="AD41" s="5"/>
      <c r="AE41" s="62"/>
      <c r="AF41" s="1425">
        <v>0.19</v>
      </c>
      <c r="AG41" s="1666">
        <v>0.16</v>
      </c>
      <c r="AH41" s="164">
        <v>0.24</v>
      </c>
      <c r="AI41" s="556">
        <v>0.46</v>
      </c>
      <c r="AJ41" s="164">
        <v>0.28999999999999998</v>
      </c>
      <c r="AK41" s="1666">
        <v>0.24</v>
      </c>
      <c r="AL41" s="164">
        <v>0.39</v>
      </c>
      <c r="AM41" s="60">
        <v>0.15</v>
      </c>
      <c r="AN41" s="52">
        <v>0.39</v>
      </c>
      <c r="AO41" s="1890">
        <v>0.19</v>
      </c>
      <c r="AP41" s="631">
        <v>0.16</v>
      </c>
      <c r="AQ41" s="631">
        <v>0.46</v>
      </c>
      <c r="AR41" s="501">
        <v>0.24</v>
      </c>
      <c r="AS41" s="62">
        <v>0.15</v>
      </c>
      <c r="AT41" s="1829"/>
      <c r="AU41" s="5"/>
      <c r="AV41" s="5"/>
      <c r="AW41" s="5"/>
      <c r="AX41" s="62"/>
      <c r="AY41" s="1425"/>
      <c r="AZ41" s="222"/>
      <c r="BA41" s="222"/>
      <c r="BB41" s="222"/>
      <c r="BC41" s="798"/>
      <c r="BD41" s="1425"/>
      <c r="BE41" s="222"/>
      <c r="BF41" s="222"/>
      <c r="BG41" s="798"/>
      <c r="BH41" s="1425"/>
      <c r="BI41" s="222"/>
      <c r="BJ41" s="222"/>
      <c r="BK41" s="798"/>
      <c r="BL41" s="1425"/>
      <c r="BM41" s="222"/>
      <c r="BN41" s="222"/>
      <c r="BO41" s="349"/>
    </row>
    <row r="42" spans="1:67" s="2175" customFormat="1" ht="16.5" thickBot="1" x14ac:dyDescent="0.3">
      <c r="A42" s="2267" t="s">
        <v>40</v>
      </c>
      <c r="B42" s="2183"/>
      <c r="C42" s="2183"/>
      <c r="D42" s="2183"/>
      <c r="E42" s="2183"/>
      <c r="F42" s="2183"/>
      <c r="G42" s="2183"/>
      <c r="H42" s="2183"/>
      <c r="I42" s="2183"/>
      <c r="J42" s="2183"/>
      <c r="K42" s="2183"/>
      <c r="L42" s="2183"/>
      <c r="M42" s="2183"/>
      <c r="N42" s="2183"/>
      <c r="O42" s="2183"/>
      <c r="P42" s="2183"/>
      <c r="Q42" s="2183"/>
      <c r="R42" s="2183"/>
      <c r="S42" s="2183"/>
      <c r="T42" s="2183"/>
      <c r="U42" s="2183"/>
      <c r="V42" s="2183"/>
      <c r="W42" s="2183"/>
      <c r="X42" s="2183"/>
      <c r="Y42" s="2183"/>
      <c r="Z42" s="2183"/>
      <c r="AA42" s="2183"/>
      <c r="AB42" s="2183"/>
      <c r="AC42" s="2183"/>
      <c r="AD42" s="2183"/>
      <c r="AE42" s="2183"/>
      <c r="AF42" s="2183"/>
      <c r="AG42" s="2183"/>
      <c r="AH42" s="2183"/>
      <c r="AI42" s="2183"/>
      <c r="AJ42" s="2183"/>
      <c r="AK42" s="2183"/>
      <c r="AL42" s="2183"/>
      <c r="AM42" s="2183"/>
      <c r="AN42" s="2183"/>
      <c r="AO42" s="2183"/>
      <c r="AP42" s="2183"/>
      <c r="AQ42" s="2183"/>
      <c r="AR42" s="2183"/>
      <c r="AS42" s="2183"/>
      <c r="AT42" s="2183"/>
      <c r="AU42" s="2183"/>
      <c r="AV42" s="2183"/>
      <c r="AW42" s="2183"/>
      <c r="AX42" s="2183"/>
      <c r="AY42" s="2183"/>
      <c r="AZ42" s="2183"/>
      <c r="BA42" s="2183"/>
      <c r="BB42" s="2183"/>
      <c r="BC42" s="2183"/>
      <c r="BD42" s="2183"/>
      <c r="BE42" s="2183"/>
      <c r="BF42" s="2183"/>
      <c r="BG42" s="2183"/>
      <c r="BH42" s="2183"/>
      <c r="BI42" s="2183"/>
      <c r="BJ42" s="2183"/>
      <c r="BK42" s="2183"/>
      <c r="BL42" s="2183"/>
      <c r="BM42" s="2183"/>
      <c r="BN42" s="2183"/>
      <c r="BO42" s="2183"/>
    </row>
    <row r="43" spans="1:67" ht="45.6" customHeight="1" x14ac:dyDescent="0.25">
      <c r="A43" s="26" t="s">
        <v>41</v>
      </c>
      <c r="B43" s="22" t="s">
        <v>42</v>
      </c>
      <c r="C43" s="1415">
        <v>0</v>
      </c>
      <c r="D43" s="1253">
        <v>0</v>
      </c>
      <c r="E43" s="1179">
        <v>0</v>
      </c>
      <c r="F43" s="1659">
        <v>2</v>
      </c>
      <c r="G43" s="1179">
        <v>3</v>
      </c>
      <c r="H43" s="1180">
        <v>14</v>
      </c>
      <c r="I43" s="1179">
        <v>8</v>
      </c>
      <c r="J43" s="1787">
        <v>7</v>
      </c>
      <c r="K43" s="53">
        <v>8</v>
      </c>
      <c r="L43" s="914"/>
      <c r="M43" s="79"/>
      <c r="N43" s="79"/>
      <c r="O43" s="79"/>
      <c r="P43" s="595"/>
      <c r="Q43" s="1852"/>
      <c r="R43" s="79"/>
      <c r="S43" s="79"/>
      <c r="T43" s="595"/>
      <c r="U43" s="78"/>
      <c r="V43" s="896">
        <v>0</v>
      </c>
      <c r="W43" s="79">
        <v>0</v>
      </c>
      <c r="X43" s="79">
        <v>10</v>
      </c>
      <c r="Y43" s="79">
        <v>14</v>
      </c>
      <c r="Z43" s="595">
        <v>7</v>
      </c>
      <c r="AA43" s="1852"/>
      <c r="AB43" s="79"/>
      <c r="AC43" s="79"/>
      <c r="AD43" s="79"/>
      <c r="AE43" s="595"/>
      <c r="AF43" s="1537"/>
      <c r="AG43" s="1125"/>
      <c r="AH43" s="1668">
        <v>2</v>
      </c>
      <c r="AI43" s="1130">
        <v>4</v>
      </c>
      <c r="AJ43" s="1668">
        <v>4</v>
      </c>
      <c r="AK43" s="1125"/>
      <c r="AL43" s="1668">
        <v>4</v>
      </c>
      <c r="AM43" s="1130">
        <v>6</v>
      </c>
      <c r="AN43" s="1813">
        <v>4</v>
      </c>
      <c r="AO43" s="1475">
        <v>0</v>
      </c>
      <c r="AP43" s="79">
        <v>0</v>
      </c>
      <c r="AQ43" s="79">
        <v>4</v>
      </c>
      <c r="AR43" s="79">
        <v>0</v>
      </c>
      <c r="AS43" s="1700">
        <v>6</v>
      </c>
      <c r="AT43" s="1852"/>
      <c r="AU43" s="79"/>
      <c r="AV43" s="79"/>
      <c r="AW43" s="79"/>
      <c r="AX43" s="595"/>
      <c r="AY43" s="1537"/>
      <c r="AZ43" s="439"/>
      <c r="BA43" s="439"/>
      <c r="BB43" s="439"/>
      <c r="BC43" s="1783"/>
      <c r="BD43" s="1537"/>
      <c r="BE43" s="439"/>
      <c r="BF43" s="439"/>
      <c r="BG43" s="1783"/>
      <c r="BH43" s="1537"/>
      <c r="BI43" s="439"/>
      <c r="BJ43" s="439"/>
      <c r="BK43" s="1783"/>
      <c r="BL43" s="1537"/>
      <c r="BM43" s="439"/>
      <c r="BN43" s="439"/>
      <c r="BO43" s="1404"/>
    </row>
    <row r="44" spans="1:67" ht="15.95" customHeight="1" x14ac:dyDescent="0.25">
      <c r="A44" s="17" t="s">
        <v>43</v>
      </c>
      <c r="B44" s="18" t="s">
        <v>44</v>
      </c>
      <c r="C44" s="1427">
        <v>0</v>
      </c>
      <c r="D44" s="1682">
        <v>0</v>
      </c>
      <c r="E44" s="1126">
        <v>1</v>
      </c>
      <c r="F44" s="1124">
        <v>0</v>
      </c>
      <c r="G44" s="1126">
        <v>2</v>
      </c>
      <c r="H44" s="1124">
        <v>0</v>
      </c>
      <c r="I44" s="1126">
        <v>4</v>
      </c>
      <c r="J44" s="1742">
        <v>3</v>
      </c>
      <c r="K44" s="31">
        <v>16</v>
      </c>
      <c r="L44" s="914"/>
      <c r="M44" s="79"/>
      <c r="N44" s="79"/>
      <c r="O44" s="79"/>
      <c r="P44" s="595"/>
      <c r="Q44" s="1852"/>
      <c r="R44" s="79"/>
      <c r="S44" s="79"/>
      <c r="T44" s="595"/>
      <c r="U44" s="78"/>
      <c r="V44" s="896">
        <v>0</v>
      </c>
      <c r="W44" s="79">
        <v>0</v>
      </c>
      <c r="X44" s="79">
        <v>0</v>
      </c>
      <c r="Y44" s="79">
        <v>7</v>
      </c>
      <c r="Z44" s="595">
        <v>3</v>
      </c>
      <c r="AA44" s="1852"/>
      <c r="AB44" s="79"/>
      <c r="AC44" s="79"/>
      <c r="AD44" s="79"/>
      <c r="AE44" s="595"/>
      <c r="AF44" s="1537">
        <v>0</v>
      </c>
      <c r="AG44" s="1125">
        <v>0</v>
      </c>
      <c r="AH44" s="1668">
        <v>0</v>
      </c>
      <c r="AI44" s="1130">
        <v>0</v>
      </c>
      <c r="AJ44" s="1668">
        <v>0</v>
      </c>
      <c r="AK44" s="1130">
        <v>3</v>
      </c>
      <c r="AL44" s="1668">
        <v>0</v>
      </c>
      <c r="AM44" s="1130">
        <v>8</v>
      </c>
      <c r="AN44" s="1813">
        <v>0</v>
      </c>
      <c r="AO44" s="1475">
        <v>0</v>
      </c>
      <c r="AP44" s="79">
        <v>0</v>
      </c>
      <c r="AQ44" s="79">
        <v>0</v>
      </c>
      <c r="AR44" s="79">
        <v>3</v>
      </c>
      <c r="AS44" s="1700">
        <v>8</v>
      </c>
      <c r="AT44" s="1852"/>
      <c r="AU44" s="79"/>
      <c r="AV44" s="79"/>
      <c r="AW44" s="79"/>
      <c r="AX44" s="595"/>
      <c r="AY44" s="1537"/>
      <c r="AZ44" s="439"/>
      <c r="BA44" s="439"/>
      <c r="BB44" s="439"/>
      <c r="BC44" s="1783"/>
      <c r="BD44" s="1537"/>
      <c r="BE44" s="439"/>
      <c r="BF44" s="439"/>
      <c r="BG44" s="1783"/>
      <c r="BH44" s="1537"/>
      <c r="BI44" s="439"/>
      <c r="BJ44" s="439"/>
      <c r="BK44" s="1783"/>
      <c r="BL44" s="1537"/>
      <c r="BM44" s="439"/>
      <c r="BN44" s="439"/>
      <c r="BO44" s="1404"/>
    </row>
    <row r="45" spans="1:67" ht="15.75" x14ac:dyDescent="0.25">
      <c r="A45" s="19" t="s">
        <v>45</v>
      </c>
      <c r="B45" s="18" t="s">
        <v>46</v>
      </c>
      <c r="C45" s="1427">
        <v>0</v>
      </c>
      <c r="D45" s="1682">
        <v>0</v>
      </c>
      <c r="E45" s="1126">
        <v>2</v>
      </c>
      <c r="F45" s="1655">
        <v>3</v>
      </c>
      <c r="G45" s="1126">
        <v>4</v>
      </c>
      <c r="H45" s="1124">
        <v>4</v>
      </c>
      <c r="I45" s="1126">
        <v>6</v>
      </c>
      <c r="J45" s="1742">
        <v>4</v>
      </c>
      <c r="K45" s="31">
        <v>10</v>
      </c>
      <c r="L45" s="914"/>
      <c r="M45" s="79"/>
      <c r="N45" s="79"/>
      <c r="O45" s="79"/>
      <c r="P45" s="595"/>
      <c r="Q45" s="1852"/>
      <c r="R45" s="79"/>
      <c r="S45" s="79"/>
      <c r="T45" s="595"/>
      <c r="U45" s="78"/>
      <c r="V45" s="896">
        <v>0</v>
      </c>
      <c r="W45" s="79">
        <v>0</v>
      </c>
      <c r="X45" s="79">
        <v>3</v>
      </c>
      <c r="Y45" s="79">
        <v>4</v>
      </c>
      <c r="Z45" s="595">
        <v>4</v>
      </c>
      <c r="AA45" s="1852"/>
      <c r="AB45" s="79"/>
      <c r="AC45" s="79"/>
      <c r="AD45" s="79"/>
      <c r="AE45" s="595"/>
      <c r="AF45" s="1537">
        <v>0</v>
      </c>
      <c r="AG45" s="1125">
        <v>0</v>
      </c>
      <c r="AH45" s="1668">
        <v>6</v>
      </c>
      <c r="AI45" s="1125">
        <v>1</v>
      </c>
      <c r="AJ45" s="1668">
        <v>6</v>
      </c>
      <c r="AK45" s="1130">
        <v>4</v>
      </c>
      <c r="AL45" s="1668">
        <v>6</v>
      </c>
      <c r="AM45" s="1125">
        <v>2</v>
      </c>
      <c r="AN45" s="1813">
        <v>6</v>
      </c>
      <c r="AO45" s="1475">
        <v>0</v>
      </c>
      <c r="AP45" s="79">
        <v>0</v>
      </c>
      <c r="AQ45" s="79">
        <v>1</v>
      </c>
      <c r="AR45" s="79">
        <v>4</v>
      </c>
      <c r="AS45" s="1700">
        <v>2</v>
      </c>
      <c r="AT45" s="1852"/>
      <c r="AU45" s="79"/>
      <c r="AV45" s="79"/>
      <c r="AW45" s="79"/>
      <c r="AX45" s="595"/>
      <c r="AY45" s="1537"/>
      <c r="AZ45" s="439"/>
      <c r="BA45" s="439"/>
      <c r="BB45" s="439"/>
      <c r="BC45" s="1783"/>
      <c r="BD45" s="1537"/>
      <c r="BE45" s="439"/>
      <c r="BF45" s="439"/>
      <c r="BG45" s="1783"/>
      <c r="BH45" s="1537"/>
      <c r="BI45" s="439"/>
      <c r="BJ45" s="439"/>
      <c r="BK45" s="1783"/>
      <c r="BL45" s="1537"/>
      <c r="BM45" s="439"/>
      <c r="BN45" s="439"/>
      <c r="BO45" s="1404"/>
    </row>
    <row r="46" spans="1:67" ht="15.75" x14ac:dyDescent="0.25">
      <c r="A46" s="26" t="s">
        <v>47</v>
      </c>
      <c r="B46" s="22" t="s">
        <v>48</v>
      </c>
      <c r="C46" s="1427">
        <v>0</v>
      </c>
      <c r="D46" s="1135">
        <v>0</v>
      </c>
      <c r="E46" s="1126">
        <v>0</v>
      </c>
      <c r="F46" s="1124">
        <v>0</v>
      </c>
      <c r="G46" s="1126">
        <v>0</v>
      </c>
      <c r="H46" s="1124">
        <v>2</v>
      </c>
      <c r="I46" s="1126">
        <v>3</v>
      </c>
      <c r="J46" s="1742">
        <v>1</v>
      </c>
      <c r="K46" s="31">
        <v>2</v>
      </c>
      <c r="L46" s="914"/>
      <c r="M46" s="79"/>
      <c r="N46" s="79"/>
      <c r="O46" s="79"/>
      <c r="P46" s="595"/>
      <c r="Q46" s="1852"/>
      <c r="R46" s="79"/>
      <c r="S46" s="79"/>
      <c r="T46" s="595"/>
      <c r="U46" s="78"/>
      <c r="V46" s="896">
        <v>0</v>
      </c>
      <c r="W46" s="79">
        <v>0</v>
      </c>
      <c r="X46" s="79">
        <v>0</v>
      </c>
      <c r="Y46" s="79">
        <v>2</v>
      </c>
      <c r="Z46" s="595">
        <v>1</v>
      </c>
      <c r="AA46" s="1852"/>
      <c r="AB46" s="79"/>
      <c r="AC46" s="79"/>
      <c r="AD46" s="79"/>
      <c r="AE46" s="595"/>
      <c r="AF46" s="1537">
        <v>1</v>
      </c>
      <c r="AG46" s="1130">
        <v>1</v>
      </c>
      <c r="AH46" s="1668">
        <v>1</v>
      </c>
      <c r="AI46" s="1130">
        <v>1</v>
      </c>
      <c r="AJ46" s="1668">
        <v>1</v>
      </c>
      <c r="AK46" s="1130">
        <v>1</v>
      </c>
      <c r="AL46" s="1668">
        <v>1</v>
      </c>
      <c r="AM46" s="1125">
        <v>0</v>
      </c>
      <c r="AN46" s="1813">
        <v>1</v>
      </c>
      <c r="AO46" s="1475">
        <v>1</v>
      </c>
      <c r="AP46" s="79">
        <v>1</v>
      </c>
      <c r="AQ46" s="79">
        <v>1</v>
      </c>
      <c r="AR46" s="79">
        <v>1</v>
      </c>
      <c r="AS46" s="1700">
        <v>0</v>
      </c>
      <c r="AT46" s="1852"/>
      <c r="AU46" s="79"/>
      <c r="AV46" s="79"/>
      <c r="AW46" s="79"/>
      <c r="AX46" s="595"/>
      <c r="AY46" s="1537"/>
      <c r="AZ46" s="439"/>
      <c r="BA46" s="439"/>
      <c r="BB46" s="439"/>
      <c r="BC46" s="1783"/>
      <c r="BD46" s="1537"/>
      <c r="BE46" s="439"/>
      <c r="BF46" s="439"/>
      <c r="BG46" s="1783"/>
      <c r="BH46" s="1537"/>
      <c r="BI46" s="439"/>
      <c r="BJ46" s="439"/>
      <c r="BK46" s="1783"/>
      <c r="BL46" s="1537"/>
      <c r="BM46" s="439"/>
      <c r="BN46" s="439"/>
      <c r="BO46" s="1404"/>
    </row>
    <row r="47" spans="1:67" ht="48" thickBot="1" x14ac:dyDescent="0.3">
      <c r="A47" s="116" t="s">
        <v>49</v>
      </c>
      <c r="B47" s="409" t="s">
        <v>50</v>
      </c>
      <c r="C47" s="1421">
        <v>0</v>
      </c>
      <c r="D47" s="1249">
        <v>0</v>
      </c>
      <c r="E47" s="1250">
        <v>0</v>
      </c>
      <c r="F47" s="1158">
        <v>0</v>
      </c>
      <c r="G47" s="1250">
        <v>0</v>
      </c>
      <c r="H47" s="1158">
        <v>4</v>
      </c>
      <c r="I47" s="1250">
        <v>2</v>
      </c>
      <c r="J47" s="1741">
        <v>1</v>
      </c>
      <c r="K47" s="102">
        <v>95</v>
      </c>
      <c r="L47" s="914"/>
      <c r="M47" s="79"/>
      <c r="N47" s="79"/>
      <c r="O47" s="79"/>
      <c r="P47" s="595"/>
      <c r="Q47" s="1852"/>
      <c r="R47" s="79"/>
      <c r="S47" s="79"/>
      <c r="T47" s="595"/>
      <c r="U47" s="78"/>
      <c r="V47" s="896">
        <v>0</v>
      </c>
      <c r="W47" s="79">
        <v>0</v>
      </c>
      <c r="X47" s="79">
        <v>0</v>
      </c>
      <c r="Y47" s="79">
        <v>4</v>
      </c>
      <c r="Z47" s="595">
        <v>1</v>
      </c>
      <c r="AA47" s="1852"/>
      <c r="AB47" s="79"/>
      <c r="AC47" s="79"/>
      <c r="AD47" s="79"/>
      <c r="AE47" s="595"/>
      <c r="AF47" s="1537">
        <v>0</v>
      </c>
      <c r="AG47" s="1125">
        <v>0.03</v>
      </c>
      <c r="AH47" s="1668">
        <v>3</v>
      </c>
      <c r="AI47" s="1130">
        <v>5</v>
      </c>
      <c r="AJ47" s="1668">
        <v>3</v>
      </c>
      <c r="AK47" s="1130">
        <v>4</v>
      </c>
      <c r="AL47" s="1668">
        <v>3</v>
      </c>
      <c r="AM47" s="1130">
        <v>1</v>
      </c>
      <c r="AN47" s="1813">
        <v>3</v>
      </c>
      <c r="AO47" s="1475">
        <v>0</v>
      </c>
      <c r="AP47" s="79">
        <v>0</v>
      </c>
      <c r="AQ47" s="79">
        <v>5</v>
      </c>
      <c r="AR47" s="79">
        <v>4</v>
      </c>
      <c r="AS47" s="1700">
        <v>1</v>
      </c>
      <c r="AT47" s="1852"/>
      <c r="AU47" s="79"/>
      <c r="AV47" s="79"/>
      <c r="AW47" s="79"/>
      <c r="AX47" s="595"/>
      <c r="AY47" s="1537">
        <v>7</v>
      </c>
      <c r="AZ47" s="1770">
        <v>19</v>
      </c>
      <c r="BA47" s="439">
        <v>10</v>
      </c>
      <c r="BB47" s="581">
        <v>2</v>
      </c>
      <c r="BC47" s="1783">
        <v>10</v>
      </c>
      <c r="BD47" s="1537"/>
      <c r="BE47" s="439"/>
      <c r="BF47" s="439"/>
      <c r="BG47" s="1783"/>
      <c r="BH47" s="1537"/>
      <c r="BI47" s="439"/>
      <c r="BJ47" s="439"/>
      <c r="BK47" s="1783"/>
      <c r="BL47" s="1537"/>
      <c r="BM47" s="439"/>
      <c r="BN47" s="439"/>
      <c r="BO47" s="1404"/>
    </row>
    <row r="48" spans="1:67" s="2175" customFormat="1" ht="16.5" thickBot="1" x14ac:dyDescent="0.3">
      <c r="A48" s="2267" t="s">
        <v>51</v>
      </c>
      <c r="B48" s="2183"/>
      <c r="C48" s="2183"/>
      <c r="D48" s="2183"/>
      <c r="E48" s="2183"/>
      <c r="F48" s="2183"/>
      <c r="G48" s="2183"/>
      <c r="H48" s="2183"/>
      <c r="I48" s="2183"/>
      <c r="J48" s="2183"/>
      <c r="K48" s="2183"/>
      <c r="L48" s="2183"/>
      <c r="M48" s="2183"/>
      <c r="N48" s="2183"/>
      <c r="O48" s="2183"/>
      <c r="P48" s="2183"/>
      <c r="Q48" s="2183"/>
      <c r="R48" s="2183"/>
      <c r="S48" s="2183"/>
      <c r="T48" s="2183"/>
      <c r="U48" s="2183"/>
      <c r="V48" s="2183"/>
      <c r="W48" s="2183"/>
      <c r="X48" s="2183"/>
      <c r="Y48" s="2183"/>
      <c r="Z48" s="2183"/>
      <c r="AA48" s="2183"/>
      <c r="AB48" s="2183"/>
      <c r="AC48" s="2183"/>
      <c r="AD48" s="2183"/>
      <c r="AE48" s="2183"/>
      <c r="AF48" s="2183"/>
      <c r="AG48" s="2183"/>
      <c r="AH48" s="2183"/>
      <c r="AI48" s="2183"/>
      <c r="AJ48" s="2183"/>
      <c r="AK48" s="2183"/>
      <c r="AL48" s="2183"/>
      <c r="AM48" s="2183"/>
      <c r="AN48" s="2183"/>
      <c r="AO48" s="2183"/>
      <c r="AP48" s="2183"/>
      <c r="AQ48" s="2183"/>
      <c r="AR48" s="2183"/>
      <c r="AS48" s="2183"/>
      <c r="AT48" s="2183"/>
      <c r="AU48" s="2183"/>
      <c r="AV48" s="2183"/>
      <c r="AW48" s="2183"/>
      <c r="AX48" s="2183"/>
      <c r="AY48" s="2183"/>
      <c r="AZ48" s="2183"/>
      <c r="BA48" s="2183"/>
      <c r="BB48" s="2183"/>
      <c r="BC48" s="2183"/>
      <c r="BD48" s="2183"/>
      <c r="BE48" s="2183"/>
      <c r="BF48" s="2183"/>
      <c r="BG48" s="2183"/>
      <c r="BH48" s="2183"/>
      <c r="BI48" s="2183"/>
      <c r="BJ48" s="2183"/>
      <c r="BK48" s="2183"/>
      <c r="BL48" s="2183"/>
      <c r="BM48" s="2183"/>
      <c r="BN48" s="2183"/>
      <c r="BO48" s="2183"/>
    </row>
    <row r="49" spans="1:67" ht="47.25" x14ac:dyDescent="0.25">
      <c r="A49" s="26" t="s">
        <v>52</v>
      </c>
      <c r="B49" s="22" t="s">
        <v>53</v>
      </c>
      <c r="C49" s="1417">
        <v>1</v>
      </c>
      <c r="D49" s="1252">
        <v>1</v>
      </c>
      <c r="E49" s="1179">
        <v>1</v>
      </c>
      <c r="F49" s="1180">
        <v>0</v>
      </c>
      <c r="G49" s="1179">
        <v>2</v>
      </c>
      <c r="H49" s="1180">
        <v>0</v>
      </c>
      <c r="I49" s="1179">
        <v>2</v>
      </c>
      <c r="J49" s="1787">
        <v>1</v>
      </c>
      <c r="K49" s="53">
        <v>2</v>
      </c>
      <c r="L49" s="914"/>
      <c r="M49" s="79"/>
      <c r="N49" s="79"/>
      <c r="O49" s="79"/>
      <c r="P49" s="595"/>
      <c r="Q49" s="1852"/>
      <c r="R49" s="79"/>
      <c r="S49" s="79"/>
      <c r="T49" s="595"/>
      <c r="U49" s="78"/>
      <c r="V49" s="896">
        <v>1</v>
      </c>
      <c r="W49" s="79">
        <v>1</v>
      </c>
      <c r="X49" s="79">
        <v>0</v>
      </c>
      <c r="Y49" s="79">
        <v>0</v>
      </c>
      <c r="Z49" s="595">
        <v>1</v>
      </c>
      <c r="AA49" s="1852"/>
      <c r="AB49" s="79"/>
      <c r="AC49" s="79"/>
      <c r="AD49" s="79"/>
      <c r="AE49" s="595"/>
      <c r="AF49" s="1537">
        <v>0</v>
      </c>
      <c r="AG49" s="1125">
        <v>0</v>
      </c>
      <c r="AH49" s="1668">
        <v>0</v>
      </c>
      <c r="AI49" s="1668">
        <v>0</v>
      </c>
      <c r="AJ49" s="1668">
        <v>0</v>
      </c>
      <c r="AK49" s="1668">
        <v>0</v>
      </c>
      <c r="AL49" s="1668">
        <v>0</v>
      </c>
      <c r="AM49" s="1130">
        <v>1</v>
      </c>
      <c r="AN49" s="1813">
        <v>0</v>
      </c>
      <c r="AO49" s="1475">
        <v>0</v>
      </c>
      <c r="AP49" s="79">
        <v>0</v>
      </c>
      <c r="AQ49" s="79">
        <v>0</v>
      </c>
      <c r="AR49" s="79">
        <v>0</v>
      </c>
      <c r="AS49" s="1700">
        <v>1</v>
      </c>
      <c r="AT49" s="1852"/>
      <c r="AU49" s="79"/>
      <c r="AV49" s="79"/>
      <c r="AW49" s="79"/>
      <c r="AX49" s="595"/>
      <c r="AY49" s="1537"/>
      <c r="AZ49" s="439"/>
      <c r="BA49" s="439"/>
      <c r="BB49" s="439"/>
      <c r="BC49" s="1783"/>
      <c r="BD49" s="1537"/>
      <c r="BE49" s="439"/>
      <c r="BF49" s="439"/>
      <c r="BG49" s="1783"/>
      <c r="BH49" s="1537"/>
      <c r="BI49" s="439"/>
      <c r="BJ49" s="439"/>
      <c r="BK49" s="1783"/>
      <c r="BL49" s="1537"/>
      <c r="BM49" s="439"/>
      <c r="BN49" s="439"/>
      <c r="BO49" s="1404"/>
    </row>
    <row r="50" spans="1:67" ht="31.5" x14ac:dyDescent="0.25">
      <c r="A50" s="17" t="s">
        <v>54</v>
      </c>
      <c r="B50" s="18" t="s">
        <v>55</v>
      </c>
      <c r="C50" s="1427">
        <v>1</v>
      </c>
      <c r="D50" s="1127">
        <v>2</v>
      </c>
      <c r="E50" s="1126">
        <v>2</v>
      </c>
      <c r="F50" s="1124">
        <v>1</v>
      </c>
      <c r="G50" s="1126">
        <v>3</v>
      </c>
      <c r="H50" s="1124">
        <v>0</v>
      </c>
      <c r="I50" s="1126">
        <v>4</v>
      </c>
      <c r="J50" s="1747">
        <v>1</v>
      </c>
      <c r="K50" s="31">
        <v>2</v>
      </c>
      <c r="L50" s="914"/>
      <c r="M50" s="79"/>
      <c r="N50" s="79"/>
      <c r="O50" s="79"/>
      <c r="P50" s="595"/>
      <c r="Q50" s="1852"/>
      <c r="R50" s="79"/>
      <c r="S50" s="79"/>
      <c r="T50" s="595"/>
      <c r="U50" s="78"/>
      <c r="V50" s="896">
        <v>1</v>
      </c>
      <c r="W50" s="79">
        <v>2</v>
      </c>
      <c r="X50" s="79">
        <v>1</v>
      </c>
      <c r="Y50" s="79">
        <v>1</v>
      </c>
      <c r="Z50" s="595">
        <v>1</v>
      </c>
      <c r="AA50" s="1852"/>
      <c r="AB50" s="79"/>
      <c r="AC50" s="79"/>
      <c r="AD50" s="79"/>
      <c r="AE50" s="595"/>
      <c r="AF50" s="1537">
        <v>1</v>
      </c>
      <c r="AG50" s="1125">
        <v>0</v>
      </c>
      <c r="AH50" s="1668">
        <v>0</v>
      </c>
      <c r="AI50" s="1668">
        <v>0</v>
      </c>
      <c r="AJ50" s="1668">
        <v>0</v>
      </c>
      <c r="AK50" s="1668">
        <v>0</v>
      </c>
      <c r="AL50" s="1668">
        <v>0</v>
      </c>
      <c r="AM50" s="1130">
        <v>0</v>
      </c>
      <c r="AN50" s="1813">
        <v>0</v>
      </c>
      <c r="AO50" s="1475">
        <v>1</v>
      </c>
      <c r="AP50" s="79">
        <v>0</v>
      </c>
      <c r="AQ50" s="79">
        <v>0</v>
      </c>
      <c r="AR50" s="79">
        <v>0</v>
      </c>
      <c r="AS50" s="1700">
        <v>0</v>
      </c>
      <c r="AT50" s="1852"/>
      <c r="AU50" s="79"/>
      <c r="AV50" s="79"/>
      <c r="AW50" s="79"/>
      <c r="AX50" s="595"/>
      <c r="AY50" s="1537">
        <v>0</v>
      </c>
      <c r="AZ50" s="1771">
        <v>8</v>
      </c>
      <c r="BA50" s="439">
        <v>10</v>
      </c>
      <c r="BB50" s="581">
        <v>4</v>
      </c>
      <c r="BC50" s="1783">
        <v>10</v>
      </c>
      <c r="BD50" s="1537"/>
      <c r="BE50" s="439"/>
      <c r="BF50" s="439"/>
      <c r="BG50" s="1783"/>
      <c r="BH50" s="1537"/>
      <c r="BI50" s="439"/>
      <c r="BJ50" s="439"/>
      <c r="BK50" s="1783"/>
      <c r="BL50" s="1537"/>
      <c r="BM50" s="439"/>
      <c r="BN50" s="439"/>
      <c r="BO50" s="1404"/>
    </row>
    <row r="51" spans="1:67" ht="47.25" x14ac:dyDescent="0.25">
      <c r="A51" s="19" t="s">
        <v>56</v>
      </c>
      <c r="B51" s="34" t="s">
        <v>57</v>
      </c>
      <c r="C51" s="675">
        <v>0</v>
      </c>
      <c r="D51" s="520">
        <v>1</v>
      </c>
      <c r="E51" s="1136">
        <v>0.2</v>
      </c>
      <c r="F51" s="1122">
        <v>0</v>
      </c>
      <c r="G51" s="1136">
        <v>0.4</v>
      </c>
      <c r="H51" s="1122">
        <v>0</v>
      </c>
      <c r="I51" s="1136">
        <v>0.6</v>
      </c>
      <c r="J51" s="1735">
        <v>0.85</v>
      </c>
      <c r="K51" s="37">
        <v>0.6</v>
      </c>
      <c r="L51" s="915"/>
      <c r="M51" s="5"/>
      <c r="N51" s="5"/>
      <c r="O51" s="5"/>
      <c r="P51" s="62"/>
      <c r="Q51" s="1829"/>
      <c r="R51" s="5"/>
      <c r="S51" s="5"/>
      <c r="T51" s="62"/>
      <c r="U51" s="4"/>
      <c r="V51" s="910">
        <v>0</v>
      </c>
      <c r="W51" s="5">
        <v>1</v>
      </c>
      <c r="X51" s="5">
        <v>0</v>
      </c>
      <c r="Y51" s="5">
        <v>0</v>
      </c>
      <c r="Z51" s="62">
        <v>0.85</v>
      </c>
      <c r="AA51" s="1829"/>
      <c r="AB51" s="5"/>
      <c r="AC51" s="5"/>
      <c r="AD51" s="5"/>
      <c r="AE51" s="62"/>
      <c r="AF51" s="1425">
        <v>0</v>
      </c>
      <c r="AG51" s="60">
        <v>0</v>
      </c>
      <c r="AH51" s="164">
        <v>0</v>
      </c>
      <c r="AI51" s="164">
        <v>0</v>
      </c>
      <c r="AJ51" s="164">
        <v>0</v>
      </c>
      <c r="AK51" s="164">
        <v>0</v>
      </c>
      <c r="AL51" s="164">
        <v>0</v>
      </c>
      <c r="AM51" s="556">
        <v>0</v>
      </c>
      <c r="AN51" s="52">
        <v>0</v>
      </c>
      <c r="AO51" s="1469">
        <v>0</v>
      </c>
      <c r="AP51" s="5">
        <v>0</v>
      </c>
      <c r="AQ51" s="5">
        <v>0</v>
      </c>
      <c r="AR51" s="5">
        <v>0</v>
      </c>
      <c r="AS51" s="793">
        <v>0</v>
      </c>
      <c r="AT51" s="1829"/>
      <c r="AU51" s="5"/>
      <c r="AV51" s="5"/>
      <c r="AW51" s="5"/>
      <c r="AX51" s="62"/>
      <c r="AY51" s="1425"/>
      <c r="AZ51" s="222"/>
      <c r="BA51" s="222"/>
      <c r="BB51" s="222"/>
      <c r="BC51" s="798"/>
      <c r="BD51" s="1425"/>
      <c r="BE51" s="222"/>
      <c r="BF51" s="222"/>
      <c r="BG51" s="798"/>
      <c r="BH51" s="1425"/>
      <c r="BI51" s="222"/>
      <c r="BJ51" s="222"/>
      <c r="BK51" s="798"/>
      <c r="BL51" s="1425"/>
      <c r="BM51" s="222"/>
      <c r="BN51" s="222"/>
      <c r="BO51" s="349"/>
    </row>
    <row r="52" spans="1:67" ht="31.5" x14ac:dyDescent="0.25">
      <c r="A52" s="26" t="s">
        <v>58</v>
      </c>
      <c r="B52" s="22" t="s">
        <v>57</v>
      </c>
      <c r="C52" s="675">
        <v>0</v>
      </c>
      <c r="D52" s="520">
        <v>1</v>
      </c>
      <c r="E52" s="1136">
        <v>0.2</v>
      </c>
      <c r="F52" s="1122">
        <v>0</v>
      </c>
      <c r="G52" s="1136">
        <v>0.4</v>
      </c>
      <c r="H52" s="1122">
        <v>0</v>
      </c>
      <c r="I52" s="1136">
        <v>0.6</v>
      </c>
      <c r="J52" s="1743">
        <v>0.68</v>
      </c>
      <c r="K52" s="37">
        <v>0.8</v>
      </c>
      <c r="L52" s="915"/>
      <c r="M52" s="5"/>
      <c r="N52" s="5"/>
      <c r="O52" s="5"/>
      <c r="P52" s="62"/>
      <c r="Q52" s="1829"/>
      <c r="R52" s="5"/>
      <c r="S52" s="5"/>
      <c r="T52" s="62"/>
      <c r="U52" s="4"/>
      <c r="V52" s="910">
        <v>0</v>
      </c>
      <c r="W52" s="5">
        <v>1</v>
      </c>
      <c r="X52" s="5">
        <v>0</v>
      </c>
      <c r="Y52" s="5">
        <v>0</v>
      </c>
      <c r="Z52" s="62">
        <v>0.68</v>
      </c>
      <c r="AA52" s="1829"/>
      <c r="AB52" s="5"/>
      <c r="AC52" s="5"/>
      <c r="AD52" s="5"/>
      <c r="AE52" s="62"/>
      <c r="AF52" s="1425">
        <v>0</v>
      </c>
      <c r="AG52" s="60">
        <v>0</v>
      </c>
      <c r="AH52" s="164">
        <v>0</v>
      </c>
      <c r="AI52" s="164">
        <v>0</v>
      </c>
      <c r="AJ52" s="164">
        <v>0</v>
      </c>
      <c r="AK52" s="164">
        <v>0</v>
      </c>
      <c r="AL52" s="164">
        <v>0</v>
      </c>
      <c r="AM52" s="556">
        <v>0</v>
      </c>
      <c r="AN52" s="52">
        <v>0</v>
      </c>
      <c r="AO52" s="1469">
        <v>0</v>
      </c>
      <c r="AP52" s="5">
        <v>0</v>
      </c>
      <c r="AQ52" s="5">
        <v>0</v>
      </c>
      <c r="AR52" s="5">
        <v>0</v>
      </c>
      <c r="AS52" s="793">
        <v>0</v>
      </c>
      <c r="AT52" s="1829"/>
      <c r="AU52" s="5"/>
      <c r="AV52" s="5"/>
      <c r="AW52" s="5"/>
      <c r="AX52" s="62"/>
      <c r="AY52" s="1425"/>
      <c r="AZ52" s="222"/>
      <c r="BA52" s="222"/>
      <c r="BB52" s="222"/>
      <c r="BC52" s="798"/>
      <c r="BD52" s="1425"/>
      <c r="BE52" s="222"/>
      <c r="BF52" s="222"/>
      <c r="BG52" s="798"/>
      <c r="BH52" s="1425"/>
      <c r="BI52" s="222"/>
      <c r="BJ52" s="222"/>
      <c r="BK52" s="798"/>
      <c r="BL52" s="1425"/>
      <c r="BM52" s="222"/>
      <c r="BN52" s="222"/>
      <c r="BO52" s="349"/>
    </row>
    <row r="53" spans="1:67" ht="32.25" thickBot="1" x14ac:dyDescent="0.3">
      <c r="A53" s="116" t="s">
        <v>59</v>
      </c>
      <c r="B53" s="409" t="s">
        <v>60</v>
      </c>
      <c r="C53" s="1421"/>
      <c r="D53" s="14"/>
      <c r="E53" s="14"/>
      <c r="F53" s="14"/>
      <c r="G53" s="14"/>
      <c r="H53" s="14"/>
      <c r="I53" s="14"/>
      <c r="J53" s="339"/>
      <c r="K53" s="102"/>
      <c r="L53" s="914"/>
      <c r="M53" s="79"/>
      <c r="N53" s="79"/>
      <c r="O53" s="79"/>
      <c r="P53" s="595"/>
      <c r="Q53" s="1852"/>
      <c r="R53" s="79"/>
      <c r="S53" s="79"/>
      <c r="T53" s="595"/>
      <c r="U53" s="78"/>
      <c r="V53" s="896"/>
      <c r="W53" s="79"/>
      <c r="X53" s="79"/>
      <c r="Y53" s="79"/>
      <c r="Z53" s="595"/>
      <c r="AA53" s="1852"/>
      <c r="AB53" s="79"/>
      <c r="AC53" s="79"/>
      <c r="AD53" s="79"/>
      <c r="AE53" s="595"/>
      <c r="AF53" s="1537"/>
      <c r="AG53" s="376"/>
      <c r="AH53" s="8"/>
      <c r="AI53" s="8">
        <v>0</v>
      </c>
      <c r="AJ53" s="1668">
        <v>0</v>
      </c>
      <c r="AK53" s="8"/>
      <c r="AL53" s="8"/>
      <c r="AM53" s="8"/>
      <c r="AN53" s="9"/>
      <c r="AO53" s="1475"/>
      <c r="AP53" s="79"/>
      <c r="AQ53" s="79">
        <v>0</v>
      </c>
      <c r="AR53" s="79"/>
      <c r="AS53" s="595"/>
      <c r="AT53" s="1852"/>
      <c r="AU53" s="79"/>
      <c r="AV53" s="79"/>
      <c r="AW53" s="79"/>
      <c r="AX53" s="595"/>
      <c r="AY53" s="1537"/>
      <c r="AZ53" s="439"/>
      <c r="BA53" s="222"/>
      <c r="BB53" s="222"/>
      <c r="BC53" s="798"/>
      <c r="BD53" s="1537"/>
      <c r="BE53" s="439"/>
      <c r="BF53" s="222"/>
      <c r="BG53" s="798"/>
      <c r="BH53" s="1537"/>
      <c r="BI53" s="439"/>
      <c r="BJ53" s="222"/>
      <c r="BK53" s="798"/>
      <c r="BL53" s="1537"/>
      <c r="BM53" s="439"/>
      <c r="BN53" s="222"/>
      <c r="BO53" s="349"/>
    </row>
    <row r="54" spans="1:67" s="1963" customFormat="1" ht="16.5" thickBot="1" x14ac:dyDescent="0.3">
      <c r="A54" s="2253" t="s">
        <v>61</v>
      </c>
      <c r="B54" s="2254"/>
      <c r="C54" s="2254"/>
      <c r="D54" s="2254"/>
      <c r="E54" s="2254"/>
      <c r="F54" s="2254"/>
      <c r="G54" s="2254"/>
      <c r="H54" s="2254"/>
      <c r="I54" s="2254"/>
      <c r="J54" s="2254"/>
      <c r="K54" s="2254"/>
      <c r="L54" s="2254"/>
      <c r="M54" s="2254"/>
      <c r="N54" s="2254"/>
      <c r="O54" s="2254"/>
      <c r="P54" s="2254"/>
      <c r="Q54" s="2254"/>
      <c r="R54" s="2254"/>
      <c r="S54" s="2254"/>
      <c r="T54" s="2254"/>
      <c r="U54" s="2254"/>
      <c r="V54" s="2254"/>
      <c r="W54" s="2254"/>
      <c r="X54" s="2254"/>
      <c r="Y54" s="2254"/>
      <c r="Z54" s="2254"/>
      <c r="AA54" s="2254"/>
      <c r="AB54" s="2254"/>
      <c r="AC54" s="2254"/>
      <c r="AD54" s="2254"/>
      <c r="AE54" s="2254"/>
      <c r="AF54" s="2254"/>
      <c r="AG54" s="2254"/>
      <c r="AH54" s="2254"/>
      <c r="AI54" s="2254"/>
      <c r="AJ54" s="2254"/>
      <c r="AK54" s="2254"/>
      <c r="AL54" s="2297"/>
      <c r="AM54" s="1795"/>
      <c r="AN54" s="2253"/>
      <c r="AO54" s="2254"/>
      <c r="AP54" s="2254"/>
      <c r="AQ54" s="2254"/>
      <c r="AR54" s="2254"/>
      <c r="AS54" s="2254"/>
      <c r="AT54" s="2254"/>
      <c r="AU54" s="2254"/>
      <c r="AV54" s="2254"/>
      <c r="AW54" s="2254"/>
      <c r="AX54" s="2254"/>
      <c r="AY54" s="2254"/>
      <c r="AZ54" s="2254"/>
      <c r="BA54" s="2254"/>
      <c r="BB54" s="2254"/>
      <c r="BC54" s="2254"/>
      <c r="BD54" s="2254"/>
      <c r="BE54" s="1172"/>
      <c r="BF54" s="1172"/>
      <c r="BG54" s="1336"/>
      <c r="BH54" s="1353"/>
      <c r="BI54" s="1172"/>
      <c r="BJ54" s="1172"/>
      <c r="BK54" s="1336"/>
      <c r="BL54" s="1353"/>
      <c r="BM54" s="1172"/>
      <c r="BN54" s="1172"/>
      <c r="BO54" s="1377"/>
    </row>
    <row r="55" spans="1:67" s="2276" customFormat="1" ht="15.95" customHeight="1" x14ac:dyDescent="0.25">
      <c r="A55" s="2276" t="s">
        <v>62</v>
      </c>
      <c r="B55" s="2277"/>
      <c r="C55" s="2277"/>
      <c r="D55" s="2277"/>
      <c r="E55" s="2277"/>
      <c r="F55" s="2277"/>
      <c r="G55" s="2277"/>
      <c r="H55" s="2277"/>
      <c r="I55" s="2277"/>
      <c r="J55" s="2277"/>
      <c r="K55" s="2277"/>
      <c r="L55" s="2277"/>
      <c r="M55" s="2277"/>
      <c r="N55" s="2277"/>
      <c r="O55" s="2277"/>
      <c r="P55" s="2277"/>
      <c r="Q55" s="2277"/>
      <c r="R55" s="2277"/>
      <c r="S55" s="2277"/>
      <c r="T55" s="2277"/>
      <c r="U55" s="2277"/>
      <c r="V55" s="2277"/>
      <c r="W55" s="2277"/>
      <c r="X55" s="2277"/>
      <c r="Y55" s="2277"/>
      <c r="Z55" s="2277"/>
      <c r="AA55" s="2277"/>
      <c r="AB55" s="2277"/>
      <c r="AC55" s="2277"/>
      <c r="AD55" s="2277"/>
      <c r="AE55" s="2277"/>
      <c r="AF55" s="2277"/>
      <c r="AG55" s="2277"/>
      <c r="AH55" s="2277"/>
      <c r="AI55" s="2277"/>
      <c r="AJ55" s="2277"/>
      <c r="AK55" s="2277"/>
      <c r="AL55" s="2277"/>
      <c r="AM55" s="2277"/>
      <c r="AN55" s="2277"/>
      <c r="AO55" s="2277"/>
      <c r="AP55" s="2277"/>
      <c r="AQ55" s="2277"/>
      <c r="AR55" s="2277"/>
      <c r="AS55" s="2277"/>
      <c r="AT55" s="2277"/>
      <c r="AU55" s="2277"/>
      <c r="AV55" s="2277"/>
      <c r="AW55" s="2277"/>
      <c r="AX55" s="2277"/>
      <c r="AY55" s="2277"/>
      <c r="AZ55" s="2277"/>
      <c r="BA55" s="2277"/>
      <c r="BB55" s="2277"/>
      <c r="BC55" s="2277"/>
      <c r="BD55" s="2277"/>
      <c r="BE55" s="2277"/>
      <c r="BF55" s="2277"/>
      <c r="BG55" s="2277"/>
      <c r="BH55" s="2277"/>
      <c r="BI55" s="2277"/>
      <c r="BJ55" s="2277"/>
      <c r="BK55" s="2277"/>
      <c r="BL55" s="2277"/>
      <c r="BM55" s="2277"/>
      <c r="BN55" s="2277"/>
      <c r="BO55" s="2277"/>
    </row>
    <row r="56" spans="1:67" ht="31.5" x14ac:dyDescent="0.25">
      <c r="A56" s="188" t="s">
        <v>190</v>
      </c>
      <c r="B56" s="18" t="s">
        <v>63</v>
      </c>
      <c r="C56" s="1428">
        <v>0.03</v>
      </c>
      <c r="D56" s="1654">
        <v>0.03</v>
      </c>
      <c r="E56" s="1198">
        <v>0.06</v>
      </c>
      <c r="F56" s="1215">
        <v>0.1</v>
      </c>
      <c r="G56" s="1198">
        <v>0.06</v>
      </c>
      <c r="H56" s="531" t="s">
        <v>192</v>
      </c>
      <c r="I56" s="1198">
        <v>0</v>
      </c>
      <c r="J56" s="531" t="s">
        <v>192</v>
      </c>
      <c r="K56" s="1296">
        <v>0.09</v>
      </c>
      <c r="L56" s="1004"/>
      <c r="M56" s="120"/>
      <c r="N56" s="120"/>
      <c r="O56" s="120"/>
      <c r="P56" s="401"/>
      <c r="Q56" s="1851"/>
      <c r="R56" s="120"/>
      <c r="S56" s="120"/>
      <c r="T56" s="401"/>
      <c r="U56" s="1866"/>
      <c r="V56" s="958"/>
      <c r="W56" s="120"/>
      <c r="X56" s="120">
        <v>0.1</v>
      </c>
      <c r="Y56" s="120"/>
      <c r="Z56" s="401"/>
      <c r="AA56" s="1851"/>
      <c r="AB56" s="120"/>
      <c r="AC56" s="120"/>
      <c r="AD56" s="120"/>
      <c r="AE56" s="401"/>
      <c r="AF56" s="1894">
        <v>0.04</v>
      </c>
      <c r="AG56" s="60">
        <v>0.02</v>
      </c>
      <c r="AH56" s="164">
        <v>0.09</v>
      </c>
      <c r="AI56" s="1132">
        <v>0.03</v>
      </c>
      <c r="AJ56" s="164">
        <v>0.14000000000000001</v>
      </c>
      <c r="AK56" s="1666">
        <v>0.12</v>
      </c>
      <c r="AL56" s="164">
        <v>0.19</v>
      </c>
      <c r="AM56" s="60">
        <v>7.0000000000000007E-2</v>
      </c>
      <c r="AN56" s="52">
        <v>0.19</v>
      </c>
      <c r="AO56" s="1807">
        <v>0.04</v>
      </c>
      <c r="AP56" s="120">
        <v>0.02</v>
      </c>
      <c r="AQ56" s="120">
        <v>0.03</v>
      </c>
      <c r="AR56" s="120">
        <v>0.12</v>
      </c>
      <c r="AS56" s="401">
        <v>7.0000000000000007E-2</v>
      </c>
      <c r="AT56" s="1851"/>
      <c r="AU56" s="120"/>
      <c r="AV56" s="120"/>
      <c r="AW56" s="120"/>
      <c r="AX56" s="401"/>
      <c r="AY56" s="1776"/>
      <c r="AZ56" s="155"/>
      <c r="BA56" s="442"/>
      <c r="BB56" s="442"/>
      <c r="BC56" s="1784"/>
      <c r="BD56" s="1776"/>
      <c r="BE56" s="222"/>
      <c r="BF56" s="442"/>
      <c r="BG56" s="1784"/>
      <c r="BH56" s="1776"/>
      <c r="BI56" s="222"/>
      <c r="BJ56" s="442"/>
      <c r="BK56" s="1784"/>
      <c r="BL56" s="1776"/>
      <c r="BM56" s="222"/>
      <c r="BN56" s="442"/>
      <c r="BO56" s="1777"/>
    </row>
    <row r="57" spans="1:67" ht="32.25" thickBot="1" x14ac:dyDescent="0.3">
      <c r="A57" s="303" t="s">
        <v>64</v>
      </c>
      <c r="B57" s="21" t="s">
        <v>63</v>
      </c>
      <c r="C57" s="1429">
        <v>0.31</v>
      </c>
      <c r="D57" s="1231">
        <v>0.42</v>
      </c>
      <c r="E57" s="1183">
        <v>0.34</v>
      </c>
      <c r="F57" s="1231">
        <v>0.5</v>
      </c>
      <c r="G57" s="1183">
        <v>0.45</v>
      </c>
      <c r="H57" s="1232" t="s">
        <v>192</v>
      </c>
      <c r="I57" s="1183">
        <v>0</v>
      </c>
      <c r="J57" s="1232" t="s">
        <v>192</v>
      </c>
      <c r="K57" s="1294">
        <v>0.48</v>
      </c>
      <c r="L57" s="1932"/>
      <c r="M57" s="1233"/>
      <c r="N57" s="1233"/>
      <c r="O57" s="1233"/>
      <c r="P57" s="1304"/>
      <c r="Q57" s="1900"/>
      <c r="R57" s="1233"/>
      <c r="S57" s="1233"/>
      <c r="T57" s="1304"/>
      <c r="U57" s="1319"/>
      <c r="V57" s="1901">
        <v>0.35</v>
      </c>
      <c r="W57" s="1233">
        <v>0.42</v>
      </c>
      <c r="X57" s="1233">
        <v>0.5</v>
      </c>
      <c r="Y57" s="1233"/>
      <c r="Z57" s="1304"/>
      <c r="AA57" s="1900"/>
      <c r="AB57" s="1233"/>
      <c r="AC57" s="1233"/>
      <c r="AD57" s="1233"/>
      <c r="AE57" s="1304"/>
      <c r="AF57" s="1426">
        <v>0.37</v>
      </c>
      <c r="AG57" s="1234">
        <v>0.49</v>
      </c>
      <c r="AH57" s="1176">
        <v>0.42</v>
      </c>
      <c r="AI57" s="1670">
        <v>0.3</v>
      </c>
      <c r="AJ57" s="1176">
        <v>0.47</v>
      </c>
      <c r="AK57" s="1234">
        <v>0.63</v>
      </c>
      <c r="AL57" s="1176">
        <v>0.52</v>
      </c>
      <c r="AM57" s="1234">
        <v>0.7</v>
      </c>
      <c r="AN57" s="1810">
        <v>0.52</v>
      </c>
      <c r="AO57" s="1472">
        <v>0.37</v>
      </c>
      <c r="AP57" s="1233">
        <v>0.49</v>
      </c>
      <c r="AQ57" s="1233">
        <v>0.3</v>
      </c>
      <c r="AR57" s="1233">
        <v>0.63</v>
      </c>
      <c r="AS57" s="1304">
        <v>0.7</v>
      </c>
      <c r="AT57" s="1900"/>
      <c r="AU57" s="1233"/>
      <c r="AV57" s="1233"/>
      <c r="AW57" s="1233"/>
      <c r="AX57" s="1304"/>
      <c r="AY57" s="1426">
        <v>0.06</v>
      </c>
      <c r="AZ57" s="1733">
        <v>0.12</v>
      </c>
      <c r="BA57" s="441">
        <v>0.75</v>
      </c>
      <c r="BB57" s="1733">
        <v>0.17</v>
      </c>
      <c r="BC57" s="1704">
        <v>0.75</v>
      </c>
      <c r="BD57" s="1426"/>
      <c r="BE57" s="441"/>
      <c r="BF57" s="441"/>
      <c r="BG57" s="1704"/>
      <c r="BH57" s="1425"/>
      <c r="BI57" s="222"/>
      <c r="BJ57" s="222"/>
      <c r="BK57" s="798"/>
      <c r="BL57" s="1425"/>
      <c r="BM57" s="222"/>
      <c r="BN57" s="222"/>
      <c r="BO57" s="349"/>
    </row>
    <row r="58" spans="1:67" s="2188" customFormat="1" ht="16.5" thickBot="1" x14ac:dyDescent="0.3">
      <c r="A58" s="2267" t="s">
        <v>65</v>
      </c>
      <c r="B58" s="2183"/>
      <c r="C58" s="2183"/>
      <c r="D58" s="2183"/>
      <c r="E58" s="2183"/>
      <c r="F58" s="2183"/>
      <c r="G58" s="2183"/>
      <c r="H58" s="2183"/>
      <c r="I58" s="2183"/>
      <c r="J58" s="2183"/>
      <c r="K58" s="2183"/>
      <c r="L58" s="2183"/>
      <c r="M58" s="2183"/>
      <c r="N58" s="2183"/>
      <c r="O58" s="2183"/>
      <c r="P58" s="2183"/>
      <c r="Q58" s="2183"/>
      <c r="R58" s="2183"/>
      <c r="S58" s="2183"/>
      <c r="T58" s="2183"/>
      <c r="U58" s="2183"/>
      <c r="V58" s="2183"/>
      <c r="W58" s="2183"/>
      <c r="X58" s="2183"/>
      <c r="Y58" s="2183"/>
      <c r="Z58" s="2183"/>
      <c r="AA58" s="2183"/>
      <c r="AB58" s="2183"/>
      <c r="AC58" s="2183"/>
      <c r="AD58" s="2183"/>
      <c r="AE58" s="2183"/>
      <c r="AF58" s="2183"/>
      <c r="AG58" s="2183"/>
      <c r="AH58" s="2183"/>
      <c r="AI58" s="2183"/>
      <c r="AJ58" s="2183"/>
      <c r="AK58" s="2183"/>
      <c r="AL58" s="2183"/>
      <c r="AM58" s="2183"/>
      <c r="AN58" s="2183"/>
      <c r="AO58" s="2183"/>
      <c r="AP58" s="2183"/>
      <c r="AQ58" s="2183"/>
      <c r="AR58" s="2183"/>
      <c r="AS58" s="2183"/>
      <c r="AT58" s="2183"/>
      <c r="AU58" s="2183"/>
      <c r="AV58" s="2183"/>
      <c r="AW58" s="2183"/>
      <c r="AX58" s="2183"/>
      <c r="AY58" s="2183"/>
      <c r="AZ58" s="2183"/>
      <c r="BA58" s="2183"/>
      <c r="BB58" s="2183"/>
      <c r="BC58" s="2183"/>
      <c r="BD58" s="2183"/>
      <c r="BE58" s="2183"/>
      <c r="BF58" s="2183"/>
      <c r="BG58" s="2183"/>
      <c r="BH58" s="2183"/>
      <c r="BI58" s="2183"/>
      <c r="BJ58" s="2183"/>
      <c r="BK58" s="2183"/>
      <c r="BL58" s="2183"/>
      <c r="BM58" s="2183"/>
      <c r="BN58" s="2183"/>
      <c r="BO58" s="2183"/>
    </row>
    <row r="59" spans="1:67" ht="40.5" customHeight="1" x14ac:dyDescent="0.25">
      <c r="A59" s="26" t="s">
        <v>66</v>
      </c>
      <c r="B59" s="22" t="s">
        <v>67</v>
      </c>
      <c r="C59" s="1417"/>
      <c r="D59" s="1178"/>
      <c r="E59" s="1236"/>
      <c r="F59" s="1178"/>
      <c r="G59" s="1236"/>
      <c r="H59" s="1207"/>
      <c r="I59" s="1236"/>
      <c r="J59" s="1689"/>
      <c r="K59" s="1297"/>
      <c r="L59" s="1935"/>
      <c r="M59" s="1237"/>
      <c r="N59" s="1237"/>
      <c r="O59" s="1237"/>
      <c r="P59" s="1307"/>
      <c r="Q59" s="1907"/>
      <c r="R59" s="1237"/>
      <c r="S59" s="1237"/>
      <c r="T59" s="1307"/>
      <c r="U59" s="1323"/>
      <c r="V59" s="1908"/>
      <c r="W59" s="1237"/>
      <c r="X59" s="1237"/>
      <c r="Y59" s="1237"/>
      <c r="Z59" s="1307"/>
      <c r="AA59" s="1907"/>
      <c r="AB59" s="1237"/>
      <c r="AC59" s="1237"/>
      <c r="AD59" s="1237"/>
      <c r="AE59" s="1307"/>
      <c r="AF59" s="1536">
        <v>0</v>
      </c>
      <c r="AG59" s="1206">
        <v>0</v>
      </c>
      <c r="AH59" s="1274">
        <v>1</v>
      </c>
      <c r="AI59" s="1181">
        <v>1</v>
      </c>
      <c r="AJ59" s="1274">
        <v>1</v>
      </c>
      <c r="AK59" s="1181">
        <v>1</v>
      </c>
      <c r="AL59" s="1274">
        <v>1</v>
      </c>
      <c r="AM59" s="1274"/>
      <c r="AN59" s="1293">
        <v>1</v>
      </c>
      <c r="AO59" s="1488">
        <v>0</v>
      </c>
      <c r="AP59" s="117">
        <v>1</v>
      </c>
      <c r="AQ59" s="117">
        <v>1</v>
      </c>
      <c r="AR59" s="117"/>
      <c r="AS59" s="1307"/>
      <c r="AT59" s="1907"/>
      <c r="AU59" s="1237"/>
      <c r="AV59" s="1237"/>
      <c r="AW59" s="1237"/>
      <c r="AX59" s="1307"/>
      <c r="AY59" s="1536"/>
      <c r="AZ59" s="437"/>
      <c r="BA59" s="437"/>
      <c r="BB59" s="437"/>
      <c r="BC59" s="1702"/>
      <c r="BD59" s="1536"/>
      <c r="BE59" s="437"/>
      <c r="BF59" s="437"/>
      <c r="BG59" s="1702"/>
      <c r="BH59" s="1537"/>
      <c r="BI59" s="439"/>
      <c r="BJ59" s="439"/>
      <c r="BK59" s="1783"/>
      <c r="BL59" s="1537"/>
      <c r="BM59" s="439"/>
      <c r="BN59" s="439"/>
      <c r="BO59" s="1404"/>
    </row>
    <row r="60" spans="1:67" ht="15.75" x14ac:dyDescent="0.25">
      <c r="A60" s="17" t="s">
        <v>68</v>
      </c>
      <c r="B60" s="18" t="s">
        <v>69</v>
      </c>
      <c r="C60" s="697"/>
      <c r="D60" s="285"/>
      <c r="E60" s="232"/>
      <c r="F60" s="284"/>
      <c r="G60" s="232"/>
      <c r="H60" s="284"/>
      <c r="I60" s="232"/>
      <c r="J60" s="1690"/>
      <c r="K60" s="95"/>
      <c r="L60" s="1006">
        <v>0.46</v>
      </c>
      <c r="M60" s="94"/>
      <c r="N60" s="94"/>
      <c r="O60" s="94"/>
      <c r="P60" s="599"/>
      <c r="Q60" s="1016">
        <v>0.17</v>
      </c>
      <c r="R60" s="622"/>
      <c r="S60" s="94"/>
      <c r="T60" s="599"/>
      <c r="U60" s="1867"/>
      <c r="V60" s="999">
        <v>0.61</v>
      </c>
      <c r="W60" s="622">
        <v>0.59</v>
      </c>
      <c r="X60" s="622">
        <v>0.75</v>
      </c>
      <c r="Y60" s="94"/>
      <c r="Z60" s="599"/>
      <c r="AA60" s="1069"/>
      <c r="AB60" s="94"/>
      <c r="AC60" s="94"/>
      <c r="AD60" s="94"/>
      <c r="AE60" s="599"/>
      <c r="AF60" s="1425">
        <v>0.01</v>
      </c>
      <c r="AG60" s="60">
        <v>0.01</v>
      </c>
      <c r="AH60" s="164">
        <v>0.6</v>
      </c>
      <c r="AI60" s="556">
        <v>0.69</v>
      </c>
      <c r="AJ60" s="164">
        <v>0.7</v>
      </c>
      <c r="AK60" s="556">
        <v>0.84</v>
      </c>
      <c r="AL60" s="164">
        <v>0.8</v>
      </c>
      <c r="AM60" s="556">
        <v>0.84</v>
      </c>
      <c r="AN60" s="52">
        <v>0.8</v>
      </c>
      <c r="AO60" s="1808">
        <v>0.62</v>
      </c>
      <c r="AP60" s="622">
        <v>0.81</v>
      </c>
      <c r="AQ60" s="622">
        <v>0.69</v>
      </c>
      <c r="AR60" s="622">
        <v>0.84</v>
      </c>
      <c r="AS60" s="1707">
        <v>0.84</v>
      </c>
      <c r="AT60" s="1069"/>
      <c r="AU60" s="94"/>
      <c r="AV60" s="94"/>
      <c r="AW60" s="94"/>
      <c r="AX60" s="599"/>
      <c r="AY60" s="1425"/>
      <c r="AZ60" s="222"/>
      <c r="BA60" s="222"/>
      <c r="BB60" s="222"/>
      <c r="BC60" s="798"/>
      <c r="BD60" s="1425"/>
      <c r="BE60" s="222"/>
      <c r="BF60" s="222"/>
      <c r="BG60" s="798"/>
      <c r="BH60" s="1425"/>
      <c r="BI60" s="222"/>
      <c r="BJ60" s="222"/>
      <c r="BK60" s="798"/>
      <c r="BL60" s="1425"/>
      <c r="BM60" s="222"/>
      <c r="BN60" s="222"/>
      <c r="BO60" s="349"/>
    </row>
    <row r="61" spans="1:67" ht="15.6" customHeight="1" x14ac:dyDescent="0.25">
      <c r="A61" s="26" t="s">
        <v>70</v>
      </c>
      <c r="B61" s="22" t="s">
        <v>63</v>
      </c>
      <c r="C61" s="697"/>
      <c r="D61" s="285"/>
      <c r="E61" s="232"/>
      <c r="F61" s="284"/>
      <c r="G61" s="232"/>
      <c r="H61" s="284"/>
      <c r="I61" s="232"/>
      <c r="J61" s="1696"/>
      <c r="K61" s="95"/>
      <c r="L61" s="1006">
        <v>7.0000000000000007E-2</v>
      </c>
      <c r="M61" s="94"/>
      <c r="N61" s="94"/>
      <c r="O61" s="94"/>
      <c r="P61" s="599"/>
      <c r="Q61" s="1016">
        <v>0.37</v>
      </c>
      <c r="R61" s="622"/>
      <c r="S61" s="94"/>
      <c r="T61" s="599"/>
      <c r="U61" s="1867"/>
      <c r="V61" s="999">
        <v>0.51</v>
      </c>
      <c r="W61" s="622">
        <v>0.45</v>
      </c>
      <c r="X61" s="622">
        <v>0.64</v>
      </c>
      <c r="Y61" s="1708">
        <v>0.47</v>
      </c>
      <c r="Z61" s="1707">
        <v>0.44</v>
      </c>
      <c r="AA61" s="1069"/>
      <c r="AB61" s="94"/>
      <c r="AC61" s="94"/>
      <c r="AD61" s="94"/>
      <c r="AE61" s="599"/>
      <c r="AH61" s="40"/>
      <c r="AI61" s="556">
        <v>0.51</v>
      </c>
      <c r="AJ61" s="164">
        <v>0.55000000000000004</v>
      </c>
      <c r="AK61" s="556">
        <v>0.78</v>
      </c>
      <c r="AL61" s="164">
        <v>0.6</v>
      </c>
      <c r="AM61" s="556">
        <v>0.75</v>
      </c>
      <c r="AN61" s="52">
        <v>0.6</v>
      </c>
      <c r="AO61" s="1808">
        <v>0.46</v>
      </c>
      <c r="AP61" s="622">
        <v>0.71</v>
      </c>
      <c r="AQ61" s="622">
        <v>0.51</v>
      </c>
      <c r="AR61" s="622">
        <v>0.78</v>
      </c>
      <c r="AS61" s="1707">
        <v>0.75</v>
      </c>
      <c r="AT61" s="1069"/>
      <c r="AU61" s="94"/>
      <c r="AV61" s="94"/>
      <c r="AW61" s="94"/>
      <c r="AX61" s="599"/>
      <c r="BA61" s="79"/>
      <c r="BB61" s="79"/>
      <c r="BC61" s="595"/>
      <c r="BF61" s="79"/>
      <c r="BG61" s="595"/>
      <c r="BJ61" s="79"/>
      <c r="BK61" s="595"/>
      <c r="BN61" s="79"/>
      <c r="BO61" s="31"/>
    </row>
    <row r="62" spans="1:67" ht="31.5" x14ac:dyDescent="0.25">
      <c r="A62" s="17" t="s">
        <v>71</v>
      </c>
      <c r="B62" s="18" t="s">
        <v>72</v>
      </c>
      <c r="C62" s="1427"/>
      <c r="D62" s="284"/>
      <c r="E62" s="232"/>
      <c r="F62" s="284"/>
      <c r="G62" s="232"/>
      <c r="H62" s="247"/>
      <c r="I62" s="232"/>
      <c r="J62" s="1690"/>
      <c r="K62" s="95"/>
      <c r="L62" s="1005"/>
      <c r="M62" s="94"/>
      <c r="N62" s="94"/>
      <c r="O62" s="94"/>
      <c r="P62" s="599"/>
      <c r="Q62" s="1069"/>
      <c r="R62" s="94"/>
      <c r="S62" s="94"/>
      <c r="T62" s="599"/>
      <c r="U62" s="1867"/>
      <c r="V62" s="959"/>
      <c r="W62" s="94"/>
      <c r="X62" s="94"/>
      <c r="Y62" s="94"/>
      <c r="Z62" s="599"/>
      <c r="AA62" s="1069"/>
      <c r="AB62" s="94"/>
      <c r="AC62" s="94"/>
      <c r="AD62" s="94"/>
      <c r="AE62" s="599"/>
      <c r="AF62" s="1537">
        <v>0</v>
      </c>
      <c r="AG62" s="1125">
        <v>0</v>
      </c>
      <c r="AH62" s="1668">
        <v>0</v>
      </c>
      <c r="AI62" s="1130">
        <v>0</v>
      </c>
      <c r="AJ62" s="1668">
        <v>0</v>
      </c>
      <c r="AK62" s="1130">
        <v>2</v>
      </c>
      <c r="AL62" s="1668">
        <v>0</v>
      </c>
      <c r="AM62" s="1130"/>
      <c r="AN62" s="1813">
        <v>0</v>
      </c>
      <c r="AO62" s="1483">
        <v>0</v>
      </c>
      <c r="AP62" s="626">
        <v>0</v>
      </c>
      <c r="AQ62" s="626">
        <v>0</v>
      </c>
      <c r="AR62" s="626">
        <v>2</v>
      </c>
      <c r="AS62" s="599"/>
      <c r="AT62" s="1069"/>
      <c r="AU62" s="94"/>
      <c r="AV62" s="94"/>
      <c r="AW62" s="94"/>
      <c r="AX62" s="599"/>
      <c r="AY62" s="1537"/>
      <c r="AZ62" s="439"/>
      <c r="BA62" s="439"/>
      <c r="BB62" s="439"/>
      <c r="BC62" s="1783"/>
      <c r="BD62" s="1537"/>
      <c r="BE62" s="439"/>
      <c r="BF62" s="439"/>
      <c r="BG62" s="1783"/>
      <c r="BH62" s="1537"/>
      <c r="BI62" s="439"/>
      <c r="BJ62" s="439"/>
      <c r="BK62" s="1783"/>
      <c r="BL62" s="1537"/>
      <c r="BM62" s="439"/>
      <c r="BN62" s="439"/>
      <c r="BO62" s="1404"/>
    </row>
    <row r="63" spans="1:67" ht="48" thickBot="1" x14ac:dyDescent="0.3">
      <c r="A63" s="116" t="s">
        <v>73</v>
      </c>
      <c r="B63" s="409" t="s">
        <v>74</v>
      </c>
      <c r="C63" s="1421"/>
      <c r="D63" s="1210"/>
      <c r="E63" s="1218"/>
      <c r="F63" s="1210"/>
      <c r="G63" s="1218"/>
      <c r="H63" s="1219"/>
      <c r="I63" s="1218"/>
      <c r="J63" s="1691"/>
      <c r="K63" s="1298"/>
      <c r="L63" s="1936"/>
      <c r="M63" s="1220"/>
      <c r="N63" s="1220"/>
      <c r="O63" s="1220"/>
      <c r="P63" s="1308"/>
      <c r="Q63" s="1909"/>
      <c r="R63" s="1220"/>
      <c r="S63" s="1220"/>
      <c r="T63" s="1308"/>
      <c r="U63" s="1324"/>
      <c r="V63" s="1880">
        <v>0</v>
      </c>
      <c r="W63" s="1164">
        <v>1</v>
      </c>
      <c r="X63" s="1164">
        <v>24</v>
      </c>
      <c r="Y63" s="1220"/>
      <c r="Z63" s="1308"/>
      <c r="AA63" s="1909"/>
      <c r="AB63" s="1220"/>
      <c r="AC63" s="1220"/>
      <c r="AD63" s="1220"/>
      <c r="AE63" s="1308"/>
      <c r="AF63" s="1538"/>
      <c r="AG63" s="1175"/>
      <c r="AH63" s="14"/>
      <c r="AI63" s="1222"/>
      <c r="AJ63" s="1239">
        <v>0</v>
      </c>
      <c r="AK63" s="14"/>
      <c r="AL63" s="14"/>
      <c r="AM63" s="14"/>
      <c r="AN63" s="15"/>
      <c r="AO63" s="1484"/>
      <c r="AP63" s="1164"/>
      <c r="AQ63" s="1164"/>
      <c r="AR63" s="1164"/>
      <c r="AS63" s="1308"/>
      <c r="AT63" s="1909"/>
      <c r="AU63" s="1220"/>
      <c r="AV63" s="1220"/>
      <c r="AW63" s="1220"/>
      <c r="AX63" s="1308"/>
      <c r="AY63" s="1538"/>
      <c r="AZ63" s="440"/>
      <c r="BA63" s="440"/>
      <c r="BB63" s="440"/>
      <c r="BC63" s="1910"/>
      <c r="BD63" s="1538"/>
      <c r="BE63" s="440"/>
      <c r="BF63" s="440"/>
      <c r="BG63" s="1910"/>
      <c r="BH63" s="1537"/>
      <c r="BI63" s="439"/>
      <c r="BJ63" s="439"/>
      <c r="BK63" s="1783"/>
      <c r="BL63" s="1537"/>
      <c r="BM63" s="439"/>
      <c r="BN63" s="439"/>
      <c r="BO63" s="1404"/>
    </row>
    <row r="64" spans="1:67" s="2175" customFormat="1" ht="16.5" thickBot="1" x14ac:dyDescent="0.3">
      <c r="A64" s="2267" t="s">
        <v>75</v>
      </c>
      <c r="B64" s="2183"/>
      <c r="C64" s="2183"/>
      <c r="D64" s="2183"/>
      <c r="E64" s="2183"/>
      <c r="F64" s="2183"/>
      <c r="G64" s="2183"/>
      <c r="H64" s="2183"/>
      <c r="I64" s="2183"/>
      <c r="J64" s="2183"/>
      <c r="K64" s="2183"/>
      <c r="L64" s="2183"/>
      <c r="M64" s="2183"/>
      <c r="N64" s="2183"/>
      <c r="O64" s="2183"/>
      <c r="P64" s="2183"/>
      <c r="Q64" s="2183"/>
      <c r="R64" s="2183"/>
      <c r="S64" s="2183"/>
      <c r="T64" s="2183"/>
      <c r="U64" s="2183"/>
      <c r="V64" s="2183"/>
      <c r="W64" s="2183"/>
      <c r="X64" s="2183"/>
      <c r="Y64" s="2183"/>
      <c r="Z64" s="2183"/>
      <c r="AA64" s="2183"/>
      <c r="AB64" s="2183"/>
      <c r="AC64" s="2183"/>
      <c r="AD64" s="2183"/>
      <c r="AE64" s="2183"/>
      <c r="AF64" s="2183"/>
      <c r="AG64" s="2183"/>
      <c r="AH64" s="2183"/>
      <c r="AI64" s="2183"/>
      <c r="AJ64" s="2183"/>
      <c r="AK64" s="2183"/>
      <c r="AL64" s="2183"/>
      <c r="AM64" s="2183"/>
      <c r="AN64" s="2183"/>
      <c r="AO64" s="2183"/>
      <c r="AP64" s="2183"/>
      <c r="AQ64" s="2183"/>
      <c r="AR64" s="2183"/>
      <c r="AS64" s="2183"/>
      <c r="AT64" s="2183"/>
      <c r="AU64" s="2183"/>
      <c r="AV64" s="2183"/>
      <c r="AW64" s="2183"/>
      <c r="AX64" s="2183"/>
      <c r="AY64" s="2183"/>
      <c r="AZ64" s="2183"/>
      <c r="BA64" s="2183"/>
      <c r="BB64" s="2183"/>
      <c r="BC64" s="2183"/>
      <c r="BD64" s="2183"/>
      <c r="BE64" s="2183"/>
      <c r="BF64" s="2183"/>
      <c r="BG64" s="2183"/>
      <c r="BH64" s="2183"/>
      <c r="BI64" s="2183"/>
      <c r="BJ64" s="2183"/>
      <c r="BK64" s="2183"/>
      <c r="BL64" s="2183"/>
      <c r="BM64" s="2183"/>
      <c r="BN64" s="2183"/>
      <c r="BO64" s="2183"/>
    </row>
    <row r="65" spans="1:67" ht="15.75" x14ac:dyDescent="0.25">
      <c r="A65" s="26" t="s">
        <v>76</v>
      </c>
      <c r="B65" s="22" t="s">
        <v>63</v>
      </c>
      <c r="C65" s="1430">
        <v>0.08</v>
      </c>
      <c r="D65" s="1200">
        <v>0.05</v>
      </c>
      <c r="E65" s="1198">
        <v>0.15</v>
      </c>
      <c r="F65" s="1215">
        <v>0.09</v>
      </c>
      <c r="G65" s="1198">
        <v>0.25</v>
      </c>
      <c r="H65" s="1225" t="s">
        <v>192</v>
      </c>
      <c r="I65" s="1198">
        <v>0</v>
      </c>
      <c r="J65" s="1685"/>
      <c r="K65" s="1295">
        <v>0.45</v>
      </c>
      <c r="L65" s="1937">
        <v>0.04</v>
      </c>
      <c r="M65" s="1226"/>
      <c r="N65" s="1226"/>
      <c r="O65" s="1226"/>
      <c r="P65" s="1305"/>
      <c r="Q65" s="1911">
        <v>0.05</v>
      </c>
      <c r="R65" s="1226"/>
      <c r="S65" s="1226"/>
      <c r="T65" s="1305"/>
      <c r="U65" s="1321"/>
      <c r="V65" s="1912">
        <v>0.09</v>
      </c>
      <c r="W65" s="1226">
        <v>0.05</v>
      </c>
      <c r="X65" s="1226">
        <v>0.09</v>
      </c>
      <c r="Y65" s="1226"/>
      <c r="Z65" s="1305"/>
      <c r="AA65" s="1911"/>
      <c r="AB65" s="1226"/>
      <c r="AC65" s="1226"/>
      <c r="AD65" s="1226"/>
      <c r="AE65" s="1305"/>
      <c r="AF65" s="1540">
        <v>0.06</v>
      </c>
      <c r="AG65" s="1216">
        <v>0.01</v>
      </c>
      <c r="AH65" s="1166">
        <v>0.05</v>
      </c>
      <c r="AI65" s="565">
        <v>0.11</v>
      </c>
      <c r="AJ65" s="1166">
        <v>0.15</v>
      </c>
      <c r="AK65" s="1216">
        <v>0.11</v>
      </c>
      <c r="AL65" s="1166">
        <v>0.3</v>
      </c>
      <c r="AM65" s="1216">
        <v>0.08</v>
      </c>
      <c r="AN65" s="1809">
        <v>0.3</v>
      </c>
      <c r="AO65" s="1476">
        <v>0.01</v>
      </c>
      <c r="AP65" s="1226">
        <v>7.0000000000000007E-2</v>
      </c>
      <c r="AQ65" s="1226">
        <v>0.11</v>
      </c>
      <c r="AR65" s="1226">
        <v>0.11</v>
      </c>
      <c r="AS65" s="1305">
        <v>0.08</v>
      </c>
      <c r="AT65" s="1911"/>
      <c r="AU65" s="1226"/>
      <c r="AV65" s="1226"/>
      <c r="AW65" s="1226"/>
      <c r="AX65" s="1305"/>
      <c r="AY65" s="1540"/>
      <c r="AZ65" s="1201"/>
      <c r="BA65" s="74"/>
      <c r="BB65" s="74"/>
      <c r="BC65" s="600"/>
      <c r="BD65" s="1540"/>
      <c r="BE65" s="1201"/>
      <c r="BF65" s="74"/>
      <c r="BG65" s="600"/>
      <c r="BH65" s="1541"/>
      <c r="BI65" s="443"/>
      <c r="BJ65" s="5"/>
      <c r="BK65" s="62"/>
      <c r="BL65" s="1541"/>
      <c r="BM65" s="443"/>
      <c r="BN65" s="5"/>
      <c r="BO65" s="37"/>
    </row>
    <row r="66" spans="1:67" ht="15.6" customHeight="1" x14ac:dyDescent="0.25">
      <c r="A66" s="17" t="s">
        <v>77</v>
      </c>
      <c r="B66" s="18" t="s">
        <v>63</v>
      </c>
      <c r="C66" s="697">
        <v>0.03</v>
      </c>
      <c r="D66" s="1122">
        <v>0</v>
      </c>
      <c r="E66" s="1136">
        <v>0.03</v>
      </c>
      <c r="F66" s="520">
        <v>0.04</v>
      </c>
      <c r="G66" s="1136">
        <v>0.02</v>
      </c>
      <c r="H66" s="479">
        <v>0.02</v>
      </c>
      <c r="I66" s="1136">
        <v>0</v>
      </c>
      <c r="J66" s="1686" t="s">
        <v>192</v>
      </c>
      <c r="K66" s="6">
        <v>0.02</v>
      </c>
      <c r="L66" s="1938"/>
      <c r="M66" s="1084"/>
      <c r="N66" s="1084"/>
      <c r="O66" s="1084"/>
      <c r="P66" s="63"/>
      <c r="Q66" s="1853">
        <v>0.03</v>
      </c>
      <c r="R66" s="1084"/>
      <c r="S66" s="1084"/>
      <c r="T66" s="63"/>
      <c r="U66" s="1322"/>
      <c r="V66" s="1842">
        <v>0.03</v>
      </c>
      <c r="W66" s="1084">
        <v>0</v>
      </c>
      <c r="X66" s="1084">
        <v>0.04</v>
      </c>
      <c r="Y66" s="1084"/>
      <c r="Z66" s="63"/>
      <c r="AA66" s="1853"/>
      <c r="AB66" s="1084"/>
      <c r="AC66" s="1084"/>
      <c r="AD66" s="1084"/>
      <c r="AE66" s="63"/>
      <c r="AF66" s="1541">
        <v>0.04</v>
      </c>
      <c r="AG66" s="60">
        <v>0</v>
      </c>
      <c r="AH66" s="164">
        <v>0.05</v>
      </c>
      <c r="AI66" s="556">
        <v>0.22</v>
      </c>
      <c r="AJ66" s="164">
        <v>0.05</v>
      </c>
      <c r="AK66" s="60">
        <v>0.01</v>
      </c>
      <c r="AL66" s="164">
        <v>0.1</v>
      </c>
      <c r="AM66" s="60">
        <v>0.01</v>
      </c>
      <c r="AN66" s="52">
        <v>0.1</v>
      </c>
      <c r="AO66" s="1477">
        <v>0.04</v>
      </c>
      <c r="AP66" s="1084"/>
      <c r="AQ66" s="1084">
        <v>0.02</v>
      </c>
      <c r="AR66" s="1084">
        <v>0.01</v>
      </c>
      <c r="AS66" s="63">
        <v>0.01</v>
      </c>
      <c r="AT66" s="1853"/>
      <c r="AU66" s="1084"/>
      <c r="AV66" s="1084"/>
      <c r="AW66" s="1084"/>
      <c r="AX66" s="63"/>
      <c r="AY66" s="1541"/>
      <c r="AZ66" s="443"/>
      <c r="BA66" s="5"/>
      <c r="BB66" s="5"/>
      <c r="BC66" s="62"/>
      <c r="BD66" s="1541"/>
      <c r="BE66" s="443"/>
      <c r="BF66" s="5"/>
      <c r="BG66" s="62"/>
      <c r="BH66" s="1541"/>
      <c r="BI66" s="443"/>
      <c r="BJ66" s="5"/>
      <c r="BK66" s="62"/>
      <c r="BL66" s="1541"/>
      <c r="BM66" s="443"/>
      <c r="BN66" s="5"/>
      <c r="BO66" s="37"/>
    </row>
    <row r="67" spans="1:67" ht="31.5" x14ac:dyDescent="0.25">
      <c r="A67" s="26" t="s">
        <v>78</v>
      </c>
      <c r="B67" s="22" t="s">
        <v>79</v>
      </c>
      <c r="C67" s="675"/>
      <c r="D67" s="8"/>
      <c r="E67" s="8"/>
      <c r="F67" s="164">
        <v>0</v>
      </c>
      <c r="G67" s="8"/>
      <c r="H67" s="8"/>
      <c r="I67" s="8"/>
      <c r="J67" s="338"/>
      <c r="K67" s="93"/>
      <c r="AF67" s="1541">
        <v>0</v>
      </c>
      <c r="AG67" s="60">
        <v>0</v>
      </c>
      <c r="AH67" s="164">
        <v>0.9</v>
      </c>
      <c r="AI67" s="1132">
        <v>0</v>
      </c>
      <c r="AJ67" s="164">
        <v>1</v>
      </c>
      <c r="AK67" s="164"/>
      <c r="AL67" s="164">
        <v>0</v>
      </c>
      <c r="AM67" s="164"/>
      <c r="AN67" s="52">
        <v>0</v>
      </c>
      <c r="AO67" s="1480">
        <v>0</v>
      </c>
      <c r="AP67" s="638">
        <v>0</v>
      </c>
      <c r="AQ67" s="638">
        <v>0</v>
      </c>
      <c r="AR67" s="638">
        <v>0</v>
      </c>
      <c r="AY67" s="1541"/>
      <c r="AZ67" s="443"/>
      <c r="BA67" s="5"/>
      <c r="BB67" s="5"/>
      <c r="BC67" s="62"/>
      <c r="BD67" s="1541"/>
      <c r="BE67" s="443"/>
      <c r="BF67" s="5"/>
      <c r="BG67" s="62"/>
      <c r="BH67" s="1541"/>
      <c r="BI67" s="443"/>
      <c r="BJ67" s="5"/>
      <c r="BK67" s="62"/>
      <c r="BL67" s="1541"/>
      <c r="BM67" s="443"/>
      <c r="BN67" s="5"/>
      <c r="BO67" s="37"/>
    </row>
    <row r="68" spans="1:67" ht="16.5" thickBot="1" x14ac:dyDescent="0.3">
      <c r="A68" s="303" t="s">
        <v>80</v>
      </c>
      <c r="B68" s="21" t="s">
        <v>81</v>
      </c>
      <c r="C68" s="1431"/>
      <c r="D68" s="14"/>
      <c r="E68" s="14"/>
      <c r="F68" s="1176">
        <v>0</v>
      </c>
      <c r="G68" s="14"/>
      <c r="H68" s="14"/>
      <c r="I68" s="14"/>
      <c r="J68" s="339"/>
      <c r="K68" s="165"/>
      <c r="L68" s="1828"/>
      <c r="M68" s="1164"/>
      <c r="N68" s="1164"/>
      <c r="O68" s="1164"/>
      <c r="P68" s="352"/>
      <c r="Q68" s="1824"/>
      <c r="R68" s="1164"/>
      <c r="S68" s="1164"/>
      <c r="T68" s="352"/>
      <c r="U68" s="1325"/>
      <c r="V68" s="1880"/>
      <c r="W68" s="1164"/>
      <c r="X68" s="1164"/>
      <c r="Y68" s="1164"/>
      <c r="Z68" s="352"/>
      <c r="AA68" s="1824"/>
      <c r="AB68" s="1164"/>
      <c r="AC68" s="1164"/>
      <c r="AD68" s="1164"/>
      <c r="AE68" s="352"/>
      <c r="AF68" s="1542">
        <v>0</v>
      </c>
      <c r="AG68" s="1211">
        <v>0</v>
      </c>
      <c r="AH68" s="1176">
        <v>0.1</v>
      </c>
      <c r="AI68" s="1186">
        <v>0</v>
      </c>
      <c r="AJ68" s="1176">
        <v>0.5</v>
      </c>
      <c r="AK68" s="1176"/>
      <c r="AL68" s="1176">
        <v>0.7</v>
      </c>
      <c r="AM68" s="1176"/>
      <c r="AN68" s="1810">
        <v>0.7</v>
      </c>
      <c r="AO68" s="1913">
        <v>0</v>
      </c>
      <c r="AP68" s="1914">
        <v>0</v>
      </c>
      <c r="AQ68" s="1914">
        <v>0</v>
      </c>
      <c r="AR68" s="1914">
        <v>0</v>
      </c>
      <c r="AS68" s="352"/>
      <c r="AT68" s="1824"/>
      <c r="AU68" s="1164"/>
      <c r="AV68" s="1164"/>
      <c r="AW68" s="1164"/>
      <c r="AX68" s="352"/>
      <c r="AY68" s="1542"/>
      <c r="AZ68" s="1185"/>
      <c r="BA68" s="68"/>
      <c r="BB68" s="68"/>
      <c r="BC68" s="605"/>
      <c r="BD68" s="1542"/>
      <c r="BE68" s="1185"/>
      <c r="BF68" s="68"/>
      <c r="BG68" s="605"/>
      <c r="BH68" s="1541"/>
      <c r="BI68" s="443"/>
      <c r="BJ68" s="5"/>
      <c r="BK68" s="62"/>
      <c r="BL68" s="1541"/>
      <c r="BM68" s="443"/>
      <c r="BN68" s="5"/>
      <c r="BO68" s="37"/>
    </row>
    <row r="69" spans="1:67" s="2256" customFormat="1" ht="27" customHeight="1" thickBot="1" x14ac:dyDescent="0.3">
      <c r="A69" s="2276" t="s">
        <v>82</v>
      </c>
      <c r="B69" s="2277"/>
      <c r="C69" s="2277"/>
      <c r="D69" s="2277"/>
      <c r="E69" s="2277"/>
      <c r="F69" s="2277"/>
      <c r="G69" s="2277"/>
      <c r="H69" s="2277"/>
      <c r="I69" s="2277"/>
      <c r="J69" s="2277"/>
      <c r="K69" s="2277"/>
      <c r="L69" s="2277"/>
      <c r="M69" s="2277"/>
      <c r="N69" s="2277"/>
      <c r="O69" s="2277"/>
      <c r="P69" s="2277"/>
      <c r="Q69" s="2277"/>
      <c r="R69" s="2277"/>
      <c r="S69" s="2277"/>
      <c r="T69" s="2277"/>
      <c r="U69" s="2277"/>
      <c r="V69" s="2277"/>
      <c r="W69" s="2277"/>
      <c r="X69" s="2277"/>
      <c r="Y69" s="2277"/>
      <c r="Z69" s="2277"/>
      <c r="AA69" s="2277"/>
      <c r="AB69" s="2277"/>
      <c r="AC69" s="2277"/>
      <c r="AD69" s="2277"/>
      <c r="AE69" s="2277"/>
      <c r="AF69" s="2277"/>
      <c r="AG69" s="2277"/>
      <c r="AH69" s="2277"/>
      <c r="AI69" s="2277"/>
      <c r="AJ69" s="2277"/>
      <c r="AK69" s="2277"/>
      <c r="AL69" s="2277"/>
      <c r="AM69" s="2277"/>
      <c r="AN69" s="2277"/>
      <c r="AO69" s="2277"/>
      <c r="AP69" s="2277"/>
      <c r="AQ69" s="2277"/>
      <c r="AR69" s="2277"/>
      <c r="AS69" s="2277"/>
      <c r="AT69" s="2277"/>
      <c r="AU69" s="2277"/>
      <c r="AV69" s="2277"/>
      <c r="AW69" s="2277"/>
      <c r="AX69" s="2277"/>
      <c r="AY69" s="2277"/>
      <c r="AZ69" s="2277"/>
      <c r="BA69" s="2277"/>
      <c r="BB69" s="2277"/>
      <c r="BC69" s="2277"/>
      <c r="BD69" s="2277"/>
      <c r="BE69" s="2277"/>
      <c r="BF69" s="2277"/>
      <c r="BG69" s="2277"/>
      <c r="BH69" s="2277"/>
      <c r="BI69" s="2277"/>
      <c r="BJ69" s="2277"/>
      <c r="BK69" s="2277"/>
      <c r="BL69" s="2277"/>
      <c r="BM69" s="2277"/>
      <c r="BN69" s="2277"/>
      <c r="BO69" s="2277"/>
    </row>
    <row r="70" spans="1:67" ht="31.5" x14ac:dyDescent="0.25">
      <c r="A70" s="96" t="s">
        <v>83</v>
      </c>
      <c r="B70" s="97" t="s">
        <v>63</v>
      </c>
      <c r="C70" s="1417"/>
      <c r="D70" s="1214"/>
      <c r="E70" s="1198">
        <v>0.5</v>
      </c>
      <c r="F70" s="1200" t="s">
        <v>196</v>
      </c>
      <c r="G70" s="1198">
        <v>0.55000000000000004</v>
      </c>
      <c r="H70" s="1215">
        <v>0.71</v>
      </c>
      <c r="I70" s="1198">
        <v>0.6</v>
      </c>
      <c r="J70" s="1744">
        <v>0.79</v>
      </c>
      <c r="K70" s="90">
        <v>0.8</v>
      </c>
      <c r="L70" s="1034"/>
      <c r="M70" s="74"/>
      <c r="N70" s="74"/>
      <c r="O70" s="74"/>
      <c r="P70" s="600"/>
      <c r="Q70" s="1904"/>
      <c r="R70" s="74"/>
      <c r="S70" s="74"/>
      <c r="T70" s="600"/>
      <c r="U70" s="89"/>
      <c r="V70" s="893"/>
      <c r="W70" s="74"/>
      <c r="X70" s="74"/>
      <c r="Y70" s="74">
        <v>0.71</v>
      </c>
      <c r="Z70" s="600">
        <v>0.79</v>
      </c>
      <c r="AA70" s="1904"/>
      <c r="AB70" s="74"/>
      <c r="AC70" s="74"/>
      <c r="AD70" s="74"/>
      <c r="AE70" s="600"/>
      <c r="AF70" s="1454"/>
      <c r="AG70" s="1216" t="s">
        <v>196</v>
      </c>
      <c r="AH70" s="1166">
        <v>0.25</v>
      </c>
      <c r="AI70" s="1202" t="s">
        <v>196</v>
      </c>
      <c r="AJ70" s="1166">
        <v>0.25</v>
      </c>
      <c r="AK70" s="565">
        <v>0.61</v>
      </c>
      <c r="AL70" s="1166">
        <v>0.35</v>
      </c>
      <c r="AM70" s="565">
        <v>0.66</v>
      </c>
      <c r="AN70" s="1809">
        <v>0.35</v>
      </c>
      <c r="AO70" s="1468" t="s">
        <v>196</v>
      </c>
      <c r="AP70" s="74" t="s">
        <v>196</v>
      </c>
      <c r="AQ70" s="74" t="s">
        <v>196</v>
      </c>
      <c r="AR70" s="1915">
        <v>0.61</v>
      </c>
      <c r="AS70" s="600">
        <v>0.66</v>
      </c>
      <c r="AT70" s="1904"/>
      <c r="AU70" s="74"/>
      <c r="AV70" s="74"/>
      <c r="AW70" s="74"/>
      <c r="AX70" s="600"/>
      <c r="AY70" s="1454">
        <v>0.13</v>
      </c>
      <c r="AZ70" s="531">
        <v>0.7</v>
      </c>
      <c r="BA70" s="74">
        <v>0.75</v>
      </c>
      <c r="BB70" s="259">
        <v>0.52</v>
      </c>
      <c r="BC70" s="600">
        <v>0.75</v>
      </c>
      <c r="BD70" s="1454"/>
      <c r="BE70" s="74"/>
      <c r="BF70" s="74"/>
      <c r="BG70" s="600"/>
      <c r="BH70" s="1455"/>
      <c r="BI70" s="5"/>
      <c r="BJ70" s="5"/>
      <c r="BK70" s="62"/>
      <c r="BL70" s="1455"/>
      <c r="BM70" s="5"/>
      <c r="BN70" s="5"/>
      <c r="BO70" s="37"/>
    </row>
    <row r="71" spans="1:67" ht="31.5" x14ac:dyDescent="0.25">
      <c r="A71" s="98" t="s">
        <v>84</v>
      </c>
      <c r="B71" s="99" t="s">
        <v>63</v>
      </c>
      <c r="C71" s="706"/>
      <c r="D71" s="283"/>
      <c r="E71" s="79"/>
      <c r="F71" s="79" t="s">
        <v>196</v>
      </c>
      <c r="G71" s="79"/>
      <c r="H71" s="520">
        <v>0.71</v>
      </c>
      <c r="I71" s="1136">
        <v>0.25</v>
      </c>
      <c r="J71" s="1735">
        <v>0.79</v>
      </c>
      <c r="K71" s="37">
        <v>0.3</v>
      </c>
      <c r="L71" s="914"/>
      <c r="M71" s="79"/>
      <c r="N71" s="79"/>
      <c r="O71" s="79"/>
      <c r="P71" s="595"/>
      <c r="Q71" s="1829">
        <v>0.11</v>
      </c>
      <c r="R71" s="79"/>
      <c r="S71" s="79"/>
      <c r="T71" s="595"/>
      <c r="U71" s="78"/>
      <c r="V71" s="896"/>
      <c r="W71" s="79"/>
      <c r="X71" s="79"/>
      <c r="Y71" s="5">
        <v>0.71</v>
      </c>
      <c r="Z71" s="62">
        <v>0.79</v>
      </c>
      <c r="AA71" s="1852"/>
      <c r="AB71" s="79"/>
      <c r="AC71" s="79"/>
      <c r="AD71" s="79"/>
      <c r="AE71" s="595"/>
      <c r="AF71" s="1455"/>
      <c r="AG71" s="60" t="s">
        <v>196</v>
      </c>
      <c r="AH71" s="164">
        <v>0.27</v>
      </c>
      <c r="AI71" s="1132" t="s">
        <v>196</v>
      </c>
      <c r="AJ71" s="164">
        <v>0.33</v>
      </c>
      <c r="AK71" s="556">
        <v>0.61</v>
      </c>
      <c r="AL71" s="164">
        <v>0.37</v>
      </c>
      <c r="AM71" s="556">
        <v>0.66</v>
      </c>
      <c r="AN71" s="52">
        <v>0.37</v>
      </c>
      <c r="AO71" s="1475" t="s">
        <v>196</v>
      </c>
      <c r="AP71" s="79" t="s">
        <v>196</v>
      </c>
      <c r="AQ71" s="79" t="s">
        <v>196</v>
      </c>
      <c r="AR71" s="5">
        <v>0.61</v>
      </c>
      <c r="AS71" s="62">
        <v>0.66</v>
      </c>
      <c r="AT71" s="1852"/>
      <c r="AU71" s="79"/>
      <c r="AV71" s="79"/>
      <c r="AW71" s="79"/>
      <c r="AX71" s="595"/>
      <c r="AY71" s="1455">
        <v>0.13</v>
      </c>
      <c r="AZ71" s="231">
        <v>0.7</v>
      </c>
      <c r="BA71" s="5">
        <v>0.75</v>
      </c>
      <c r="BB71" s="230">
        <v>0.52</v>
      </c>
      <c r="BC71" s="62">
        <v>0.75</v>
      </c>
      <c r="BD71" s="1455"/>
      <c r="BE71" s="5"/>
      <c r="BF71" s="5"/>
      <c r="BG71" s="62"/>
      <c r="BH71" s="1455"/>
      <c r="BI71" s="5"/>
      <c r="BJ71" s="5"/>
      <c r="BK71" s="62"/>
      <c r="BL71" s="1455"/>
      <c r="BM71" s="5"/>
      <c r="BN71" s="5"/>
      <c r="BO71" s="37"/>
    </row>
    <row r="72" spans="1:67" ht="31.5" x14ac:dyDescent="0.25">
      <c r="A72" s="96" t="s">
        <v>85</v>
      </c>
      <c r="B72" s="97" t="s">
        <v>63</v>
      </c>
      <c r="C72" s="1427"/>
      <c r="D72" s="38"/>
      <c r="E72" s="1136">
        <v>0.05</v>
      </c>
      <c r="F72" s="1122" t="s">
        <v>196</v>
      </c>
      <c r="G72" s="1136">
        <v>0.1</v>
      </c>
      <c r="H72" s="520">
        <v>0.68</v>
      </c>
      <c r="I72" s="1136">
        <v>0.15</v>
      </c>
      <c r="J72" s="1735">
        <v>0.77</v>
      </c>
      <c r="K72" s="37">
        <v>0.5</v>
      </c>
      <c r="L72" s="915"/>
      <c r="M72" s="5"/>
      <c r="N72" s="5"/>
      <c r="O72" s="5"/>
      <c r="P72" s="62"/>
      <c r="Q72" s="1829"/>
      <c r="R72" s="5"/>
      <c r="S72" s="5"/>
      <c r="T72" s="62"/>
      <c r="U72" s="4"/>
      <c r="V72" s="910"/>
      <c r="W72" s="5"/>
      <c r="X72" s="5"/>
      <c r="Y72" s="5">
        <v>0.68</v>
      </c>
      <c r="Z72" s="62">
        <v>0.77</v>
      </c>
      <c r="AA72" s="1829"/>
      <c r="AB72" s="5"/>
      <c r="AC72" s="5"/>
      <c r="AD72" s="5"/>
      <c r="AE72" s="62"/>
      <c r="AF72" s="1455"/>
      <c r="AG72" s="60" t="s">
        <v>196</v>
      </c>
      <c r="AH72" s="164">
        <v>0.25</v>
      </c>
      <c r="AI72" s="1132" t="s">
        <v>196</v>
      </c>
      <c r="AJ72" s="164">
        <v>0.3</v>
      </c>
      <c r="AK72" s="556">
        <v>0.56999999999999995</v>
      </c>
      <c r="AL72" s="164">
        <v>0.35</v>
      </c>
      <c r="AM72" s="556">
        <v>0.65</v>
      </c>
      <c r="AN72" s="52">
        <v>0.35</v>
      </c>
      <c r="AO72" s="1469" t="s">
        <v>196</v>
      </c>
      <c r="AP72" s="5" t="s">
        <v>196</v>
      </c>
      <c r="AQ72" s="5" t="s">
        <v>196</v>
      </c>
      <c r="AR72" s="5">
        <v>0.56999999999999995</v>
      </c>
      <c r="AS72" s="62">
        <v>0.65</v>
      </c>
      <c r="AT72" s="1829"/>
      <c r="AU72" s="5"/>
      <c r="AV72" s="5"/>
      <c r="AW72" s="5"/>
      <c r="AX72" s="62"/>
      <c r="AY72" s="1455"/>
      <c r="AZ72" s="5"/>
      <c r="BA72" s="5"/>
      <c r="BB72" s="5"/>
      <c r="BC72" s="62"/>
      <c r="BD72" s="1455"/>
      <c r="BE72" s="5"/>
      <c r="BF72" s="5"/>
      <c r="BG72" s="62"/>
      <c r="BH72" s="1455"/>
      <c r="BI72" s="5"/>
      <c r="BJ72" s="5"/>
      <c r="BK72" s="62"/>
      <c r="BL72" s="1455"/>
      <c r="BM72" s="5"/>
      <c r="BN72" s="5"/>
      <c r="BO72" s="37"/>
    </row>
    <row r="73" spans="1:67" ht="16.5" thickBot="1" x14ac:dyDescent="0.3">
      <c r="A73" s="100" t="s">
        <v>86</v>
      </c>
      <c r="B73" s="101" t="s">
        <v>87</v>
      </c>
      <c r="C73" s="1432"/>
      <c r="D73" s="38"/>
      <c r="E73" s="79"/>
      <c r="F73" s="79" t="s">
        <v>196</v>
      </c>
      <c r="G73" s="79"/>
      <c r="H73" s="79"/>
      <c r="I73" s="79"/>
      <c r="J73" s="595"/>
      <c r="K73" s="31"/>
      <c r="L73" s="914"/>
      <c r="M73" s="79"/>
      <c r="N73" s="79"/>
      <c r="O73" s="79"/>
      <c r="P73" s="595"/>
      <c r="Q73" s="1852"/>
      <c r="R73" s="79"/>
      <c r="S73" s="79"/>
      <c r="T73" s="595"/>
      <c r="U73" s="78"/>
      <c r="V73" s="896"/>
      <c r="W73" s="79"/>
      <c r="X73" s="79"/>
      <c r="Y73" s="79"/>
      <c r="Z73" s="595"/>
      <c r="AA73" s="1852"/>
      <c r="AB73" s="79"/>
      <c r="AC73" s="79"/>
      <c r="AD73" s="79"/>
      <c r="AE73" s="595"/>
      <c r="AF73" s="1455"/>
      <c r="AG73" s="384" t="s">
        <v>196</v>
      </c>
      <c r="AH73" s="29"/>
      <c r="AI73" s="1132"/>
      <c r="AJ73" s="164">
        <v>0</v>
      </c>
      <c r="AK73" s="164"/>
      <c r="AL73" s="164">
        <v>0</v>
      </c>
      <c r="AM73" s="164"/>
      <c r="AN73" s="52">
        <v>0</v>
      </c>
      <c r="AO73" s="1475"/>
      <c r="AP73" s="79"/>
      <c r="AQ73" s="79"/>
      <c r="AR73" s="79"/>
      <c r="AS73" s="595"/>
      <c r="AT73" s="1852"/>
      <c r="AU73" s="79"/>
      <c r="AV73" s="79"/>
      <c r="AW73" s="79"/>
      <c r="AX73" s="595"/>
      <c r="AY73" s="1455"/>
      <c r="AZ73" s="5"/>
      <c r="BA73" s="5"/>
      <c r="BB73" s="5"/>
      <c r="BC73" s="62"/>
      <c r="BD73" s="1455"/>
      <c r="BE73" s="5"/>
      <c r="BF73" s="5"/>
      <c r="BG73" s="62"/>
      <c r="BH73" s="1455"/>
      <c r="BI73" s="5"/>
      <c r="BJ73" s="5"/>
      <c r="BK73" s="62"/>
      <c r="BL73" s="1455"/>
      <c r="BM73" s="5"/>
      <c r="BN73" s="5"/>
      <c r="BO73" s="37"/>
    </row>
    <row r="74" spans="1:67" ht="16.5" thickBot="1" x14ac:dyDescent="0.3">
      <c r="A74" s="56" t="s">
        <v>88</v>
      </c>
      <c r="B74" s="57"/>
      <c r="C74" s="672"/>
      <c r="D74" s="1139"/>
      <c r="E74" s="1134"/>
      <c r="F74" s="1140"/>
      <c r="G74" s="1134"/>
      <c r="H74" s="1134"/>
      <c r="I74" s="1134"/>
      <c r="J74" s="1692"/>
      <c r="K74" s="1299"/>
      <c r="L74" s="1939"/>
      <c r="M74" s="1083"/>
      <c r="N74" s="1083"/>
      <c r="O74" s="1083"/>
      <c r="P74" s="1286"/>
      <c r="Q74" s="1854"/>
      <c r="R74" s="1083"/>
      <c r="S74" s="1083"/>
      <c r="T74" s="1286"/>
      <c r="U74" s="1116"/>
      <c r="V74" s="1843"/>
      <c r="W74" s="1083"/>
      <c r="X74" s="1083"/>
      <c r="Y74" s="1083"/>
      <c r="Z74" s="1286"/>
      <c r="AA74" s="1854"/>
      <c r="AB74" s="1083"/>
      <c r="AC74" s="1083"/>
      <c r="AD74" s="1083"/>
      <c r="AE74" s="1286"/>
      <c r="AF74" s="1462"/>
      <c r="AH74" s="1123"/>
      <c r="AI74" s="1123"/>
      <c r="AJ74" s="1123"/>
      <c r="AK74" s="1123"/>
      <c r="AL74" s="1123"/>
      <c r="AM74" s="1123"/>
      <c r="AN74" s="199"/>
      <c r="AO74" s="1485"/>
      <c r="AP74" s="1083"/>
      <c r="AQ74" s="1083"/>
      <c r="AR74" s="1083"/>
      <c r="AS74" s="1286"/>
      <c r="AT74" s="1854"/>
      <c r="AU74" s="1083"/>
      <c r="AV74" s="1083"/>
      <c r="AW74" s="1083"/>
      <c r="AX74" s="1286"/>
      <c r="AY74" s="1462"/>
      <c r="AZ74" s="1141"/>
      <c r="BA74" s="1772"/>
      <c r="BB74" s="1772"/>
      <c r="BC74" s="1785"/>
      <c r="BD74" s="1462"/>
      <c r="BE74" s="1139"/>
      <c r="BF74" s="1772"/>
      <c r="BG74" s="1785"/>
      <c r="BH74" s="1462"/>
      <c r="BI74" s="1139"/>
      <c r="BJ74" s="1772"/>
      <c r="BK74" s="1785"/>
      <c r="BL74" s="1462"/>
      <c r="BM74" s="1139"/>
      <c r="BN74" s="1772"/>
      <c r="BO74" s="1409"/>
    </row>
    <row r="75" spans="1:67" ht="31.5" x14ac:dyDescent="0.25">
      <c r="A75" s="26" t="s">
        <v>89</v>
      </c>
      <c r="B75" s="22" t="s">
        <v>90</v>
      </c>
      <c r="C75" s="1427">
        <v>0</v>
      </c>
      <c r="D75" s="1124">
        <v>0</v>
      </c>
      <c r="E75" s="1126">
        <v>1</v>
      </c>
      <c r="F75" s="1124">
        <v>0</v>
      </c>
      <c r="G75" s="1126">
        <v>2</v>
      </c>
      <c r="H75" s="1124">
        <v>14</v>
      </c>
      <c r="I75" s="1126">
        <v>3</v>
      </c>
      <c r="J75" s="1746">
        <v>7</v>
      </c>
      <c r="K75" s="31">
        <v>3</v>
      </c>
      <c r="L75" s="914"/>
      <c r="M75" s="79"/>
      <c r="N75" s="79"/>
      <c r="O75" s="79"/>
      <c r="P75" s="595"/>
      <c r="Q75" s="1852"/>
      <c r="R75" s="79"/>
      <c r="S75" s="79"/>
      <c r="T75" s="595"/>
      <c r="U75" s="78"/>
      <c r="V75" s="896"/>
      <c r="W75" s="79"/>
      <c r="X75" s="79"/>
      <c r="Y75" s="79">
        <v>14</v>
      </c>
      <c r="Z75" s="595">
        <v>7</v>
      </c>
      <c r="AA75" s="1852"/>
      <c r="AB75" s="79"/>
      <c r="AC75" s="79"/>
      <c r="AD75" s="79"/>
      <c r="AE75" s="595"/>
      <c r="AF75" s="1537">
        <v>6</v>
      </c>
      <c r="AG75" s="1130">
        <v>6</v>
      </c>
      <c r="AH75" s="1668">
        <v>5</v>
      </c>
      <c r="AI75" s="1125">
        <v>0</v>
      </c>
      <c r="AJ75" s="1668">
        <v>1</v>
      </c>
      <c r="AK75" s="1668">
        <v>0</v>
      </c>
      <c r="AL75" s="1668">
        <v>0</v>
      </c>
      <c r="AM75" s="1130">
        <v>6</v>
      </c>
      <c r="AN75" s="1813">
        <v>0</v>
      </c>
      <c r="AO75" s="1475">
        <v>6</v>
      </c>
      <c r="AP75" s="79">
        <v>6</v>
      </c>
      <c r="AQ75" s="79">
        <v>0</v>
      </c>
      <c r="AR75" s="79">
        <v>0</v>
      </c>
      <c r="AS75" s="595">
        <v>6</v>
      </c>
      <c r="AT75" s="1852"/>
      <c r="AU75" s="79"/>
      <c r="AV75" s="79"/>
      <c r="AW75" s="79"/>
      <c r="AX75" s="595"/>
      <c r="AY75" s="1537"/>
      <c r="AZ75" s="439"/>
      <c r="BA75" s="439"/>
      <c r="BB75" s="439"/>
      <c r="BC75" s="1783"/>
      <c r="BD75" s="1537"/>
      <c r="BE75" s="439"/>
      <c r="BF75" s="439"/>
      <c r="BG75" s="1783"/>
      <c r="BH75" s="1537"/>
      <c r="BI75" s="439"/>
      <c r="BJ75" s="439"/>
      <c r="BK75" s="1783"/>
      <c r="BL75" s="1537"/>
      <c r="BM75" s="439"/>
      <c r="BN75" s="439"/>
      <c r="BO75" s="1404"/>
    </row>
    <row r="76" spans="1:67" ht="47.25" x14ac:dyDescent="0.25">
      <c r="A76" s="17" t="s">
        <v>91</v>
      </c>
      <c r="B76" s="18" t="s">
        <v>92</v>
      </c>
      <c r="C76" s="1433">
        <v>0.84</v>
      </c>
      <c r="D76" s="520">
        <v>0.8</v>
      </c>
      <c r="E76" s="1136">
        <v>0.15</v>
      </c>
      <c r="F76" s="520">
        <v>1</v>
      </c>
      <c r="G76" s="1136">
        <v>0.25</v>
      </c>
      <c r="H76" s="520">
        <v>0.93</v>
      </c>
      <c r="I76" s="1136">
        <v>0.3</v>
      </c>
      <c r="J76" s="1745">
        <v>0.65</v>
      </c>
      <c r="K76" s="37">
        <v>0.7</v>
      </c>
      <c r="L76" s="915"/>
      <c r="M76" s="5"/>
      <c r="N76" s="5"/>
      <c r="O76" s="5"/>
      <c r="P76" s="62"/>
      <c r="Q76" s="1829"/>
      <c r="R76" s="5"/>
      <c r="S76" s="5"/>
      <c r="T76" s="62"/>
      <c r="U76" s="4"/>
      <c r="V76" s="910">
        <v>0.84</v>
      </c>
      <c r="W76" s="5">
        <v>0.8</v>
      </c>
      <c r="X76" s="5">
        <v>1</v>
      </c>
      <c r="Y76" s="5">
        <v>0.93</v>
      </c>
      <c r="Z76" s="62">
        <v>0.65</v>
      </c>
      <c r="AA76" s="1829"/>
      <c r="AB76" s="5"/>
      <c r="AC76" s="5"/>
      <c r="AD76" s="5"/>
      <c r="AE76" s="62"/>
      <c r="AF76" s="1425">
        <v>0.12</v>
      </c>
      <c r="AG76" s="556">
        <v>0.73</v>
      </c>
      <c r="AH76" s="164">
        <v>0.6</v>
      </c>
      <c r="AI76" s="1132">
        <v>0</v>
      </c>
      <c r="AJ76" s="164">
        <v>0</v>
      </c>
      <c r="AK76" s="164">
        <v>0</v>
      </c>
      <c r="AL76" s="164">
        <v>0</v>
      </c>
      <c r="AM76" s="556">
        <v>0</v>
      </c>
      <c r="AN76" s="52">
        <v>0</v>
      </c>
      <c r="AO76" s="1469">
        <v>0.12</v>
      </c>
      <c r="AP76" s="5">
        <v>0.73</v>
      </c>
      <c r="AQ76" s="5">
        <v>0</v>
      </c>
      <c r="AR76" s="5">
        <v>0</v>
      </c>
      <c r="AS76" s="62"/>
      <c r="AT76" s="1829"/>
      <c r="AU76" s="5"/>
      <c r="AV76" s="5"/>
      <c r="AW76" s="5"/>
      <c r="AX76" s="62"/>
      <c r="AY76" s="1425"/>
      <c r="AZ76" s="222"/>
      <c r="BA76" s="222"/>
      <c r="BB76" s="222"/>
      <c r="BC76" s="798"/>
      <c r="BD76" s="1425"/>
      <c r="BE76" s="222"/>
      <c r="BF76" s="222"/>
      <c r="BG76" s="798"/>
      <c r="BH76" s="1425"/>
      <c r="BI76" s="222"/>
      <c r="BJ76" s="222"/>
      <c r="BK76" s="798"/>
      <c r="BL76" s="1425"/>
      <c r="BM76" s="222"/>
      <c r="BN76" s="222"/>
      <c r="BO76" s="349"/>
    </row>
    <row r="77" spans="1:67" ht="31.5" x14ac:dyDescent="0.25">
      <c r="A77" s="26" t="s">
        <v>93</v>
      </c>
      <c r="B77" s="22" t="s">
        <v>94</v>
      </c>
      <c r="C77" s="1427">
        <v>0</v>
      </c>
      <c r="D77" s="1124">
        <v>0</v>
      </c>
      <c r="E77" s="1126">
        <v>1</v>
      </c>
      <c r="F77" s="1124">
        <v>0</v>
      </c>
      <c r="G77" s="1126">
        <v>2</v>
      </c>
      <c r="H77" s="1124">
        <v>1</v>
      </c>
      <c r="I77" s="1126">
        <v>3</v>
      </c>
      <c r="J77" s="1747">
        <v>2</v>
      </c>
      <c r="K77" s="31">
        <v>3</v>
      </c>
      <c r="L77" s="914"/>
      <c r="M77" s="79"/>
      <c r="N77" s="79"/>
      <c r="O77" s="79"/>
      <c r="P77" s="595"/>
      <c r="Q77" s="1852"/>
      <c r="R77" s="79"/>
      <c r="S77" s="79"/>
      <c r="T77" s="595"/>
      <c r="U77" s="78"/>
      <c r="V77" s="896"/>
      <c r="W77" s="79"/>
      <c r="X77" s="79"/>
      <c r="Y77" s="79">
        <v>1</v>
      </c>
      <c r="Z77" s="595">
        <v>2</v>
      </c>
      <c r="AA77" s="1852"/>
      <c r="AB77" s="79"/>
      <c r="AC77" s="79"/>
      <c r="AD77" s="79"/>
      <c r="AE77" s="595"/>
      <c r="AF77" s="1537">
        <v>0</v>
      </c>
      <c r="AG77" s="1130">
        <v>6</v>
      </c>
      <c r="AH77" s="1668">
        <v>0</v>
      </c>
      <c r="AI77" s="1130">
        <v>0</v>
      </c>
      <c r="AJ77" s="1668">
        <v>0</v>
      </c>
      <c r="AK77" s="1668">
        <v>0</v>
      </c>
      <c r="AL77" s="1668">
        <v>0</v>
      </c>
      <c r="AM77" s="1130"/>
      <c r="AN77" s="1813">
        <v>0</v>
      </c>
      <c r="AO77" s="1475">
        <v>0</v>
      </c>
      <c r="AP77" s="79">
        <v>6</v>
      </c>
      <c r="AQ77" s="79">
        <v>0</v>
      </c>
      <c r="AR77" s="79">
        <v>0</v>
      </c>
      <c r="AS77" s="595"/>
      <c r="AT77" s="1852"/>
      <c r="AU77" s="79"/>
      <c r="AV77" s="79"/>
      <c r="AW77" s="79"/>
      <c r="AX77" s="595"/>
      <c r="AY77" s="1537"/>
      <c r="AZ77" s="439"/>
      <c r="BA77" s="439"/>
      <c r="BB77" s="439"/>
      <c r="BC77" s="1783"/>
      <c r="BD77" s="1537"/>
      <c r="BE77" s="439"/>
      <c r="BF77" s="439"/>
      <c r="BG77" s="1783"/>
      <c r="BH77" s="1537"/>
      <c r="BI77" s="439"/>
      <c r="BJ77" s="439"/>
      <c r="BK77" s="1783"/>
      <c r="BL77" s="1537"/>
      <c r="BM77" s="439"/>
      <c r="BN77" s="439"/>
      <c r="BO77" s="1404"/>
    </row>
    <row r="78" spans="1:67" ht="31.5" x14ac:dyDescent="0.25">
      <c r="A78" s="17" t="s">
        <v>95</v>
      </c>
      <c r="B78" s="18" t="s">
        <v>96</v>
      </c>
      <c r="C78" s="1420">
        <v>0</v>
      </c>
      <c r="D78" s="520">
        <v>0</v>
      </c>
      <c r="E78" s="1136">
        <v>0.5</v>
      </c>
      <c r="F78" s="1122">
        <v>0</v>
      </c>
      <c r="G78" s="1136">
        <v>0.8</v>
      </c>
      <c r="H78" s="1122">
        <v>0.5</v>
      </c>
      <c r="I78" s="1136">
        <v>1</v>
      </c>
      <c r="J78" s="1743">
        <v>0.65</v>
      </c>
      <c r="K78" s="37">
        <v>1</v>
      </c>
      <c r="L78" s="915"/>
      <c r="M78" s="5"/>
      <c r="N78" s="5"/>
      <c r="O78" s="5"/>
      <c r="P78" s="62"/>
      <c r="Q78" s="1829"/>
      <c r="R78" s="5"/>
      <c r="S78" s="5"/>
      <c r="T78" s="62"/>
      <c r="U78" s="4"/>
      <c r="V78" s="910"/>
      <c r="W78" s="5"/>
      <c r="X78" s="5"/>
      <c r="Y78" s="5">
        <v>0.5</v>
      </c>
      <c r="Z78" s="62">
        <v>0.65</v>
      </c>
      <c r="AA78" s="1829"/>
      <c r="AB78" s="5"/>
      <c r="AC78" s="5"/>
      <c r="AD78" s="5"/>
      <c r="AE78" s="62"/>
      <c r="AF78" s="1425">
        <v>0.41</v>
      </c>
      <c r="AG78" s="1125">
        <v>0</v>
      </c>
      <c r="AH78" s="1668">
        <v>0</v>
      </c>
      <c r="AI78" s="1130">
        <v>0</v>
      </c>
      <c r="AJ78" s="1668">
        <v>0</v>
      </c>
      <c r="AK78" s="1668">
        <v>0</v>
      </c>
      <c r="AL78" s="1668">
        <v>0</v>
      </c>
      <c r="AM78" s="1130"/>
      <c r="AN78" s="1813">
        <v>0</v>
      </c>
      <c r="AO78" s="1469">
        <v>0.41</v>
      </c>
      <c r="AP78" s="5">
        <v>0</v>
      </c>
      <c r="AQ78" s="5">
        <v>0</v>
      </c>
      <c r="AR78" s="5">
        <v>0</v>
      </c>
      <c r="AS78" s="62"/>
      <c r="AT78" s="1829"/>
      <c r="AU78" s="5"/>
      <c r="AV78" s="5"/>
      <c r="AW78" s="5"/>
      <c r="AX78" s="62"/>
      <c r="AY78" s="1425"/>
      <c r="AZ78" s="222"/>
      <c r="BA78" s="222"/>
      <c r="BB78" s="222"/>
      <c r="BC78" s="798"/>
      <c r="BD78" s="1425"/>
      <c r="BE78" s="222"/>
      <c r="BF78" s="222"/>
      <c r="BG78" s="798"/>
      <c r="BH78" s="1425"/>
      <c r="BI78" s="222"/>
      <c r="BJ78" s="222"/>
      <c r="BK78" s="798"/>
      <c r="BL78" s="1425"/>
      <c r="BM78" s="222"/>
      <c r="BN78" s="222"/>
      <c r="BO78" s="349"/>
    </row>
    <row r="79" spans="1:67" ht="15.75" x14ac:dyDescent="0.25">
      <c r="A79" s="44" t="s">
        <v>97</v>
      </c>
      <c r="B79" s="18" t="s">
        <v>98</v>
      </c>
      <c r="C79" s="1434">
        <v>1</v>
      </c>
      <c r="D79" s="520">
        <v>1</v>
      </c>
      <c r="E79" s="1136">
        <v>0</v>
      </c>
      <c r="F79" s="520">
        <v>1</v>
      </c>
      <c r="G79" s="1136">
        <v>0.05</v>
      </c>
      <c r="H79" s="520">
        <v>1</v>
      </c>
      <c r="I79" s="1136">
        <v>0.1</v>
      </c>
      <c r="J79" s="1735">
        <v>0.67</v>
      </c>
      <c r="K79" s="37">
        <v>0.5</v>
      </c>
      <c r="L79" s="915"/>
      <c r="M79" s="5"/>
      <c r="N79" s="5"/>
      <c r="O79" s="5"/>
      <c r="P79" s="62"/>
      <c r="Q79" s="1829"/>
      <c r="R79" s="5"/>
      <c r="S79" s="5"/>
      <c r="T79" s="62"/>
      <c r="U79" s="4"/>
      <c r="V79" s="910">
        <v>1</v>
      </c>
      <c r="W79" s="5">
        <v>1</v>
      </c>
      <c r="X79" s="5">
        <v>1</v>
      </c>
      <c r="Y79" s="5"/>
      <c r="Z79" s="62">
        <v>0.67</v>
      </c>
      <c r="AA79" s="1829"/>
      <c r="AB79" s="5"/>
      <c r="AC79" s="5"/>
      <c r="AD79" s="5"/>
      <c r="AE79" s="62"/>
      <c r="AF79" s="1439"/>
      <c r="AG79" s="376"/>
      <c r="AH79" s="553"/>
      <c r="AI79" s="556">
        <v>1</v>
      </c>
      <c r="AJ79" s="553"/>
      <c r="AK79" s="556">
        <v>1</v>
      </c>
      <c r="AL79" s="164">
        <v>1</v>
      </c>
      <c r="AM79" s="60">
        <v>0.83</v>
      </c>
      <c r="AN79" s="52">
        <v>1</v>
      </c>
      <c r="AO79" s="1469"/>
      <c r="AP79" s="5"/>
      <c r="AQ79" s="5">
        <v>1</v>
      </c>
      <c r="AR79" s="5">
        <v>1</v>
      </c>
      <c r="AS79" s="62">
        <v>0.83</v>
      </c>
      <c r="AT79" s="1829"/>
      <c r="AU79" s="5"/>
      <c r="AV79" s="5"/>
      <c r="AW79" s="5"/>
      <c r="AX79" s="62"/>
      <c r="AY79" s="1439"/>
      <c r="AZ79" s="164"/>
      <c r="BA79" s="222"/>
      <c r="BB79" s="222"/>
      <c r="BC79" s="798"/>
      <c r="BD79" s="1439"/>
      <c r="BE79" s="164"/>
      <c r="BF79" s="222"/>
      <c r="BG79" s="798"/>
      <c r="BH79" s="1439"/>
      <c r="BI79" s="164"/>
      <c r="BJ79" s="222"/>
      <c r="BK79" s="798"/>
      <c r="BL79" s="1439"/>
      <c r="BM79" s="164"/>
      <c r="BN79" s="222"/>
      <c r="BO79" s="349"/>
    </row>
    <row r="80" spans="1:67" s="2276" customFormat="1" ht="27" customHeight="1" x14ac:dyDescent="0.25">
      <c r="A80" s="2276" t="s">
        <v>99</v>
      </c>
      <c r="B80" s="2277"/>
      <c r="C80" s="2277"/>
      <c r="D80" s="2277"/>
      <c r="E80" s="2277"/>
      <c r="F80" s="2277"/>
      <c r="G80" s="2277"/>
      <c r="H80" s="2277"/>
      <c r="I80" s="2277"/>
      <c r="J80" s="2277"/>
      <c r="K80" s="2277"/>
      <c r="L80" s="2277"/>
      <c r="M80" s="2277"/>
      <c r="N80" s="2277"/>
      <c r="O80" s="2277"/>
      <c r="P80" s="2277"/>
      <c r="Q80" s="2277"/>
      <c r="R80" s="2277"/>
      <c r="S80" s="2277"/>
      <c r="T80" s="2277"/>
      <c r="U80" s="2277"/>
      <c r="V80" s="2277"/>
      <c r="W80" s="2277"/>
      <c r="X80" s="2277"/>
      <c r="Y80" s="2277"/>
      <c r="Z80" s="2277"/>
      <c r="AA80" s="2277"/>
      <c r="AB80" s="2277"/>
      <c r="AC80" s="2277"/>
      <c r="AD80" s="2277"/>
      <c r="AE80" s="2277"/>
      <c r="AF80" s="2277"/>
      <c r="AG80" s="2277"/>
      <c r="AH80" s="2277"/>
      <c r="AI80" s="2277"/>
      <c r="AJ80" s="2277"/>
      <c r="AK80" s="2277"/>
      <c r="AL80" s="2277"/>
      <c r="AM80" s="2277"/>
      <c r="AN80" s="2277"/>
      <c r="AO80" s="2277"/>
      <c r="AP80" s="2277"/>
      <c r="AQ80" s="2277"/>
      <c r="AR80" s="2277"/>
      <c r="AS80" s="2277"/>
      <c r="AT80" s="2277"/>
      <c r="AU80" s="2277"/>
      <c r="AV80" s="2277"/>
      <c r="AW80" s="2277"/>
      <c r="AX80" s="2277"/>
      <c r="AY80" s="2277"/>
      <c r="AZ80" s="2277"/>
      <c r="BA80" s="2277"/>
      <c r="BB80" s="2277"/>
      <c r="BC80" s="2277"/>
      <c r="BD80" s="2277"/>
      <c r="BE80" s="2277"/>
      <c r="BF80" s="2277"/>
      <c r="BG80" s="2277"/>
      <c r="BH80" s="2277"/>
      <c r="BI80" s="2277"/>
      <c r="BJ80" s="2277"/>
      <c r="BK80" s="2277"/>
      <c r="BL80" s="2277"/>
      <c r="BM80" s="2277"/>
      <c r="BN80" s="2277"/>
      <c r="BO80" s="2277"/>
    </row>
    <row r="81" spans="1:67" ht="15.75" x14ac:dyDescent="0.25">
      <c r="A81" s="202" t="s">
        <v>100</v>
      </c>
      <c r="B81" s="46" t="s">
        <v>63</v>
      </c>
      <c r="C81" s="706">
        <v>0.36</v>
      </c>
      <c r="D81" s="520">
        <v>0.6</v>
      </c>
      <c r="E81" s="1136">
        <v>0.05</v>
      </c>
      <c r="F81" s="520">
        <v>0.56999999999999995</v>
      </c>
      <c r="G81" s="1136">
        <v>0.2</v>
      </c>
      <c r="H81" s="520">
        <v>0.53</v>
      </c>
      <c r="I81" s="1136">
        <v>0.2</v>
      </c>
      <c r="J81" s="1735">
        <v>0.7</v>
      </c>
      <c r="K81" s="37">
        <v>0.65</v>
      </c>
      <c r="L81" s="915">
        <v>0.38</v>
      </c>
      <c r="M81" s="5">
        <v>0.59</v>
      </c>
      <c r="N81" s="5">
        <v>0.55000000000000004</v>
      </c>
      <c r="O81" s="5">
        <v>0.59</v>
      </c>
      <c r="P81" s="62">
        <v>0.68</v>
      </c>
      <c r="Q81" s="1829"/>
      <c r="R81" s="5"/>
      <c r="S81" s="5"/>
      <c r="T81" s="62"/>
      <c r="U81" s="4"/>
      <c r="V81" s="910">
        <v>0.38</v>
      </c>
      <c r="W81" s="5">
        <v>0.6</v>
      </c>
      <c r="X81" s="5">
        <v>0.6</v>
      </c>
      <c r="Y81" s="5">
        <v>0.24</v>
      </c>
      <c r="Z81" s="62">
        <v>0.7</v>
      </c>
      <c r="AA81" s="1829">
        <v>0.17</v>
      </c>
      <c r="AB81" s="5">
        <v>0.67</v>
      </c>
      <c r="AC81" s="5">
        <v>0.48</v>
      </c>
      <c r="AD81" s="5">
        <v>0.38</v>
      </c>
      <c r="AE81" s="62">
        <v>0.76</v>
      </c>
      <c r="AF81" s="1455"/>
      <c r="AG81" s="384"/>
      <c r="AH81" s="8"/>
      <c r="AI81" s="8"/>
      <c r="AJ81" s="8"/>
      <c r="AK81" s="8"/>
      <c r="AL81" s="8"/>
      <c r="AM81" s="8"/>
      <c r="AN81" s="9"/>
      <c r="AO81" s="1469"/>
      <c r="AP81" s="5"/>
      <c r="AQ81" s="5"/>
      <c r="AR81" s="5"/>
      <c r="AS81" s="62"/>
      <c r="AT81" s="1829"/>
      <c r="AU81" s="5"/>
      <c r="AV81" s="5"/>
      <c r="AW81" s="5"/>
      <c r="AX81" s="62"/>
      <c r="AY81" s="1455"/>
      <c r="AZ81" s="5"/>
      <c r="BA81" s="384"/>
      <c r="BB81" s="384"/>
      <c r="BC81" s="1091"/>
      <c r="BD81" s="1455"/>
      <c r="BE81" s="5"/>
      <c r="BF81" s="384"/>
      <c r="BG81" s="1091"/>
      <c r="BH81" s="1455"/>
      <c r="BI81" s="5"/>
      <c r="BJ81" s="384"/>
      <c r="BK81" s="1091"/>
      <c r="BL81" s="1455"/>
      <c r="BM81" s="5"/>
      <c r="BN81" s="384"/>
      <c r="BO81" s="1348"/>
    </row>
    <row r="82" spans="1:67" ht="48" thickBot="1" x14ac:dyDescent="0.3">
      <c r="A82" s="17" t="s">
        <v>101</v>
      </c>
      <c r="B82" s="47" t="s">
        <v>63</v>
      </c>
      <c r="C82" s="706">
        <v>0.43</v>
      </c>
      <c r="D82" s="520">
        <v>0.65</v>
      </c>
      <c r="E82" s="1136">
        <v>0.05</v>
      </c>
      <c r="F82" s="520">
        <v>0.78</v>
      </c>
      <c r="G82" s="1136">
        <v>0.15</v>
      </c>
      <c r="H82" s="520">
        <v>0.77</v>
      </c>
      <c r="I82" s="1136">
        <v>0.3</v>
      </c>
      <c r="J82" s="1735">
        <v>0.89</v>
      </c>
      <c r="K82" s="37">
        <v>0.7</v>
      </c>
      <c r="L82" s="915">
        <v>0.23</v>
      </c>
      <c r="M82" s="5">
        <v>0.53</v>
      </c>
      <c r="N82" s="5">
        <v>0.69</v>
      </c>
      <c r="O82" s="5">
        <v>0.69</v>
      </c>
      <c r="P82" s="62">
        <v>0.81</v>
      </c>
      <c r="Q82" s="1829"/>
      <c r="R82" s="5"/>
      <c r="S82" s="5"/>
      <c r="T82" s="62"/>
      <c r="U82" s="4"/>
      <c r="V82" s="910">
        <v>0.63</v>
      </c>
      <c r="W82" s="5">
        <v>0.77</v>
      </c>
      <c r="X82" s="5">
        <v>0.83</v>
      </c>
      <c r="Y82" s="5">
        <v>0.39</v>
      </c>
      <c r="Z82" s="62">
        <v>0.95</v>
      </c>
      <c r="AA82" s="1829">
        <v>0.86</v>
      </c>
      <c r="AB82" s="5">
        <v>0.75</v>
      </c>
      <c r="AC82" s="5">
        <v>0.95</v>
      </c>
      <c r="AD82" s="5">
        <v>0.91</v>
      </c>
      <c r="AE82" s="62">
        <v>0.98</v>
      </c>
      <c r="AF82" s="1455"/>
      <c r="AG82" s="384"/>
      <c r="AH82" s="8"/>
      <c r="AI82" s="8"/>
      <c r="AJ82" s="8"/>
      <c r="AK82" s="8"/>
      <c r="AL82" s="8"/>
      <c r="AM82" s="8"/>
      <c r="AN82" s="9"/>
      <c r="AO82" s="1469"/>
      <c r="AP82" s="5"/>
      <c r="AQ82" s="5"/>
      <c r="AR82" s="5"/>
      <c r="AS82" s="62"/>
      <c r="AT82" s="1829"/>
      <c r="AU82" s="5"/>
      <c r="AV82" s="5"/>
      <c r="AW82" s="5"/>
      <c r="AX82" s="62"/>
      <c r="AY82" s="1455"/>
      <c r="AZ82" s="5"/>
      <c r="BA82" s="384"/>
      <c r="BB82" s="384"/>
      <c r="BC82" s="1091"/>
      <c r="BD82" s="1455"/>
      <c r="BE82" s="5"/>
      <c r="BF82" s="384"/>
      <c r="BG82" s="1091"/>
      <c r="BH82" s="1455"/>
      <c r="BI82" s="5"/>
      <c r="BJ82" s="384"/>
      <c r="BK82" s="1091"/>
      <c r="BL82" s="1455"/>
      <c r="BM82" s="5"/>
      <c r="BN82" s="384"/>
      <c r="BO82" s="1348"/>
    </row>
    <row r="83" spans="1:67" s="2175" customFormat="1" ht="16.5" thickBot="1" x14ac:dyDescent="0.3">
      <c r="A83" s="2267" t="s">
        <v>102</v>
      </c>
      <c r="B83" s="2183"/>
      <c r="C83" s="2183"/>
      <c r="D83" s="2183"/>
      <c r="E83" s="2183"/>
      <c r="F83" s="2183"/>
      <c r="G83" s="2183"/>
      <c r="H83" s="2183"/>
      <c r="I83" s="2183"/>
      <c r="J83" s="2183"/>
      <c r="K83" s="2183"/>
      <c r="L83" s="2183"/>
      <c r="M83" s="2183"/>
      <c r="N83" s="2183"/>
      <c r="O83" s="2183"/>
      <c r="P83" s="2183"/>
      <c r="Q83" s="2183"/>
      <c r="R83" s="2183"/>
      <c r="S83" s="2183"/>
      <c r="T83" s="2183"/>
      <c r="U83" s="2183"/>
      <c r="V83" s="2183"/>
      <c r="W83" s="2183"/>
      <c r="X83" s="2183"/>
      <c r="Y83" s="2183"/>
      <c r="Z83" s="2183"/>
      <c r="AA83" s="2183"/>
      <c r="AB83" s="2183"/>
      <c r="AC83" s="2183"/>
      <c r="AD83" s="2183"/>
      <c r="AE83" s="2183"/>
      <c r="AF83" s="2183"/>
      <c r="AG83" s="2183"/>
      <c r="AH83" s="2183"/>
      <c r="AI83" s="2183"/>
      <c r="AJ83" s="2183"/>
      <c r="AK83" s="2183"/>
      <c r="AL83" s="2183"/>
      <c r="AM83" s="2183"/>
      <c r="AN83" s="2183"/>
      <c r="AO83" s="2183"/>
      <c r="AP83" s="2183"/>
      <c r="AQ83" s="2183"/>
      <c r="AR83" s="2183"/>
      <c r="AS83" s="2183"/>
      <c r="AT83" s="2183"/>
      <c r="AU83" s="2183"/>
      <c r="AV83" s="2183"/>
      <c r="AW83" s="2183"/>
      <c r="AX83" s="2183"/>
      <c r="AY83" s="2183"/>
      <c r="AZ83" s="2183"/>
      <c r="BA83" s="2183"/>
      <c r="BB83" s="2183"/>
      <c r="BC83" s="2183"/>
      <c r="BD83" s="2183"/>
      <c r="BE83" s="2183"/>
      <c r="BF83" s="2183"/>
      <c r="BG83" s="2183"/>
      <c r="BH83" s="2183"/>
      <c r="BI83" s="2183"/>
      <c r="BJ83" s="2183"/>
      <c r="BK83" s="2183"/>
      <c r="BL83" s="2183"/>
      <c r="BM83" s="2183"/>
      <c r="BN83" s="2183"/>
      <c r="BO83" s="2183"/>
    </row>
    <row r="84" spans="1:67" ht="31.5" x14ac:dyDescent="0.25">
      <c r="A84" s="26" t="s">
        <v>103</v>
      </c>
      <c r="B84" s="46" t="s">
        <v>104</v>
      </c>
      <c r="C84" s="827">
        <v>0</v>
      </c>
      <c r="D84" s="1124">
        <v>300</v>
      </c>
      <c r="E84" s="1126">
        <v>2000</v>
      </c>
      <c r="F84" s="1124">
        <v>56</v>
      </c>
      <c r="G84" s="1126">
        <v>2000</v>
      </c>
      <c r="H84" s="1124">
        <v>1393</v>
      </c>
      <c r="I84" s="1126">
        <v>6000</v>
      </c>
      <c r="J84" s="1742">
        <v>4645</v>
      </c>
      <c r="K84" s="31">
        <v>18000</v>
      </c>
      <c r="L84" s="914"/>
      <c r="M84" s="79"/>
      <c r="N84" s="79"/>
      <c r="O84" s="79"/>
      <c r="P84" s="595"/>
      <c r="Q84" s="1852"/>
      <c r="R84" s="79"/>
      <c r="S84" s="79"/>
      <c r="T84" s="595"/>
      <c r="U84" s="78"/>
      <c r="V84" s="896">
        <v>0</v>
      </c>
      <c r="W84" s="79">
        <v>3000</v>
      </c>
      <c r="X84" s="79">
        <v>56</v>
      </c>
      <c r="Y84" s="79">
        <v>1393</v>
      </c>
      <c r="Z84" s="595">
        <v>4645</v>
      </c>
      <c r="AA84" s="1852"/>
      <c r="AB84" s="79"/>
      <c r="AC84" s="79"/>
      <c r="AD84" s="79"/>
      <c r="AE84" s="595"/>
      <c r="AF84" s="1458"/>
      <c r="AH84" s="8"/>
      <c r="AI84" s="8"/>
      <c r="AJ84" s="8"/>
      <c r="AK84" s="8"/>
      <c r="AL84" s="8"/>
      <c r="AM84" s="8"/>
      <c r="AN84" s="9"/>
      <c r="AO84" s="1475"/>
      <c r="AP84" s="79"/>
      <c r="AQ84" s="79"/>
      <c r="AR84" s="79"/>
      <c r="AS84" s="595"/>
      <c r="AT84" s="1852"/>
      <c r="AU84" s="79"/>
      <c r="AV84" s="79"/>
      <c r="AW84" s="79"/>
      <c r="AX84" s="595"/>
      <c r="AY84" s="1458"/>
      <c r="AZ84" s="79"/>
      <c r="BD84" s="1458"/>
      <c r="BE84" s="79"/>
      <c r="BH84" s="1458"/>
      <c r="BI84" s="79"/>
      <c r="BL84" s="1458"/>
      <c r="BM84" s="79"/>
    </row>
    <row r="85" spans="1:67" ht="47.25" x14ac:dyDescent="0.25">
      <c r="A85" s="98" t="s">
        <v>105</v>
      </c>
      <c r="B85" s="113" t="s">
        <v>106</v>
      </c>
      <c r="C85" s="841"/>
      <c r="D85" s="8"/>
      <c r="E85" s="8"/>
      <c r="F85" s="8"/>
      <c r="G85" s="8"/>
      <c r="H85" s="8"/>
      <c r="I85" s="8"/>
      <c r="J85" s="338"/>
      <c r="K85" s="31"/>
      <c r="L85" s="914"/>
      <c r="M85" s="79"/>
      <c r="N85" s="79"/>
      <c r="O85" s="79"/>
      <c r="P85" s="595"/>
      <c r="Q85" s="1852"/>
      <c r="R85" s="79"/>
      <c r="S85" s="79"/>
      <c r="T85" s="595"/>
      <c r="U85" s="78"/>
      <c r="V85" s="896"/>
      <c r="W85" s="79"/>
      <c r="X85" s="79"/>
      <c r="Y85" s="79"/>
      <c r="Z85" s="595"/>
      <c r="AA85" s="1852"/>
      <c r="AB85" s="79"/>
      <c r="AC85" s="79"/>
      <c r="AD85" s="79"/>
      <c r="AE85" s="595"/>
      <c r="AF85" s="1458"/>
      <c r="AH85" s="8"/>
      <c r="AI85" s="8"/>
      <c r="AJ85" s="8"/>
      <c r="AK85" s="8"/>
      <c r="AL85" s="8"/>
      <c r="AM85" s="8"/>
      <c r="AN85" s="9"/>
      <c r="AO85" s="1475"/>
      <c r="AP85" s="79"/>
      <c r="AQ85" s="79"/>
      <c r="AR85" s="79"/>
      <c r="AS85" s="595"/>
      <c r="AT85" s="1852"/>
      <c r="AU85" s="79"/>
      <c r="AV85" s="79"/>
      <c r="AW85" s="79"/>
      <c r="AX85" s="595"/>
      <c r="AY85" s="1458"/>
      <c r="AZ85" s="79"/>
      <c r="BD85" s="1458"/>
      <c r="BE85" s="79"/>
      <c r="BH85" s="1458"/>
      <c r="BI85" s="79"/>
      <c r="BL85" s="1458"/>
      <c r="BM85" s="79"/>
    </row>
    <row r="86" spans="1:67" ht="31.5" x14ac:dyDescent="0.25">
      <c r="A86" s="26" t="s">
        <v>107</v>
      </c>
      <c r="B86" s="114" t="s">
        <v>108</v>
      </c>
      <c r="C86" s="827">
        <v>0</v>
      </c>
      <c r="D86" s="1127">
        <v>28</v>
      </c>
      <c r="E86" s="1126">
        <v>0</v>
      </c>
      <c r="F86" s="1124">
        <v>46</v>
      </c>
      <c r="G86" s="1126">
        <v>200</v>
      </c>
      <c r="H86" s="1124">
        <v>304</v>
      </c>
      <c r="I86" s="1126">
        <v>200</v>
      </c>
      <c r="J86" s="1742">
        <v>152</v>
      </c>
      <c r="K86" s="31">
        <v>600</v>
      </c>
      <c r="L86" s="914"/>
      <c r="M86" s="79"/>
      <c r="N86" s="79"/>
      <c r="O86" s="79"/>
      <c r="P86" s="595"/>
      <c r="Q86" s="1852"/>
      <c r="R86" s="79"/>
      <c r="S86" s="79"/>
      <c r="T86" s="595"/>
      <c r="U86" s="78"/>
      <c r="V86" s="896">
        <v>0</v>
      </c>
      <c r="W86" s="79">
        <v>28</v>
      </c>
      <c r="X86" s="79">
        <v>46</v>
      </c>
      <c r="Y86" s="79">
        <v>304</v>
      </c>
      <c r="Z86" s="595">
        <v>152</v>
      </c>
      <c r="AA86" s="1852"/>
      <c r="AB86" s="79"/>
      <c r="AC86" s="79"/>
      <c r="AD86" s="79"/>
      <c r="AE86" s="595"/>
      <c r="AF86" s="1458"/>
      <c r="AH86" s="8"/>
      <c r="AI86" s="8"/>
      <c r="AJ86" s="8"/>
      <c r="AK86" s="8"/>
      <c r="AL86" s="8"/>
      <c r="AM86" s="8"/>
      <c r="AN86" s="9"/>
      <c r="AO86" s="1475"/>
      <c r="AP86" s="79"/>
      <c r="AQ86" s="79"/>
      <c r="AR86" s="79"/>
      <c r="AS86" s="595"/>
      <c r="AT86" s="1852"/>
      <c r="AU86" s="79"/>
      <c r="AV86" s="79"/>
      <c r="AW86" s="79"/>
      <c r="AX86" s="595"/>
      <c r="AY86" s="1458"/>
      <c r="AZ86" s="79"/>
      <c r="BD86" s="1458"/>
      <c r="BE86" s="79"/>
      <c r="BH86" s="1458"/>
      <c r="BI86" s="79"/>
      <c r="BL86" s="1458"/>
      <c r="BM86" s="79"/>
    </row>
    <row r="87" spans="1:67" ht="47.25" x14ac:dyDescent="0.25">
      <c r="A87" s="26" t="s">
        <v>109</v>
      </c>
      <c r="B87" s="114" t="s">
        <v>110</v>
      </c>
      <c r="C87" s="827">
        <v>0</v>
      </c>
      <c r="D87" s="1127">
        <v>1</v>
      </c>
      <c r="E87" s="1126">
        <v>0</v>
      </c>
      <c r="F87" s="1127">
        <v>24</v>
      </c>
      <c r="G87" s="1126" t="s">
        <v>196</v>
      </c>
      <c r="H87" s="1124">
        <v>183</v>
      </c>
      <c r="I87" s="1126">
        <v>0</v>
      </c>
      <c r="J87" s="1746">
        <v>112</v>
      </c>
      <c r="K87" s="31">
        <v>50</v>
      </c>
      <c r="L87" s="914"/>
      <c r="M87" s="79"/>
      <c r="N87" s="79"/>
      <c r="O87" s="79"/>
      <c r="P87" s="595"/>
      <c r="Q87" s="1852"/>
      <c r="R87" s="79"/>
      <c r="S87" s="79"/>
      <c r="T87" s="595"/>
      <c r="U87" s="78"/>
      <c r="V87" s="896">
        <v>0</v>
      </c>
      <c r="W87" s="79">
        <v>1</v>
      </c>
      <c r="X87" s="79">
        <v>24</v>
      </c>
      <c r="Y87" s="79">
        <v>183</v>
      </c>
      <c r="Z87" s="595">
        <v>112</v>
      </c>
      <c r="AA87" s="1852"/>
      <c r="AB87" s="79"/>
      <c r="AC87" s="79"/>
      <c r="AD87" s="79"/>
      <c r="AE87" s="595"/>
      <c r="AF87" s="1458"/>
      <c r="AH87" s="8"/>
      <c r="AI87" s="8"/>
      <c r="AJ87" s="8"/>
      <c r="AK87" s="8"/>
      <c r="AL87" s="8"/>
      <c r="AM87" s="8"/>
      <c r="AN87" s="9"/>
      <c r="AO87" s="1475"/>
      <c r="AP87" s="79"/>
      <c r="AQ87" s="79"/>
      <c r="AR87" s="79"/>
      <c r="AS87" s="595"/>
      <c r="AT87" s="1852"/>
      <c r="AU87" s="79"/>
      <c r="AV87" s="79"/>
      <c r="AW87" s="79"/>
      <c r="AX87" s="595"/>
      <c r="AY87" s="1458"/>
      <c r="AZ87" s="79"/>
      <c r="BD87" s="1458"/>
      <c r="BE87" s="79"/>
      <c r="BH87" s="1458"/>
      <c r="BI87" s="79"/>
      <c r="BL87" s="1458"/>
      <c r="BM87" s="79"/>
    </row>
    <row r="88" spans="1:67" ht="31.5" x14ac:dyDescent="0.25">
      <c r="A88" s="17" t="s">
        <v>111</v>
      </c>
      <c r="B88" s="113" t="s">
        <v>112</v>
      </c>
      <c r="C88" s="841"/>
      <c r="D88" s="1118"/>
      <c r="E88" s="8"/>
      <c r="F88" s="8"/>
      <c r="G88" s="8"/>
      <c r="H88" s="8"/>
      <c r="I88" s="8"/>
      <c r="J88" s="338"/>
      <c r="K88" s="31"/>
      <c r="L88" s="914"/>
      <c r="M88" s="79"/>
      <c r="N88" s="79"/>
      <c r="O88" s="79"/>
      <c r="P88" s="595"/>
      <c r="Q88" s="1852"/>
      <c r="R88" s="79"/>
      <c r="S88" s="79"/>
      <c r="T88" s="595"/>
      <c r="U88" s="78"/>
      <c r="V88" s="896"/>
      <c r="W88" s="79"/>
      <c r="X88" s="79"/>
      <c r="Y88" s="79"/>
      <c r="Z88" s="595"/>
      <c r="AA88" s="1852"/>
      <c r="AB88" s="79"/>
      <c r="AC88" s="79"/>
      <c r="AD88" s="79"/>
      <c r="AE88" s="595"/>
      <c r="AF88" s="1458"/>
      <c r="AH88" s="8"/>
      <c r="AI88" s="8"/>
      <c r="AJ88" s="8"/>
      <c r="AK88" s="8"/>
      <c r="AL88" s="8"/>
      <c r="AM88" s="8"/>
      <c r="AN88" s="9"/>
      <c r="AO88" s="1475"/>
      <c r="AP88" s="79"/>
      <c r="AQ88" s="79"/>
      <c r="AR88" s="79"/>
      <c r="AS88" s="595"/>
      <c r="AT88" s="1852"/>
      <c r="AU88" s="79"/>
      <c r="AV88" s="79"/>
      <c r="AW88" s="79"/>
      <c r="AX88" s="595"/>
      <c r="AY88" s="1458"/>
      <c r="AZ88" s="79"/>
      <c r="BD88" s="1458"/>
      <c r="BE88" s="79"/>
      <c r="BH88" s="1458"/>
      <c r="BI88" s="79"/>
      <c r="BL88" s="1458"/>
      <c r="BM88" s="79"/>
    </row>
    <row r="89" spans="1:67" ht="33.950000000000003" customHeight="1" x14ac:dyDescent="0.25">
      <c r="A89" s="26" t="s">
        <v>113</v>
      </c>
      <c r="B89" s="114" t="s">
        <v>63</v>
      </c>
      <c r="C89" s="827"/>
      <c r="D89" s="309"/>
      <c r="E89" s="1144"/>
      <c r="F89" s="1144"/>
      <c r="G89" s="1144"/>
      <c r="H89" s="1144"/>
      <c r="I89" s="1144"/>
      <c r="J89" s="1693"/>
      <c r="K89" s="1300"/>
      <c r="L89" s="1940"/>
      <c r="M89" s="1085"/>
      <c r="N89" s="1085"/>
      <c r="O89" s="1085"/>
      <c r="P89" s="1309"/>
      <c r="Q89" s="1855"/>
      <c r="R89" s="1085"/>
      <c r="S89" s="1085"/>
      <c r="T89" s="1309"/>
      <c r="U89" s="1326"/>
      <c r="V89" s="1844"/>
      <c r="W89" s="1085"/>
      <c r="X89" s="1085"/>
      <c r="Y89" s="1085"/>
      <c r="Z89" s="1309"/>
      <c r="AA89" s="1855"/>
      <c r="AB89" s="1085"/>
      <c r="AC89" s="1085"/>
      <c r="AD89" s="1085"/>
      <c r="AE89" s="1309"/>
      <c r="AF89" s="1455"/>
      <c r="AG89" s="384"/>
      <c r="AH89" s="8"/>
      <c r="AI89" s="8"/>
      <c r="AJ89" s="8"/>
      <c r="AK89" s="8"/>
      <c r="AL89" s="8"/>
      <c r="AM89" s="8"/>
      <c r="AN89" s="9"/>
      <c r="AO89" s="1486"/>
      <c r="AP89" s="1085"/>
      <c r="AQ89" s="1085"/>
      <c r="AR89" s="1085"/>
      <c r="AS89" s="1309"/>
      <c r="AT89" s="1855"/>
      <c r="AU89" s="1085"/>
      <c r="AV89" s="1085"/>
      <c r="AW89" s="1085"/>
      <c r="AX89" s="1309"/>
      <c r="AY89" s="1455"/>
      <c r="AZ89" s="5"/>
      <c r="BA89" s="384"/>
      <c r="BB89" s="384"/>
      <c r="BC89" s="1091"/>
      <c r="BD89" s="1455"/>
      <c r="BE89" s="5"/>
      <c r="BF89" s="384"/>
      <c r="BG89" s="1091"/>
      <c r="BH89" s="1455"/>
      <c r="BI89" s="5"/>
      <c r="BJ89" s="384"/>
      <c r="BK89" s="1091"/>
      <c r="BL89" s="1455"/>
      <c r="BM89" s="5"/>
      <c r="BN89" s="384"/>
      <c r="BO89" s="1348"/>
    </row>
    <row r="90" spans="1:67" ht="31.5" x14ac:dyDescent="0.25">
      <c r="A90" s="116" t="s">
        <v>114</v>
      </c>
      <c r="B90" s="115" t="s">
        <v>115</v>
      </c>
      <c r="C90" s="827"/>
      <c r="D90" s="309"/>
      <c r="E90" s="8"/>
      <c r="F90" s="8"/>
      <c r="G90" s="8"/>
      <c r="H90" s="8"/>
      <c r="I90" s="8"/>
      <c r="J90" s="338"/>
      <c r="K90" s="31"/>
      <c r="L90" s="914"/>
      <c r="M90" s="79"/>
      <c r="N90" s="79"/>
      <c r="O90" s="79"/>
      <c r="P90" s="595"/>
      <c r="Q90" s="1852"/>
      <c r="R90" s="79"/>
      <c r="S90" s="79"/>
      <c r="T90" s="595"/>
      <c r="U90" s="78"/>
      <c r="V90" s="896"/>
      <c r="W90" s="79"/>
      <c r="X90" s="79"/>
      <c r="Y90" s="79"/>
      <c r="Z90" s="595"/>
      <c r="AA90" s="1852"/>
      <c r="AB90" s="79"/>
      <c r="AC90" s="79"/>
      <c r="AD90" s="79"/>
      <c r="AE90" s="595"/>
      <c r="AF90" s="1458"/>
      <c r="AH90" s="8"/>
      <c r="AI90" s="8"/>
      <c r="AJ90" s="8"/>
      <c r="AK90" s="8"/>
      <c r="AL90" s="8"/>
      <c r="AM90" s="8"/>
      <c r="AN90" s="9"/>
      <c r="AO90" s="1475"/>
      <c r="AP90" s="79"/>
      <c r="AQ90" s="79"/>
      <c r="AR90" s="79"/>
      <c r="AS90" s="595"/>
      <c r="AT90" s="1852"/>
      <c r="AU90" s="79"/>
      <c r="AV90" s="79"/>
      <c r="AW90" s="79"/>
      <c r="AX90" s="595"/>
      <c r="AY90" s="1458"/>
      <c r="AZ90" s="79"/>
      <c r="BD90" s="1458"/>
      <c r="BE90" s="79"/>
      <c r="BH90" s="1458"/>
      <c r="BI90" s="79"/>
      <c r="BL90" s="1458"/>
      <c r="BM90" s="79"/>
    </row>
    <row r="91" spans="1:67" s="2201" customFormat="1" ht="15.75" x14ac:dyDescent="0.25">
      <c r="A91" s="2267" t="s">
        <v>116</v>
      </c>
      <c r="B91" s="2183"/>
      <c r="C91" s="2183"/>
      <c r="D91" s="2183"/>
      <c r="E91" s="2183"/>
      <c r="F91" s="2183"/>
      <c r="G91" s="2183"/>
      <c r="H91" s="2183"/>
      <c r="I91" s="2183"/>
      <c r="J91" s="2183"/>
      <c r="K91" s="2183"/>
      <c r="L91" s="2183"/>
      <c r="M91" s="2183"/>
      <c r="N91" s="2183"/>
      <c r="O91" s="2183"/>
      <c r="P91" s="2183"/>
      <c r="Q91" s="2183"/>
      <c r="R91" s="2183"/>
      <c r="S91" s="2183"/>
      <c r="T91" s="2183"/>
      <c r="U91" s="2183"/>
      <c r="V91" s="2183"/>
      <c r="W91" s="2183"/>
      <c r="X91" s="2183"/>
      <c r="Y91" s="2183"/>
      <c r="Z91" s="2183"/>
      <c r="AA91" s="2183"/>
      <c r="AB91" s="2183"/>
      <c r="AC91" s="2183"/>
      <c r="AD91" s="2183"/>
      <c r="AE91" s="2183"/>
      <c r="AF91" s="2183"/>
      <c r="AG91" s="2183"/>
      <c r="AH91" s="2183"/>
      <c r="AI91" s="2183"/>
      <c r="AJ91" s="2183"/>
      <c r="AK91" s="2183"/>
      <c r="AL91" s="2183"/>
      <c r="AM91" s="2183"/>
      <c r="AN91" s="2183"/>
      <c r="AO91" s="2183"/>
      <c r="AP91" s="2183"/>
      <c r="AQ91" s="2183"/>
      <c r="AR91" s="2183"/>
      <c r="AS91" s="2183"/>
      <c r="AT91" s="2183"/>
      <c r="AU91" s="2183"/>
      <c r="AV91" s="2183"/>
      <c r="AW91" s="2183"/>
      <c r="AX91" s="2183"/>
      <c r="AY91" s="2183"/>
      <c r="AZ91" s="2183"/>
      <c r="BA91" s="2183"/>
      <c r="BB91" s="2183"/>
      <c r="BC91" s="2183"/>
      <c r="BD91" s="2183"/>
      <c r="BE91" s="2183"/>
      <c r="BF91" s="2183"/>
      <c r="BG91" s="2183"/>
      <c r="BH91" s="2183"/>
      <c r="BI91" s="2183"/>
      <c r="BJ91" s="2183"/>
      <c r="BK91" s="2183"/>
      <c r="BL91" s="2183"/>
      <c r="BM91" s="2183"/>
      <c r="BN91" s="2183"/>
      <c r="BO91" s="2183"/>
    </row>
    <row r="92" spans="1:67" ht="15.75" x14ac:dyDescent="0.25">
      <c r="A92" s="26" t="s">
        <v>117</v>
      </c>
      <c r="B92" s="46" t="s">
        <v>118</v>
      </c>
      <c r="C92" s="827"/>
      <c r="D92" s="309"/>
      <c r="E92" s="8"/>
      <c r="F92" s="8"/>
      <c r="G92" s="8"/>
      <c r="H92" s="8"/>
      <c r="I92" s="8"/>
      <c r="J92" s="338"/>
      <c r="K92" s="93"/>
      <c r="AH92" s="8"/>
      <c r="AI92" s="8"/>
      <c r="AJ92" s="8"/>
      <c r="AK92" s="8"/>
      <c r="AL92" s="8"/>
      <c r="AM92" s="8"/>
      <c r="AN92" s="9"/>
    </row>
    <row r="93" spans="1:67" ht="31.5" x14ac:dyDescent="0.25">
      <c r="A93" s="17" t="s">
        <v>119</v>
      </c>
      <c r="B93" s="47" t="s">
        <v>120</v>
      </c>
      <c r="C93" s="841"/>
      <c r="D93" s="1118"/>
      <c r="E93" s="8"/>
      <c r="F93" s="8"/>
      <c r="G93" s="8"/>
      <c r="H93" s="8"/>
      <c r="I93" s="8"/>
      <c r="J93" s="338"/>
      <c r="K93" s="93"/>
      <c r="AH93" s="8"/>
      <c r="AI93" s="8"/>
      <c r="AJ93" s="8"/>
      <c r="AK93" s="8"/>
      <c r="AL93" s="8"/>
      <c r="AM93" s="8"/>
      <c r="AN93" s="9"/>
    </row>
    <row r="94" spans="1:67" ht="26.45" customHeight="1" x14ac:dyDescent="0.25">
      <c r="A94" s="26" t="s">
        <v>121</v>
      </c>
      <c r="B94" s="46" t="s">
        <v>122</v>
      </c>
      <c r="C94" s="827"/>
      <c r="D94" s="309"/>
      <c r="E94" s="8"/>
      <c r="F94" s="8"/>
      <c r="G94" s="8"/>
      <c r="H94" s="8"/>
      <c r="I94" s="8"/>
      <c r="J94" s="338"/>
      <c r="K94" s="93"/>
      <c r="AH94" s="8"/>
      <c r="AI94" s="8"/>
      <c r="AJ94" s="8"/>
      <c r="AK94" s="8"/>
      <c r="AL94" s="8"/>
      <c r="AM94" s="8"/>
      <c r="AN94" s="9"/>
    </row>
    <row r="95" spans="1:67" ht="37.5" customHeight="1" x14ac:dyDescent="0.25">
      <c r="A95" s="26" t="s">
        <v>123</v>
      </c>
      <c r="B95" s="46" t="s">
        <v>122</v>
      </c>
      <c r="C95" s="827"/>
      <c r="D95" s="309"/>
      <c r="E95" s="8"/>
      <c r="F95" s="8"/>
      <c r="G95" s="8"/>
      <c r="H95" s="8"/>
      <c r="I95" s="8"/>
      <c r="J95" s="338"/>
      <c r="K95" s="93"/>
      <c r="AH95" s="8"/>
      <c r="AI95" s="8"/>
      <c r="AJ95" s="8"/>
      <c r="AK95" s="8"/>
      <c r="AL95" s="8"/>
      <c r="AM95" s="8"/>
      <c r="AN95" s="9"/>
    </row>
    <row r="96" spans="1:67" ht="27.95" customHeight="1" thickBot="1" x14ac:dyDescent="0.3">
      <c r="A96" s="17" t="s">
        <v>124</v>
      </c>
      <c r="B96" s="47" t="s">
        <v>125</v>
      </c>
      <c r="C96" s="841"/>
      <c r="D96" s="1118"/>
      <c r="E96" s="8"/>
      <c r="F96" s="8"/>
      <c r="G96" s="8"/>
      <c r="H96" s="8"/>
      <c r="I96" s="8"/>
      <c r="J96" s="338"/>
      <c r="K96" s="93"/>
      <c r="AH96" s="8"/>
      <c r="AI96" s="8"/>
      <c r="AJ96" s="8"/>
      <c r="AK96" s="8"/>
      <c r="AL96" s="8"/>
      <c r="AM96" s="8"/>
      <c r="AN96" s="9"/>
    </row>
    <row r="97" spans="1:67" s="2266" customFormat="1" ht="17.100000000000001" customHeight="1" thickBot="1" x14ac:dyDescent="0.3">
      <c r="A97" s="2264" t="s">
        <v>126</v>
      </c>
      <c r="B97" s="2265"/>
      <c r="C97" s="2265"/>
      <c r="D97" s="2265"/>
      <c r="E97" s="2265"/>
      <c r="F97" s="2265"/>
      <c r="G97" s="2265"/>
      <c r="H97" s="2265"/>
      <c r="I97" s="2265"/>
      <c r="J97" s="2265"/>
      <c r="K97" s="2265"/>
      <c r="L97" s="2265"/>
      <c r="M97" s="2265"/>
      <c r="N97" s="2265"/>
      <c r="O97" s="2265"/>
      <c r="P97" s="2265"/>
      <c r="Q97" s="2265"/>
      <c r="R97" s="2265"/>
      <c r="S97" s="2265"/>
      <c r="T97" s="2265"/>
      <c r="U97" s="2265"/>
      <c r="V97" s="2265"/>
      <c r="W97" s="2265"/>
      <c r="X97" s="2265"/>
      <c r="Y97" s="2265"/>
      <c r="Z97" s="2265"/>
      <c r="AA97" s="2265"/>
      <c r="AB97" s="2265"/>
      <c r="AC97" s="2265"/>
      <c r="AD97" s="2265"/>
      <c r="AE97" s="2265"/>
      <c r="AF97" s="2265"/>
      <c r="AG97" s="2265"/>
      <c r="AH97" s="2265"/>
      <c r="AI97" s="2265"/>
      <c r="AJ97" s="2265"/>
      <c r="AK97" s="2265"/>
      <c r="AL97" s="2265"/>
      <c r="AM97" s="2265"/>
      <c r="AN97" s="2265"/>
      <c r="AO97" s="2265"/>
      <c r="AP97" s="2265"/>
      <c r="AQ97" s="2265"/>
      <c r="AR97" s="2265"/>
      <c r="AS97" s="2265"/>
      <c r="AT97" s="2265"/>
      <c r="AU97" s="2265"/>
      <c r="AV97" s="2265"/>
      <c r="AW97" s="2265"/>
      <c r="AX97" s="2265"/>
      <c r="AY97" s="2265"/>
      <c r="AZ97" s="2265"/>
      <c r="BA97" s="2265"/>
      <c r="BB97" s="2265"/>
      <c r="BC97" s="2265"/>
      <c r="BD97" s="2265"/>
      <c r="BE97" s="2265"/>
      <c r="BF97" s="2265"/>
      <c r="BG97" s="2265"/>
      <c r="BH97" s="2265"/>
      <c r="BI97" s="2265"/>
      <c r="BJ97" s="2265"/>
      <c r="BK97" s="2265"/>
      <c r="BL97" s="2265"/>
      <c r="BM97" s="2265"/>
      <c r="BN97" s="2265"/>
      <c r="BO97" s="2265"/>
    </row>
    <row r="98" spans="1:67" s="2256" customFormat="1" ht="17.100000000000001" customHeight="1" thickBot="1" x14ac:dyDescent="0.3">
      <c r="A98" s="2276" t="s">
        <v>127</v>
      </c>
      <c r="B98" s="2277"/>
      <c r="C98" s="2277"/>
      <c r="D98" s="2277"/>
      <c r="E98" s="2277"/>
      <c r="F98" s="2277"/>
      <c r="G98" s="2277"/>
      <c r="H98" s="2277"/>
      <c r="I98" s="2277"/>
      <c r="J98" s="2277"/>
      <c r="K98" s="2277"/>
      <c r="L98" s="2277"/>
      <c r="M98" s="2277"/>
      <c r="N98" s="2277"/>
      <c r="O98" s="2277"/>
      <c r="P98" s="2277"/>
      <c r="Q98" s="2277"/>
      <c r="R98" s="2277"/>
      <c r="S98" s="2277"/>
      <c r="T98" s="2277"/>
      <c r="U98" s="2277"/>
      <c r="V98" s="2277"/>
      <c r="W98" s="2277"/>
      <c r="X98" s="2277"/>
      <c r="Y98" s="2277"/>
      <c r="Z98" s="2277"/>
      <c r="AA98" s="2277"/>
      <c r="AB98" s="2277"/>
      <c r="AC98" s="2277"/>
      <c r="AD98" s="2277"/>
      <c r="AE98" s="2277"/>
      <c r="AF98" s="2277"/>
      <c r="AG98" s="2277"/>
      <c r="AH98" s="2277"/>
      <c r="AI98" s="2277"/>
      <c r="AJ98" s="2277"/>
      <c r="AK98" s="2277"/>
      <c r="AL98" s="2277"/>
      <c r="AM98" s="2277"/>
      <c r="AN98" s="2277"/>
      <c r="AO98" s="2277"/>
      <c r="AP98" s="2277"/>
      <c r="AQ98" s="2277"/>
      <c r="AR98" s="2277"/>
      <c r="AS98" s="2277"/>
      <c r="AT98" s="2277"/>
      <c r="AU98" s="2277"/>
      <c r="AV98" s="2277"/>
      <c r="AW98" s="2277"/>
      <c r="AX98" s="2277"/>
      <c r="AY98" s="2277"/>
      <c r="AZ98" s="2277"/>
      <c r="BA98" s="2277"/>
      <c r="BB98" s="2277"/>
      <c r="BC98" s="2277"/>
      <c r="BD98" s="2277"/>
      <c r="BE98" s="2277"/>
      <c r="BF98" s="2277"/>
      <c r="BG98" s="2277"/>
      <c r="BH98" s="2277"/>
      <c r="BI98" s="2277"/>
      <c r="BJ98" s="2277"/>
      <c r="BK98" s="2277"/>
      <c r="BL98" s="2277"/>
      <c r="BM98" s="2277"/>
      <c r="BN98" s="2277"/>
      <c r="BO98" s="2277"/>
    </row>
    <row r="99" spans="1:67" ht="47.25" x14ac:dyDescent="0.25">
      <c r="A99" s="26" t="s">
        <v>194</v>
      </c>
      <c r="B99" s="46" t="s">
        <v>128</v>
      </c>
      <c r="C99" s="1419">
        <v>0</v>
      </c>
      <c r="D99" s="1215">
        <v>0</v>
      </c>
      <c r="E99" s="1198">
        <v>0</v>
      </c>
      <c r="F99" s="1215">
        <v>0</v>
      </c>
      <c r="G99" s="1198">
        <v>0</v>
      </c>
      <c r="H99" s="533"/>
      <c r="I99" s="1198">
        <v>0</v>
      </c>
      <c r="J99" s="1685"/>
      <c r="K99" s="90">
        <v>0.05</v>
      </c>
      <c r="L99" s="1034"/>
      <c r="M99" s="74"/>
      <c r="N99" s="74"/>
      <c r="O99" s="74"/>
      <c r="P99" s="600"/>
      <c r="Q99" s="1904"/>
      <c r="R99" s="74"/>
      <c r="S99" s="74"/>
      <c r="T99" s="600"/>
      <c r="U99" s="89"/>
      <c r="V99" s="893"/>
      <c r="W99" s="74"/>
      <c r="X99" s="74"/>
      <c r="Y99" s="74"/>
      <c r="Z99" s="600"/>
      <c r="AA99" s="1904"/>
      <c r="AB99" s="74"/>
      <c r="AC99" s="74"/>
      <c r="AD99" s="74"/>
      <c r="AE99" s="600"/>
      <c r="AF99" s="1454"/>
      <c r="AG99" s="533"/>
      <c r="AH99" s="50"/>
      <c r="AI99" s="1166"/>
      <c r="AJ99" s="50"/>
      <c r="AK99" s="50"/>
      <c r="AL99" s="50"/>
      <c r="AM99" s="1201"/>
      <c r="AN99" s="51"/>
      <c r="AO99" s="1468"/>
      <c r="AP99" s="74"/>
      <c r="AQ99" s="74"/>
      <c r="AR99" s="74"/>
      <c r="AS99" s="600"/>
      <c r="AT99" s="1904"/>
      <c r="AU99" s="74"/>
      <c r="AV99" s="74"/>
      <c r="AW99" s="74"/>
      <c r="AX99" s="600"/>
      <c r="AY99" s="1454"/>
      <c r="AZ99" s="74"/>
      <c r="BA99" s="533"/>
      <c r="BB99" s="533"/>
      <c r="BC99" s="1096"/>
      <c r="BD99" s="1454"/>
      <c r="BE99" s="74"/>
      <c r="BF99" s="533"/>
      <c r="BG99" s="1096"/>
      <c r="BH99" s="1455"/>
      <c r="BI99" s="5"/>
      <c r="BJ99" s="384"/>
      <c r="BK99" s="1091"/>
      <c r="BL99" s="1455"/>
      <c r="BM99" s="5"/>
      <c r="BN99" s="384"/>
      <c r="BO99" s="1348"/>
    </row>
    <row r="100" spans="1:67" ht="31.5" x14ac:dyDescent="0.25">
      <c r="A100" s="17" t="s">
        <v>129</v>
      </c>
      <c r="B100" s="47" t="s">
        <v>63</v>
      </c>
      <c r="C100" s="712">
        <v>0.51</v>
      </c>
      <c r="D100" s="520">
        <v>0.62</v>
      </c>
      <c r="E100" s="1136">
        <v>0.6</v>
      </c>
      <c r="F100" s="520">
        <v>0.77</v>
      </c>
      <c r="G100" s="1136">
        <v>0.6</v>
      </c>
      <c r="H100" s="384"/>
      <c r="I100" s="1136">
        <v>0.65</v>
      </c>
      <c r="J100" s="1745">
        <v>0.62</v>
      </c>
      <c r="K100" s="37">
        <v>0.65</v>
      </c>
      <c r="L100" s="915">
        <v>0.45</v>
      </c>
      <c r="M100" s="5">
        <v>0.62</v>
      </c>
      <c r="N100" s="5">
        <v>0.71</v>
      </c>
      <c r="O100" s="5"/>
      <c r="P100" s="62">
        <v>0.52</v>
      </c>
      <c r="Q100" s="1829">
        <v>0.82</v>
      </c>
      <c r="R100" s="5"/>
      <c r="S100" s="5"/>
      <c r="T100" s="62"/>
      <c r="U100" s="4"/>
      <c r="V100" s="910">
        <v>0.5</v>
      </c>
      <c r="W100" s="5">
        <v>0.62</v>
      </c>
      <c r="X100" s="5">
        <v>0.8</v>
      </c>
      <c r="Y100" s="5"/>
      <c r="Z100" s="62">
        <v>0.68</v>
      </c>
      <c r="AA100" s="1829"/>
      <c r="AB100" s="5"/>
      <c r="AC100" s="5"/>
      <c r="AD100" s="5"/>
      <c r="AE100" s="62"/>
      <c r="AF100" s="1455">
        <v>0.75</v>
      </c>
      <c r="AG100" s="231">
        <v>0.77</v>
      </c>
      <c r="AH100" s="8" t="s">
        <v>229</v>
      </c>
      <c r="AI100" s="1666">
        <v>0.28999999999999998</v>
      </c>
      <c r="AJ100" s="164">
        <v>0.57499999999999996</v>
      </c>
      <c r="AK100" s="8"/>
      <c r="AL100" s="8"/>
      <c r="AM100" s="443">
        <v>0.53</v>
      </c>
      <c r="AN100" s="9"/>
      <c r="AO100" s="1469">
        <v>0.75</v>
      </c>
      <c r="AP100" s="5">
        <v>0.77</v>
      </c>
      <c r="AQ100" s="5">
        <v>0.28999999999999998</v>
      </c>
      <c r="AR100" s="5">
        <v>0.48</v>
      </c>
      <c r="AS100" s="62">
        <v>0.81</v>
      </c>
      <c r="AT100" s="1829"/>
      <c r="AU100" s="5"/>
      <c r="AV100" s="5"/>
      <c r="AW100" s="5">
        <v>0.44</v>
      </c>
      <c r="AX100" s="62">
        <v>0.35</v>
      </c>
      <c r="AY100" s="1455"/>
      <c r="AZ100" s="5"/>
      <c r="BA100" s="384"/>
      <c r="BB100" s="384"/>
      <c r="BC100" s="1091"/>
      <c r="BD100" s="1455">
        <v>0.53</v>
      </c>
      <c r="BE100" s="5">
        <v>0.52</v>
      </c>
      <c r="BF100" s="384"/>
      <c r="BG100" s="1091"/>
      <c r="BH100" s="1455">
        <v>0.3</v>
      </c>
      <c r="BI100" s="5">
        <v>0.34</v>
      </c>
      <c r="BJ100" s="384"/>
      <c r="BK100" s="1091"/>
      <c r="BL100" s="1455">
        <v>0.61</v>
      </c>
      <c r="BM100" s="5">
        <v>0.14000000000000001</v>
      </c>
      <c r="BN100" s="384"/>
      <c r="BO100" s="1348"/>
    </row>
    <row r="101" spans="1:67" ht="32.25" thickBot="1" x14ac:dyDescent="0.3">
      <c r="A101" s="26" t="s">
        <v>130</v>
      </c>
      <c r="B101" s="46" t="s">
        <v>63</v>
      </c>
      <c r="C101" s="1423" t="s">
        <v>196</v>
      </c>
      <c r="D101" s="68" t="s">
        <v>196</v>
      </c>
      <c r="E101" s="68">
        <v>0</v>
      </c>
      <c r="F101" s="1183" t="s">
        <v>196</v>
      </c>
      <c r="G101" s="1183">
        <v>0.4</v>
      </c>
      <c r="H101" s="1184">
        <v>0.26</v>
      </c>
      <c r="I101" s="1183">
        <v>0.4</v>
      </c>
      <c r="J101" s="1788">
        <v>0.3</v>
      </c>
      <c r="K101" s="801">
        <v>0.45</v>
      </c>
      <c r="L101" s="915"/>
      <c r="M101" s="5"/>
      <c r="N101" s="5"/>
      <c r="O101" s="5"/>
      <c r="P101" s="62"/>
      <c r="Q101" s="1829"/>
      <c r="R101" s="5"/>
      <c r="S101" s="5"/>
      <c r="T101" s="62"/>
      <c r="U101" s="4"/>
      <c r="V101" s="910">
        <v>0</v>
      </c>
      <c r="W101" s="5">
        <v>0</v>
      </c>
      <c r="X101" s="5">
        <v>0</v>
      </c>
      <c r="Y101" s="5">
        <v>0.26</v>
      </c>
      <c r="Z101" s="62">
        <v>0.3</v>
      </c>
      <c r="AA101" s="1829"/>
      <c r="AB101" s="5"/>
      <c r="AC101" s="5"/>
      <c r="AD101" s="5"/>
      <c r="AE101" s="62"/>
      <c r="AF101" s="1455">
        <v>0</v>
      </c>
      <c r="AG101" s="384">
        <v>0</v>
      </c>
      <c r="AH101" s="8"/>
      <c r="AI101" s="556">
        <v>0.28000000000000003</v>
      </c>
      <c r="AJ101" s="164">
        <v>0.1</v>
      </c>
      <c r="AK101" s="164"/>
      <c r="AL101" s="164"/>
      <c r="AM101" s="164">
        <v>0.3</v>
      </c>
      <c r="AN101" s="52"/>
      <c r="AO101" s="1469"/>
      <c r="AP101" s="5"/>
      <c r="AQ101" s="5"/>
      <c r="AR101" s="5">
        <v>0.28000000000000003</v>
      </c>
      <c r="AS101" s="62">
        <v>0.3</v>
      </c>
      <c r="AT101" s="1829"/>
      <c r="AU101" s="5"/>
      <c r="AV101" s="5"/>
      <c r="AW101" s="5">
        <v>0</v>
      </c>
      <c r="AX101" s="62">
        <v>0.3</v>
      </c>
      <c r="AY101" s="1455"/>
      <c r="AZ101" s="5"/>
      <c r="BA101" s="384"/>
      <c r="BB101" s="384"/>
      <c r="BC101" s="1091"/>
      <c r="BD101" s="1455"/>
      <c r="BE101" s="5"/>
      <c r="BF101" s="384"/>
      <c r="BG101" s="1091"/>
      <c r="BH101" s="1455"/>
      <c r="BI101" s="5"/>
      <c r="BJ101" s="384"/>
      <c r="BK101" s="1091"/>
      <c r="BL101" s="1455"/>
      <c r="BM101" s="5"/>
      <c r="BN101" s="384"/>
      <c r="BO101" s="1348"/>
    </row>
    <row r="102" spans="1:67" s="2238" customFormat="1" ht="16.5" thickBot="1" x14ac:dyDescent="0.3">
      <c r="A102" s="2298" t="s">
        <v>131</v>
      </c>
      <c r="B102" s="2299"/>
      <c r="C102" s="2299"/>
      <c r="D102" s="2299"/>
      <c r="E102" s="2299"/>
      <c r="F102" s="2299"/>
      <c r="G102" s="2299"/>
      <c r="H102" s="2299"/>
      <c r="I102" s="2299"/>
      <c r="J102" s="2299"/>
      <c r="K102" s="2299"/>
      <c r="L102" s="2299"/>
      <c r="M102" s="2299"/>
      <c r="N102" s="2299"/>
      <c r="O102" s="2299"/>
      <c r="P102" s="2299"/>
      <c r="Q102" s="2299"/>
      <c r="R102" s="2299"/>
      <c r="S102" s="2299"/>
      <c r="T102" s="2299"/>
      <c r="U102" s="2299"/>
      <c r="V102" s="2299"/>
      <c r="W102" s="2299"/>
      <c r="X102" s="2299"/>
      <c r="Y102" s="2299"/>
      <c r="Z102" s="2299"/>
      <c r="AA102" s="2299"/>
      <c r="AB102" s="2299"/>
      <c r="AC102" s="2299"/>
      <c r="AD102" s="2299"/>
      <c r="AE102" s="2299"/>
      <c r="AF102" s="2299"/>
      <c r="AG102" s="2299"/>
      <c r="AH102" s="2299"/>
      <c r="AI102" s="2299"/>
      <c r="AJ102" s="2299"/>
      <c r="AK102" s="2299"/>
      <c r="AL102" s="2299"/>
      <c r="AM102" s="2299"/>
      <c r="AN102" s="2299"/>
      <c r="AO102" s="2299"/>
      <c r="AP102" s="2299"/>
      <c r="AQ102" s="2299"/>
      <c r="AR102" s="2299"/>
      <c r="AS102" s="2299"/>
      <c r="AT102" s="2299"/>
      <c r="AU102" s="2299"/>
      <c r="AV102" s="2299"/>
      <c r="AW102" s="2299"/>
      <c r="AX102" s="2299"/>
      <c r="AY102" s="2299"/>
      <c r="AZ102" s="2299"/>
      <c r="BA102" s="2299"/>
      <c r="BB102" s="2299"/>
      <c r="BC102" s="2299"/>
      <c r="BD102" s="2299"/>
      <c r="BE102" s="2299"/>
      <c r="BF102" s="2299"/>
      <c r="BG102" s="2299"/>
      <c r="BH102" s="2299"/>
      <c r="BI102" s="2299"/>
      <c r="BJ102" s="2299"/>
      <c r="BK102" s="2299"/>
      <c r="BL102" s="2299"/>
      <c r="BM102" s="2299"/>
      <c r="BN102" s="2299"/>
      <c r="BO102" s="2299"/>
    </row>
    <row r="103" spans="1:67" ht="31.5" x14ac:dyDescent="0.25">
      <c r="A103" s="26" t="s">
        <v>132</v>
      </c>
      <c r="B103" s="46" t="s">
        <v>63</v>
      </c>
      <c r="C103" s="1436" t="s">
        <v>196</v>
      </c>
      <c r="D103" s="1198" t="s">
        <v>196</v>
      </c>
      <c r="E103" s="1198">
        <v>0.8</v>
      </c>
      <c r="F103" s="1198"/>
      <c r="G103" s="1198">
        <v>0.8</v>
      </c>
      <c r="H103" s="1200">
        <v>0.26</v>
      </c>
      <c r="I103" s="1198">
        <v>0.8</v>
      </c>
      <c r="J103" s="1740">
        <v>0.3</v>
      </c>
      <c r="K103" s="90">
        <v>0.7</v>
      </c>
      <c r="L103" s="915"/>
      <c r="M103" s="5"/>
      <c r="N103" s="5"/>
      <c r="O103" s="5"/>
      <c r="P103" s="62"/>
      <c r="Q103" s="1829"/>
      <c r="R103" s="5"/>
      <c r="S103" s="5"/>
      <c r="T103" s="62"/>
      <c r="U103" s="4"/>
      <c r="V103" s="910">
        <v>0</v>
      </c>
      <c r="W103" s="5">
        <v>0</v>
      </c>
      <c r="X103" s="5">
        <v>0</v>
      </c>
      <c r="Y103" s="5">
        <v>0.26</v>
      </c>
      <c r="Z103" s="62">
        <v>0.3</v>
      </c>
      <c r="AA103" s="1829"/>
      <c r="AB103" s="5"/>
      <c r="AC103" s="5"/>
      <c r="AD103" s="5"/>
      <c r="AE103" s="62"/>
      <c r="AF103" s="1455">
        <v>0</v>
      </c>
      <c r="AG103" s="384">
        <v>0</v>
      </c>
      <c r="AH103" s="8"/>
      <c r="AI103" s="556">
        <v>0.28000000000000003</v>
      </c>
      <c r="AJ103" s="164">
        <v>0.2</v>
      </c>
      <c r="AK103" s="443"/>
      <c r="AL103" s="164"/>
      <c r="AM103" s="164">
        <v>0.3</v>
      </c>
      <c r="AN103" s="52"/>
      <c r="AO103" s="1469">
        <v>0</v>
      </c>
      <c r="AP103" s="5"/>
      <c r="AQ103" s="5"/>
      <c r="AR103" s="443">
        <v>0.28000000000000003</v>
      </c>
      <c r="AS103" s="62">
        <v>0.3</v>
      </c>
      <c r="AT103" s="1829"/>
      <c r="AU103" s="5"/>
      <c r="AV103" s="5"/>
      <c r="AW103" s="5">
        <v>0</v>
      </c>
      <c r="AX103" s="62">
        <v>0.3</v>
      </c>
      <c r="AY103" s="1455"/>
      <c r="AZ103" s="5"/>
      <c r="BA103" s="384"/>
      <c r="BB103" s="384"/>
      <c r="BC103" s="1091"/>
      <c r="BD103" s="1455"/>
      <c r="BE103" s="5"/>
      <c r="BF103" s="384"/>
      <c r="BG103" s="1091"/>
      <c r="BH103" s="1455"/>
      <c r="BI103" s="5"/>
      <c r="BJ103" s="384"/>
      <c r="BK103" s="1091"/>
      <c r="BL103" s="1455"/>
      <c r="BM103" s="5"/>
      <c r="BN103" s="384"/>
      <c r="BO103" s="1348"/>
    </row>
    <row r="104" spans="1:67" ht="31.5" x14ac:dyDescent="0.25">
      <c r="A104" s="17" t="s">
        <v>187</v>
      </c>
      <c r="B104" s="47" t="s">
        <v>133</v>
      </c>
      <c r="C104" s="672" t="s">
        <v>195</v>
      </c>
      <c r="D104" s="79" t="s">
        <v>195</v>
      </c>
      <c r="E104" s="79">
        <v>0</v>
      </c>
      <c r="F104" s="1126">
        <v>0</v>
      </c>
      <c r="G104" s="1126">
        <v>0</v>
      </c>
      <c r="H104" s="1127">
        <v>20</v>
      </c>
      <c r="I104" s="1126">
        <v>10</v>
      </c>
      <c r="J104" s="1746">
        <v>20</v>
      </c>
      <c r="K104" s="31">
        <v>10</v>
      </c>
      <c r="L104" s="914"/>
      <c r="M104" s="79"/>
      <c r="N104" s="79"/>
      <c r="O104" s="79"/>
      <c r="P104" s="595"/>
      <c r="Q104" s="1852"/>
      <c r="R104" s="79"/>
      <c r="S104" s="79"/>
      <c r="T104" s="595"/>
      <c r="U104" s="78"/>
      <c r="V104" s="896"/>
      <c r="W104" s="79"/>
      <c r="X104" s="79">
        <v>20</v>
      </c>
      <c r="Y104" s="79"/>
      <c r="Z104" s="595">
        <v>20</v>
      </c>
      <c r="AA104" s="1852"/>
      <c r="AB104" s="79"/>
      <c r="AC104" s="79"/>
      <c r="AD104" s="79"/>
      <c r="AE104" s="595"/>
      <c r="AF104" s="1543"/>
      <c r="AH104" s="8"/>
      <c r="AI104" s="1132"/>
      <c r="AJ104" s="164"/>
      <c r="AK104" s="8"/>
      <c r="AL104" s="8"/>
      <c r="AM104" s="8">
        <v>300</v>
      </c>
      <c r="AN104" s="9"/>
      <c r="AO104" s="1475">
        <v>0</v>
      </c>
      <c r="AP104" s="79"/>
      <c r="AQ104" s="79"/>
      <c r="AR104" s="8"/>
      <c r="AS104" s="595"/>
      <c r="AT104" s="1852"/>
      <c r="AU104" s="79"/>
      <c r="AV104" s="79"/>
      <c r="AW104" s="79">
        <v>0</v>
      </c>
      <c r="AX104" s="595">
        <v>300</v>
      </c>
      <c r="AY104" s="1543"/>
      <c r="AZ104" s="163"/>
      <c r="BD104" s="1543"/>
      <c r="BE104" s="163"/>
      <c r="BH104" s="1543"/>
      <c r="BI104" s="163"/>
      <c r="BL104" s="1543"/>
      <c r="BM104" s="163"/>
    </row>
    <row r="105" spans="1:67" ht="16.5" thickBot="1" x14ac:dyDescent="0.3">
      <c r="A105" s="26" t="s">
        <v>134</v>
      </c>
      <c r="B105" s="46" t="s">
        <v>63</v>
      </c>
      <c r="C105" s="1423"/>
      <c r="D105" s="1183"/>
      <c r="E105" s="1183">
        <v>0.8</v>
      </c>
      <c r="F105" s="1183"/>
      <c r="G105" s="1183">
        <v>0.8</v>
      </c>
      <c r="H105" s="1184">
        <v>0.19</v>
      </c>
      <c r="I105" s="1183">
        <v>0.8</v>
      </c>
      <c r="J105" s="1738">
        <v>0.2</v>
      </c>
      <c r="K105" s="801">
        <v>0.7</v>
      </c>
      <c r="L105" s="915"/>
      <c r="M105" s="5"/>
      <c r="N105" s="5"/>
      <c r="O105" s="5"/>
      <c r="P105" s="62"/>
      <c r="Q105" s="1829"/>
      <c r="R105" s="5"/>
      <c r="S105" s="5"/>
      <c r="T105" s="62"/>
      <c r="U105" s="4"/>
      <c r="V105" s="910">
        <v>0</v>
      </c>
      <c r="W105" s="5">
        <v>0</v>
      </c>
      <c r="X105" s="5">
        <v>0</v>
      </c>
      <c r="Y105" s="5">
        <v>0.19</v>
      </c>
      <c r="Z105" s="62">
        <v>0.2</v>
      </c>
      <c r="AA105" s="1829"/>
      <c r="AB105" s="5"/>
      <c r="AC105" s="5"/>
      <c r="AD105" s="5"/>
      <c r="AE105" s="62"/>
      <c r="AF105" s="1455">
        <v>0</v>
      </c>
      <c r="AG105" s="231">
        <v>0.1</v>
      </c>
      <c r="AH105" s="8"/>
      <c r="AI105" s="556">
        <v>0.13</v>
      </c>
      <c r="AJ105" s="164">
        <v>0.1</v>
      </c>
      <c r="AK105" s="443"/>
      <c r="AL105" s="164"/>
      <c r="AM105" s="164">
        <v>0.15</v>
      </c>
      <c r="AN105" s="52"/>
      <c r="AO105" s="1469">
        <v>0</v>
      </c>
      <c r="AP105" s="5"/>
      <c r="AQ105" s="5"/>
      <c r="AR105" s="443">
        <v>0.13</v>
      </c>
      <c r="AS105" s="62">
        <v>0.15</v>
      </c>
      <c r="AT105" s="1829"/>
      <c r="AU105" s="5"/>
      <c r="AV105" s="5"/>
      <c r="AW105" s="5">
        <v>0</v>
      </c>
      <c r="AX105" s="62">
        <v>0.3</v>
      </c>
      <c r="AY105" s="1455"/>
      <c r="AZ105" s="5"/>
      <c r="BA105" s="384"/>
      <c r="BB105" s="384"/>
      <c r="BC105" s="1091"/>
      <c r="BD105" s="1455"/>
      <c r="BE105" s="5"/>
      <c r="BF105" s="384"/>
      <c r="BG105" s="1091"/>
      <c r="BH105" s="1455"/>
      <c r="BI105" s="5"/>
      <c r="BJ105" s="384"/>
      <c r="BK105" s="1091"/>
      <c r="BL105" s="1455"/>
      <c r="BM105" s="5"/>
      <c r="BN105" s="384"/>
      <c r="BO105" s="1348"/>
    </row>
    <row r="106" spans="1:67" ht="36.950000000000003" customHeight="1" thickBot="1" x14ac:dyDescent="0.3">
      <c r="A106" s="116" t="s">
        <v>135</v>
      </c>
      <c r="B106" s="297" t="s">
        <v>63</v>
      </c>
      <c r="C106" s="1916"/>
      <c r="D106" s="1917"/>
      <c r="E106" s="1917">
        <v>0.42500000000000004</v>
      </c>
      <c r="F106" s="1917"/>
      <c r="G106" s="1917">
        <v>0.47500000000000003</v>
      </c>
      <c r="H106" s="1918">
        <v>0.11</v>
      </c>
      <c r="I106" s="1917">
        <v>0.5</v>
      </c>
      <c r="J106" s="1919">
        <v>0.2</v>
      </c>
      <c r="K106" s="1944">
        <v>0.7</v>
      </c>
      <c r="L106" s="1044"/>
      <c r="M106" s="68"/>
      <c r="N106" s="68"/>
      <c r="O106" s="68"/>
      <c r="P106" s="605"/>
      <c r="Q106" s="1833"/>
      <c r="R106" s="68"/>
      <c r="S106" s="68"/>
      <c r="T106" s="605"/>
      <c r="U106" s="1317"/>
      <c r="V106" s="911"/>
      <c r="W106" s="68"/>
      <c r="X106" s="68"/>
      <c r="Y106" s="68">
        <v>0.11</v>
      </c>
      <c r="Z106" s="605">
        <v>0.2</v>
      </c>
      <c r="AA106" s="1833"/>
      <c r="AB106" s="68"/>
      <c r="AC106" s="68"/>
      <c r="AD106" s="68"/>
      <c r="AE106" s="605"/>
      <c r="AF106" s="1418">
        <v>0</v>
      </c>
      <c r="AG106" s="530">
        <v>0</v>
      </c>
      <c r="AH106" s="14"/>
      <c r="AI106" s="1234">
        <v>0.19</v>
      </c>
      <c r="AJ106" s="1176">
        <v>0.1</v>
      </c>
      <c r="AK106" s="1185"/>
      <c r="AL106" s="1176"/>
      <c r="AM106" s="1176">
        <v>0.2</v>
      </c>
      <c r="AN106" s="1810"/>
      <c r="AO106" s="1470">
        <v>0</v>
      </c>
      <c r="AP106" s="68"/>
      <c r="AQ106" s="68"/>
      <c r="AR106" s="1185">
        <v>0.19</v>
      </c>
      <c r="AS106" s="605">
        <v>0.25</v>
      </c>
      <c r="AT106" s="1833"/>
      <c r="AU106" s="68"/>
      <c r="AV106" s="68"/>
      <c r="AW106" s="68">
        <v>0</v>
      </c>
      <c r="AX106" s="605">
        <v>0.2</v>
      </c>
      <c r="AY106" s="1418"/>
      <c r="AZ106" s="68"/>
      <c r="BA106" s="530"/>
      <c r="BB106" s="530"/>
      <c r="BC106" s="1097"/>
      <c r="BD106" s="1418"/>
      <c r="BE106" s="68"/>
      <c r="BF106" s="530"/>
      <c r="BG106" s="1097"/>
      <c r="BH106" s="1455"/>
      <c r="BI106" s="5"/>
      <c r="BJ106" s="384"/>
      <c r="BK106" s="1091"/>
      <c r="BL106" s="1455"/>
      <c r="BM106" s="5"/>
      <c r="BN106" s="384"/>
      <c r="BO106" s="1348"/>
    </row>
    <row r="107" spans="1:67" s="2238" customFormat="1" ht="16.5" thickBot="1" x14ac:dyDescent="0.3">
      <c r="A107" s="2298" t="s">
        <v>136</v>
      </c>
      <c r="B107" s="2299"/>
      <c r="C107" s="2299"/>
      <c r="D107" s="2299"/>
      <c r="E107" s="2299"/>
      <c r="F107" s="2299"/>
      <c r="G107" s="2299"/>
      <c r="H107" s="2299"/>
      <c r="I107" s="2299"/>
      <c r="J107" s="2299"/>
      <c r="K107" s="2299"/>
      <c r="L107" s="2299"/>
      <c r="M107" s="2299"/>
      <c r="N107" s="2299"/>
      <c r="O107" s="2299"/>
      <c r="P107" s="2299"/>
      <c r="Q107" s="2299"/>
      <c r="R107" s="2299"/>
      <c r="S107" s="2299"/>
      <c r="T107" s="2299"/>
      <c r="U107" s="2299"/>
      <c r="V107" s="2299"/>
      <c r="W107" s="2299"/>
      <c r="X107" s="2299"/>
      <c r="Y107" s="2299"/>
      <c r="Z107" s="2299"/>
      <c r="AA107" s="2299"/>
      <c r="AB107" s="2299"/>
      <c r="AC107" s="2299"/>
      <c r="AD107" s="2299"/>
      <c r="AE107" s="2299"/>
      <c r="AF107" s="2299"/>
      <c r="AG107" s="2299"/>
      <c r="AH107" s="2299"/>
      <c r="AI107" s="2299"/>
      <c r="AJ107" s="2299"/>
      <c r="AK107" s="2299"/>
      <c r="AL107" s="2299"/>
      <c r="AM107" s="2299"/>
      <c r="AN107" s="2299"/>
      <c r="AO107" s="2299"/>
      <c r="AP107" s="2299"/>
      <c r="AQ107" s="2299"/>
      <c r="AR107" s="2299"/>
      <c r="AS107" s="2299"/>
      <c r="AT107" s="2299"/>
      <c r="AU107" s="2299"/>
      <c r="AV107" s="2299"/>
      <c r="AW107" s="2299"/>
      <c r="AX107" s="2299"/>
      <c r="AY107" s="2299"/>
      <c r="AZ107" s="2299"/>
      <c r="BA107" s="2299"/>
      <c r="BB107" s="2299"/>
      <c r="BC107" s="2299"/>
      <c r="BD107" s="2299"/>
      <c r="BE107" s="2299"/>
      <c r="BF107" s="2299"/>
      <c r="BG107" s="2299"/>
      <c r="BH107" s="2299"/>
      <c r="BI107" s="2299"/>
      <c r="BJ107" s="2299"/>
      <c r="BK107" s="2299"/>
      <c r="BL107" s="2299"/>
      <c r="BM107" s="2299"/>
      <c r="BN107" s="2299"/>
      <c r="BO107" s="2299"/>
    </row>
    <row r="108" spans="1:67" ht="31.5" x14ac:dyDescent="0.25">
      <c r="A108" s="26" t="s">
        <v>188</v>
      </c>
      <c r="B108" s="46" t="s">
        <v>137</v>
      </c>
      <c r="C108" s="1415"/>
      <c r="D108" s="1178"/>
      <c r="E108" s="50"/>
      <c r="F108" s="50">
        <v>0</v>
      </c>
      <c r="G108" s="50"/>
      <c r="H108" s="50"/>
      <c r="I108" s="50"/>
      <c r="J108" s="790"/>
      <c r="K108" s="118"/>
      <c r="L108" s="1941"/>
      <c r="M108" s="117"/>
      <c r="N108" s="117"/>
      <c r="O108" s="117"/>
      <c r="P108" s="611"/>
      <c r="Q108" s="1921"/>
      <c r="R108" s="117"/>
      <c r="S108" s="117"/>
      <c r="T108" s="611"/>
      <c r="U108" s="1328"/>
      <c r="V108" s="1922"/>
      <c r="W108" s="117"/>
      <c r="X108" s="117"/>
      <c r="Y108" s="117"/>
      <c r="Z108" s="611"/>
      <c r="AA108" s="1921"/>
      <c r="AB108" s="117"/>
      <c r="AC108" s="117"/>
      <c r="AD108" s="117"/>
      <c r="AE108" s="611"/>
      <c r="AF108" s="1454">
        <v>0</v>
      </c>
      <c r="AG108" s="531">
        <v>0.1</v>
      </c>
      <c r="AH108" s="50"/>
      <c r="AI108" s="1671">
        <v>3</v>
      </c>
      <c r="AJ108" s="50" t="s">
        <v>196</v>
      </c>
      <c r="AK108" s="1181">
        <v>6</v>
      </c>
      <c r="AL108" s="1274">
        <v>4</v>
      </c>
      <c r="AM108" s="1274">
        <v>8</v>
      </c>
      <c r="AN108" s="1293">
        <v>4</v>
      </c>
      <c r="AO108" s="1488">
        <v>0</v>
      </c>
      <c r="AP108" s="117">
        <v>0</v>
      </c>
      <c r="AQ108" s="117">
        <v>3</v>
      </c>
      <c r="AR108" s="117">
        <v>2</v>
      </c>
      <c r="AS108" s="611">
        <v>8</v>
      </c>
      <c r="AT108" s="1921">
        <v>0</v>
      </c>
      <c r="AU108" s="117">
        <v>0</v>
      </c>
      <c r="AV108" s="117">
        <v>4</v>
      </c>
      <c r="AW108" s="117"/>
      <c r="AX108" s="611"/>
      <c r="AY108" s="1454"/>
      <c r="AZ108" s="74"/>
      <c r="BA108" s="533"/>
      <c r="BB108" s="533"/>
      <c r="BC108" s="1096"/>
      <c r="BD108" s="1454"/>
      <c r="BE108" s="74"/>
      <c r="BF108" s="533"/>
      <c r="BG108" s="1096"/>
      <c r="BH108" s="1455"/>
      <c r="BI108" s="5"/>
      <c r="BJ108" s="384"/>
      <c r="BK108" s="1091"/>
      <c r="BL108" s="1455"/>
      <c r="BM108" s="5"/>
      <c r="BN108" s="384"/>
      <c r="BO108" s="1348"/>
    </row>
    <row r="109" spans="1:67" ht="32.25" thickBot="1" x14ac:dyDescent="0.4">
      <c r="A109" s="303" t="s">
        <v>138</v>
      </c>
      <c r="B109" s="298" t="s">
        <v>139</v>
      </c>
      <c r="C109" s="1438"/>
      <c r="D109" s="1174"/>
      <c r="E109" s="14"/>
      <c r="F109" s="14">
        <v>0</v>
      </c>
      <c r="G109" s="14"/>
      <c r="H109" s="14"/>
      <c r="I109" s="14"/>
      <c r="J109" s="339"/>
      <c r="K109" s="165"/>
      <c r="L109" s="1828"/>
      <c r="M109" s="1164"/>
      <c r="N109" s="1164"/>
      <c r="O109" s="1164"/>
      <c r="P109" s="352"/>
      <c r="Q109" s="1824"/>
      <c r="R109" s="1164"/>
      <c r="S109" s="1164"/>
      <c r="T109" s="352"/>
      <c r="U109" s="1325"/>
      <c r="V109" s="1880"/>
      <c r="W109" s="1164"/>
      <c r="X109" s="1164"/>
      <c r="Y109" s="1164"/>
      <c r="Z109" s="352"/>
      <c r="AA109" s="1824"/>
      <c r="AB109" s="1164"/>
      <c r="AC109" s="1164"/>
      <c r="AD109" s="1164"/>
      <c r="AE109" s="352"/>
      <c r="AF109" s="1418">
        <v>0</v>
      </c>
      <c r="AG109" s="530">
        <v>0</v>
      </c>
      <c r="AH109" s="14"/>
      <c r="AI109" s="14"/>
      <c r="AJ109" s="14"/>
      <c r="AK109" s="14"/>
      <c r="AL109" s="340"/>
      <c r="AM109" s="340"/>
      <c r="AN109" s="1814"/>
      <c r="AO109" s="1484"/>
      <c r="AP109" s="1164"/>
      <c r="AQ109" s="1164" t="s">
        <v>192</v>
      </c>
      <c r="AR109" s="1164" t="s">
        <v>192</v>
      </c>
      <c r="AS109" s="352"/>
      <c r="AT109" s="1824"/>
      <c r="AU109" s="1164"/>
      <c r="AV109" s="1164"/>
      <c r="AW109" s="1164"/>
      <c r="AX109" s="352"/>
      <c r="AY109" s="1418"/>
      <c r="AZ109" s="68"/>
      <c r="BA109" s="530"/>
      <c r="BB109" s="530"/>
      <c r="BC109" s="1097"/>
      <c r="BD109" s="1418"/>
      <c r="BE109" s="68"/>
      <c r="BF109" s="530"/>
      <c r="BG109" s="1097"/>
      <c r="BH109" s="1455"/>
      <c r="BI109" s="5"/>
      <c r="BJ109" s="384"/>
      <c r="BK109" s="1091"/>
      <c r="BL109" s="1455"/>
      <c r="BM109" s="5"/>
      <c r="BN109" s="384"/>
      <c r="BO109" s="1348"/>
    </row>
    <row r="110" spans="1:67" s="1622" customFormat="1" ht="16.5" thickBot="1" x14ac:dyDescent="0.3">
      <c r="A110" s="2238" t="s">
        <v>140</v>
      </c>
      <c r="B110" s="2239"/>
      <c r="C110" s="2239"/>
      <c r="D110" s="2239"/>
      <c r="E110" s="2239"/>
      <c r="F110" s="2239"/>
      <c r="G110" s="2239"/>
      <c r="H110" s="2239"/>
      <c r="I110" s="2239"/>
      <c r="J110" s="2239"/>
      <c r="K110" s="2239"/>
      <c r="L110" s="2239"/>
      <c r="M110" s="2239"/>
      <c r="N110" s="2239"/>
      <c r="O110" s="2239"/>
      <c r="P110" s="2239"/>
      <c r="Q110" s="2239"/>
      <c r="R110" s="2239"/>
      <c r="S110" s="2239"/>
      <c r="T110" s="2239"/>
      <c r="U110" s="2239"/>
      <c r="V110" s="2239"/>
      <c r="W110" s="2239"/>
      <c r="X110" s="2239"/>
      <c r="Y110" s="2239"/>
      <c r="Z110" s="2239"/>
      <c r="AA110" s="2239"/>
      <c r="AB110" s="2239"/>
      <c r="AC110" s="2239"/>
      <c r="AD110" s="2239"/>
      <c r="AE110" s="2239"/>
      <c r="AF110" s="2239"/>
      <c r="AG110" s="2239"/>
      <c r="AH110" s="2239"/>
      <c r="AI110" s="2239"/>
      <c r="AJ110" s="2239"/>
      <c r="AK110" s="2239"/>
      <c r="AL110" s="2281"/>
      <c r="AM110" s="1796"/>
      <c r="AN110" s="1358"/>
      <c r="AO110" s="1342"/>
      <c r="AP110" s="1182"/>
      <c r="AQ110" s="1182"/>
      <c r="AR110" s="1182"/>
      <c r="AS110" s="1334"/>
      <c r="AT110" s="1352"/>
      <c r="AU110" s="1182"/>
      <c r="AV110" s="1182"/>
      <c r="AW110" s="1182"/>
      <c r="AX110" s="1334"/>
      <c r="AY110" s="1352"/>
      <c r="AZ110" s="1182"/>
      <c r="BA110" s="1182"/>
      <c r="BB110" s="1182"/>
      <c r="BC110" s="1334"/>
      <c r="BD110" s="1352"/>
      <c r="BE110" s="1182"/>
      <c r="BF110" s="1182"/>
      <c r="BG110" s="1334"/>
      <c r="BH110" s="1354"/>
      <c r="BI110" s="1171"/>
      <c r="BJ110" s="1171"/>
      <c r="BK110" s="1337"/>
      <c r="BL110" s="1354"/>
      <c r="BM110" s="1171"/>
      <c r="BN110" s="1171"/>
      <c r="BO110" s="1360"/>
    </row>
    <row r="111" spans="1:67" ht="15.75" x14ac:dyDescent="0.25">
      <c r="A111" s="26" t="s">
        <v>141</v>
      </c>
      <c r="B111" s="46" t="s">
        <v>142</v>
      </c>
      <c r="C111" s="1415">
        <v>0</v>
      </c>
      <c r="D111" s="1179">
        <v>0</v>
      </c>
      <c r="E111" s="1179">
        <v>0</v>
      </c>
      <c r="F111" s="1180">
        <v>8</v>
      </c>
      <c r="G111" s="1179" t="s">
        <v>196</v>
      </c>
      <c r="H111" s="1180">
        <v>7</v>
      </c>
      <c r="I111" s="1179">
        <v>0</v>
      </c>
      <c r="J111" s="1736">
        <v>7</v>
      </c>
      <c r="K111" s="53">
        <v>4</v>
      </c>
      <c r="L111" s="1036"/>
      <c r="M111" s="343"/>
      <c r="N111" s="343"/>
      <c r="O111" s="343"/>
      <c r="P111" s="594"/>
      <c r="Q111" s="1902"/>
      <c r="R111" s="343"/>
      <c r="S111" s="343"/>
      <c r="T111" s="594"/>
      <c r="U111" s="1320"/>
      <c r="V111" s="895">
        <v>0</v>
      </c>
      <c r="W111" s="343">
        <v>0</v>
      </c>
      <c r="X111" s="343">
        <v>8</v>
      </c>
      <c r="Y111" s="343">
        <v>7</v>
      </c>
      <c r="Z111" s="594">
        <v>7</v>
      </c>
      <c r="AA111" s="1902"/>
      <c r="AB111" s="343"/>
      <c r="AC111" s="343"/>
      <c r="AD111" s="343"/>
      <c r="AE111" s="594"/>
      <c r="AF111" s="1456">
        <v>0</v>
      </c>
      <c r="AG111" s="342">
        <v>46</v>
      </c>
      <c r="AH111" s="50"/>
      <c r="AI111" s="1671">
        <v>108</v>
      </c>
      <c r="AJ111" s="50"/>
      <c r="AK111" s="1181">
        <v>436</v>
      </c>
      <c r="AL111" s="1274">
        <v>100</v>
      </c>
      <c r="AM111" s="1274">
        <v>624</v>
      </c>
      <c r="AN111" s="1293">
        <v>100</v>
      </c>
      <c r="AO111" s="1473">
        <v>0</v>
      </c>
      <c r="AP111" s="343">
        <v>46</v>
      </c>
      <c r="AQ111" s="343">
        <v>108</v>
      </c>
      <c r="AR111" s="343">
        <v>436</v>
      </c>
      <c r="AS111" s="594">
        <v>624</v>
      </c>
      <c r="AT111" s="1902"/>
      <c r="AU111" s="343"/>
      <c r="AV111" s="343"/>
      <c r="AW111" s="343"/>
      <c r="AX111" s="594"/>
      <c r="AY111" s="1456"/>
      <c r="AZ111" s="343"/>
      <c r="BA111" s="386"/>
      <c r="BB111" s="386"/>
      <c r="BC111" s="1078"/>
      <c r="BD111" s="1456"/>
      <c r="BE111" s="343"/>
      <c r="BF111" s="386"/>
      <c r="BG111" s="1078"/>
      <c r="BH111" s="1458"/>
      <c r="BI111" s="79"/>
      <c r="BL111" s="1458"/>
      <c r="BM111" s="79"/>
    </row>
    <row r="112" spans="1:67" ht="31.5" x14ac:dyDescent="0.25">
      <c r="A112" s="17" t="s">
        <v>143</v>
      </c>
      <c r="B112" s="47" t="s">
        <v>144</v>
      </c>
      <c r="C112" s="706">
        <v>0.25</v>
      </c>
      <c r="D112" s="1148">
        <v>0.3</v>
      </c>
      <c r="E112" s="1136">
        <v>0.5</v>
      </c>
      <c r="F112" s="1148">
        <v>0.3</v>
      </c>
      <c r="G112" s="1136">
        <v>0.5</v>
      </c>
      <c r="H112" s="1148"/>
      <c r="I112" s="1136">
        <v>0.5</v>
      </c>
      <c r="J112" s="1735">
        <v>0.56999999999999995</v>
      </c>
      <c r="K112" s="37">
        <v>0.5</v>
      </c>
      <c r="L112" s="915">
        <v>0.05</v>
      </c>
      <c r="M112" s="5">
        <v>0.01</v>
      </c>
      <c r="N112" s="5">
        <v>0.03</v>
      </c>
      <c r="O112" s="5"/>
      <c r="P112" s="62">
        <v>0.37</v>
      </c>
      <c r="Q112" s="1829">
        <v>0.22</v>
      </c>
      <c r="R112" s="5"/>
      <c r="S112" s="5"/>
      <c r="T112" s="62"/>
      <c r="U112" s="4"/>
      <c r="V112" s="910">
        <v>0.37</v>
      </c>
      <c r="W112" s="5">
        <v>0.44</v>
      </c>
      <c r="X112" s="5">
        <v>0.41</v>
      </c>
      <c r="Y112" s="5"/>
      <c r="Z112" s="62">
        <v>0.68</v>
      </c>
      <c r="AA112" s="1829"/>
      <c r="AB112" s="5"/>
      <c r="AC112" s="5"/>
      <c r="AD112" s="5"/>
      <c r="AE112" s="62"/>
      <c r="AF112" s="1455">
        <v>0</v>
      </c>
      <c r="AG112" s="231">
        <v>0.45</v>
      </c>
      <c r="AH112" s="8"/>
      <c r="AI112" s="556">
        <v>0.61</v>
      </c>
      <c r="AJ112" s="164">
        <v>0.65</v>
      </c>
      <c r="AK112" s="8"/>
      <c r="AL112" s="8"/>
      <c r="AM112" s="443">
        <v>0.65</v>
      </c>
      <c r="AN112" s="9"/>
      <c r="AO112" s="1469">
        <v>0.45</v>
      </c>
      <c r="AP112" s="5">
        <v>0.41</v>
      </c>
      <c r="AQ112" s="5">
        <v>0.61</v>
      </c>
      <c r="AR112" s="5">
        <v>0.56000000000000005</v>
      </c>
      <c r="AS112" s="62">
        <v>0.65</v>
      </c>
      <c r="AT112" s="1829"/>
      <c r="AU112" s="5"/>
      <c r="AV112" s="5"/>
      <c r="AW112" s="5"/>
      <c r="AX112" s="62"/>
      <c r="AY112" s="1455"/>
      <c r="AZ112" s="5"/>
      <c r="BA112" s="384"/>
      <c r="BB112" s="384"/>
      <c r="BC112" s="1091"/>
      <c r="BD112" s="1455">
        <v>0.4</v>
      </c>
      <c r="BE112" s="5">
        <v>0.38</v>
      </c>
      <c r="BF112" s="384"/>
      <c r="BG112" s="1091"/>
      <c r="BH112" s="1455">
        <v>0.28999999999999998</v>
      </c>
      <c r="BI112" s="5">
        <v>0.38</v>
      </c>
      <c r="BJ112" s="384"/>
      <c r="BK112" s="1091"/>
      <c r="BL112" s="1455">
        <v>0.24</v>
      </c>
      <c r="BM112" s="5">
        <v>0.19</v>
      </c>
      <c r="BN112" s="384"/>
      <c r="BO112" s="1348"/>
    </row>
    <row r="113" spans="1:67" ht="31.5" x14ac:dyDescent="0.25">
      <c r="A113" s="26" t="s">
        <v>145</v>
      </c>
      <c r="B113" s="46" t="s">
        <v>142</v>
      </c>
      <c r="C113" s="827">
        <v>0</v>
      </c>
      <c r="D113" s="1126">
        <v>0</v>
      </c>
      <c r="E113" s="1126">
        <v>0</v>
      </c>
      <c r="F113" s="1124">
        <v>5</v>
      </c>
      <c r="G113" s="1126" t="s">
        <v>196</v>
      </c>
      <c r="H113" s="1126"/>
      <c r="I113" s="1126">
        <v>0</v>
      </c>
      <c r="J113" s="1688"/>
      <c r="K113" s="31">
        <v>1</v>
      </c>
      <c r="L113" s="914"/>
      <c r="M113" s="79"/>
      <c r="N113" s="79"/>
      <c r="O113" s="79"/>
      <c r="P113" s="595"/>
      <c r="Q113" s="1852"/>
      <c r="R113" s="79"/>
      <c r="S113" s="79"/>
      <c r="T113" s="595"/>
      <c r="U113" s="78"/>
      <c r="V113" s="896">
        <v>0</v>
      </c>
      <c r="W113" s="79">
        <v>0</v>
      </c>
      <c r="X113" s="79">
        <v>5</v>
      </c>
      <c r="Y113" s="79"/>
      <c r="Z113" s="595"/>
      <c r="AA113" s="1852"/>
      <c r="AB113" s="79"/>
      <c r="AC113" s="79"/>
      <c r="AD113" s="79"/>
      <c r="AE113" s="595"/>
      <c r="AF113" s="1458">
        <v>0</v>
      </c>
      <c r="AG113" s="378">
        <v>0</v>
      </c>
      <c r="AH113" s="8"/>
      <c r="AI113" s="157">
        <v>17</v>
      </c>
      <c r="AJ113" s="8" t="s">
        <v>196</v>
      </c>
      <c r="AK113" s="1130">
        <v>16</v>
      </c>
      <c r="AL113" s="1668">
        <v>3</v>
      </c>
      <c r="AM113" s="1668">
        <v>39</v>
      </c>
      <c r="AN113" s="1813">
        <v>3</v>
      </c>
      <c r="AO113" s="1475">
        <v>0</v>
      </c>
      <c r="AP113" s="79">
        <v>0</v>
      </c>
      <c r="AQ113" s="79">
        <v>17</v>
      </c>
      <c r="AR113" s="79">
        <v>20</v>
      </c>
      <c r="AS113" s="595">
        <v>39</v>
      </c>
      <c r="AT113" s="1852"/>
      <c r="AU113" s="79"/>
      <c r="AV113" s="79"/>
      <c r="AW113" s="79"/>
      <c r="AX113" s="595"/>
      <c r="AY113" s="1458"/>
      <c r="AZ113" s="79"/>
      <c r="BD113" s="1458"/>
      <c r="BE113" s="79"/>
      <c r="BH113" s="1458"/>
      <c r="BI113" s="79"/>
      <c r="BL113" s="1458"/>
      <c r="BM113" s="79"/>
    </row>
    <row r="114" spans="1:67" ht="32.25" thickBot="1" x14ac:dyDescent="0.3">
      <c r="A114" s="303" t="s">
        <v>146</v>
      </c>
      <c r="B114" s="298" t="s">
        <v>147</v>
      </c>
      <c r="C114" s="1438" t="s">
        <v>196</v>
      </c>
      <c r="D114" s="68" t="s">
        <v>196</v>
      </c>
      <c r="E114" s="68" t="s">
        <v>196</v>
      </c>
      <c r="F114" s="68"/>
      <c r="G114" s="68" t="s">
        <v>196</v>
      </c>
      <c r="H114" s="530"/>
      <c r="I114" s="68" t="s">
        <v>196</v>
      </c>
      <c r="J114" s="605"/>
      <c r="K114" s="801" t="s">
        <v>196</v>
      </c>
      <c r="L114" s="1044"/>
      <c r="M114" s="68"/>
      <c r="N114" s="68"/>
      <c r="O114" s="68"/>
      <c r="P114" s="605"/>
      <c r="Q114" s="1833"/>
      <c r="R114" s="68"/>
      <c r="S114" s="68"/>
      <c r="T114" s="605"/>
      <c r="U114" s="1317"/>
      <c r="V114" s="911"/>
      <c r="W114" s="68"/>
      <c r="X114" s="68"/>
      <c r="Y114" s="68"/>
      <c r="Z114" s="605"/>
      <c r="AA114" s="1833"/>
      <c r="AB114" s="68"/>
      <c r="AC114" s="68"/>
      <c r="AD114" s="68"/>
      <c r="AE114" s="605"/>
      <c r="AF114" s="1418"/>
      <c r="AG114" s="530"/>
      <c r="AH114" s="14"/>
      <c r="AI114" s="14"/>
      <c r="AJ114" s="14"/>
      <c r="AK114" s="14"/>
      <c r="AL114" s="14"/>
      <c r="AM114" s="14"/>
      <c r="AN114" s="15"/>
      <c r="AO114" s="1470"/>
      <c r="AP114" s="68"/>
      <c r="AQ114" s="68"/>
      <c r="AR114" s="68"/>
      <c r="AS114" s="605"/>
      <c r="AT114" s="1833"/>
      <c r="AU114" s="68"/>
      <c r="AV114" s="68"/>
      <c r="AW114" s="68"/>
      <c r="AX114" s="605"/>
      <c r="AY114" s="1418"/>
      <c r="AZ114" s="68"/>
      <c r="BA114" s="530"/>
      <c r="BB114" s="530"/>
      <c r="BC114" s="1097"/>
      <c r="BD114" s="1418"/>
      <c r="BE114" s="68"/>
      <c r="BF114" s="530"/>
      <c r="BG114" s="1097"/>
      <c r="BH114" s="1455"/>
      <c r="BI114" s="5"/>
      <c r="BJ114" s="384"/>
      <c r="BK114" s="1091"/>
      <c r="BL114" s="1455"/>
      <c r="BM114" s="5"/>
      <c r="BN114" s="384"/>
      <c r="BO114" s="1348"/>
    </row>
    <row r="115" spans="1:67" s="2238" customFormat="1" ht="16.5" thickBot="1" x14ac:dyDescent="0.3">
      <c r="A115" s="2298" t="s">
        <v>148</v>
      </c>
      <c r="B115" s="2299"/>
      <c r="C115" s="2299"/>
      <c r="D115" s="2299"/>
      <c r="E115" s="2299"/>
      <c r="F115" s="2299"/>
      <c r="G115" s="2299"/>
      <c r="H115" s="2299"/>
      <c r="I115" s="2299"/>
      <c r="J115" s="2299"/>
      <c r="K115" s="2299"/>
      <c r="L115" s="2299"/>
      <c r="M115" s="2299"/>
      <c r="N115" s="2299"/>
      <c r="O115" s="2299"/>
      <c r="P115" s="2299"/>
      <c r="Q115" s="2299"/>
      <c r="R115" s="2299"/>
      <c r="S115" s="2299"/>
      <c r="T115" s="2299"/>
      <c r="U115" s="2299"/>
      <c r="V115" s="2299"/>
      <c r="W115" s="2299"/>
      <c r="X115" s="2299"/>
      <c r="Y115" s="2299"/>
      <c r="Z115" s="2299"/>
      <c r="AA115" s="2299"/>
      <c r="AB115" s="2299"/>
      <c r="AC115" s="2299"/>
      <c r="AD115" s="2299"/>
      <c r="AE115" s="2299"/>
      <c r="AF115" s="2299"/>
      <c r="AG115" s="2299"/>
      <c r="AH115" s="2299"/>
      <c r="AI115" s="2299"/>
      <c r="AJ115" s="2299"/>
      <c r="AK115" s="2299"/>
      <c r="AL115" s="2299"/>
      <c r="AM115" s="2299"/>
      <c r="AN115" s="2299"/>
      <c r="AO115" s="2299"/>
      <c r="AP115" s="2299"/>
      <c r="AQ115" s="2299"/>
      <c r="AR115" s="2299"/>
      <c r="AS115" s="2299"/>
      <c r="AT115" s="2299"/>
      <c r="AU115" s="2299"/>
      <c r="AV115" s="2299"/>
      <c r="AW115" s="2299"/>
      <c r="AX115" s="2299"/>
      <c r="AY115" s="2299"/>
      <c r="AZ115" s="2299"/>
      <c r="BA115" s="2299"/>
      <c r="BB115" s="2299"/>
      <c r="BC115" s="2299"/>
      <c r="BD115" s="2299"/>
      <c r="BE115" s="2299"/>
      <c r="BF115" s="2299"/>
      <c r="BG115" s="2299"/>
      <c r="BH115" s="2299"/>
      <c r="BI115" s="2299"/>
      <c r="BJ115" s="2299"/>
      <c r="BK115" s="2299"/>
      <c r="BL115" s="2299"/>
      <c r="BM115" s="2299"/>
      <c r="BN115" s="2299"/>
      <c r="BO115" s="2299"/>
    </row>
    <row r="116" spans="1:67" s="192" customFormat="1" ht="31.5" x14ac:dyDescent="0.25">
      <c r="A116" s="186" t="s">
        <v>149</v>
      </c>
      <c r="B116" s="187" t="s">
        <v>150</v>
      </c>
      <c r="C116" s="837">
        <v>0</v>
      </c>
      <c r="D116" s="838">
        <v>0</v>
      </c>
      <c r="E116" s="35" t="s">
        <v>196</v>
      </c>
      <c r="F116" s="35">
        <v>0</v>
      </c>
      <c r="G116" s="35"/>
      <c r="H116" s="35"/>
      <c r="I116" s="35"/>
      <c r="J116" s="789"/>
      <c r="K116" s="161"/>
      <c r="L116" s="1827"/>
      <c r="M116" s="648"/>
      <c r="N116" s="648"/>
      <c r="O116" s="648"/>
      <c r="P116" s="351"/>
      <c r="Q116" s="937"/>
      <c r="R116" s="648"/>
      <c r="S116" s="648"/>
      <c r="T116" s="351"/>
      <c r="U116" s="1925"/>
      <c r="V116" s="1061"/>
      <c r="W116" s="648"/>
      <c r="X116" s="648"/>
      <c r="Y116" s="648"/>
      <c r="Z116" s="351"/>
      <c r="AA116" s="937"/>
      <c r="AB116" s="648"/>
      <c r="AC116" s="648"/>
      <c r="AD116" s="648"/>
      <c r="AE116" s="351"/>
      <c r="AF116" s="1818">
        <v>0</v>
      </c>
      <c r="AG116" s="529">
        <v>0</v>
      </c>
      <c r="AH116" s="1816">
        <v>0</v>
      </c>
      <c r="AI116" s="1817">
        <v>1</v>
      </c>
      <c r="AJ116" s="1816">
        <v>10</v>
      </c>
      <c r="AK116" s="1815">
        <v>3</v>
      </c>
      <c r="AL116" s="1816">
        <v>7</v>
      </c>
      <c r="AM116" s="1816">
        <v>12</v>
      </c>
      <c r="AN116" s="663">
        <v>7</v>
      </c>
      <c r="AO116" s="1805">
        <v>0</v>
      </c>
      <c r="AP116" s="648">
        <v>0</v>
      </c>
      <c r="AQ116" s="648">
        <v>1</v>
      </c>
      <c r="AR116" s="648">
        <v>3</v>
      </c>
      <c r="AS116" s="351">
        <v>12</v>
      </c>
      <c r="AT116" s="937"/>
      <c r="AU116" s="648"/>
      <c r="AV116" s="648"/>
      <c r="AW116" s="648"/>
      <c r="AX116" s="351"/>
      <c r="AY116" s="1818"/>
      <c r="AZ116" s="168"/>
      <c r="BA116" s="529"/>
      <c r="BB116" s="529"/>
      <c r="BC116" s="1926"/>
      <c r="BD116" s="1818"/>
      <c r="BE116" s="168"/>
      <c r="BF116" s="529"/>
      <c r="BG116" s="1926"/>
      <c r="BH116" s="1458"/>
      <c r="BI116" s="79"/>
      <c r="BJ116" s="378"/>
      <c r="BK116" s="1089"/>
      <c r="BL116" s="1458"/>
      <c r="BM116" s="79"/>
      <c r="BN116" s="378"/>
      <c r="BO116" s="1351"/>
    </row>
    <row r="117" spans="1:67" ht="31.5" x14ac:dyDescent="0.25">
      <c r="A117" s="17" t="s">
        <v>151</v>
      </c>
      <c r="B117" s="47" t="s">
        <v>152</v>
      </c>
      <c r="C117" s="841">
        <v>0</v>
      </c>
      <c r="D117" s="284">
        <v>0</v>
      </c>
      <c r="E117" s="8" t="s">
        <v>196</v>
      </c>
      <c r="F117" s="8">
        <v>0</v>
      </c>
      <c r="G117" s="8"/>
      <c r="H117" s="8"/>
      <c r="I117" s="8"/>
      <c r="J117" s="338"/>
      <c r="K117" s="93"/>
      <c r="AF117" s="1544">
        <v>0</v>
      </c>
      <c r="AG117" s="835">
        <v>0</v>
      </c>
      <c r="AH117" s="8"/>
      <c r="AI117" s="8">
        <v>0</v>
      </c>
      <c r="AJ117" s="8"/>
      <c r="AK117" s="1130">
        <v>2</v>
      </c>
      <c r="AL117" s="1668">
        <v>3</v>
      </c>
      <c r="AM117" s="1668">
        <v>7</v>
      </c>
      <c r="AN117" s="1813">
        <v>3</v>
      </c>
      <c r="AO117" s="1483">
        <v>0</v>
      </c>
      <c r="AP117" s="626">
        <v>0</v>
      </c>
      <c r="AR117" s="626">
        <v>2</v>
      </c>
      <c r="AS117" s="34">
        <v>7</v>
      </c>
      <c r="AY117" s="1544"/>
      <c r="AZ117" s="1126"/>
      <c r="BA117" s="835"/>
      <c r="BB117" s="835"/>
      <c r="BC117" s="1706"/>
      <c r="BD117" s="1544"/>
      <c r="BE117" s="1126"/>
      <c r="BF117" s="835"/>
      <c r="BG117" s="1706"/>
      <c r="BH117" s="1544"/>
      <c r="BI117" s="1126"/>
      <c r="BJ117" s="835"/>
      <c r="BK117" s="1706"/>
      <c r="BL117" s="1544"/>
      <c r="BM117" s="1126"/>
      <c r="BN117" s="835"/>
      <c r="BO117" s="1410"/>
    </row>
    <row r="118" spans="1:67" ht="15.75" x14ac:dyDescent="0.25">
      <c r="A118" s="116" t="s">
        <v>153</v>
      </c>
      <c r="B118" s="297" t="s">
        <v>154</v>
      </c>
      <c r="C118" s="827">
        <v>0</v>
      </c>
      <c r="D118" s="284">
        <v>0</v>
      </c>
      <c r="E118" s="8" t="s">
        <v>196</v>
      </c>
      <c r="F118" s="8">
        <v>0</v>
      </c>
      <c r="G118" s="8"/>
      <c r="H118" s="8"/>
      <c r="I118" s="8"/>
      <c r="J118" s="338"/>
      <c r="K118" s="93"/>
      <c r="AF118" s="1458">
        <v>0</v>
      </c>
      <c r="AG118" s="315">
        <v>515</v>
      </c>
      <c r="AH118" s="8"/>
      <c r="AI118" s="157">
        <v>244</v>
      </c>
      <c r="AJ118" s="8" t="s">
        <v>196</v>
      </c>
      <c r="AK118" s="1130">
        <v>146</v>
      </c>
      <c r="AL118" s="1668">
        <v>189</v>
      </c>
      <c r="AM118" s="1668">
        <v>949</v>
      </c>
      <c r="AN118" s="1813">
        <v>189</v>
      </c>
      <c r="AO118" s="1483">
        <v>0</v>
      </c>
      <c r="AP118" s="626">
        <v>515</v>
      </c>
      <c r="AQ118" s="626">
        <v>244</v>
      </c>
      <c r="AR118" s="626">
        <v>146</v>
      </c>
      <c r="AS118" s="34">
        <v>949</v>
      </c>
      <c r="AY118" s="1458"/>
      <c r="AZ118" s="79"/>
      <c r="BD118" s="1458"/>
      <c r="BE118" s="79"/>
      <c r="BH118" s="1458"/>
      <c r="BI118" s="79"/>
      <c r="BL118" s="1458"/>
      <c r="BM118" s="79"/>
    </row>
    <row r="119" spans="1:67" s="1977" customFormat="1" ht="17.100000000000001" customHeight="1" thickBot="1" x14ac:dyDescent="0.3">
      <c r="A119" s="1978" t="s">
        <v>155</v>
      </c>
      <c r="B119" s="1971"/>
      <c r="C119" s="1979"/>
      <c r="D119" s="1979"/>
      <c r="E119" s="1979"/>
      <c r="F119" s="1979"/>
      <c r="G119" s="1979"/>
      <c r="H119" s="1979"/>
      <c r="I119" s="1979"/>
      <c r="J119" s="1979"/>
      <c r="K119" s="1979"/>
      <c r="L119" s="1979"/>
      <c r="M119" s="1979"/>
      <c r="N119" s="1979"/>
      <c r="O119" s="1979"/>
      <c r="P119" s="1979"/>
      <c r="Q119" s="1979"/>
      <c r="R119" s="1979"/>
      <c r="S119" s="1979"/>
      <c r="T119" s="1979"/>
      <c r="U119" s="1979"/>
      <c r="V119" s="1979"/>
      <c r="W119" s="1979"/>
      <c r="X119" s="1979"/>
      <c r="Y119" s="1979"/>
      <c r="Z119" s="1979"/>
      <c r="AA119" s="1979"/>
      <c r="AB119" s="1979"/>
      <c r="AC119" s="1979"/>
      <c r="AD119" s="1979"/>
      <c r="AE119" s="1979"/>
      <c r="AF119" s="1979"/>
      <c r="AG119" s="1979"/>
      <c r="AH119" s="1979"/>
      <c r="AI119" s="1979"/>
      <c r="AJ119" s="1979"/>
      <c r="AK119" s="1979"/>
      <c r="AL119" s="1979"/>
      <c r="AM119" s="1971"/>
      <c r="AN119" s="1972"/>
      <c r="AO119" s="1973"/>
      <c r="AP119" s="1974"/>
      <c r="AQ119" s="1974"/>
      <c r="AR119" s="1974"/>
      <c r="AS119" s="1975"/>
      <c r="AT119" s="1976"/>
      <c r="AU119" s="1974"/>
      <c r="AV119" s="1974"/>
      <c r="AW119" s="1974"/>
      <c r="AX119" s="1975"/>
      <c r="AY119" s="1976"/>
      <c r="AZ119" s="1974"/>
      <c r="BA119" s="1974"/>
      <c r="BB119" s="1974"/>
      <c r="BC119" s="1975"/>
      <c r="BD119" s="1976"/>
      <c r="BE119" s="1974"/>
      <c r="BF119" s="1974"/>
      <c r="BG119" s="1975"/>
      <c r="BH119" s="1353"/>
      <c r="BI119" s="1172"/>
      <c r="BJ119" s="1172"/>
      <c r="BK119" s="1336"/>
      <c r="BL119" s="1353"/>
      <c r="BM119" s="1172"/>
      <c r="BN119" s="1172"/>
      <c r="BO119" s="1377"/>
    </row>
    <row r="120" spans="1:67" s="2256" customFormat="1" ht="17.100000000000001" customHeight="1" thickBot="1" x14ac:dyDescent="0.3">
      <c r="A120" s="2276" t="s">
        <v>156</v>
      </c>
      <c r="B120" s="2277"/>
      <c r="C120" s="2277"/>
      <c r="D120" s="2277"/>
      <c r="E120" s="2277"/>
      <c r="F120" s="2277"/>
      <c r="G120" s="2277"/>
      <c r="H120" s="2277"/>
      <c r="I120" s="2277"/>
      <c r="J120" s="2277"/>
      <c r="K120" s="2277"/>
      <c r="L120" s="2277"/>
      <c r="M120" s="2277"/>
      <c r="N120" s="2277"/>
      <c r="O120" s="2277"/>
      <c r="P120" s="2277"/>
      <c r="Q120" s="2277"/>
      <c r="R120" s="2277"/>
      <c r="S120" s="2277"/>
      <c r="T120" s="2277"/>
      <c r="U120" s="2277"/>
      <c r="V120" s="2277"/>
      <c r="W120" s="2277"/>
      <c r="X120" s="2277"/>
      <c r="Y120" s="2277"/>
      <c r="Z120" s="2277"/>
      <c r="AA120" s="2277"/>
      <c r="AB120" s="2277"/>
      <c r="AC120" s="2277"/>
      <c r="AD120" s="2277"/>
      <c r="AE120" s="2277"/>
      <c r="AF120" s="2277"/>
      <c r="AG120" s="2277"/>
      <c r="AH120" s="2277"/>
      <c r="AI120" s="2277"/>
      <c r="AJ120" s="2277"/>
      <c r="AK120" s="2277"/>
      <c r="AL120" s="2277"/>
      <c r="AM120" s="2277"/>
      <c r="AN120" s="2277"/>
      <c r="AO120" s="2277"/>
      <c r="AP120" s="2277"/>
      <c r="AQ120" s="2277"/>
      <c r="AR120" s="2277"/>
      <c r="AS120" s="2277"/>
      <c r="AT120" s="2277"/>
      <c r="AU120" s="2277"/>
      <c r="AV120" s="2277"/>
      <c r="AW120" s="2277"/>
      <c r="AX120" s="2277"/>
      <c r="AY120" s="2277"/>
      <c r="AZ120" s="2277"/>
      <c r="BA120" s="2277"/>
      <c r="BB120" s="2277"/>
      <c r="BC120" s="2277"/>
      <c r="BD120" s="2277"/>
      <c r="BE120" s="2277"/>
      <c r="BF120" s="2277"/>
      <c r="BG120" s="2277"/>
      <c r="BH120" s="2277"/>
      <c r="BI120" s="2277"/>
      <c r="BJ120" s="2277"/>
      <c r="BK120" s="2277"/>
      <c r="BL120" s="2277"/>
      <c r="BM120" s="2277"/>
      <c r="BN120" s="2277"/>
      <c r="BO120" s="2277"/>
    </row>
    <row r="121" spans="1:67" ht="47.25" x14ac:dyDescent="0.25">
      <c r="A121" s="26" t="s">
        <v>157</v>
      </c>
      <c r="B121" s="46" t="s">
        <v>144</v>
      </c>
      <c r="C121" s="1923">
        <v>0.49</v>
      </c>
      <c r="D121" s="1215">
        <v>0.67</v>
      </c>
      <c r="E121" s="1198">
        <v>0.43999999999999995</v>
      </c>
      <c r="F121" s="1215">
        <v>0.8</v>
      </c>
      <c r="G121" s="1198">
        <v>0.48499999999999999</v>
      </c>
      <c r="H121" s="1215">
        <v>0.84</v>
      </c>
      <c r="I121" s="1198">
        <v>0.54499999999999993</v>
      </c>
      <c r="J121" s="1734">
        <v>0.72</v>
      </c>
      <c r="K121" s="90">
        <v>0.68</v>
      </c>
      <c r="L121" s="1034">
        <v>0.44</v>
      </c>
      <c r="M121" s="74">
        <v>0.64</v>
      </c>
      <c r="N121" s="74">
        <v>0.82</v>
      </c>
      <c r="O121" s="74">
        <v>0.86</v>
      </c>
      <c r="P121" s="600">
        <v>0.69</v>
      </c>
      <c r="Q121" s="1904">
        <v>0.34</v>
      </c>
      <c r="R121" s="74"/>
      <c r="S121" s="74"/>
      <c r="T121" s="600"/>
      <c r="U121" s="89"/>
      <c r="V121" s="893">
        <v>0.52</v>
      </c>
      <c r="W121" s="74">
        <v>0.68</v>
      </c>
      <c r="X121" s="74">
        <v>0.78</v>
      </c>
      <c r="Y121" s="74">
        <v>0.83</v>
      </c>
      <c r="Z121" s="600">
        <v>0.87</v>
      </c>
      <c r="AA121" s="1904">
        <v>0.71</v>
      </c>
      <c r="AB121" s="74">
        <v>0.78</v>
      </c>
      <c r="AC121" s="74">
        <v>0.97</v>
      </c>
      <c r="AD121" s="74">
        <v>0.88</v>
      </c>
      <c r="AE121" s="600"/>
      <c r="AF121" s="1454">
        <v>0.53</v>
      </c>
      <c r="AG121" s="1672">
        <v>0.56000000000000005</v>
      </c>
      <c r="AH121" s="1166">
        <v>0.66</v>
      </c>
      <c r="AI121" s="1924">
        <v>0.26</v>
      </c>
      <c r="AJ121" s="1166">
        <v>0.71666666666666667</v>
      </c>
      <c r="AK121" s="565">
        <v>0.72</v>
      </c>
      <c r="AL121" s="1166">
        <v>0.71666666666666679</v>
      </c>
      <c r="AM121" s="1166">
        <v>0.62</v>
      </c>
      <c r="AN121" s="1809">
        <v>0.71666666666666679</v>
      </c>
      <c r="AO121" s="1468">
        <v>0.53</v>
      </c>
      <c r="AP121" s="74">
        <v>0.56000000000000005</v>
      </c>
      <c r="AQ121" s="74">
        <v>0.26</v>
      </c>
      <c r="AR121" s="74">
        <v>0.68</v>
      </c>
      <c r="AS121" s="600">
        <v>0.73</v>
      </c>
      <c r="AT121" s="1904"/>
      <c r="AU121" s="74"/>
      <c r="AV121" s="74"/>
      <c r="AW121" s="74">
        <v>0.78</v>
      </c>
      <c r="AX121" s="600">
        <v>0.26</v>
      </c>
      <c r="AY121" s="1454">
        <v>0.73</v>
      </c>
      <c r="AZ121" s="259">
        <v>0.39</v>
      </c>
      <c r="BA121" s="74">
        <v>0.75</v>
      </c>
      <c r="BB121" s="74">
        <v>0.76</v>
      </c>
      <c r="BC121" s="600">
        <v>0.75</v>
      </c>
      <c r="BD121" s="1454">
        <v>0.82</v>
      </c>
      <c r="BE121" s="74">
        <v>0.75</v>
      </c>
      <c r="BF121" s="74"/>
      <c r="BG121" s="600"/>
      <c r="BH121" s="1455">
        <v>0.55000000000000004</v>
      </c>
      <c r="BI121" s="5">
        <v>0.46</v>
      </c>
      <c r="BJ121" s="5"/>
      <c r="BK121" s="62"/>
      <c r="BL121" s="1455">
        <v>0.78</v>
      </c>
      <c r="BM121" s="5">
        <v>0.43</v>
      </c>
      <c r="BN121" s="5"/>
      <c r="BO121" s="37"/>
    </row>
    <row r="122" spans="1:67" ht="48" thickBot="1" x14ac:dyDescent="0.3">
      <c r="A122" s="17" t="s">
        <v>158</v>
      </c>
      <c r="B122" s="47" t="s">
        <v>159</v>
      </c>
      <c r="C122" s="1435">
        <v>0</v>
      </c>
      <c r="D122" s="520">
        <v>0.65</v>
      </c>
      <c r="E122" s="1136">
        <v>0.11</v>
      </c>
      <c r="F122" s="520">
        <v>0.32</v>
      </c>
      <c r="G122" s="1136">
        <v>0.115</v>
      </c>
      <c r="H122" s="520">
        <v>0.28000000000000003</v>
      </c>
      <c r="I122" s="1136">
        <v>0.27</v>
      </c>
      <c r="J122" s="1735">
        <v>0.28000000000000003</v>
      </c>
      <c r="K122" s="1301">
        <v>0.15</v>
      </c>
      <c r="L122" s="1942"/>
      <c r="M122" s="1086"/>
      <c r="N122" s="1086"/>
      <c r="O122" s="1086"/>
      <c r="P122" s="1311"/>
      <c r="Q122" s="1856"/>
      <c r="R122" s="1086"/>
      <c r="S122" s="1086"/>
      <c r="T122" s="1311"/>
      <c r="U122" s="1327"/>
      <c r="V122" s="910">
        <v>0</v>
      </c>
      <c r="W122" s="5">
        <v>0.65</v>
      </c>
      <c r="X122" s="5">
        <v>0.32</v>
      </c>
      <c r="Y122" s="5">
        <v>0.28000000000000003</v>
      </c>
      <c r="Z122" s="1869">
        <v>0.28000000000000003</v>
      </c>
      <c r="AA122" s="1856"/>
      <c r="AB122" s="1086"/>
      <c r="AC122" s="1086"/>
      <c r="AD122" s="1086"/>
      <c r="AE122" s="1311"/>
      <c r="AF122" s="1455" t="s">
        <v>193</v>
      </c>
      <c r="AG122" s="164"/>
      <c r="AH122" s="164"/>
      <c r="AI122" s="222"/>
      <c r="AJ122" s="164"/>
      <c r="AK122" s="164"/>
      <c r="AL122" s="164"/>
      <c r="AM122" s="164"/>
      <c r="AN122" s="52"/>
      <c r="AO122" s="1891"/>
      <c r="AP122" s="1086"/>
      <c r="AQ122" s="1086"/>
      <c r="AR122" s="1086"/>
      <c r="AS122" s="1311"/>
      <c r="AT122" s="1856"/>
      <c r="AU122" s="1086"/>
      <c r="AV122" s="1086"/>
      <c r="AW122" s="1086"/>
      <c r="AX122" s="1311"/>
      <c r="AY122" s="1455"/>
      <c r="AZ122" s="5"/>
      <c r="BA122" s="384"/>
      <c r="BB122" s="384"/>
      <c r="BC122" s="1091"/>
      <c r="BD122" s="1455"/>
      <c r="BE122" s="5"/>
      <c r="BF122" s="384"/>
      <c r="BG122" s="1091"/>
      <c r="BH122" s="1455"/>
      <c r="BI122" s="5"/>
      <c r="BJ122" s="384"/>
      <c r="BK122" s="1091"/>
      <c r="BL122" s="1455"/>
      <c r="BM122" s="5"/>
      <c r="BN122" s="384"/>
      <c r="BO122" s="1348"/>
    </row>
    <row r="123" spans="1:67" s="2302" customFormat="1" ht="16.5" thickBot="1" x14ac:dyDescent="0.3">
      <c r="A123" s="2298" t="s">
        <v>160</v>
      </c>
      <c r="B123" s="2299"/>
      <c r="C123" s="2299"/>
      <c r="D123" s="2299"/>
      <c r="E123" s="2299"/>
      <c r="F123" s="2299"/>
      <c r="G123" s="2299"/>
      <c r="H123" s="2299"/>
      <c r="I123" s="2299"/>
      <c r="J123" s="2299"/>
      <c r="K123" s="2299"/>
      <c r="L123" s="2299"/>
      <c r="M123" s="2299"/>
      <c r="N123" s="2299"/>
      <c r="O123" s="2299"/>
      <c r="P123" s="2299"/>
      <c r="Q123" s="2299"/>
      <c r="R123" s="2299"/>
      <c r="S123" s="2299"/>
      <c r="T123" s="2299"/>
      <c r="U123" s="2299"/>
      <c r="V123" s="2299"/>
      <c r="W123" s="2299"/>
      <c r="X123" s="2299"/>
      <c r="Y123" s="2299"/>
      <c r="Z123" s="2299"/>
      <c r="AA123" s="2299"/>
      <c r="AB123" s="2299"/>
      <c r="AC123" s="2299"/>
      <c r="AD123" s="2299"/>
      <c r="AE123" s="2299"/>
      <c r="AF123" s="2299"/>
      <c r="AG123" s="2299"/>
      <c r="AH123" s="2299"/>
      <c r="AI123" s="2299"/>
      <c r="AJ123" s="2299"/>
      <c r="AK123" s="2299"/>
      <c r="AL123" s="2299"/>
      <c r="AM123" s="2299"/>
      <c r="AN123" s="2299"/>
      <c r="AO123" s="2299"/>
      <c r="AP123" s="2299"/>
      <c r="AQ123" s="2299"/>
      <c r="AR123" s="2299"/>
      <c r="AS123" s="2299"/>
      <c r="AT123" s="2299"/>
      <c r="AU123" s="2299"/>
      <c r="AV123" s="2299"/>
      <c r="AW123" s="2299"/>
      <c r="AX123" s="2299"/>
      <c r="AY123" s="2299"/>
      <c r="AZ123" s="2299"/>
      <c r="BA123" s="2299"/>
      <c r="BB123" s="2299"/>
      <c r="BC123" s="2299"/>
      <c r="BD123" s="2299"/>
      <c r="BE123" s="2299"/>
      <c r="BF123" s="2299"/>
      <c r="BG123" s="2299"/>
      <c r="BH123" s="2299"/>
      <c r="BI123" s="2299"/>
      <c r="BJ123" s="2299"/>
      <c r="BK123" s="2299"/>
      <c r="BL123" s="2299"/>
      <c r="BM123" s="2299"/>
      <c r="BN123" s="2299"/>
      <c r="BO123" s="2299"/>
    </row>
    <row r="124" spans="1:67" s="192" customFormat="1" ht="31.5" x14ac:dyDescent="0.25">
      <c r="A124" s="186" t="s">
        <v>161</v>
      </c>
      <c r="B124" s="187" t="s">
        <v>162</v>
      </c>
      <c r="C124" s="837">
        <v>0</v>
      </c>
      <c r="D124" s="838">
        <v>0</v>
      </c>
      <c r="E124" s="35" t="s">
        <v>196</v>
      </c>
      <c r="F124" s="35">
        <v>0</v>
      </c>
      <c r="G124" s="35"/>
      <c r="H124" s="35"/>
      <c r="I124" s="35"/>
      <c r="J124" s="789"/>
      <c r="K124" s="161"/>
      <c r="L124" s="1827"/>
      <c r="M124" s="648"/>
      <c r="N124" s="648"/>
      <c r="O124" s="648"/>
      <c r="P124" s="351"/>
      <c r="Q124" s="937"/>
      <c r="R124" s="648"/>
      <c r="S124" s="648"/>
      <c r="T124" s="351"/>
      <c r="U124" s="1925"/>
      <c r="V124" s="1061"/>
      <c r="W124" s="648"/>
      <c r="X124" s="648"/>
      <c r="Y124" s="648"/>
      <c r="Z124" s="351"/>
      <c r="AA124" s="937"/>
      <c r="AB124" s="648"/>
      <c r="AC124" s="648"/>
      <c r="AD124" s="648"/>
      <c r="AE124" s="351"/>
      <c r="AF124" s="1818">
        <v>0</v>
      </c>
      <c r="AG124" s="1819">
        <v>2</v>
      </c>
      <c r="AH124" s="1816">
        <v>2</v>
      </c>
      <c r="AI124" s="255">
        <v>0</v>
      </c>
      <c r="AJ124" s="1816">
        <v>8</v>
      </c>
      <c r="AK124" s="1819">
        <v>7</v>
      </c>
      <c r="AL124" s="1816">
        <v>10</v>
      </c>
      <c r="AM124" s="1816">
        <v>8</v>
      </c>
      <c r="AN124" s="663">
        <v>10</v>
      </c>
      <c r="AO124" s="1805">
        <v>0</v>
      </c>
      <c r="AP124" s="648">
        <v>2</v>
      </c>
      <c r="AQ124" s="648">
        <v>2</v>
      </c>
      <c r="AR124" s="648">
        <v>7</v>
      </c>
      <c r="AS124" s="351">
        <v>8</v>
      </c>
      <c r="AT124" s="937"/>
      <c r="AU124" s="648"/>
      <c r="AV124" s="648"/>
      <c r="AW124" s="648"/>
      <c r="AX124" s="351"/>
      <c r="AY124" s="1818"/>
      <c r="AZ124" s="168"/>
      <c r="BA124" s="529"/>
      <c r="BB124" s="529"/>
      <c r="BC124" s="1926"/>
      <c r="BD124" s="1818"/>
      <c r="BE124" s="168"/>
      <c r="BF124" s="529"/>
      <c r="BG124" s="1926"/>
      <c r="BH124" s="1458"/>
      <c r="BI124" s="79"/>
      <c r="BJ124" s="378"/>
      <c r="BK124" s="1089"/>
      <c r="BL124" s="1458"/>
      <c r="BM124" s="79"/>
      <c r="BN124" s="378"/>
      <c r="BO124" s="1351"/>
    </row>
    <row r="125" spans="1:67" ht="63.95" customHeight="1" x14ac:dyDescent="0.25">
      <c r="A125" s="188" t="s">
        <v>16</v>
      </c>
      <c r="B125" s="162" t="s">
        <v>163</v>
      </c>
      <c r="C125" s="675">
        <v>0.25</v>
      </c>
      <c r="D125" s="520">
        <v>0.35</v>
      </c>
      <c r="E125" s="1136">
        <v>0.3</v>
      </c>
      <c r="F125" s="520">
        <v>0.55000000000000004</v>
      </c>
      <c r="G125" s="1136">
        <v>0.35</v>
      </c>
      <c r="H125" s="5"/>
      <c r="I125" s="1136">
        <v>0.4</v>
      </c>
      <c r="J125" s="1686"/>
      <c r="K125" s="37">
        <v>0.57999999999999996</v>
      </c>
      <c r="L125" s="915"/>
      <c r="M125" s="5"/>
      <c r="N125" s="5"/>
      <c r="O125" s="5"/>
      <c r="P125" s="62"/>
      <c r="Q125" s="1829"/>
      <c r="R125" s="5"/>
      <c r="S125" s="5"/>
      <c r="T125" s="62"/>
      <c r="U125" s="4"/>
      <c r="V125" s="910"/>
      <c r="W125" s="5"/>
      <c r="X125" s="5"/>
      <c r="Y125" s="5"/>
      <c r="Z125" s="62"/>
      <c r="AA125" s="1829"/>
      <c r="AB125" s="5"/>
      <c r="AC125" s="5"/>
      <c r="AD125" s="5"/>
      <c r="AE125" s="62"/>
      <c r="AF125" s="1455">
        <v>0</v>
      </c>
      <c r="AG125" s="60">
        <v>0</v>
      </c>
      <c r="AH125" s="164">
        <v>0.4</v>
      </c>
      <c r="AI125" s="156">
        <v>1</v>
      </c>
      <c r="AJ125" s="8"/>
      <c r="AK125" s="8"/>
      <c r="AL125" s="8"/>
      <c r="AM125" s="8"/>
      <c r="AN125" s="9"/>
      <c r="AO125" s="1469">
        <v>0</v>
      </c>
      <c r="AP125" s="5">
        <v>0</v>
      </c>
      <c r="AQ125" s="5">
        <v>1</v>
      </c>
      <c r="AR125" s="5">
        <v>0</v>
      </c>
      <c r="AS125" s="62"/>
      <c r="AT125" s="1829"/>
      <c r="AU125" s="5"/>
      <c r="AV125" s="5"/>
      <c r="AW125" s="5"/>
      <c r="AX125" s="62"/>
      <c r="AY125" s="1455"/>
      <c r="AZ125" s="5"/>
      <c r="BA125" s="384"/>
      <c r="BB125" s="384"/>
      <c r="BC125" s="1091"/>
      <c r="BD125" s="1455"/>
      <c r="BE125" s="5"/>
      <c r="BF125" s="384"/>
      <c r="BG125" s="1091"/>
      <c r="BH125" s="1455"/>
      <c r="BI125" s="5"/>
      <c r="BJ125" s="384"/>
      <c r="BK125" s="1091"/>
      <c r="BL125" s="1455"/>
      <c r="BM125" s="5"/>
      <c r="BN125" s="384"/>
      <c r="BO125" s="1348"/>
    </row>
    <row r="126" spans="1:67" ht="31.5" x14ac:dyDescent="0.25">
      <c r="A126" s="188" t="s">
        <v>165</v>
      </c>
      <c r="B126" s="162" t="s">
        <v>166</v>
      </c>
      <c r="C126" s="827">
        <v>0</v>
      </c>
      <c r="D126" s="284">
        <v>0</v>
      </c>
      <c r="E126" s="1126">
        <v>0</v>
      </c>
      <c r="F126" s="1124">
        <v>0</v>
      </c>
      <c r="G126" s="1126">
        <v>0</v>
      </c>
      <c r="H126" s="79"/>
      <c r="I126" s="1126">
        <v>0</v>
      </c>
      <c r="J126" s="1688"/>
      <c r="K126" s="31">
        <v>45</v>
      </c>
      <c r="L126" s="914"/>
      <c r="M126" s="79"/>
      <c r="N126" s="79"/>
      <c r="O126" s="79"/>
      <c r="P126" s="595"/>
      <c r="Q126" s="1852"/>
      <c r="R126" s="79"/>
      <c r="S126" s="79"/>
      <c r="T126" s="595"/>
      <c r="U126" s="78"/>
      <c r="V126" s="896"/>
      <c r="W126" s="79"/>
      <c r="X126" s="79"/>
      <c r="Y126" s="79"/>
      <c r="Z126" s="595"/>
      <c r="AA126" s="1852"/>
      <c r="AB126" s="79"/>
      <c r="AC126" s="79"/>
      <c r="AD126" s="79"/>
      <c r="AE126" s="595"/>
      <c r="AF126" s="1458">
        <v>0</v>
      </c>
      <c r="AG126" s="1125">
        <v>0</v>
      </c>
      <c r="AH126" s="1668">
        <v>0</v>
      </c>
      <c r="AI126" s="315">
        <v>3</v>
      </c>
      <c r="AJ126" s="8" t="s">
        <v>196</v>
      </c>
      <c r="AK126" s="8"/>
      <c r="AL126" s="8"/>
      <c r="AM126" s="8"/>
      <c r="AN126" s="9"/>
      <c r="AO126" s="1475"/>
      <c r="AP126" s="79"/>
      <c r="AQ126" s="79">
        <v>3</v>
      </c>
      <c r="AR126" s="79"/>
      <c r="AS126" s="595"/>
      <c r="AT126" s="1852"/>
      <c r="AU126" s="79"/>
      <c r="AV126" s="79"/>
      <c r="AW126" s="79"/>
      <c r="AX126" s="595"/>
      <c r="AY126" s="1458">
        <v>7</v>
      </c>
      <c r="AZ126" s="315">
        <v>19</v>
      </c>
      <c r="BA126" s="79">
        <v>10</v>
      </c>
      <c r="BB126" s="79">
        <v>2</v>
      </c>
      <c r="BC126" s="595">
        <v>10</v>
      </c>
      <c r="BD126" s="1458"/>
      <c r="BE126" s="79"/>
      <c r="BF126" s="79"/>
      <c r="BG126" s="595"/>
      <c r="BH126" s="1458"/>
      <c r="BI126" s="79"/>
      <c r="BJ126" s="79"/>
      <c r="BK126" s="595"/>
      <c r="BL126" s="1458"/>
      <c r="BM126" s="79"/>
      <c r="BN126" s="79"/>
      <c r="BO126" s="31"/>
    </row>
    <row r="127" spans="1:67" ht="15.75" x14ac:dyDescent="0.25">
      <c r="A127" s="188" t="s">
        <v>167</v>
      </c>
      <c r="B127" s="162" t="s">
        <v>144</v>
      </c>
      <c r="C127" s="827">
        <v>0</v>
      </c>
      <c r="D127" s="284">
        <v>0</v>
      </c>
      <c r="E127" s="1126">
        <v>0</v>
      </c>
      <c r="F127" s="1124">
        <v>12</v>
      </c>
      <c r="G127" s="1126" t="s">
        <v>225</v>
      </c>
      <c r="H127" s="79"/>
      <c r="I127" s="1126">
        <v>0</v>
      </c>
      <c r="J127" s="1746">
        <v>12</v>
      </c>
      <c r="K127" s="31">
        <v>10</v>
      </c>
      <c r="L127" s="914"/>
      <c r="M127" s="79"/>
      <c r="N127" s="79"/>
      <c r="O127" s="79"/>
      <c r="P127" s="595"/>
      <c r="Q127" s="1852"/>
      <c r="R127" s="79"/>
      <c r="S127" s="79"/>
      <c r="T127" s="595"/>
      <c r="U127" s="78"/>
      <c r="V127" s="896">
        <v>0</v>
      </c>
      <c r="W127" s="79">
        <v>0</v>
      </c>
      <c r="X127" s="79">
        <v>12</v>
      </c>
      <c r="Y127" s="79"/>
      <c r="Z127" s="595">
        <v>12</v>
      </c>
      <c r="AA127" s="1852"/>
      <c r="AB127" s="79"/>
      <c r="AC127" s="79"/>
      <c r="AD127" s="79"/>
      <c r="AE127" s="595"/>
      <c r="AF127" s="1458"/>
      <c r="AH127" s="8"/>
      <c r="AI127" s="8"/>
      <c r="AJ127" s="8"/>
      <c r="AK127" s="8"/>
      <c r="AL127" s="8"/>
      <c r="AM127" s="8"/>
      <c r="AN127" s="9"/>
      <c r="AO127" s="1475"/>
      <c r="AP127" s="79"/>
      <c r="AQ127" s="79"/>
      <c r="AR127" s="79"/>
      <c r="AS127" s="595"/>
      <c r="AT127" s="1852"/>
      <c r="AU127" s="79"/>
      <c r="AV127" s="79"/>
      <c r="AW127" s="79"/>
      <c r="AX127" s="595"/>
      <c r="AY127" s="1458"/>
      <c r="AZ127" s="79"/>
      <c r="BD127" s="1458"/>
      <c r="BE127" s="79"/>
      <c r="BH127" s="1458"/>
      <c r="BI127" s="79"/>
      <c r="BL127" s="1458"/>
      <c r="BM127" s="79"/>
    </row>
    <row r="128" spans="1:67" s="1281" customFormat="1" ht="32.25" thickBot="1" x14ac:dyDescent="0.3">
      <c r="A128" s="189" t="s">
        <v>189</v>
      </c>
      <c r="B128" s="190" t="s">
        <v>168</v>
      </c>
      <c r="C128" s="828"/>
      <c r="D128" s="310"/>
      <c r="E128" s="11"/>
      <c r="F128" s="11">
        <v>0</v>
      </c>
      <c r="G128" s="11"/>
      <c r="H128" s="11"/>
      <c r="I128" s="11"/>
      <c r="J128" s="791"/>
      <c r="K128" s="119"/>
      <c r="L128" s="1837"/>
      <c r="M128" s="647"/>
      <c r="N128" s="647"/>
      <c r="O128" s="647"/>
      <c r="P128" s="353"/>
      <c r="Q128" s="939"/>
      <c r="R128" s="647"/>
      <c r="S128" s="647"/>
      <c r="T128" s="353"/>
      <c r="U128" s="1927"/>
      <c r="V128" s="1062"/>
      <c r="W128" s="647"/>
      <c r="X128" s="647"/>
      <c r="Y128" s="647"/>
      <c r="Z128" s="353"/>
      <c r="AA128" s="939"/>
      <c r="AB128" s="647"/>
      <c r="AC128" s="647"/>
      <c r="AD128" s="647"/>
      <c r="AE128" s="353"/>
      <c r="AF128" s="673"/>
      <c r="AG128" s="1820"/>
      <c r="AH128" s="1821">
        <v>0</v>
      </c>
      <c r="AI128" s="11"/>
      <c r="AJ128" s="11"/>
      <c r="AK128" s="11"/>
      <c r="AL128" s="11"/>
      <c r="AM128" s="11"/>
      <c r="AN128" s="12"/>
      <c r="AO128" s="1806"/>
      <c r="AP128" s="647"/>
      <c r="AQ128" s="647"/>
      <c r="AR128" s="647"/>
      <c r="AS128" s="353"/>
      <c r="AT128" s="939"/>
      <c r="AU128" s="647"/>
      <c r="AV128" s="647"/>
      <c r="AW128" s="647"/>
      <c r="AX128" s="353"/>
      <c r="AY128" s="673"/>
      <c r="AZ128" s="11"/>
      <c r="BA128" s="535"/>
      <c r="BB128" s="535"/>
      <c r="BC128" s="628"/>
      <c r="BD128" s="673"/>
      <c r="BE128" s="11"/>
      <c r="BF128" s="535"/>
      <c r="BG128" s="628"/>
      <c r="BH128" s="672"/>
      <c r="BI128" s="8"/>
      <c r="BJ128" s="378"/>
      <c r="BK128" s="1089"/>
      <c r="BL128" s="672"/>
      <c r="BM128" s="8"/>
      <c r="BN128" s="378"/>
      <c r="BO128" s="1351"/>
    </row>
    <row r="129" spans="1:67" s="2300" customFormat="1" ht="16.5" thickBot="1" x14ac:dyDescent="0.3">
      <c r="A129" s="2298" t="s">
        <v>169</v>
      </c>
      <c r="B129" s="2299"/>
      <c r="C129" s="2299"/>
      <c r="D129" s="2299"/>
      <c r="E129" s="2299"/>
      <c r="F129" s="2299"/>
      <c r="G129" s="2299"/>
      <c r="H129" s="2299"/>
      <c r="I129" s="2299"/>
      <c r="J129" s="2299"/>
      <c r="K129" s="2299"/>
      <c r="L129" s="2299"/>
      <c r="M129" s="2299"/>
      <c r="N129" s="2299"/>
      <c r="O129" s="2299"/>
      <c r="P129" s="2299"/>
      <c r="Q129" s="2299"/>
      <c r="R129" s="2299"/>
      <c r="S129" s="2299"/>
      <c r="T129" s="2299"/>
      <c r="U129" s="2299"/>
      <c r="V129" s="2299"/>
      <c r="W129" s="2299"/>
      <c r="X129" s="2299"/>
      <c r="Y129" s="2299"/>
      <c r="Z129" s="2299"/>
      <c r="AA129" s="2299"/>
      <c r="AB129" s="2299"/>
      <c r="AC129" s="2299"/>
      <c r="AD129" s="2299"/>
      <c r="AE129" s="2299"/>
      <c r="AF129" s="2299"/>
      <c r="AG129" s="2299"/>
      <c r="AH129" s="2299"/>
      <c r="AI129" s="2299"/>
      <c r="AJ129" s="2299"/>
      <c r="AK129" s="2299"/>
      <c r="AL129" s="2299"/>
      <c r="AM129" s="2299"/>
      <c r="AN129" s="2299"/>
      <c r="AO129" s="2299"/>
      <c r="AP129" s="2299"/>
      <c r="AQ129" s="2299"/>
      <c r="AR129" s="2299"/>
      <c r="AS129" s="2299"/>
      <c r="AT129" s="2299"/>
      <c r="AU129" s="2299"/>
      <c r="AV129" s="2299"/>
      <c r="AW129" s="2299"/>
      <c r="AX129" s="2299"/>
      <c r="AY129" s="2299"/>
      <c r="AZ129" s="2299"/>
      <c r="BA129" s="2299"/>
      <c r="BB129" s="2299"/>
      <c r="BC129" s="2299"/>
      <c r="BD129" s="2299"/>
      <c r="BE129" s="2299"/>
      <c r="BF129" s="2299"/>
      <c r="BG129" s="2299"/>
      <c r="BH129" s="2299"/>
      <c r="BI129" s="2299"/>
      <c r="BJ129" s="2299"/>
      <c r="BK129" s="2299"/>
      <c r="BL129" s="2299"/>
      <c r="BM129" s="2299"/>
      <c r="BN129" s="2299"/>
      <c r="BO129" s="2299"/>
    </row>
    <row r="130" spans="1:67" ht="31.5" x14ac:dyDescent="0.25">
      <c r="A130" s="186" t="s">
        <v>170</v>
      </c>
      <c r="B130" s="187" t="s">
        <v>171</v>
      </c>
      <c r="C130" s="1440">
        <v>87</v>
      </c>
      <c r="D130" s="1656">
        <v>151</v>
      </c>
      <c r="E130" s="1179">
        <v>80</v>
      </c>
      <c r="F130" s="1252">
        <v>140</v>
      </c>
      <c r="G130" s="1179">
        <v>130</v>
      </c>
      <c r="H130" s="325">
        <v>44</v>
      </c>
      <c r="I130" s="1179">
        <v>220</v>
      </c>
      <c r="J130" s="1739">
        <v>136</v>
      </c>
      <c r="K130" s="118">
        <v>220</v>
      </c>
      <c r="V130" s="977">
        <v>87</v>
      </c>
      <c r="W130" s="626">
        <v>151</v>
      </c>
      <c r="X130" s="626">
        <v>140</v>
      </c>
      <c r="Y130" s="626">
        <v>44</v>
      </c>
      <c r="Z130" s="34">
        <v>136</v>
      </c>
      <c r="AF130" s="1779"/>
      <c r="AG130" s="1125"/>
      <c r="AH130" s="1668">
        <v>200</v>
      </c>
      <c r="AI130" s="8">
        <v>0</v>
      </c>
      <c r="AJ130" s="8"/>
      <c r="AK130" s="8"/>
      <c r="AL130" s="8"/>
      <c r="AM130" s="8">
        <v>260</v>
      </c>
      <c r="AN130" s="9"/>
      <c r="AR130" s="626">
        <v>180</v>
      </c>
      <c r="AX130" s="34">
        <v>80</v>
      </c>
      <c r="AY130" s="1779"/>
      <c r="AZ130" s="247"/>
      <c r="BD130" s="1779"/>
      <c r="BE130" s="247"/>
      <c r="BH130" s="1779"/>
      <c r="BI130" s="247"/>
      <c r="BL130" s="1779"/>
      <c r="BM130" s="247"/>
    </row>
    <row r="131" spans="1:67" ht="31.5" x14ac:dyDescent="0.25">
      <c r="A131" s="188" t="s">
        <v>172</v>
      </c>
      <c r="B131" s="162" t="s">
        <v>173</v>
      </c>
      <c r="C131" s="718">
        <v>600</v>
      </c>
      <c r="D131" s="1657">
        <v>340</v>
      </c>
      <c r="E131" s="1126">
        <v>300</v>
      </c>
      <c r="F131" s="1124">
        <v>2</v>
      </c>
      <c r="G131" s="1126">
        <v>350</v>
      </c>
      <c r="H131" s="548"/>
      <c r="I131" s="1126">
        <v>400</v>
      </c>
      <c r="J131" s="1688"/>
      <c r="K131" s="174">
        <v>1030</v>
      </c>
      <c r="L131" s="1054"/>
      <c r="M131" s="173"/>
      <c r="N131" s="173"/>
      <c r="O131" s="173"/>
      <c r="P131" s="612"/>
      <c r="Q131" s="1857"/>
      <c r="R131" s="173"/>
      <c r="S131" s="173"/>
      <c r="T131" s="612"/>
      <c r="U131" s="1329"/>
      <c r="V131" s="926"/>
      <c r="W131" s="173"/>
      <c r="X131" s="173"/>
      <c r="Y131" s="173"/>
      <c r="Z131" s="612"/>
      <c r="AA131" s="1857"/>
      <c r="AB131" s="173"/>
      <c r="AC131" s="173"/>
      <c r="AD131" s="173"/>
      <c r="AE131" s="612"/>
      <c r="AF131" s="1466">
        <v>0</v>
      </c>
      <c r="AG131" s="1125"/>
      <c r="AH131" s="1668">
        <v>0</v>
      </c>
      <c r="AI131" s="157">
        <v>3</v>
      </c>
      <c r="AJ131" s="8" t="s">
        <v>196</v>
      </c>
      <c r="AK131" s="1668"/>
      <c r="AL131" s="1668">
        <v>0</v>
      </c>
      <c r="AM131" s="1668"/>
      <c r="AN131" s="1813">
        <v>0</v>
      </c>
      <c r="AO131" s="1489">
        <v>0</v>
      </c>
      <c r="AP131" s="173">
        <v>0</v>
      </c>
      <c r="AQ131" s="173">
        <v>3</v>
      </c>
      <c r="AR131" s="173">
        <v>0</v>
      </c>
      <c r="AS131" s="612"/>
      <c r="AT131" s="1857"/>
      <c r="AU131" s="173"/>
      <c r="AV131" s="173"/>
      <c r="AW131" s="173"/>
      <c r="AX131" s="612"/>
      <c r="AY131" s="1466"/>
      <c r="AZ131" s="173"/>
      <c r="BD131" s="1466"/>
      <c r="BE131" s="173"/>
      <c r="BH131" s="1466"/>
      <c r="BI131" s="173"/>
      <c r="BL131" s="1466"/>
      <c r="BM131" s="173"/>
    </row>
    <row r="132" spans="1:67" ht="47.25" x14ac:dyDescent="0.25">
      <c r="A132" s="188" t="s">
        <v>174</v>
      </c>
      <c r="B132" s="162" t="s">
        <v>175</v>
      </c>
      <c r="C132" s="1441">
        <v>1</v>
      </c>
      <c r="D132" s="1124">
        <v>2</v>
      </c>
      <c r="E132" s="1126">
        <v>15</v>
      </c>
      <c r="F132" s="1124">
        <v>1</v>
      </c>
      <c r="G132" s="1126">
        <v>30</v>
      </c>
      <c r="H132" s="548"/>
      <c r="I132" s="1126">
        <v>40</v>
      </c>
      <c r="J132" s="1688"/>
      <c r="K132" s="174">
        <v>2</v>
      </c>
      <c r="L132" s="1054"/>
      <c r="M132" s="173"/>
      <c r="N132" s="173"/>
      <c r="O132" s="173"/>
      <c r="P132" s="612"/>
      <c r="Q132" s="1857"/>
      <c r="R132" s="173"/>
      <c r="S132" s="173"/>
      <c r="T132" s="612"/>
      <c r="U132" s="1329"/>
      <c r="V132" s="926"/>
      <c r="W132" s="173"/>
      <c r="X132" s="173"/>
      <c r="Y132" s="173"/>
      <c r="Z132" s="612"/>
      <c r="AA132" s="1857"/>
      <c r="AB132" s="173"/>
      <c r="AC132" s="173"/>
      <c r="AD132" s="173"/>
      <c r="AE132" s="612"/>
      <c r="AF132" s="1547">
        <v>1</v>
      </c>
      <c r="AG132" s="1125" t="s">
        <v>196</v>
      </c>
      <c r="AH132" s="1668">
        <v>0</v>
      </c>
      <c r="AI132" s="327">
        <v>0</v>
      </c>
      <c r="AJ132" s="1668">
        <v>0</v>
      </c>
      <c r="AK132" s="1668">
        <v>0</v>
      </c>
      <c r="AL132" s="1668">
        <v>0</v>
      </c>
      <c r="AM132" s="1668"/>
      <c r="AN132" s="1813">
        <v>0</v>
      </c>
      <c r="AO132" s="1489">
        <v>1</v>
      </c>
      <c r="AP132" s="173">
        <v>0</v>
      </c>
      <c r="AQ132" s="173">
        <v>0</v>
      </c>
      <c r="AR132" s="173">
        <v>0</v>
      </c>
      <c r="AS132" s="612"/>
      <c r="AT132" s="1857"/>
      <c r="AU132" s="173"/>
      <c r="AV132" s="173"/>
      <c r="AW132" s="173"/>
      <c r="AX132" s="612"/>
      <c r="AY132" s="1547"/>
      <c r="AZ132" s="466"/>
      <c r="BA132" s="1152"/>
      <c r="BB132" s="1152"/>
      <c r="BC132" s="393"/>
      <c r="BD132" s="1547"/>
      <c r="BE132" s="466"/>
      <c r="BF132" s="1152"/>
      <c r="BG132" s="393"/>
      <c r="BH132" s="1547"/>
      <c r="BI132" s="466"/>
      <c r="BJ132" s="1152"/>
      <c r="BK132" s="393"/>
      <c r="BL132" s="1547"/>
      <c r="BM132" s="466"/>
      <c r="BN132" s="1152"/>
      <c r="BO132" s="1412"/>
    </row>
    <row r="133" spans="1:67" ht="31.5" x14ac:dyDescent="0.25">
      <c r="A133" s="188" t="s">
        <v>176</v>
      </c>
      <c r="B133" s="162" t="s">
        <v>177</v>
      </c>
      <c r="C133" s="1442">
        <v>0</v>
      </c>
      <c r="D133" s="520">
        <v>1</v>
      </c>
      <c r="E133" s="1136">
        <v>1</v>
      </c>
      <c r="F133" s="1136">
        <v>0</v>
      </c>
      <c r="G133" s="1136">
        <v>0</v>
      </c>
      <c r="H133" s="550"/>
      <c r="I133" s="1136">
        <v>0</v>
      </c>
      <c r="J133" s="1686"/>
      <c r="K133" s="178">
        <v>1</v>
      </c>
      <c r="L133" s="1056"/>
      <c r="M133" s="177"/>
      <c r="N133" s="177"/>
      <c r="O133" s="177"/>
      <c r="P133" s="614"/>
      <c r="Q133" s="1858"/>
      <c r="R133" s="177"/>
      <c r="S133" s="177"/>
      <c r="T133" s="614"/>
      <c r="U133" s="1330"/>
      <c r="V133" s="928"/>
      <c r="W133" s="177"/>
      <c r="X133" s="177"/>
      <c r="Y133" s="177"/>
      <c r="Z133" s="614"/>
      <c r="AA133" s="1858"/>
      <c r="AB133" s="177"/>
      <c r="AC133" s="177"/>
      <c r="AD133" s="177"/>
      <c r="AE133" s="614"/>
      <c r="AF133" s="1467">
        <v>0</v>
      </c>
      <c r="AG133" s="556">
        <v>0.3</v>
      </c>
      <c r="AH133" s="164">
        <v>0</v>
      </c>
      <c r="AI133" s="156">
        <v>0.3</v>
      </c>
      <c r="AJ133" s="164">
        <v>0</v>
      </c>
      <c r="AK133" s="164">
        <v>0</v>
      </c>
      <c r="AL133" s="164">
        <v>0</v>
      </c>
      <c r="AM133" s="164"/>
      <c r="AN133" s="52">
        <v>0</v>
      </c>
      <c r="AO133" s="1490">
        <v>0</v>
      </c>
      <c r="AP133" s="177">
        <v>0.3</v>
      </c>
      <c r="AQ133" s="177">
        <v>0.3</v>
      </c>
      <c r="AR133" s="177">
        <v>0</v>
      </c>
      <c r="AS133" s="614"/>
      <c r="AT133" s="1858"/>
      <c r="AU133" s="177"/>
      <c r="AV133" s="177"/>
      <c r="AW133" s="177"/>
      <c r="AX133" s="614"/>
      <c r="AY133" s="1467"/>
      <c r="AZ133" s="177"/>
      <c r="BA133" s="384"/>
      <c r="BB133" s="384"/>
      <c r="BC133" s="1091"/>
      <c r="BD133" s="1467"/>
      <c r="BE133" s="177"/>
      <c r="BF133" s="384"/>
      <c r="BG133" s="1091"/>
      <c r="BH133" s="1467"/>
      <c r="BI133" s="177"/>
      <c r="BJ133" s="384"/>
      <c r="BK133" s="1091"/>
      <c r="BL133" s="1467"/>
      <c r="BM133" s="177"/>
      <c r="BN133" s="384"/>
      <c r="BO133" s="1348"/>
    </row>
    <row r="134" spans="1:67" ht="31.5" x14ac:dyDescent="0.25">
      <c r="A134" s="188" t="s">
        <v>145</v>
      </c>
      <c r="B134" s="162" t="s">
        <v>164</v>
      </c>
      <c r="C134" s="1441">
        <v>0</v>
      </c>
      <c r="D134" s="1154">
        <v>0</v>
      </c>
      <c r="E134" s="1126">
        <v>0</v>
      </c>
      <c r="F134" s="1127">
        <v>5</v>
      </c>
      <c r="G134" s="1126" t="s">
        <v>196</v>
      </c>
      <c r="H134" s="548"/>
      <c r="I134" s="1126">
        <v>0</v>
      </c>
      <c r="J134" s="1688"/>
      <c r="K134" s="174">
        <v>1</v>
      </c>
      <c r="L134" s="1054"/>
      <c r="M134" s="173"/>
      <c r="N134" s="173"/>
      <c r="O134" s="173"/>
      <c r="P134" s="612"/>
      <c r="Q134" s="1857"/>
      <c r="R134" s="173"/>
      <c r="S134" s="173"/>
      <c r="T134" s="612"/>
      <c r="U134" s="1329"/>
      <c r="V134" s="926"/>
      <c r="W134" s="173"/>
      <c r="X134" s="173"/>
      <c r="Y134" s="173"/>
      <c r="Z134" s="612"/>
      <c r="AA134" s="1857"/>
      <c r="AB134" s="173"/>
      <c r="AC134" s="173"/>
      <c r="AD134" s="173"/>
      <c r="AE134" s="612"/>
      <c r="AF134" s="1466">
        <v>0</v>
      </c>
      <c r="AG134" s="1125">
        <v>0</v>
      </c>
      <c r="AH134" s="1668">
        <v>0</v>
      </c>
      <c r="AI134" s="157">
        <v>17</v>
      </c>
      <c r="AJ134" s="1668" t="s">
        <v>196</v>
      </c>
      <c r="AK134" s="8"/>
      <c r="AL134" s="8"/>
      <c r="AM134" s="8"/>
      <c r="AN134" s="9"/>
      <c r="AO134" s="1489">
        <v>0</v>
      </c>
      <c r="AP134" s="173">
        <v>0</v>
      </c>
      <c r="AQ134" s="173">
        <v>17</v>
      </c>
      <c r="AR134" s="173">
        <v>0</v>
      </c>
      <c r="AS134" s="612"/>
      <c r="AT134" s="1857"/>
      <c r="AU134" s="173"/>
      <c r="AV134" s="173"/>
      <c r="AW134" s="173"/>
      <c r="AX134" s="612"/>
      <c r="AY134" s="1466"/>
      <c r="AZ134" s="173"/>
      <c r="BD134" s="1466"/>
      <c r="BE134" s="173"/>
      <c r="BH134" s="1466"/>
      <c r="BI134" s="173"/>
      <c r="BL134" s="1466"/>
      <c r="BM134" s="173"/>
    </row>
    <row r="135" spans="1:67" ht="32.25" thickBot="1" x14ac:dyDescent="0.3">
      <c r="A135" s="189" t="s">
        <v>151</v>
      </c>
      <c r="B135" s="190" t="s">
        <v>178</v>
      </c>
      <c r="C135" s="1443"/>
      <c r="D135" s="1156"/>
      <c r="E135" s="1157"/>
      <c r="F135" s="1158">
        <v>0</v>
      </c>
      <c r="G135" s="1250">
        <v>0</v>
      </c>
      <c r="H135" s="1159"/>
      <c r="I135" s="1157"/>
      <c r="J135" s="1694"/>
      <c r="K135" s="1302"/>
      <c r="L135" s="1943"/>
      <c r="M135" s="1846"/>
      <c r="N135" s="1846"/>
      <c r="O135" s="1846"/>
      <c r="P135" s="1864"/>
      <c r="Q135" s="1859"/>
      <c r="R135" s="1846"/>
      <c r="S135" s="1846"/>
      <c r="T135" s="1864"/>
      <c r="U135" s="1868"/>
      <c r="V135" s="1845"/>
      <c r="W135" s="1846"/>
      <c r="X135" s="1846"/>
      <c r="Y135" s="1846"/>
      <c r="Z135" s="1864"/>
      <c r="AA135" s="1859"/>
      <c r="AB135" s="1846"/>
      <c r="AC135" s="1846"/>
      <c r="AD135" s="1846"/>
      <c r="AE135" s="1864"/>
      <c r="AF135" s="1467">
        <v>0</v>
      </c>
      <c r="AG135" s="1125">
        <v>0</v>
      </c>
      <c r="AH135" s="1668">
        <v>0</v>
      </c>
      <c r="AI135" s="8">
        <v>0</v>
      </c>
      <c r="AJ135" s="1668">
        <v>0</v>
      </c>
      <c r="AK135" s="8"/>
      <c r="AL135" s="8"/>
      <c r="AM135" s="8"/>
      <c r="AN135" s="9"/>
      <c r="AO135" s="1892">
        <v>0</v>
      </c>
      <c r="AP135" s="1846">
        <v>0</v>
      </c>
      <c r="AQ135" s="1846">
        <v>0</v>
      </c>
      <c r="AR135" s="1846">
        <v>0</v>
      </c>
      <c r="AS135" s="1864"/>
      <c r="AT135" s="1859"/>
      <c r="AU135" s="1846"/>
      <c r="AV135" s="1846"/>
      <c r="AW135" s="1846"/>
      <c r="AX135" s="1864"/>
      <c r="AY135" s="1467"/>
      <c r="AZ135" s="177"/>
      <c r="BA135" s="384"/>
      <c r="BB135" s="384"/>
      <c r="BC135" s="1091"/>
      <c r="BD135" s="1467"/>
      <c r="BE135" s="177"/>
      <c r="BF135" s="384"/>
      <c r="BG135" s="1091"/>
      <c r="BH135" s="1467"/>
      <c r="BI135" s="177"/>
      <c r="BJ135" s="384"/>
      <c r="BK135" s="1091"/>
      <c r="BL135" s="1467"/>
      <c r="BM135" s="177"/>
      <c r="BN135" s="384"/>
      <c r="BO135" s="1348"/>
    </row>
    <row r="136" spans="1:67" s="2301" customFormat="1" ht="16.5" thickBot="1" x14ac:dyDescent="0.3">
      <c r="A136" s="2298" t="s">
        <v>179</v>
      </c>
      <c r="B136" s="2299"/>
      <c r="C136" s="2299"/>
      <c r="D136" s="2299"/>
      <c r="E136" s="2299"/>
      <c r="F136" s="2299"/>
      <c r="G136" s="2299"/>
      <c r="H136" s="2299"/>
      <c r="I136" s="2299"/>
      <c r="J136" s="2299"/>
      <c r="K136" s="2299"/>
      <c r="L136" s="2299"/>
      <c r="M136" s="2299"/>
      <c r="N136" s="2299"/>
      <c r="O136" s="2299"/>
      <c r="P136" s="2299"/>
      <c r="Q136" s="2299"/>
      <c r="R136" s="2299"/>
      <c r="S136" s="2299"/>
      <c r="T136" s="2299"/>
      <c r="U136" s="2299"/>
      <c r="V136" s="2299"/>
      <c r="W136" s="2299"/>
      <c r="X136" s="2299"/>
      <c r="Y136" s="2299"/>
      <c r="Z136" s="2299"/>
      <c r="AA136" s="2299"/>
      <c r="AB136" s="2299"/>
      <c r="AC136" s="2299"/>
      <c r="AD136" s="2299"/>
      <c r="AE136" s="2299"/>
      <c r="AF136" s="2299"/>
      <c r="AG136" s="2299"/>
      <c r="AH136" s="2299"/>
      <c r="AI136" s="2299"/>
      <c r="AJ136" s="2299"/>
      <c r="AK136" s="2299"/>
      <c r="AL136" s="2299"/>
      <c r="AM136" s="2299"/>
      <c r="AN136" s="2299"/>
      <c r="AO136" s="2299"/>
      <c r="AP136" s="2299"/>
      <c r="AQ136" s="2299"/>
      <c r="AR136" s="2299"/>
      <c r="AS136" s="2299"/>
      <c r="AT136" s="2299"/>
      <c r="AU136" s="2299"/>
      <c r="AV136" s="2299"/>
      <c r="AW136" s="2299"/>
      <c r="AX136" s="2299"/>
      <c r="AY136" s="2299"/>
      <c r="AZ136" s="2299"/>
      <c r="BA136" s="2299"/>
      <c r="BB136" s="2299"/>
      <c r="BC136" s="2299"/>
      <c r="BD136" s="2299"/>
      <c r="BE136" s="2299"/>
      <c r="BF136" s="2299"/>
      <c r="BG136" s="2299"/>
      <c r="BH136" s="2299"/>
      <c r="BI136" s="2299"/>
      <c r="BJ136" s="2299"/>
      <c r="BK136" s="2299"/>
      <c r="BL136" s="2299"/>
      <c r="BM136" s="2299"/>
      <c r="BN136" s="2299"/>
      <c r="BO136" s="2299"/>
    </row>
    <row r="137" spans="1:67" ht="31.5" x14ac:dyDescent="0.25">
      <c r="A137" s="186" t="s">
        <v>180</v>
      </c>
      <c r="B137" s="187" t="s">
        <v>181</v>
      </c>
      <c r="C137" s="1415"/>
      <c r="D137" s="1165"/>
      <c r="E137" s="50"/>
      <c r="F137" s="565">
        <v>0.83</v>
      </c>
      <c r="G137" s="50" t="s">
        <v>196</v>
      </c>
      <c r="H137" s="50"/>
      <c r="I137" s="50"/>
      <c r="J137" s="790"/>
      <c r="K137" s="118"/>
      <c r="AH137" s="8"/>
      <c r="AI137" s="60"/>
      <c r="AJ137" s="164">
        <v>0.1</v>
      </c>
      <c r="AK137" s="8"/>
      <c r="AL137" s="8"/>
      <c r="AM137" s="8"/>
      <c r="AN137" s="9"/>
    </row>
    <row r="138" spans="1:67" ht="31.5" x14ac:dyDescent="0.25">
      <c r="A138" s="188" t="s">
        <v>182</v>
      </c>
      <c r="B138" s="162" t="s">
        <v>183</v>
      </c>
      <c r="C138" s="827"/>
      <c r="D138" s="309"/>
      <c r="E138" s="8"/>
      <c r="F138" s="8"/>
      <c r="G138" s="8"/>
      <c r="H138" s="8"/>
      <c r="I138" s="8"/>
      <c r="J138" s="338"/>
      <c r="K138" s="93"/>
      <c r="AH138" s="8"/>
      <c r="AI138" s="164"/>
      <c r="AJ138" s="164"/>
      <c r="AK138" s="8"/>
      <c r="AL138" s="8"/>
      <c r="AM138" s="8"/>
      <c r="AN138" s="9"/>
    </row>
    <row r="139" spans="1:67" ht="31.5" x14ac:dyDescent="0.25">
      <c r="A139" s="188" t="s">
        <v>184</v>
      </c>
      <c r="B139" s="162" t="s">
        <v>183</v>
      </c>
      <c r="C139" s="827"/>
      <c r="D139" s="309"/>
      <c r="E139" s="8"/>
      <c r="F139" s="8"/>
      <c r="G139" s="8"/>
      <c r="H139" s="8"/>
      <c r="I139" s="8"/>
      <c r="J139" s="338"/>
      <c r="K139" s="93"/>
      <c r="AH139" s="8"/>
      <c r="AI139" s="164"/>
      <c r="AJ139" s="164"/>
      <c r="AK139" s="8"/>
      <c r="AL139" s="8"/>
      <c r="AM139" s="8"/>
      <c r="AN139" s="9"/>
    </row>
    <row r="140" spans="1:67" ht="32.25" thickBot="1" x14ac:dyDescent="0.3">
      <c r="A140" s="189" t="s">
        <v>185</v>
      </c>
      <c r="B140" s="190" t="s">
        <v>186</v>
      </c>
      <c r="C140" s="827"/>
      <c r="D140" s="309"/>
      <c r="E140" s="8"/>
      <c r="F140" s="8"/>
      <c r="G140" s="8"/>
      <c r="H140" s="8"/>
      <c r="I140" s="8"/>
      <c r="J140" s="338"/>
      <c r="K140" s="93"/>
      <c r="AH140" s="8"/>
      <c r="AI140" s="164"/>
      <c r="AJ140" s="164"/>
      <c r="AK140" s="8"/>
      <c r="AL140" s="8"/>
      <c r="AM140" s="8"/>
      <c r="AN140" s="9"/>
    </row>
  </sheetData>
  <mergeCells count="87">
    <mergeCell ref="A129:XFD129"/>
    <mergeCell ref="A136:XFD136"/>
    <mergeCell ref="A102:XFD102"/>
    <mergeCell ref="A107:XFD107"/>
    <mergeCell ref="A115:XFD115"/>
    <mergeCell ref="A120:XFD120"/>
    <mergeCell ref="A123:XFD123"/>
    <mergeCell ref="A69:XFD69"/>
    <mergeCell ref="A80:XFD80"/>
    <mergeCell ref="A83:XFD83"/>
    <mergeCell ref="A91:XFD91"/>
    <mergeCell ref="A97:XFD97"/>
    <mergeCell ref="A42:XFD42"/>
    <mergeCell ref="A48:XFD48"/>
    <mergeCell ref="A55:XFD55"/>
    <mergeCell ref="A58:XFD58"/>
    <mergeCell ref="A64:XFD64"/>
    <mergeCell ref="A54:AL54"/>
    <mergeCell ref="AN54:BD54"/>
    <mergeCell ref="A15:BO15"/>
    <mergeCell ref="A28:XFD28"/>
    <mergeCell ref="A32:BO32"/>
    <mergeCell ref="A24:XFD24"/>
    <mergeCell ref="A38:XFD38"/>
    <mergeCell ref="A16:AJ16"/>
    <mergeCell ref="AK16:BD16"/>
    <mergeCell ref="L1:AE2"/>
    <mergeCell ref="AF1:AN2"/>
    <mergeCell ref="AT5:AT6"/>
    <mergeCell ref="C1:K3"/>
    <mergeCell ref="G4:G6"/>
    <mergeCell ref="H4:H6"/>
    <mergeCell ref="I4:I6"/>
    <mergeCell ref="K4:K6"/>
    <mergeCell ref="AO1:AX2"/>
    <mergeCell ref="AO5:AO6"/>
    <mergeCell ref="Q4:U4"/>
    <mergeCell ref="V4:Z4"/>
    <mergeCell ref="AO4:AS4"/>
    <mergeCell ref="AT4:AX4"/>
    <mergeCell ref="C4:C6"/>
    <mergeCell ref="D4:D6"/>
    <mergeCell ref="F4:F6"/>
    <mergeCell ref="AY4:BC4"/>
    <mergeCell ref="AF4:AF6"/>
    <mergeCell ref="AG4:AG6"/>
    <mergeCell ref="AH4:AH6"/>
    <mergeCell ref="AI4:AI6"/>
    <mergeCell ref="AJ4:AJ6"/>
    <mergeCell ref="AK4:AK6"/>
    <mergeCell ref="AL4:AL6"/>
    <mergeCell ref="AN4:AN6"/>
    <mergeCell ref="J4:J6"/>
    <mergeCell ref="AM4:AM6"/>
    <mergeCell ref="L4:P4"/>
    <mergeCell ref="A98:XFD98"/>
    <mergeCell ref="AA4:AE4"/>
    <mergeCell ref="A21:AL21"/>
    <mergeCell ref="A110:AL110"/>
    <mergeCell ref="BD4:BG4"/>
    <mergeCell ref="BD5:BD6"/>
    <mergeCell ref="BE5:BE6"/>
    <mergeCell ref="BF5:BF6"/>
    <mergeCell ref="BG5:BG6"/>
    <mergeCell ref="C7:AE7"/>
    <mergeCell ref="AN21:BD21"/>
    <mergeCell ref="AF7:AX7"/>
    <mergeCell ref="B7:B14"/>
    <mergeCell ref="A4:A6"/>
    <mergeCell ref="B4:B6"/>
    <mergeCell ref="E4:E6"/>
    <mergeCell ref="AY1:BO2"/>
    <mergeCell ref="AY3:BO3"/>
    <mergeCell ref="BL7:BO7"/>
    <mergeCell ref="AY5:AY6"/>
    <mergeCell ref="BL4:BO4"/>
    <mergeCell ref="BL5:BL6"/>
    <mergeCell ref="BM5:BM6"/>
    <mergeCell ref="BN5:BN6"/>
    <mergeCell ref="BO5:BO6"/>
    <mergeCell ref="BD7:BG7"/>
    <mergeCell ref="BH4:BK4"/>
    <mergeCell ref="BH5:BH6"/>
    <mergeCell ref="BI5:BI6"/>
    <mergeCell ref="BJ5:BJ6"/>
    <mergeCell ref="BK5:BK6"/>
    <mergeCell ref="BH7:BK7"/>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7B01E1-80DF-4C20-B9B7-CBAFB07EBA64}">
  <dimension ref="A1:AE140"/>
  <sheetViews>
    <sheetView zoomScale="68" zoomScaleNormal="60" workbookViewId="0">
      <pane xSplit="1" ySplit="16" topLeftCell="R17" activePane="bottomRight" state="frozen"/>
      <selection pane="topRight" activeCell="B1" sqref="B1"/>
      <selection pane="bottomLeft" activeCell="A7" sqref="A7"/>
      <selection pane="bottomRight" activeCell="V5" sqref="V1:X1048576"/>
    </sheetView>
  </sheetViews>
  <sheetFormatPr defaultColWidth="10.875" defaultRowHeight="23.25" x14ac:dyDescent="0.35"/>
  <cols>
    <col min="1" max="1" width="80.625" customWidth="1"/>
    <col min="2" max="2" width="22.875" customWidth="1"/>
    <col min="3" max="3" width="15.5" style="869" customWidth="1"/>
    <col min="4" max="4" width="15.5" customWidth="1"/>
    <col min="5" max="5" width="15.125" style="1" customWidth="1"/>
    <col min="6" max="6" width="16.5" style="1" customWidth="1"/>
    <col min="7" max="7" width="18" style="1" customWidth="1"/>
    <col min="8" max="8" width="13" style="1" customWidth="1"/>
    <col min="9" max="9" width="14.5" style="1" customWidth="1"/>
    <col min="10" max="13" width="11.125" customWidth="1"/>
    <col min="14" max="14" width="12.125" style="713" bestFit="1" customWidth="1"/>
    <col min="15" max="15" width="14.875" style="397" bestFit="1" customWidth="1"/>
    <col min="16" max="16" width="18.125" style="2" customWidth="1"/>
    <col min="17" max="17" width="17.875" style="2" customWidth="1"/>
    <col min="18" max="19" width="16.875" style="2" customWidth="1"/>
    <col min="20" max="20" width="11.125" style="2" customWidth="1"/>
    <col min="21" max="21" width="16.125" style="2" customWidth="1"/>
    <col min="22" max="22" width="12.125" style="869" bestFit="1" customWidth="1"/>
    <col min="23" max="23" width="12.125" style="1" customWidth="1"/>
    <col min="24" max="24" width="14.875" style="1388" bestFit="1" customWidth="1"/>
    <col min="25" max="25" width="14.875" style="397" customWidth="1"/>
  </cols>
  <sheetData>
    <row r="1" spans="1:25" ht="15.6" customHeight="1" x14ac:dyDescent="0.25">
      <c r="C1" s="2136" t="s">
        <v>206</v>
      </c>
      <c r="D1" s="2132"/>
      <c r="E1" s="2132"/>
      <c r="F1" s="2132"/>
      <c r="G1" s="2132"/>
      <c r="H1" s="2132"/>
      <c r="I1" s="2132"/>
      <c r="J1" s="2133"/>
      <c r="K1" s="1577"/>
      <c r="L1" s="1577"/>
      <c r="M1" s="1577"/>
      <c r="N1" s="2136" t="s">
        <v>207</v>
      </c>
      <c r="O1" s="2132"/>
      <c r="P1" s="2132"/>
      <c r="Q1" s="2132"/>
      <c r="R1" s="2132"/>
      <c r="S1" s="2132"/>
      <c r="T1" s="2132"/>
      <c r="U1" s="2132"/>
      <c r="V1" s="2136" t="s">
        <v>209</v>
      </c>
      <c r="W1" s="2132"/>
      <c r="X1" s="2133"/>
      <c r="Y1" s="585"/>
    </row>
    <row r="2" spans="1:25" ht="15.95" customHeight="1" thickBot="1" x14ac:dyDescent="0.3">
      <c r="C2" s="2245"/>
      <c r="D2" s="2246"/>
      <c r="E2" s="2246"/>
      <c r="F2" s="2246"/>
      <c r="G2" s="2246"/>
      <c r="H2" s="2246"/>
      <c r="I2" s="2246"/>
      <c r="J2" s="2247"/>
      <c r="K2" s="585"/>
      <c r="L2" s="585"/>
      <c r="M2" s="585"/>
      <c r="N2" s="2137"/>
      <c r="O2" s="2134"/>
      <c r="P2" s="2134"/>
      <c r="Q2" s="2134"/>
      <c r="R2" s="2134"/>
      <c r="S2" s="2134"/>
      <c r="T2" s="2134"/>
      <c r="U2" s="2134"/>
      <c r="V2" s="2137"/>
      <c r="W2" s="2134"/>
      <c r="X2" s="2135"/>
      <c r="Y2" s="585"/>
    </row>
    <row r="3" spans="1:25" ht="15.95" customHeight="1" thickBot="1" x14ac:dyDescent="0.3">
      <c r="C3" s="2137"/>
      <c r="D3" s="2134"/>
      <c r="E3" s="2134"/>
      <c r="F3" s="2134"/>
      <c r="G3" s="2134"/>
      <c r="H3" s="2134"/>
      <c r="I3" s="2134"/>
      <c r="J3" s="2135"/>
      <c r="K3" s="585"/>
      <c r="L3" s="585"/>
      <c r="M3" s="585"/>
      <c r="N3" s="1492"/>
      <c r="O3" s="585"/>
      <c r="P3" s="585"/>
      <c r="Q3" s="585"/>
      <c r="R3" s="585"/>
      <c r="S3" s="585"/>
      <c r="T3" s="585"/>
      <c r="U3" s="585"/>
      <c r="V3" s="2138"/>
      <c r="W3" s="2139"/>
      <c r="X3" s="2303"/>
      <c r="Y3" s="1595"/>
    </row>
    <row r="4" spans="1:25" s="1551" customFormat="1" ht="24" customHeight="1" thickBot="1" x14ac:dyDescent="0.3">
      <c r="A4" s="2158" t="s">
        <v>0</v>
      </c>
      <c r="B4" s="2283" t="s">
        <v>1</v>
      </c>
      <c r="C4" s="2260" t="s">
        <v>203</v>
      </c>
      <c r="D4" s="2260" t="s">
        <v>198</v>
      </c>
      <c r="E4" s="2261" t="s">
        <v>199</v>
      </c>
      <c r="F4" s="2260" t="s">
        <v>197</v>
      </c>
      <c r="G4" s="2260" t="s">
        <v>200</v>
      </c>
      <c r="H4" s="2260" t="s">
        <v>208</v>
      </c>
      <c r="I4" s="2260" t="s">
        <v>201</v>
      </c>
      <c r="J4" s="2262" t="s">
        <v>205</v>
      </c>
      <c r="K4" s="1587"/>
      <c r="L4" s="1587"/>
      <c r="M4" s="1587"/>
      <c r="N4" s="2260" t="s">
        <v>204</v>
      </c>
      <c r="O4" s="2260" t="s">
        <v>198</v>
      </c>
      <c r="P4" s="2261" t="s">
        <v>199</v>
      </c>
      <c r="Q4" s="2260" t="s">
        <v>197</v>
      </c>
      <c r="R4" s="2260" t="s">
        <v>200</v>
      </c>
      <c r="S4" s="2261" t="s">
        <v>208</v>
      </c>
      <c r="T4" s="2260" t="s">
        <v>201</v>
      </c>
      <c r="U4" s="2260" t="s">
        <v>202</v>
      </c>
      <c r="V4" s="2304" t="s">
        <v>252</v>
      </c>
      <c r="W4" s="2305"/>
      <c r="X4" s="2306"/>
      <c r="Y4" s="1586"/>
    </row>
    <row r="5" spans="1:25" s="1552" customFormat="1" ht="19.5" thickBot="1" x14ac:dyDescent="0.3">
      <c r="A5" s="2159"/>
      <c r="B5" s="2284"/>
      <c r="C5" s="2140"/>
      <c r="D5" s="2140"/>
      <c r="E5" s="2142"/>
      <c r="F5" s="2140"/>
      <c r="G5" s="2140"/>
      <c r="H5" s="2140"/>
      <c r="I5" s="2140"/>
      <c r="J5" s="2263"/>
      <c r="K5" s="1588"/>
      <c r="L5" s="1588"/>
      <c r="M5" s="1588"/>
      <c r="N5" s="2140"/>
      <c r="O5" s="2140"/>
      <c r="P5" s="2142"/>
      <c r="Q5" s="2140"/>
      <c r="R5" s="2140"/>
      <c r="S5" s="2142"/>
      <c r="T5" s="2140"/>
      <c r="U5" s="2140"/>
      <c r="V5" s="1082"/>
      <c r="W5" s="587"/>
      <c r="X5" s="618"/>
      <c r="Y5" s="619"/>
    </row>
    <row r="6" spans="1:25" s="1553" customFormat="1" ht="57" thickBot="1" x14ac:dyDescent="0.3">
      <c r="A6" s="2160"/>
      <c r="B6" s="2285"/>
      <c r="C6" s="2141"/>
      <c r="D6" s="2141"/>
      <c r="E6" s="2143"/>
      <c r="F6" s="2141"/>
      <c r="G6" s="2141"/>
      <c r="H6" s="2141"/>
      <c r="I6" s="2141"/>
      <c r="J6" s="2153"/>
      <c r="K6" s="1585"/>
      <c r="L6" s="1585"/>
      <c r="M6" s="1585"/>
      <c r="N6" s="2141"/>
      <c r="O6" s="2141"/>
      <c r="P6" s="2143"/>
      <c r="Q6" s="2141"/>
      <c r="R6" s="2141"/>
      <c r="S6" s="2143"/>
      <c r="T6" s="2141"/>
      <c r="U6" s="2141"/>
      <c r="V6" s="1087" t="s">
        <v>211</v>
      </c>
      <c r="W6" s="418" t="s">
        <v>208</v>
      </c>
      <c r="X6" s="1282" t="s">
        <v>210</v>
      </c>
      <c r="Y6" s="1589"/>
    </row>
    <row r="7" spans="1:25" ht="24" thickBot="1" x14ac:dyDescent="0.3">
      <c r="A7" s="1590"/>
      <c r="B7" s="1591"/>
      <c r="C7" s="1592"/>
      <c r="D7" s="1592"/>
      <c r="E7" s="1592"/>
      <c r="F7" s="1592"/>
      <c r="G7" s="1592"/>
      <c r="H7" s="1592"/>
      <c r="I7" s="1592"/>
      <c r="J7" s="1592"/>
      <c r="K7" s="1592"/>
      <c r="L7" s="1592"/>
      <c r="M7" s="1592"/>
      <c r="N7" s="1592"/>
      <c r="O7" s="1592"/>
      <c r="P7" s="1592"/>
      <c r="Q7" s="1592"/>
      <c r="R7" s="1592"/>
      <c r="S7" s="1592"/>
      <c r="T7" s="1592"/>
      <c r="U7" s="1592"/>
      <c r="V7" s="1593"/>
      <c r="W7" s="1592"/>
      <c r="X7" s="1594"/>
      <c r="Y7" s="1596"/>
    </row>
    <row r="8" spans="1:25" ht="24" thickBot="1" x14ac:dyDescent="0.3">
      <c r="A8" s="1590"/>
      <c r="B8" s="1591"/>
      <c r="C8" s="1592"/>
      <c r="D8" s="1592"/>
      <c r="E8" s="1592"/>
      <c r="F8" s="1592"/>
      <c r="G8" s="1592"/>
      <c r="H8" s="1592"/>
      <c r="I8" s="1592"/>
      <c r="J8" s="1592"/>
      <c r="K8" s="1592"/>
      <c r="L8" s="1592"/>
      <c r="M8" s="1592"/>
      <c r="N8" s="1592"/>
      <c r="O8" s="1592"/>
      <c r="P8" s="1592"/>
      <c r="Q8" s="1592"/>
      <c r="R8" s="1592"/>
      <c r="S8" s="1592"/>
      <c r="T8" s="1592"/>
      <c r="U8" s="1592"/>
      <c r="V8" s="1593"/>
      <c r="W8" s="1592"/>
      <c r="X8" s="1594"/>
      <c r="Y8" s="1596"/>
    </row>
    <row r="9" spans="1:25" ht="24" thickBot="1" x14ac:dyDescent="0.3">
      <c r="A9" s="1590"/>
      <c r="B9" s="1591"/>
      <c r="C9" s="1592"/>
      <c r="D9" s="1592"/>
      <c r="E9" s="1592"/>
      <c r="F9" s="1592"/>
      <c r="G9" s="1592"/>
      <c r="H9" s="1592"/>
      <c r="I9" s="1592"/>
      <c r="J9" s="1592"/>
      <c r="K9" s="1592"/>
      <c r="L9" s="1592"/>
      <c r="M9" s="1592"/>
      <c r="N9" s="1592"/>
      <c r="O9" s="1592"/>
      <c r="P9" s="1592"/>
      <c r="Q9" s="1592"/>
      <c r="R9" s="1592"/>
      <c r="S9" s="1592"/>
      <c r="T9" s="1592"/>
      <c r="U9" s="1592"/>
      <c r="V9" s="1593"/>
      <c r="W9" s="1592"/>
      <c r="X9" s="1594"/>
      <c r="Y9" s="1596"/>
    </row>
    <row r="10" spans="1:25" ht="24" thickBot="1" x14ac:dyDescent="0.3">
      <c r="A10" s="1590"/>
      <c r="B10" s="1591"/>
      <c r="C10" s="1592"/>
      <c r="D10" s="1592"/>
      <c r="E10" s="1592"/>
      <c r="F10" s="1592"/>
      <c r="G10" s="1592"/>
      <c r="H10" s="1592"/>
      <c r="I10" s="1592"/>
      <c r="J10" s="1592"/>
      <c r="K10" s="1592"/>
      <c r="L10" s="1592"/>
      <c r="M10" s="1592"/>
      <c r="N10" s="1592"/>
      <c r="O10" s="1592"/>
      <c r="P10" s="1592"/>
      <c r="Q10" s="1592"/>
      <c r="R10" s="1592"/>
      <c r="S10" s="1592"/>
      <c r="T10" s="1592"/>
      <c r="U10" s="1592"/>
      <c r="V10" s="1593"/>
      <c r="W10" s="1592"/>
      <c r="X10" s="1594"/>
      <c r="Y10" s="1596"/>
    </row>
    <row r="11" spans="1:25" ht="24" thickBot="1" x14ac:dyDescent="0.3">
      <c r="A11" s="1590"/>
      <c r="B11" s="1591"/>
      <c r="C11" s="1592"/>
      <c r="D11" s="1592"/>
      <c r="E11" s="1592"/>
      <c r="F11" s="1592"/>
      <c r="G11" s="1592"/>
      <c r="H11" s="1592"/>
      <c r="I11" s="1592"/>
      <c r="J11" s="1592"/>
      <c r="K11" s="1592"/>
      <c r="L11" s="1592"/>
      <c r="M11" s="1592"/>
      <c r="N11" s="1592"/>
      <c r="O11" s="1592"/>
      <c r="P11" s="1592"/>
      <c r="Q11" s="1592"/>
      <c r="R11" s="1592"/>
      <c r="S11" s="1592"/>
      <c r="T11" s="1592"/>
      <c r="U11" s="1592"/>
      <c r="V11" s="1593"/>
      <c r="W11" s="1592"/>
      <c r="X11" s="1594"/>
      <c r="Y11" s="1596"/>
    </row>
    <row r="12" spans="1:25" ht="24" thickBot="1" x14ac:dyDescent="0.3">
      <c r="A12" s="1590"/>
      <c r="B12" s="1591"/>
      <c r="C12" s="1592"/>
      <c r="D12" s="1592"/>
      <c r="E12" s="1592"/>
      <c r="F12" s="1592"/>
      <c r="G12" s="1592"/>
      <c r="H12" s="1592"/>
      <c r="I12" s="1592"/>
      <c r="J12" s="1592"/>
      <c r="K12" s="1592"/>
      <c r="L12" s="1592"/>
      <c r="M12" s="1592"/>
      <c r="N12" s="1592"/>
      <c r="O12" s="1592"/>
      <c r="P12" s="1592"/>
      <c r="Q12" s="1592"/>
      <c r="R12" s="1592"/>
      <c r="S12" s="1592"/>
      <c r="T12" s="1592"/>
      <c r="U12" s="1592"/>
      <c r="V12" s="1593"/>
      <c r="W12" s="1592"/>
      <c r="X12" s="1594"/>
      <c r="Y12" s="1596"/>
    </row>
    <row r="13" spans="1:25" ht="24" thickBot="1" x14ac:dyDescent="0.3">
      <c r="A13" s="1590"/>
      <c r="B13" s="1591"/>
      <c r="C13" s="1592"/>
      <c r="D13" s="1592"/>
      <c r="E13" s="1592"/>
      <c r="F13" s="1592"/>
      <c r="G13" s="1592"/>
      <c r="H13" s="1592"/>
      <c r="I13" s="1592"/>
      <c r="J13" s="1592"/>
      <c r="K13" s="1592"/>
      <c r="L13" s="1592"/>
      <c r="M13" s="1592"/>
      <c r="N13" s="1592"/>
      <c r="O13" s="1592"/>
      <c r="P13" s="1592"/>
      <c r="Q13" s="1592"/>
      <c r="R13" s="1592"/>
      <c r="S13" s="1592"/>
      <c r="T13" s="1592"/>
      <c r="U13" s="1592"/>
      <c r="V13" s="1593"/>
      <c r="W13" s="1592"/>
      <c r="X13" s="1594"/>
      <c r="Y13" s="1596"/>
    </row>
    <row r="14" spans="1:25" ht="24" thickBot="1" x14ac:dyDescent="0.3">
      <c r="A14" s="1590"/>
      <c r="B14" s="1591"/>
      <c r="C14" s="1592"/>
      <c r="D14" s="1592"/>
      <c r="E14" s="1592"/>
      <c r="F14" s="1592"/>
      <c r="G14" s="1592"/>
      <c r="H14" s="1592"/>
      <c r="I14" s="1592"/>
      <c r="J14" s="1592"/>
      <c r="K14" s="1592"/>
      <c r="L14" s="1592"/>
      <c r="M14" s="1592"/>
      <c r="N14" s="1592"/>
      <c r="O14" s="1592"/>
      <c r="P14" s="1592"/>
      <c r="Q14" s="1592"/>
      <c r="R14" s="1592"/>
      <c r="S14" s="1592"/>
      <c r="T14" s="1592"/>
      <c r="U14" s="1592"/>
      <c r="V14" s="1593"/>
      <c r="W14" s="1592"/>
      <c r="X14" s="1594"/>
      <c r="Y14" s="1596"/>
    </row>
    <row r="15" spans="1:25" s="192" customFormat="1" ht="33" customHeight="1" thickBot="1" x14ac:dyDescent="0.3">
      <c r="A15" s="2191" t="s">
        <v>2</v>
      </c>
      <c r="B15" s="2192"/>
      <c r="C15" s="2192"/>
      <c r="D15" s="2192"/>
      <c r="E15" s="2192"/>
      <c r="F15" s="2192"/>
      <c r="G15" s="2192"/>
      <c r="H15" s="2192"/>
      <c r="I15" s="2192"/>
      <c r="J15" s="2192"/>
      <c r="K15" s="2192"/>
      <c r="L15" s="2192"/>
      <c r="M15" s="2192"/>
      <c r="N15" s="2192"/>
      <c r="O15" s="2192"/>
      <c r="P15" s="2192"/>
      <c r="Q15" s="2192"/>
      <c r="R15" s="2192"/>
      <c r="S15" s="2192"/>
      <c r="T15" s="2192"/>
      <c r="U15" s="2192"/>
      <c r="V15" s="2192"/>
      <c r="W15" s="2192"/>
      <c r="X15" s="2192"/>
      <c r="Y15" s="1575"/>
    </row>
    <row r="16" spans="1:25" s="1281" customFormat="1" ht="16.5" thickBot="1" x14ac:dyDescent="0.3">
      <c r="A16" s="2307" t="s">
        <v>3</v>
      </c>
      <c r="B16" s="2308"/>
      <c r="C16" s="2308"/>
      <c r="D16" s="2308"/>
      <c r="E16" s="2308"/>
      <c r="F16" s="2308"/>
      <c r="G16" s="2308"/>
      <c r="H16" s="2308"/>
      <c r="I16" s="2308"/>
      <c r="J16" s="2308"/>
      <c r="K16" s="2308"/>
      <c r="L16" s="2308"/>
      <c r="M16" s="2308"/>
      <c r="N16" s="2308"/>
      <c r="O16" s="2308"/>
      <c r="P16" s="2308"/>
      <c r="Q16" s="2308"/>
      <c r="R16" s="2308"/>
      <c r="S16" s="2308"/>
      <c r="T16" s="2308"/>
      <c r="U16" s="2308"/>
      <c r="V16" s="2308"/>
      <c r="W16" s="2308"/>
      <c r="X16" s="2308"/>
      <c r="Y16" s="1576"/>
    </row>
    <row r="17" spans="1:26" s="117" customFormat="1" ht="47.25" x14ac:dyDescent="0.25">
      <c r="A17" s="1213" t="s">
        <v>4</v>
      </c>
      <c r="B17" s="1283" t="s">
        <v>5</v>
      </c>
      <c r="C17" s="1413">
        <v>0.22</v>
      </c>
      <c r="D17" s="1276">
        <v>0.28999999999999998</v>
      </c>
      <c r="E17" s="1215">
        <v>0.245</v>
      </c>
      <c r="F17" s="1277">
        <v>0.34</v>
      </c>
      <c r="G17" s="1215">
        <v>0.29499999999999998</v>
      </c>
      <c r="H17" s="1278">
        <v>0.68</v>
      </c>
      <c r="I17" s="1215">
        <v>0.34499999999999997</v>
      </c>
      <c r="J17" s="600">
        <v>0.45</v>
      </c>
      <c r="K17" s="600"/>
      <c r="L17" s="600"/>
      <c r="M17" s="600"/>
      <c r="N17" s="1493">
        <v>0.23</v>
      </c>
      <c r="O17" s="1279">
        <v>0.26</v>
      </c>
      <c r="P17" s="1216">
        <v>0.30333333333333329</v>
      </c>
      <c r="Q17" s="1166">
        <v>0.09</v>
      </c>
      <c r="R17" s="1217">
        <v>0.35499999999999998</v>
      </c>
      <c r="S17" s="1166">
        <v>0.2</v>
      </c>
      <c r="T17" s="565">
        <v>0.4</v>
      </c>
      <c r="U17" s="1080"/>
      <c r="V17" s="1531">
        <v>0.03</v>
      </c>
      <c r="W17" s="1280">
        <v>0.12</v>
      </c>
      <c r="X17" s="1389">
        <v>0.08</v>
      </c>
      <c r="Y17" s="1597"/>
      <c r="Z17" s="1315"/>
    </row>
    <row r="18" spans="1:26" s="626" customFormat="1" ht="47.25" x14ac:dyDescent="0.25">
      <c r="A18" s="1121" t="s">
        <v>6</v>
      </c>
      <c r="B18" s="18" t="s">
        <v>5</v>
      </c>
      <c r="C18" s="675">
        <v>0.15</v>
      </c>
      <c r="D18" s="1119">
        <v>0.23</v>
      </c>
      <c r="E18" s="520">
        <v>0.19</v>
      </c>
      <c r="F18" s="311">
        <v>0.33</v>
      </c>
      <c r="G18" s="520">
        <v>0.24</v>
      </c>
      <c r="H18" s="523" t="s">
        <v>196</v>
      </c>
      <c r="I18" s="520">
        <v>0.29500000000000004</v>
      </c>
      <c r="J18" s="62">
        <v>0.35</v>
      </c>
      <c r="K18" s="62"/>
      <c r="L18" s="62"/>
      <c r="M18" s="62"/>
      <c r="N18" s="1494">
        <v>0.26</v>
      </c>
      <c r="O18" s="1120">
        <v>0.19</v>
      </c>
      <c r="P18" s="60">
        <v>0.29000000000000004</v>
      </c>
      <c r="Q18" s="222">
        <v>0.11</v>
      </c>
      <c r="R18" s="553">
        <v>0.32999999999999996</v>
      </c>
      <c r="S18" s="164">
        <v>0.1</v>
      </c>
      <c r="T18" s="556">
        <v>0.37</v>
      </c>
      <c r="U18" s="777"/>
      <c r="V18" s="1532">
        <v>0.18</v>
      </c>
      <c r="W18" s="481">
        <v>0.47</v>
      </c>
      <c r="X18" s="1390">
        <v>0.23</v>
      </c>
      <c r="Y18" s="1598"/>
      <c r="Z18" s="1313"/>
    </row>
    <row r="19" spans="1:26" s="626" customFormat="1" ht="47.25" x14ac:dyDescent="0.25">
      <c r="A19" s="1117" t="s">
        <v>7</v>
      </c>
      <c r="B19" s="18" t="s">
        <v>5</v>
      </c>
      <c r="C19" s="675">
        <v>0.39</v>
      </c>
      <c r="D19" s="1119">
        <v>0.65</v>
      </c>
      <c r="E19" s="520">
        <v>0.42500000000000004</v>
      </c>
      <c r="F19" s="311">
        <v>0.59</v>
      </c>
      <c r="G19" s="520">
        <v>0.52500000000000002</v>
      </c>
      <c r="H19" s="523">
        <v>0.5</v>
      </c>
      <c r="I19" s="520">
        <v>0.6</v>
      </c>
      <c r="J19" s="62">
        <v>0.59</v>
      </c>
      <c r="K19" s="62"/>
      <c r="L19" s="62"/>
      <c r="M19" s="62"/>
      <c r="N19" s="1494">
        <v>0.51</v>
      </c>
      <c r="O19" s="1120">
        <v>0.43</v>
      </c>
      <c r="P19" s="60">
        <v>0.52999999999999992</v>
      </c>
      <c r="Q19" s="164">
        <v>0.14000000000000001</v>
      </c>
      <c r="R19" s="553">
        <v>0.5</v>
      </c>
      <c r="S19" s="164">
        <v>0.41</v>
      </c>
      <c r="T19" s="556">
        <v>0.53</v>
      </c>
      <c r="U19" s="777"/>
      <c r="V19" s="1532">
        <v>0.68</v>
      </c>
      <c r="W19" s="481">
        <v>0.31</v>
      </c>
      <c r="X19" s="1390">
        <v>0.73</v>
      </c>
      <c r="Y19" s="1598"/>
      <c r="Z19" s="1313"/>
    </row>
    <row r="20" spans="1:26" s="1164" customFormat="1" ht="48" thickBot="1" x14ac:dyDescent="0.3">
      <c r="A20" s="1269" t="s">
        <v>8</v>
      </c>
      <c r="B20" s="21" t="s">
        <v>5</v>
      </c>
      <c r="C20" s="1414">
        <v>0.6</v>
      </c>
      <c r="D20" s="1270">
        <v>0.69</v>
      </c>
      <c r="E20" s="1231">
        <v>0.65</v>
      </c>
      <c r="F20" s="1271">
        <v>0.76</v>
      </c>
      <c r="G20" s="1231">
        <v>0.7</v>
      </c>
      <c r="H20" s="1272">
        <v>0.68</v>
      </c>
      <c r="I20" s="1231">
        <v>0.75</v>
      </c>
      <c r="J20" s="605">
        <v>0.8</v>
      </c>
      <c r="K20" s="605"/>
      <c r="L20" s="605"/>
      <c r="M20" s="605"/>
      <c r="N20" s="1495">
        <v>0.33</v>
      </c>
      <c r="O20" s="1273">
        <v>0.19</v>
      </c>
      <c r="P20" s="1211">
        <v>0.38</v>
      </c>
      <c r="Q20" s="1176" t="s">
        <v>196</v>
      </c>
      <c r="R20" s="1260" t="e">
        <v>#DIV/0!</v>
      </c>
      <c r="S20" s="1176" t="s">
        <v>196</v>
      </c>
      <c r="T20" s="1234" t="e">
        <v>#DIV/0!</v>
      </c>
      <c r="U20" s="1081"/>
      <c r="V20" s="1533">
        <v>0.26</v>
      </c>
      <c r="W20" s="1267">
        <v>0.63</v>
      </c>
      <c r="X20" s="1391">
        <v>0.31</v>
      </c>
      <c r="Y20" s="1599"/>
      <c r="Z20" s="1314"/>
    </row>
    <row r="21" spans="1:26" s="1169" customFormat="1" ht="16.5" thickBot="1" x14ac:dyDescent="0.3">
      <c r="A21" s="2188" t="s">
        <v>9</v>
      </c>
      <c r="B21" s="2189"/>
      <c r="C21" s="2189"/>
      <c r="D21" s="2189"/>
      <c r="E21" s="2189"/>
      <c r="F21" s="2189"/>
      <c r="G21" s="2189"/>
      <c r="H21" s="2189"/>
      <c r="I21" s="2189"/>
      <c r="J21" s="2189"/>
      <c r="K21" s="2189"/>
      <c r="L21" s="2189"/>
      <c r="M21" s="2189"/>
      <c r="N21" s="2189"/>
      <c r="O21" s="2189"/>
      <c r="P21" s="2189"/>
      <c r="Q21" s="2189"/>
      <c r="R21" s="2189"/>
      <c r="S21" s="2189"/>
      <c r="T21" s="2189"/>
      <c r="U21" s="1077"/>
      <c r="V21" s="1526"/>
      <c r="W21" s="1229"/>
      <c r="X21" s="70"/>
      <c r="Y21" s="3"/>
      <c r="Z21" s="1378"/>
    </row>
    <row r="22" spans="1:26" s="117" customFormat="1" ht="31.5" x14ac:dyDescent="0.25">
      <c r="A22" s="1214" t="s">
        <v>10</v>
      </c>
      <c r="B22" s="22" t="s">
        <v>11</v>
      </c>
      <c r="C22" s="1415">
        <v>0</v>
      </c>
      <c r="D22" s="1262">
        <v>5</v>
      </c>
      <c r="E22" s="1180">
        <v>15</v>
      </c>
      <c r="F22" s="343">
        <v>7</v>
      </c>
      <c r="G22" s="1180">
        <v>20</v>
      </c>
      <c r="H22" s="386">
        <v>12</v>
      </c>
      <c r="I22" s="1180">
        <v>23</v>
      </c>
      <c r="J22" s="1303">
        <v>28</v>
      </c>
      <c r="K22" s="1303"/>
      <c r="L22" s="1303"/>
      <c r="M22" s="1303"/>
      <c r="N22" s="1496">
        <v>3</v>
      </c>
      <c r="O22" s="1275">
        <v>6</v>
      </c>
      <c r="P22" s="1206">
        <v>9</v>
      </c>
      <c r="Q22" s="343">
        <v>4</v>
      </c>
      <c r="R22" s="1206">
        <v>10</v>
      </c>
      <c r="S22" s="343">
        <v>5</v>
      </c>
      <c r="T22" s="1206">
        <v>13</v>
      </c>
      <c r="U22" s="790"/>
      <c r="V22" s="1534">
        <v>0</v>
      </c>
      <c r="W22" s="1179">
        <v>46</v>
      </c>
      <c r="X22" s="1392">
        <v>4</v>
      </c>
      <c r="Y22" s="1600"/>
      <c r="Z22" s="1315"/>
    </row>
    <row r="23" spans="1:26" s="1164" customFormat="1" ht="32.25" thickBot="1" x14ac:dyDescent="0.3">
      <c r="A23" s="1174" t="s">
        <v>12</v>
      </c>
      <c r="B23" s="1284" t="s">
        <v>11</v>
      </c>
      <c r="C23" s="1416">
        <v>0</v>
      </c>
      <c r="D23" s="1266">
        <v>0.71</v>
      </c>
      <c r="E23" s="528">
        <v>0.48</v>
      </c>
      <c r="F23" s="68">
        <v>0.47</v>
      </c>
      <c r="G23" s="1184">
        <v>0.7</v>
      </c>
      <c r="H23" s="530">
        <v>0.44</v>
      </c>
      <c r="I23" s="1184">
        <v>0.8</v>
      </c>
      <c r="J23" s="1304">
        <v>0.7</v>
      </c>
      <c r="K23" s="1304"/>
      <c r="L23" s="1304"/>
      <c r="M23" s="1304"/>
      <c r="N23" s="1497">
        <v>0.14000000000000001</v>
      </c>
      <c r="O23" s="530">
        <v>0.27</v>
      </c>
      <c r="P23" s="1211">
        <v>0.39999999999999997</v>
      </c>
      <c r="Q23" s="441">
        <v>0.33</v>
      </c>
      <c r="R23" s="1260">
        <v>0.42500000000000004</v>
      </c>
      <c r="S23" s="441">
        <v>0.45</v>
      </c>
      <c r="T23" s="1234">
        <v>0.5</v>
      </c>
      <c r="U23" s="1081"/>
      <c r="V23" s="1533">
        <v>0</v>
      </c>
      <c r="W23" s="1267">
        <f>46/58</f>
        <v>0.7931034482758621</v>
      </c>
      <c r="X23" s="1393">
        <v>0.65</v>
      </c>
      <c r="Y23" s="1601"/>
      <c r="Z23" s="1314"/>
    </row>
    <row r="24" spans="1:26" s="1169" customFormat="1" ht="16.5" thickBot="1" x14ac:dyDescent="0.3">
      <c r="A24" s="2188" t="s">
        <v>13</v>
      </c>
      <c r="B24" s="2189"/>
      <c r="C24" s="2189"/>
      <c r="D24" s="2189"/>
      <c r="E24" s="2189"/>
      <c r="F24" s="2189"/>
      <c r="G24" s="2189"/>
      <c r="H24" s="2189"/>
      <c r="I24" s="2189"/>
      <c r="J24" s="2189"/>
      <c r="K24" s="2189"/>
      <c r="L24" s="2189"/>
      <c r="M24" s="2189"/>
      <c r="N24" s="2189"/>
      <c r="O24" s="2189"/>
      <c r="P24" s="2189"/>
      <c r="Q24" s="2189"/>
      <c r="R24" s="2189"/>
      <c r="S24" s="2189"/>
      <c r="T24" s="2189"/>
      <c r="U24" s="1077"/>
      <c r="V24" s="1526"/>
      <c r="W24" s="1229"/>
      <c r="X24" s="70"/>
      <c r="Y24" s="3"/>
      <c r="Z24" s="1378"/>
    </row>
    <row r="25" spans="1:26" s="117" customFormat="1" ht="50.45" customHeight="1" x14ac:dyDescent="0.25">
      <c r="A25" s="1165" t="s">
        <v>14</v>
      </c>
      <c r="B25" s="22" t="s">
        <v>15</v>
      </c>
      <c r="C25" s="1417">
        <v>0</v>
      </c>
      <c r="D25" s="1251">
        <v>2</v>
      </c>
      <c r="E25" s="1180">
        <v>0</v>
      </c>
      <c r="F25" s="343">
        <v>3</v>
      </c>
      <c r="G25" s="1180">
        <v>7</v>
      </c>
      <c r="H25" s="386">
        <v>37</v>
      </c>
      <c r="I25" s="1180">
        <v>10</v>
      </c>
      <c r="J25" s="594">
        <v>24</v>
      </c>
      <c r="K25" s="594"/>
      <c r="L25" s="594"/>
      <c r="M25" s="594"/>
      <c r="N25" s="1498">
        <v>0</v>
      </c>
      <c r="O25" s="1268">
        <v>3</v>
      </c>
      <c r="P25" s="1206">
        <v>6</v>
      </c>
      <c r="Q25" s="343">
        <v>5</v>
      </c>
      <c r="R25" s="1181">
        <v>1</v>
      </c>
      <c r="S25" s="343">
        <v>6</v>
      </c>
      <c r="T25" s="1181">
        <v>6</v>
      </c>
      <c r="U25" s="790"/>
      <c r="V25" s="1456">
        <v>3</v>
      </c>
      <c r="W25" s="343">
        <v>10</v>
      </c>
      <c r="X25" s="1394">
        <v>4</v>
      </c>
      <c r="Y25" s="1602"/>
      <c r="Z25" s="1315"/>
    </row>
    <row r="26" spans="1:26" s="626" customFormat="1" ht="41.1" customHeight="1" x14ac:dyDescent="0.25">
      <c r="A26" s="1118" t="s">
        <v>16</v>
      </c>
      <c r="B26" s="18" t="s">
        <v>17</v>
      </c>
      <c r="C26" s="675">
        <v>0</v>
      </c>
      <c r="D26" s="1119">
        <v>0.35</v>
      </c>
      <c r="E26" s="520">
        <v>4.9999999999999996E-2</v>
      </c>
      <c r="F26" s="5">
        <v>0.55000000000000004</v>
      </c>
      <c r="G26" s="520">
        <v>0.44999999999999996</v>
      </c>
      <c r="H26" s="384">
        <v>0.55000000000000004</v>
      </c>
      <c r="I26" s="520">
        <v>0.35000000000000003</v>
      </c>
      <c r="J26" s="62">
        <v>0.5</v>
      </c>
      <c r="K26" s="62"/>
      <c r="L26" s="62"/>
      <c r="M26" s="62"/>
      <c r="N26" s="1499">
        <v>0</v>
      </c>
      <c r="O26" s="1088">
        <v>0.06</v>
      </c>
      <c r="P26" s="60">
        <v>0.20000000000000004</v>
      </c>
      <c r="Q26" s="222">
        <v>1</v>
      </c>
      <c r="R26" s="553">
        <v>0.33333333333333331</v>
      </c>
      <c r="S26" s="222">
        <v>0.83</v>
      </c>
      <c r="T26" s="556">
        <v>0.76666666666666661</v>
      </c>
      <c r="U26" s="777"/>
      <c r="V26" s="1455">
        <v>1</v>
      </c>
      <c r="W26" s="5">
        <v>0.3</v>
      </c>
      <c r="X26" s="1395">
        <v>0.75</v>
      </c>
      <c r="Y26" s="1603"/>
      <c r="Z26" s="1313"/>
    </row>
    <row r="27" spans="1:26" s="1164" customFormat="1" ht="32.25" thickBot="1" x14ac:dyDescent="0.3">
      <c r="A27" s="1209" t="s">
        <v>18</v>
      </c>
      <c r="B27" s="67" t="s">
        <v>19</v>
      </c>
      <c r="C27" s="1418">
        <v>0</v>
      </c>
      <c r="D27" s="1230">
        <v>0.17</v>
      </c>
      <c r="E27" s="1231" t="e">
        <v>#REF!</v>
      </c>
      <c r="F27" s="68">
        <v>0.5</v>
      </c>
      <c r="G27" s="1231">
        <v>0.1</v>
      </c>
      <c r="H27" s="530">
        <v>0.31</v>
      </c>
      <c r="I27" s="1231">
        <v>0.1</v>
      </c>
      <c r="J27" s="605">
        <v>0.5</v>
      </c>
      <c r="K27" s="605"/>
      <c r="L27" s="605"/>
      <c r="M27" s="605"/>
      <c r="N27" s="1500">
        <v>0</v>
      </c>
      <c r="O27" s="1235">
        <v>0</v>
      </c>
      <c r="P27" s="1211">
        <v>0.5</v>
      </c>
      <c r="Q27" s="441">
        <v>0</v>
      </c>
      <c r="R27" s="1260">
        <v>0</v>
      </c>
      <c r="S27" s="441"/>
      <c r="T27" s="1261">
        <v>0</v>
      </c>
      <c r="U27" s="451"/>
      <c r="V27" s="1418">
        <v>1</v>
      </c>
      <c r="W27" s="68">
        <v>0.19</v>
      </c>
      <c r="X27" s="1393">
        <v>0.6</v>
      </c>
      <c r="Y27" s="1601"/>
      <c r="Z27" s="1314"/>
    </row>
    <row r="28" spans="1:26" s="1265" customFormat="1" ht="16.5" thickBot="1" x14ac:dyDescent="0.3">
      <c r="A28" s="2188" t="s">
        <v>20</v>
      </c>
      <c r="B28" s="2189"/>
      <c r="C28" s="2189"/>
      <c r="D28" s="2189"/>
      <c r="E28" s="2189"/>
      <c r="F28" s="2189"/>
      <c r="G28" s="2189"/>
      <c r="H28" s="2189"/>
      <c r="I28" s="2189"/>
      <c r="J28" s="2189"/>
      <c r="K28" s="2189"/>
      <c r="L28" s="2189"/>
      <c r="M28" s="2189"/>
      <c r="N28" s="2189"/>
      <c r="O28" s="2189"/>
      <c r="P28" s="2189"/>
      <c r="Q28" s="2189"/>
      <c r="R28" s="2189"/>
      <c r="S28" s="2189"/>
      <c r="T28" s="2189"/>
      <c r="U28" s="1077"/>
      <c r="V28" s="1535"/>
      <c r="X28" s="70"/>
      <c r="Y28" s="3"/>
      <c r="Z28" s="1379"/>
    </row>
    <row r="29" spans="1:26" s="1264" customFormat="1" ht="47.25" x14ac:dyDescent="0.25">
      <c r="A29" s="1165" t="s">
        <v>21</v>
      </c>
      <c r="B29" s="1285" t="s">
        <v>22</v>
      </c>
      <c r="C29" s="1419">
        <v>0</v>
      </c>
      <c r="D29" s="1263">
        <v>1</v>
      </c>
      <c r="E29" s="1215">
        <v>0.375</v>
      </c>
      <c r="F29" s="74">
        <v>0.1</v>
      </c>
      <c r="G29" s="1215">
        <v>0.875</v>
      </c>
      <c r="H29" s="533">
        <v>0.6</v>
      </c>
      <c r="I29" s="1200">
        <v>0.875</v>
      </c>
      <c r="J29" s="600">
        <v>0.53</v>
      </c>
      <c r="K29" s="600"/>
      <c r="L29" s="600"/>
      <c r="M29" s="600"/>
      <c r="N29" s="1501">
        <v>0</v>
      </c>
      <c r="O29" s="533">
        <v>0</v>
      </c>
      <c r="P29" s="1216">
        <v>0</v>
      </c>
      <c r="Q29" s="1243">
        <v>0</v>
      </c>
      <c r="R29" s="1217">
        <v>0</v>
      </c>
      <c r="S29" s="1243">
        <v>1</v>
      </c>
      <c r="T29" s="565">
        <v>0.1</v>
      </c>
      <c r="U29" s="594"/>
      <c r="V29" s="1454">
        <v>0.14000000000000001</v>
      </c>
      <c r="W29" s="74">
        <v>0.26</v>
      </c>
      <c r="X29" s="1396">
        <v>0.75</v>
      </c>
      <c r="Y29" s="1604"/>
      <c r="Z29" s="1380"/>
    </row>
    <row r="30" spans="1:26" s="626" customFormat="1" ht="47.25" x14ac:dyDescent="0.25">
      <c r="A30" s="1118" t="s">
        <v>23</v>
      </c>
      <c r="B30" s="18" t="s">
        <v>24</v>
      </c>
      <c r="C30" s="1420">
        <v>0</v>
      </c>
      <c r="D30" s="283">
        <v>0</v>
      </c>
      <c r="E30" s="230">
        <v>7.0000000000000007E-2</v>
      </c>
      <c r="F30" s="5">
        <v>0</v>
      </c>
      <c r="G30" s="520" t="e">
        <v>#DIV/0!</v>
      </c>
      <c r="H30" s="384">
        <v>0.63</v>
      </c>
      <c r="I30" s="231">
        <v>0.35</v>
      </c>
      <c r="J30" s="62">
        <v>0.48</v>
      </c>
      <c r="K30" s="62"/>
      <c r="L30" s="62"/>
      <c r="M30" s="62"/>
      <c r="N30" s="1499">
        <v>0</v>
      </c>
      <c r="O30" s="384">
        <v>0</v>
      </c>
      <c r="P30" s="60">
        <v>0.3666666666666667</v>
      </c>
      <c r="Q30" s="164">
        <v>1</v>
      </c>
      <c r="R30" s="556">
        <v>0.39999999999999997</v>
      </c>
      <c r="S30" s="8"/>
      <c r="T30" s="60">
        <v>0.46666666666666662</v>
      </c>
      <c r="U30" s="338"/>
      <c r="V30" s="1455">
        <v>0.14000000000000001</v>
      </c>
      <c r="W30" s="5">
        <v>0.21</v>
      </c>
      <c r="X30" s="1397">
        <v>0.75</v>
      </c>
      <c r="Y30" s="1605"/>
      <c r="Z30" s="1313"/>
    </row>
    <row r="31" spans="1:26" s="1164" customFormat="1" ht="48" thickBot="1" x14ac:dyDescent="0.3">
      <c r="A31" s="1209" t="s">
        <v>25</v>
      </c>
      <c r="B31" s="21" t="s">
        <v>26</v>
      </c>
      <c r="C31" s="1421">
        <v>0</v>
      </c>
      <c r="D31" s="1254">
        <v>10</v>
      </c>
      <c r="E31" s="1258">
        <v>12</v>
      </c>
      <c r="F31" s="428">
        <v>0</v>
      </c>
      <c r="G31" s="1158">
        <v>10</v>
      </c>
      <c r="H31" s="385">
        <v>7</v>
      </c>
      <c r="I31" s="1158">
        <v>12</v>
      </c>
      <c r="J31" s="596">
        <v>30</v>
      </c>
      <c r="K31" s="596"/>
      <c r="L31" s="596"/>
      <c r="M31" s="596"/>
      <c r="N31" s="1502">
        <v>0</v>
      </c>
      <c r="O31" s="385">
        <v>0</v>
      </c>
      <c r="P31" s="1161">
        <v>5</v>
      </c>
      <c r="Q31" s="14">
        <v>24</v>
      </c>
      <c r="R31" s="1222">
        <v>21</v>
      </c>
      <c r="S31" s="14">
        <v>68</v>
      </c>
      <c r="T31" s="1222">
        <v>54</v>
      </c>
      <c r="U31" s="339"/>
      <c r="V31" s="1457">
        <v>2</v>
      </c>
      <c r="W31" s="428">
        <v>20</v>
      </c>
      <c r="X31" s="1398">
        <v>10</v>
      </c>
      <c r="Y31" s="1606"/>
      <c r="Z31" s="1314"/>
    </row>
    <row r="32" spans="1:26" s="1169" customFormat="1" ht="16.5" thickBot="1" x14ac:dyDescent="0.3">
      <c r="A32" s="2188" t="s">
        <v>27</v>
      </c>
      <c r="B32" s="2189"/>
      <c r="C32" s="2189"/>
      <c r="D32" s="2189"/>
      <c r="E32" s="2189"/>
      <c r="F32" s="2189"/>
      <c r="G32" s="2189"/>
      <c r="H32" s="2189"/>
      <c r="I32" s="2189"/>
      <c r="J32" s="2189"/>
      <c r="K32" s="2189"/>
      <c r="L32" s="2189"/>
      <c r="M32" s="2189"/>
      <c r="N32" s="2189"/>
      <c r="O32" s="2189"/>
      <c r="P32" s="2189"/>
      <c r="Q32" s="2189"/>
      <c r="R32" s="2189"/>
      <c r="S32" s="2189"/>
      <c r="T32" s="2189"/>
      <c r="U32" s="1077"/>
      <c r="V32" s="1526"/>
      <c r="W32" s="1229"/>
      <c r="X32" s="70"/>
      <c r="Y32" s="3"/>
      <c r="Z32" s="1378"/>
    </row>
    <row r="33" spans="1:26" s="117" customFormat="1" ht="47.25" x14ac:dyDescent="0.25">
      <c r="A33" s="1165" t="s">
        <v>28</v>
      </c>
      <c r="B33" s="22" t="s">
        <v>29</v>
      </c>
      <c r="C33" s="1415">
        <v>0</v>
      </c>
      <c r="D33" s="1259" t="s">
        <v>217</v>
      </c>
      <c r="E33" s="1252">
        <v>6</v>
      </c>
      <c r="F33" s="343">
        <v>0</v>
      </c>
      <c r="G33" s="1180">
        <v>1</v>
      </c>
      <c r="H33" s="386">
        <v>2</v>
      </c>
      <c r="I33" s="1180">
        <v>11</v>
      </c>
      <c r="J33" s="594">
        <v>1</v>
      </c>
      <c r="K33" s="594"/>
      <c r="L33" s="594"/>
      <c r="M33" s="594"/>
      <c r="N33" s="1498">
        <v>0</v>
      </c>
      <c r="O33" s="386">
        <v>3</v>
      </c>
      <c r="P33" s="1206">
        <v>1</v>
      </c>
      <c r="Q33" s="50">
        <v>1</v>
      </c>
      <c r="R33" s="1181">
        <v>1</v>
      </c>
      <c r="S33" s="50">
        <v>2</v>
      </c>
      <c r="T33" s="1181">
        <v>3</v>
      </c>
      <c r="U33" s="790"/>
      <c r="V33" s="1456">
        <v>1</v>
      </c>
      <c r="W33" s="343">
        <v>29</v>
      </c>
      <c r="X33" s="1399">
        <v>120</v>
      </c>
      <c r="Y33" s="1607"/>
      <c r="Z33" s="1315"/>
    </row>
    <row r="34" spans="1:26" s="626" customFormat="1" ht="37.5" customHeight="1" x14ac:dyDescent="0.25">
      <c r="A34" s="1118" t="s">
        <v>30</v>
      </c>
      <c r="B34" s="18" t="s">
        <v>31</v>
      </c>
      <c r="C34" s="827"/>
      <c r="D34" s="1128"/>
      <c r="E34" s="8"/>
      <c r="F34" s="8">
        <v>0</v>
      </c>
      <c r="G34" s="8"/>
      <c r="H34" s="534" t="s">
        <v>192</v>
      </c>
      <c r="I34" s="8"/>
      <c r="J34" s="595"/>
      <c r="K34" s="595"/>
      <c r="L34" s="595"/>
      <c r="M34" s="595"/>
      <c r="N34" s="1503">
        <v>0</v>
      </c>
      <c r="O34" s="378">
        <v>34</v>
      </c>
      <c r="P34" s="1125">
        <v>20</v>
      </c>
      <c r="Q34" s="8">
        <v>0</v>
      </c>
      <c r="R34" s="1130">
        <v>10</v>
      </c>
      <c r="S34" s="8">
        <v>0</v>
      </c>
      <c r="T34" s="1130">
        <v>20</v>
      </c>
      <c r="U34" s="338"/>
      <c r="V34" s="1458"/>
      <c r="W34" s="79"/>
      <c r="X34" s="31"/>
      <c r="Y34" s="431"/>
      <c r="Z34" s="1313"/>
    </row>
    <row r="35" spans="1:26" s="626" customFormat="1" ht="31.5" x14ac:dyDescent="0.25">
      <c r="A35" s="38" t="s">
        <v>191</v>
      </c>
      <c r="B35" s="18" t="s">
        <v>32</v>
      </c>
      <c r="C35" s="1422">
        <v>40</v>
      </c>
      <c r="D35" s="1128">
        <v>89</v>
      </c>
      <c r="E35" s="1127">
        <v>50</v>
      </c>
      <c r="F35" s="79">
        <v>0</v>
      </c>
      <c r="G35" s="1124">
        <v>100</v>
      </c>
      <c r="H35" s="378">
        <v>0</v>
      </c>
      <c r="I35" s="1124">
        <v>150</v>
      </c>
      <c r="J35" s="595">
        <v>200</v>
      </c>
      <c r="K35" s="595"/>
      <c r="L35" s="595"/>
      <c r="M35" s="595"/>
      <c r="N35" s="1503">
        <v>0</v>
      </c>
      <c r="O35" s="378">
        <v>1</v>
      </c>
      <c r="P35" s="1125">
        <v>9</v>
      </c>
      <c r="Q35" s="8">
        <v>5</v>
      </c>
      <c r="R35" s="1130">
        <v>5</v>
      </c>
      <c r="S35" s="8">
        <v>12</v>
      </c>
      <c r="T35" s="1130">
        <v>13</v>
      </c>
      <c r="U35" s="338"/>
      <c r="V35" s="1458">
        <v>20</v>
      </c>
      <c r="W35" s="79">
        <v>122</v>
      </c>
      <c r="X35" s="1400">
        <v>2</v>
      </c>
      <c r="Y35" s="1608"/>
      <c r="Z35" s="1313"/>
    </row>
    <row r="36" spans="1:26" s="1164" customFormat="1" ht="48" thickBot="1" x14ac:dyDescent="0.3">
      <c r="A36" s="1155" t="s">
        <v>33</v>
      </c>
      <c r="B36" s="21" t="s">
        <v>29</v>
      </c>
      <c r="C36" s="1423">
        <v>0</v>
      </c>
      <c r="D36" s="1254" t="s">
        <v>212</v>
      </c>
      <c r="E36" s="1158">
        <v>6</v>
      </c>
      <c r="F36" s="428" t="s">
        <v>213</v>
      </c>
      <c r="G36" s="1158">
        <v>1</v>
      </c>
      <c r="H36" s="385" t="s">
        <v>214</v>
      </c>
      <c r="I36" s="1158">
        <v>11</v>
      </c>
      <c r="J36" s="596">
        <v>1030</v>
      </c>
      <c r="K36" s="596"/>
      <c r="L36" s="596"/>
      <c r="M36" s="596"/>
      <c r="N36" s="1502">
        <v>0</v>
      </c>
      <c r="O36" s="385">
        <v>2</v>
      </c>
      <c r="P36" s="1161">
        <v>1</v>
      </c>
      <c r="Q36" s="14">
        <v>3</v>
      </c>
      <c r="R36" s="1222">
        <v>1</v>
      </c>
      <c r="S36" s="14">
        <v>1</v>
      </c>
      <c r="T36" s="1222">
        <v>1</v>
      </c>
      <c r="U36" s="339"/>
      <c r="V36" s="1457">
        <v>6</v>
      </c>
      <c r="W36" s="428">
        <v>17</v>
      </c>
      <c r="X36" s="1398">
        <v>40</v>
      </c>
      <c r="Y36" s="1606"/>
      <c r="Z36" s="1314"/>
    </row>
    <row r="37" spans="1:26" s="1246" customFormat="1" ht="15.75" x14ac:dyDescent="0.25">
      <c r="A37" s="2309" t="s">
        <v>34</v>
      </c>
      <c r="B37" s="2310"/>
      <c r="C37" s="2310"/>
      <c r="D37" s="2310"/>
      <c r="E37" s="2310"/>
      <c r="F37" s="2310"/>
      <c r="G37" s="2310"/>
      <c r="H37" s="2310"/>
      <c r="I37" s="2310"/>
      <c r="J37" s="2310"/>
      <c r="K37" s="2310"/>
      <c r="L37" s="2310"/>
      <c r="M37" s="2310"/>
      <c r="N37" s="2310"/>
      <c r="O37" s="2310"/>
      <c r="P37" s="2310"/>
      <c r="Q37" s="2310"/>
      <c r="R37" s="2310"/>
      <c r="S37" s="2310"/>
      <c r="T37" s="2310"/>
      <c r="U37" s="2310"/>
      <c r="V37" s="2310"/>
      <c r="W37" s="2310"/>
      <c r="X37" s="2310"/>
      <c r="Y37" s="1609"/>
      <c r="Z37" s="1381"/>
    </row>
    <row r="38" spans="1:26" s="1248" customFormat="1" ht="16.5" thickBot="1" x14ac:dyDescent="0.3">
      <c r="A38" s="2311" t="s">
        <v>35</v>
      </c>
      <c r="B38" s="2312"/>
      <c r="C38" s="2312"/>
      <c r="D38" s="2312"/>
      <c r="E38" s="2312"/>
      <c r="F38" s="2312"/>
      <c r="G38" s="2312"/>
      <c r="H38" s="2312"/>
      <c r="I38" s="2312"/>
      <c r="J38" s="2312"/>
      <c r="K38" s="2312"/>
      <c r="L38" s="2312"/>
      <c r="M38" s="2312"/>
      <c r="N38" s="2312"/>
      <c r="O38" s="2312"/>
      <c r="P38" s="2312"/>
      <c r="Q38" s="2312"/>
      <c r="R38" s="2312"/>
      <c r="S38" s="1247"/>
      <c r="T38" s="1247"/>
      <c r="U38" s="2312"/>
      <c r="V38" s="2312"/>
      <c r="W38" s="2312"/>
      <c r="X38" s="2312"/>
      <c r="Y38" s="1610"/>
      <c r="Z38" s="1382"/>
    </row>
    <row r="39" spans="1:26" s="117" customFormat="1" ht="31.5" x14ac:dyDescent="0.25">
      <c r="A39" s="1212" t="s">
        <v>36</v>
      </c>
      <c r="B39" s="22" t="s">
        <v>37</v>
      </c>
      <c r="C39" s="1424">
        <v>0.13</v>
      </c>
      <c r="D39" s="1255">
        <v>0.14000000000000001</v>
      </c>
      <c r="E39" s="1215">
        <v>0.2</v>
      </c>
      <c r="F39" s="1201">
        <v>0.37</v>
      </c>
      <c r="G39" s="1215">
        <v>0.25</v>
      </c>
      <c r="H39" s="1256">
        <v>0.48</v>
      </c>
      <c r="I39" s="1215">
        <v>0.3</v>
      </c>
      <c r="J39" s="1305">
        <v>0.33</v>
      </c>
      <c r="K39" s="1305"/>
      <c r="L39" s="1305"/>
      <c r="M39" s="1305"/>
      <c r="N39" s="1504">
        <v>0.3</v>
      </c>
      <c r="O39" s="1257">
        <v>0.32</v>
      </c>
      <c r="P39" s="1216">
        <v>0.35</v>
      </c>
      <c r="Q39" s="1166">
        <v>0.1</v>
      </c>
      <c r="R39" s="1202">
        <v>0.4</v>
      </c>
      <c r="S39" s="1166">
        <v>0.31</v>
      </c>
      <c r="T39" s="1216">
        <v>0.45</v>
      </c>
      <c r="U39" s="1080">
        <v>0.45</v>
      </c>
      <c r="V39" s="1424">
        <v>0.05</v>
      </c>
      <c r="W39" s="1255">
        <v>0.17</v>
      </c>
      <c r="X39" s="1401">
        <v>0.55000000000000004</v>
      </c>
      <c r="Y39" s="1611"/>
      <c r="Z39" s="1315"/>
    </row>
    <row r="40" spans="1:26" s="626" customFormat="1" ht="31.5" x14ac:dyDescent="0.25">
      <c r="A40" s="1121" t="s">
        <v>38</v>
      </c>
      <c r="B40" s="18" t="s">
        <v>37</v>
      </c>
      <c r="C40" s="1425">
        <v>0.14000000000000001</v>
      </c>
      <c r="D40" s="222">
        <v>0.16</v>
      </c>
      <c r="E40" s="520">
        <v>0.2</v>
      </c>
      <c r="F40" s="443">
        <v>0.24</v>
      </c>
      <c r="G40" s="520">
        <v>0.25</v>
      </c>
      <c r="H40" s="537">
        <v>0.52</v>
      </c>
      <c r="I40" s="520">
        <v>0.3</v>
      </c>
      <c r="J40" s="63">
        <v>0.34</v>
      </c>
      <c r="K40" s="63"/>
      <c r="L40" s="63"/>
      <c r="M40" s="63"/>
      <c r="N40" s="1505">
        <v>0.1</v>
      </c>
      <c r="O40" s="376">
        <v>0.2</v>
      </c>
      <c r="P40" s="60">
        <v>0.15</v>
      </c>
      <c r="Q40" s="164">
        <v>0.01</v>
      </c>
      <c r="R40" s="1132">
        <v>0.2</v>
      </c>
      <c r="S40" s="164">
        <v>0.17</v>
      </c>
      <c r="T40" s="60">
        <v>0.25</v>
      </c>
      <c r="U40" s="777">
        <v>0.25</v>
      </c>
      <c r="V40" s="1425">
        <v>0.04</v>
      </c>
      <c r="W40" s="222">
        <v>0.13</v>
      </c>
      <c r="X40" s="1402">
        <v>0.55000000000000004</v>
      </c>
      <c r="Y40" s="1612"/>
      <c r="Z40" s="1313"/>
    </row>
    <row r="41" spans="1:26" s="1164" customFormat="1" ht="33.950000000000003" customHeight="1" thickBot="1" x14ac:dyDescent="0.3">
      <c r="A41" s="1209" t="s">
        <v>39</v>
      </c>
      <c r="B41" s="352" t="s">
        <v>37</v>
      </c>
      <c r="C41" s="1426">
        <v>0.31</v>
      </c>
      <c r="D41" s="441">
        <v>0.15</v>
      </c>
      <c r="E41" s="1232">
        <v>0.36</v>
      </c>
      <c r="F41" s="68">
        <v>0.14000000000000001</v>
      </c>
      <c r="G41" s="1231">
        <v>0.41</v>
      </c>
      <c r="H41" s="530">
        <v>0.24</v>
      </c>
      <c r="I41" s="1232">
        <v>0.46</v>
      </c>
      <c r="J41" s="605">
        <v>0.51</v>
      </c>
      <c r="K41" s="605"/>
      <c r="L41" s="605"/>
      <c r="M41" s="605"/>
      <c r="N41" s="1506">
        <v>0.19</v>
      </c>
      <c r="O41" s="415">
        <v>0.16</v>
      </c>
      <c r="P41" s="1211">
        <v>0.24</v>
      </c>
      <c r="Q41" s="1176">
        <v>0.46</v>
      </c>
      <c r="R41" s="1186">
        <v>0.28999999999999998</v>
      </c>
      <c r="S41" s="1176">
        <v>0.24</v>
      </c>
      <c r="T41" s="1211">
        <v>0.39</v>
      </c>
      <c r="U41" s="1081">
        <v>0.33999999999999997</v>
      </c>
      <c r="V41" s="1426"/>
      <c r="W41" s="441"/>
      <c r="X41" s="1387"/>
      <c r="Y41" s="1613"/>
      <c r="Z41" s="1314"/>
    </row>
    <row r="42" spans="1:26" s="1204" customFormat="1" ht="16.5" thickBot="1" x14ac:dyDescent="0.3">
      <c r="A42" s="2188" t="s">
        <v>40</v>
      </c>
      <c r="B42" s="2189"/>
      <c r="C42" s="2189"/>
      <c r="D42" s="2189"/>
      <c r="E42" s="2189"/>
      <c r="F42" s="2189"/>
      <c r="G42" s="2189"/>
      <c r="H42" s="2189"/>
      <c r="I42" s="2189"/>
      <c r="J42" s="2189"/>
      <c r="K42" s="2189"/>
      <c r="L42" s="2189"/>
      <c r="M42" s="2189"/>
      <c r="N42" s="2189"/>
      <c r="O42" s="2189"/>
      <c r="P42" s="2189"/>
      <c r="Q42" s="2189"/>
      <c r="R42" s="2189"/>
      <c r="S42" s="2189"/>
      <c r="T42" s="2189"/>
      <c r="U42" s="2189"/>
      <c r="V42" s="2188"/>
      <c r="W42" s="2189"/>
      <c r="X42" s="2313"/>
      <c r="Y42" s="57"/>
      <c r="Z42" s="1383"/>
    </row>
    <row r="43" spans="1:26" s="117" customFormat="1" ht="108.6" customHeight="1" x14ac:dyDescent="0.25">
      <c r="A43" s="1165" t="s">
        <v>41</v>
      </c>
      <c r="B43" s="22" t="s">
        <v>42</v>
      </c>
      <c r="C43" s="1415">
        <v>0</v>
      </c>
      <c r="D43" s="1253">
        <v>0</v>
      </c>
      <c r="E43" s="1252">
        <v>0</v>
      </c>
      <c r="F43" s="343">
        <v>2</v>
      </c>
      <c r="G43" s="1180">
        <v>3</v>
      </c>
      <c r="H43" s="386">
        <v>14</v>
      </c>
      <c r="I43" s="1180">
        <v>8</v>
      </c>
      <c r="J43" s="594">
        <v>8</v>
      </c>
      <c r="K43" s="594"/>
      <c r="L43" s="594"/>
      <c r="M43" s="594"/>
      <c r="N43" s="1507"/>
      <c r="O43" s="383"/>
      <c r="P43" s="1206">
        <v>2</v>
      </c>
      <c r="Q43" s="386">
        <v>4</v>
      </c>
      <c r="R43" s="1181">
        <v>4</v>
      </c>
      <c r="S43" s="386"/>
      <c r="T43" s="1181">
        <v>4</v>
      </c>
      <c r="U43" s="1078"/>
      <c r="V43" s="1536"/>
      <c r="W43" s="437"/>
      <c r="X43" s="1403"/>
      <c r="Y43" s="1614"/>
      <c r="Z43" s="1315"/>
    </row>
    <row r="44" spans="1:26" s="626" customFormat="1" ht="31.5" x14ac:dyDescent="0.25">
      <c r="A44" s="1118" t="s">
        <v>43</v>
      </c>
      <c r="B44" s="18" t="s">
        <v>44</v>
      </c>
      <c r="C44" s="1427">
        <v>0</v>
      </c>
      <c r="D44" s="1135">
        <v>0</v>
      </c>
      <c r="E44" s="1126">
        <v>1</v>
      </c>
      <c r="F44" s="79">
        <v>0</v>
      </c>
      <c r="G44" s="1124">
        <v>2</v>
      </c>
      <c r="H44" s="378">
        <v>0</v>
      </c>
      <c r="I44" s="1124">
        <v>4</v>
      </c>
      <c r="J44" s="595">
        <v>16</v>
      </c>
      <c r="K44" s="595"/>
      <c r="L44" s="595"/>
      <c r="M44" s="595"/>
      <c r="N44" s="1508">
        <v>0</v>
      </c>
      <c r="O44" s="374">
        <v>0</v>
      </c>
      <c r="P44" s="1125">
        <v>0</v>
      </c>
      <c r="Q44" s="8">
        <v>0</v>
      </c>
      <c r="R44" s="1130">
        <v>0</v>
      </c>
      <c r="S44" s="8">
        <v>3</v>
      </c>
      <c r="T44" s="1130">
        <v>0</v>
      </c>
      <c r="U44" s="338">
        <v>2</v>
      </c>
      <c r="V44" s="1537"/>
      <c r="W44" s="439"/>
      <c r="X44" s="1404"/>
      <c r="Y44" s="1615"/>
      <c r="Z44" s="1313"/>
    </row>
    <row r="45" spans="1:26" s="626" customFormat="1" ht="31.5" x14ac:dyDescent="0.25">
      <c r="A45" s="38" t="s">
        <v>45</v>
      </c>
      <c r="B45" s="18" t="s">
        <v>46</v>
      </c>
      <c r="C45" s="1427">
        <v>0</v>
      </c>
      <c r="D45" s="1135">
        <v>0</v>
      </c>
      <c r="E45" s="1126">
        <v>2</v>
      </c>
      <c r="F45" s="79">
        <v>3</v>
      </c>
      <c r="G45" s="1124">
        <v>4</v>
      </c>
      <c r="H45" s="378">
        <v>4</v>
      </c>
      <c r="I45" s="1124">
        <v>6</v>
      </c>
      <c r="J45" s="595">
        <v>10</v>
      </c>
      <c r="K45" s="595"/>
      <c r="L45" s="595"/>
      <c r="M45" s="595"/>
      <c r="N45" s="1508">
        <v>0</v>
      </c>
      <c r="O45" s="374">
        <v>0</v>
      </c>
      <c r="P45" s="1125">
        <v>6</v>
      </c>
      <c r="Q45" s="642">
        <v>1</v>
      </c>
      <c r="R45" s="1125">
        <v>6</v>
      </c>
      <c r="S45" s="642">
        <v>4</v>
      </c>
      <c r="T45" s="1130">
        <v>6</v>
      </c>
      <c r="U45" s="1079">
        <v>8</v>
      </c>
      <c r="V45" s="1537"/>
      <c r="W45" s="439"/>
      <c r="X45" s="1404"/>
      <c r="Y45" s="1615"/>
      <c r="Z45" s="1313"/>
    </row>
    <row r="46" spans="1:26" s="626" customFormat="1" ht="31.5" x14ac:dyDescent="0.25">
      <c r="A46" s="309" t="s">
        <v>47</v>
      </c>
      <c r="B46" s="18" t="s">
        <v>48</v>
      </c>
      <c r="C46" s="1427">
        <v>0</v>
      </c>
      <c r="D46" s="1135">
        <v>0</v>
      </c>
      <c r="E46" s="1126">
        <v>0</v>
      </c>
      <c r="F46" s="79">
        <v>0</v>
      </c>
      <c r="G46" s="1124">
        <v>0</v>
      </c>
      <c r="H46" s="378">
        <v>2</v>
      </c>
      <c r="I46" s="1124">
        <v>3</v>
      </c>
      <c r="J46" s="595">
        <v>2</v>
      </c>
      <c r="K46" s="595"/>
      <c r="L46" s="595"/>
      <c r="M46" s="595"/>
      <c r="N46" s="1508">
        <v>1</v>
      </c>
      <c r="O46" s="374">
        <v>1</v>
      </c>
      <c r="P46" s="1125">
        <v>1</v>
      </c>
      <c r="Q46" s="8">
        <v>1</v>
      </c>
      <c r="R46" s="1130">
        <v>1</v>
      </c>
      <c r="S46" s="8">
        <v>1</v>
      </c>
      <c r="T46" s="1130">
        <v>1</v>
      </c>
      <c r="U46" s="338">
        <v>0</v>
      </c>
      <c r="V46" s="1537"/>
      <c r="W46" s="439"/>
      <c r="X46" s="1404"/>
      <c r="Y46" s="1615"/>
      <c r="Z46" s="1313"/>
    </row>
    <row r="47" spans="1:26" s="1164" customFormat="1" ht="45" customHeight="1" thickBot="1" x14ac:dyDescent="0.3">
      <c r="A47" s="1155" t="s">
        <v>49</v>
      </c>
      <c r="B47" s="21" t="s">
        <v>50</v>
      </c>
      <c r="C47" s="1421">
        <v>0</v>
      </c>
      <c r="D47" s="1249">
        <v>0</v>
      </c>
      <c r="E47" s="1250">
        <v>0</v>
      </c>
      <c r="F47" s="428">
        <v>0</v>
      </c>
      <c r="G47" s="1158">
        <v>0</v>
      </c>
      <c r="H47" s="385">
        <v>4</v>
      </c>
      <c r="I47" s="1158">
        <v>2</v>
      </c>
      <c r="J47" s="596">
        <v>95</v>
      </c>
      <c r="K47" s="596"/>
      <c r="L47" s="596"/>
      <c r="M47" s="596"/>
      <c r="N47" s="1509">
        <v>0</v>
      </c>
      <c r="O47" s="1221">
        <v>0.03</v>
      </c>
      <c r="P47" s="1161">
        <v>3</v>
      </c>
      <c r="Q47" s="440">
        <v>5</v>
      </c>
      <c r="R47" s="1222">
        <v>3</v>
      </c>
      <c r="S47" s="440">
        <v>4</v>
      </c>
      <c r="T47" s="1161">
        <v>3</v>
      </c>
      <c r="U47" s="1331">
        <v>10</v>
      </c>
      <c r="V47" s="1538">
        <v>7</v>
      </c>
      <c r="W47" s="440">
        <v>19</v>
      </c>
      <c r="X47" s="1405">
        <v>10</v>
      </c>
      <c r="Y47" s="1616"/>
      <c r="Z47" s="1314"/>
    </row>
    <row r="48" spans="1:26" s="1169" customFormat="1" ht="16.5" thickBot="1" x14ac:dyDescent="0.3">
      <c r="A48" s="2188" t="s">
        <v>51</v>
      </c>
      <c r="B48" s="2189"/>
      <c r="C48" s="2189"/>
      <c r="D48" s="2189"/>
      <c r="E48" s="2189"/>
      <c r="F48" s="2189"/>
      <c r="G48" s="2189"/>
      <c r="H48" s="2189"/>
      <c r="I48" s="2189"/>
      <c r="J48" s="2189"/>
      <c r="K48" s="2189"/>
      <c r="L48" s="2189"/>
      <c r="M48" s="2189"/>
      <c r="N48" s="2189"/>
      <c r="O48" s="2189"/>
      <c r="P48" s="2189"/>
      <c r="Q48" s="2189"/>
      <c r="R48" s="2189"/>
      <c r="S48" s="2189"/>
      <c r="T48" s="2189"/>
      <c r="U48" s="1077"/>
      <c r="V48" s="1526"/>
      <c r="W48" s="1229"/>
      <c r="X48" s="70"/>
      <c r="Y48" s="3"/>
      <c r="Z48" s="1378"/>
    </row>
    <row r="49" spans="1:26" s="117" customFormat="1" ht="47.25" x14ac:dyDescent="0.25">
      <c r="A49" s="1165" t="s">
        <v>52</v>
      </c>
      <c r="B49" s="22" t="s">
        <v>53</v>
      </c>
      <c r="C49" s="1417">
        <v>1</v>
      </c>
      <c r="D49" s="1251">
        <v>1</v>
      </c>
      <c r="E49" s="1252">
        <v>1</v>
      </c>
      <c r="F49" s="343">
        <v>0</v>
      </c>
      <c r="G49" s="1180">
        <v>2</v>
      </c>
      <c r="H49" s="386">
        <v>0</v>
      </c>
      <c r="I49" s="1180">
        <v>2</v>
      </c>
      <c r="J49" s="594">
        <v>2</v>
      </c>
      <c r="K49" s="594"/>
      <c r="L49" s="594"/>
      <c r="M49" s="594"/>
      <c r="N49" s="1507">
        <v>0</v>
      </c>
      <c r="O49" s="383">
        <v>0</v>
      </c>
      <c r="P49" s="1206">
        <v>0</v>
      </c>
      <c r="Q49" s="343">
        <v>0</v>
      </c>
      <c r="R49" s="1181">
        <v>0</v>
      </c>
      <c r="S49" s="343">
        <v>0</v>
      </c>
      <c r="T49" s="1206">
        <v>0</v>
      </c>
      <c r="U49" s="594">
        <v>1</v>
      </c>
      <c r="V49" s="1536"/>
      <c r="W49" s="437"/>
      <c r="X49" s="1403"/>
      <c r="Y49" s="1614"/>
      <c r="Z49" s="1315"/>
    </row>
    <row r="50" spans="1:26" s="626" customFormat="1" ht="47.25" x14ac:dyDescent="0.25">
      <c r="A50" s="1118" t="s">
        <v>54</v>
      </c>
      <c r="B50" s="18" t="s">
        <v>55</v>
      </c>
      <c r="C50" s="1427">
        <v>1</v>
      </c>
      <c r="D50" s="1128">
        <v>2</v>
      </c>
      <c r="E50" s="1127">
        <v>2</v>
      </c>
      <c r="F50" s="79">
        <v>1</v>
      </c>
      <c r="G50" s="1124">
        <v>3</v>
      </c>
      <c r="H50" s="378">
        <v>0</v>
      </c>
      <c r="I50" s="1124">
        <v>4</v>
      </c>
      <c r="J50" s="595">
        <v>2</v>
      </c>
      <c r="K50" s="595"/>
      <c r="L50" s="595"/>
      <c r="M50" s="595"/>
      <c r="N50" s="1508">
        <v>1</v>
      </c>
      <c r="O50" s="374">
        <v>0</v>
      </c>
      <c r="P50" s="1125">
        <v>0</v>
      </c>
      <c r="Q50" s="79">
        <v>0</v>
      </c>
      <c r="R50" s="1130">
        <v>0</v>
      </c>
      <c r="S50" s="79">
        <v>0</v>
      </c>
      <c r="T50" s="1125">
        <v>0</v>
      </c>
      <c r="U50" s="595">
        <v>1</v>
      </c>
      <c r="V50" s="1537">
        <v>0</v>
      </c>
      <c r="W50" s="439">
        <v>8</v>
      </c>
      <c r="X50" s="1406">
        <v>10</v>
      </c>
      <c r="Y50" s="1617"/>
      <c r="Z50" s="1313"/>
    </row>
    <row r="51" spans="1:26" s="626" customFormat="1" ht="31.5" x14ac:dyDescent="0.25">
      <c r="A51" s="38" t="s">
        <v>56</v>
      </c>
      <c r="B51" s="34" t="s">
        <v>57</v>
      </c>
      <c r="C51" s="675">
        <v>0</v>
      </c>
      <c r="D51" s="283">
        <v>1</v>
      </c>
      <c r="E51" s="520">
        <v>0.2</v>
      </c>
      <c r="F51" s="5">
        <v>0</v>
      </c>
      <c r="G51" s="1122">
        <v>0.4</v>
      </c>
      <c r="H51" s="384">
        <v>0</v>
      </c>
      <c r="I51" s="1122">
        <v>0.6</v>
      </c>
      <c r="J51" s="62">
        <v>0.6</v>
      </c>
      <c r="K51" s="62"/>
      <c r="L51" s="62"/>
      <c r="M51" s="62"/>
      <c r="N51" s="1505">
        <v>0</v>
      </c>
      <c r="O51" s="376">
        <v>0</v>
      </c>
      <c r="P51" s="60" t="e">
        <v>#DIV/0!</v>
      </c>
      <c r="Q51" s="222">
        <v>0</v>
      </c>
      <c r="R51" s="1132" t="e">
        <v>#DIV/0!</v>
      </c>
      <c r="S51" s="79">
        <v>0</v>
      </c>
      <c r="T51" s="60" t="e">
        <v>#DIV/0!</v>
      </c>
      <c r="U51" s="775">
        <v>0.8</v>
      </c>
      <c r="V51" s="1425"/>
      <c r="W51" s="222"/>
      <c r="X51" s="349"/>
      <c r="Y51" s="1618"/>
      <c r="Z51" s="1313"/>
    </row>
    <row r="52" spans="1:26" s="626" customFormat="1" ht="31.5" x14ac:dyDescent="0.25">
      <c r="A52" s="309" t="s">
        <v>58</v>
      </c>
      <c r="B52" s="18" t="s">
        <v>57</v>
      </c>
      <c r="C52" s="675">
        <v>0</v>
      </c>
      <c r="D52" s="283">
        <v>1</v>
      </c>
      <c r="E52" s="520">
        <v>0.2</v>
      </c>
      <c r="F52" s="5">
        <v>0</v>
      </c>
      <c r="G52" s="1122">
        <v>0.4</v>
      </c>
      <c r="H52" s="384">
        <v>0</v>
      </c>
      <c r="I52" s="1122">
        <v>0.6</v>
      </c>
      <c r="J52" s="62">
        <v>0.8</v>
      </c>
      <c r="K52" s="62"/>
      <c r="L52" s="62"/>
      <c r="M52" s="62"/>
      <c r="N52" s="1505">
        <v>0</v>
      </c>
      <c r="O52" s="376">
        <v>0</v>
      </c>
      <c r="P52" s="60" t="e">
        <v>#DIV/0!</v>
      </c>
      <c r="Q52" s="222">
        <v>0</v>
      </c>
      <c r="R52" s="1132" t="e">
        <v>#DIV/0!</v>
      </c>
      <c r="S52" s="79">
        <v>0</v>
      </c>
      <c r="T52" s="60" t="e">
        <v>#DIV/0!</v>
      </c>
      <c r="U52" s="775">
        <v>0.8</v>
      </c>
      <c r="V52" s="1425"/>
      <c r="W52" s="222"/>
      <c r="X52" s="349"/>
      <c r="Y52" s="1618"/>
      <c r="Z52" s="1313"/>
    </row>
    <row r="53" spans="1:26" s="1164" customFormat="1" ht="56.45" customHeight="1" thickBot="1" x14ac:dyDescent="0.3">
      <c r="A53" s="1155" t="s">
        <v>59</v>
      </c>
      <c r="B53" s="21" t="s">
        <v>60</v>
      </c>
      <c r="C53" s="1421"/>
      <c r="D53" s="1209"/>
      <c r="E53" s="14"/>
      <c r="F53" s="14"/>
      <c r="G53" s="14"/>
      <c r="H53" s="14"/>
      <c r="I53" s="14"/>
      <c r="J53" s="596"/>
      <c r="K53" s="596"/>
      <c r="L53" s="596"/>
      <c r="M53" s="596"/>
      <c r="N53" s="1509"/>
      <c r="O53" s="415"/>
      <c r="P53" s="14"/>
      <c r="Q53" s="14">
        <v>0</v>
      </c>
      <c r="R53" s="1239">
        <v>0</v>
      </c>
      <c r="S53" s="14"/>
      <c r="T53" s="14"/>
      <c r="U53" s="339"/>
      <c r="V53" s="1538"/>
      <c r="W53" s="440"/>
      <c r="X53" s="1387"/>
      <c r="Y53" s="1613"/>
      <c r="Z53" s="1314"/>
    </row>
    <row r="54" spans="1:26" s="1246" customFormat="1" ht="15.75" x14ac:dyDescent="0.25">
      <c r="A54" s="2309" t="s">
        <v>61</v>
      </c>
      <c r="B54" s="2310"/>
      <c r="C54" s="2310"/>
      <c r="D54" s="2310"/>
      <c r="E54" s="2310"/>
      <c r="F54" s="2310"/>
      <c r="G54" s="2310"/>
      <c r="H54" s="2310"/>
      <c r="I54" s="2310"/>
      <c r="J54" s="2310"/>
      <c r="K54" s="2310"/>
      <c r="L54" s="2310"/>
      <c r="M54" s="2310"/>
      <c r="N54" s="2310"/>
      <c r="O54" s="2310"/>
      <c r="P54" s="2310"/>
      <c r="Q54" s="2310"/>
      <c r="R54" s="2310"/>
      <c r="S54" s="2310"/>
      <c r="T54" s="2310"/>
      <c r="U54" s="2310"/>
      <c r="V54" s="2310"/>
      <c r="W54" s="2310"/>
      <c r="X54" s="2310"/>
      <c r="Y54" s="1609"/>
      <c r="Z54" s="1381"/>
    </row>
    <row r="55" spans="1:26" s="1248" customFormat="1" ht="16.5" thickBot="1" x14ac:dyDescent="0.3">
      <c r="A55" s="2311" t="s">
        <v>62</v>
      </c>
      <c r="B55" s="2312"/>
      <c r="C55" s="2312"/>
      <c r="D55" s="2312"/>
      <c r="E55" s="2312"/>
      <c r="F55" s="2312"/>
      <c r="G55" s="2312"/>
      <c r="H55" s="2312"/>
      <c r="I55" s="2312"/>
      <c r="J55" s="2312"/>
      <c r="K55" s="2312"/>
      <c r="L55" s="2312"/>
      <c r="M55" s="2312"/>
      <c r="N55" s="2312"/>
      <c r="O55" s="2312"/>
      <c r="P55" s="2312"/>
      <c r="Q55" s="2312"/>
      <c r="R55" s="2312"/>
      <c r="S55" s="1247"/>
      <c r="T55" s="1247"/>
      <c r="U55" s="2312"/>
      <c r="V55" s="2312"/>
      <c r="W55" s="2312"/>
      <c r="X55" s="2312"/>
      <c r="Y55" s="1610"/>
      <c r="Z55" s="1382"/>
    </row>
    <row r="56" spans="1:26" s="117" customFormat="1" ht="31.5" x14ac:dyDescent="0.25">
      <c r="A56" s="1165" t="s">
        <v>190</v>
      </c>
      <c r="B56" s="22" t="s">
        <v>63</v>
      </c>
      <c r="C56" s="1428">
        <v>0.03</v>
      </c>
      <c r="D56" s="1240">
        <v>0.03</v>
      </c>
      <c r="E56" s="1200">
        <v>0.06</v>
      </c>
      <c r="F56" s="74">
        <v>0.1</v>
      </c>
      <c r="G56" s="1200">
        <v>0.06</v>
      </c>
      <c r="H56" s="531" t="s">
        <v>192</v>
      </c>
      <c r="I56" s="1198" t="e">
        <v>#DIV/0!</v>
      </c>
      <c r="J56" s="1306">
        <v>0.09</v>
      </c>
      <c r="K56" s="1306"/>
      <c r="L56" s="1306"/>
      <c r="M56" s="1306"/>
      <c r="N56" s="1510">
        <v>0.04</v>
      </c>
      <c r="O56" s="1242">
        <v>0.02</v>
      </c>
      <c r="P56" s="1216">
        <v>0.09</v>
      </c>
      <c r="Q56" s="1243">
        <v>0.03</v>
      </c>
      <c r="R56" s="1202">
        <v>0.14000000000000001</v>
      </c>
      <c r="S56" s="1244">
        <v>0.12</v>
      </c>
      <c r="T56" s="1216">
        <v>0.19</v>
      </c>
      <c r="U56" s="1332">
        <v>0.17</v>
      </c>
      <c r="V56" s="1539"/>
      <c r="W56" s="1244"/>
      <c r="X56" s="1407"/>
      <c r="Y56" s="1619"/>
      <c r="Z56" s="1315"/>
    </row>
    <row r="57" spans="1:26" s="1164" customFormat="1" ht="32.25" thickBot="1" x14ac:dyDescent="0.3">
      <c r="A57" s="1174" t="s">
        <v>64</v>
      </c>
      <c r="B57" s="21" t="s">
        <v>63</v>
      </c>
      <c r="C57" s="1429">
        <v>0.31</v>
      </c>
      <c r="D57" s="1230">
        <v>0.42</v>
      </c>
      <c r="E57" s="1231">
        <v>0.34</v>
      </c>
      <c r="F57" s="68">
        <v>0.5</v>
      </c>
      <c r="G57" s="1231">
        <v>0.45</v>
      </c>
      <c r="H57" s="1232" t="s">
        <v>192</v>
      </c>
      <c r="I57" s="1183" t="e">
        <v>#DIV/0!</v>
      </c>
      <c r="J57" s="1304">
        <v>0.48</v>
      </c>
      <c r="K57" s="1304"/>
      <c r="L57" s="1304"/>
      <c r="M57" s="1304"/>
      <c r="N57" s="1506">
        <v>0.37</v>
      </c>
      <c r="O57" s="415">
        <v>0.49</v>
      </c>
      <c r="P57" s="1211">
        <v>0.42</v>
      </c>
      <c r="Q57" s="441">
        <v>0.3</v>
      </c>
      <c r="R57" s="1186">
        <v>0.47</v>
      </c>
      <c r="S57" s="441">
        <v>0.63</v>
      </c>
      <c r="T57" s="1234">
        <v>0.52</v>
      </c>
      <c r="U57" s="1333">
        <v>0.5</v>
      </c>
      <c r="V57" s="1426">
        <v>0.06</v>
      </c>
      <c r="W57" s="441">
        <v>0.12</v>
      </c>
      <c r="X57" s="1408">
        <v>0.75</v>
      </c>
      <c r="Y57" s="1620"/>
      <c r="Z57" s="1314"/>
    </row>
    <row r="58" spans="1:26" s="1169" customFormat="1" ht="16.5" thickBot="1" x14ac:dyDescent="0.3">
      <c r="A58" s="2188" t="s">
        <v>65</v>
      </c>
      <c r="B58" s="2189"/>
      <c r="C58" s="2189"/>
      <c r="D58" s="2189"/>
      <c r="E58" s="2189"/>
      <c r="F58" s="2189"/>
      <c r="G58" s="2189"/>
      <c r="H58" s="2189"/>
      <c r="I58" s="2189"/>
      <c r="J58" s="2189"/>
      <c r="K58" s="2189"/>
      <c r="L58" s="2189"/>
      <c r="M58" s="2189"/>
      <c r="N58" s="2189"/>
      <c r="O58" s="2189"/>
      <c r="P58" s="2189"/>
      <c r="Q58" s="2189"/>
      <c r="R58" s="2189"/>
      <c r="S58" s="2189"/>
      <c r="T58" s="2189"/>
      <c r="U58" s="1077"/>
      <c r="V58" s="1526"/>
      <c r="W58" s="1229"/>
      <c r="X58" s="70"/>
      <c r="Y58" s="3"/>
      <c r="Z58" s="1378"/>
    </row>
    <row r="59" spans="1:26" s="117" customFormat="1" ht="40.5" customHeight="1" x14ac:dyDescent="0.25">
      <c r="A59" s="1165" t="s">
        <v>66</v>
      </c>
      <c r="B59" s="22" t="s">
        <v>67</v>
      </c>
      <c r="C59" s="1417"/>
      <c r="D59" s="1178"/>
      <c r="E59" s="1236"/>
      <c r="F59" s="1178"/>
      <c r="G59" s="1236"/>
      <c r="H59" s="1207"/>
      <c r="I59" s="1236"/>
      <c r="J59" s="1307"/>
      <c r="K59" s="1307"/>
      <c r="L59" s="1307"/>
      <c r="M59" s="1307"/>
      <c r="N59" s="1507">
        <v>0</v>
      </c>
      <c r="O59" s="383">
        <v>0</v>
      </c>
      <c r="P59" s="1206">
        <v>1</v>
      </c>
      <c r="Q59" s="50">
        <v>1</v>
      </c>
      <c r="R59" s="1181">
        <v>1</v>
      </c>
      <c r="S59" s="50">
        <v>1</v>
      </c>
      <c r="T59" s="1206">
        <v>1</v>
      </c>
      <c r="U59" s="790">
        <v>0</v>
      </c>
      <c r="V59" s="1536"/>
      <c r="W59" s="437"/>
      <c r="X59" s="1403"/>
      <c r="Y59" s="1614"/>
      <c r="Z59" s="1315"/>
    </row>
    <row r="60" spans="1:26" s="626" customFormat="1" ht="31.5" x14ac:dyDescent="0.25">
      <c r="A60" s="1118" t="s">
        <v>68</v>
      </c>
      <c r="B60" s="18" t="s">
        <v>69</v>
      </c>
      <c r="C60" s="697"/>
      <c r="D60" s="285"/>
      <c r="E60" s="232"/>
      <c r="F60" s="284"/>
      <c r="G60" s="232"/>
      <c r="H60" s="284"/>
      <c r="I60" s="232"/>
      <c r="J60" s="599"/>
      <c r="K60" s="599"/>
      <c r="L60" s="599"/>
      <c r="M60" s="599"/>
      <c r="N60" s="1505">
        <v>0.01</v>
      </c>
      <c r="O60" s="376">
        <v>0.01</v>
      </c>
      <c r="P60" s="60">
        <v>0.6</v>
      </c>
      <c r="Q60" s="164">
        <v>0.69</v>
      </c>
      <c r="R60" s="1132">
        <v>0.7</v>
      </c>
      <c r="S60" s="164">
        <v>0.84</v>
      </c>
      <c r="T60" s="556">
        <v>0.8</v>
      </c>
      <c r="U60" s="777">
        <v>0.7</v>
      </c>
      <c r="V60" s="1425"/>
      <c r="W60" s="222"/>
      <c r="X60" s="349"/>
      <c r="Y60" s="1618"/>
      <c r="Z60" s="1313"/>
    </row>
    <row r="61" spans="1:26" s="626" customFormat="1" ht="31.5" x14ac:dyDescent="0.25">
      <c r="A61" s="309" t="s">
        <v>70</v>
      </c>
      <c r="B61" s="18" t="s">
        <v>63</v>
      </c>
      <c r="C61" s="697"/>
      <c r="D61" s="285"/>
      <c r="E61" s="232"/>
      <c r="F61" s="284"/>
      <c r="G61" s="232"/>
      <c r="H61" s="284"/>
      <c r="I61" s="232"/>
      <c r="J61" s="599"/>
      <c r="K61" s="599"/>
      <c r="L61" s="599"/>
      <c r="M61" s="599"/>
      <c r="N61" s="1511"/>
      <c r="O61" s="378"/>
      <c r="P61" s="40"/>
      <c r="Q61" s="164">
        <v>0.51</v>
      </c>
      <c r="R61" s="1132">
        <v>0.55000000000000004</v>
      </c>
      <c r="S61" s="164">
        <v>0.78</v>
      </c>
      <c r="T61" s="556">
        <v>0.6</v>
      </c>
      <c r="U61" s="778"/>
      <c r="V61" s="672"/>
      <c r="W61" s="8"/>
      <c r="X61" s="31"/>
      <c r="Y61" s="431"/>
      <c r="Z61" s="1313"/>
    </row>
    <row r="62" spans="1:26" s="626" customFormat="1" ht="29.1" customHeight="1" x14ac:dyDescent="0.25">
      <c r="A62" s="1118" t="s">
        <v>71</v>
      </c>
      <c r="B62" s="18" t="s">
        <v>72</v>
      </c>
      <c r="C62" s="1427"/>
      <c r="D62" s="284"/>
      <c r="E62" s="232"/>
      <c r="F62" s="284"/>
      <c r="G62" s="232"/>
      <c r="H62" s="247"/>
      <c r="I62" s="232"/>
      <c r="J62" s="599"/>
      <c r="K62" s="599"/>
      <c r="L62" s="599"/>
      <c r="M62" s="599"/>
      <c r="N62" s="1508">
        <v>0</v>
      </c>
      <c r="O62" s="374">
        <v>0</v>
      </c>
      <c r="P62" s="1125">
        <v>0</v>
      </c>
      <c r="Q62" s="8">
        <v>0</v>
      </c>
      <c r="R62" s="1130">
        <v>0</v>
      </c>
      <c r="S62" s="8">
        <v>2</v>
      </c>
      <c r="T62" s="1125">
        <v>0</v>
      </c>
      <c r="U62" s="338">
        <v>6</v>
      </c>
      <c r="V62" s="1537"/>
      <c r="W62" s="439"/>
      <c r="X62" s="1404"/>
      <c r="Y62" s="1615"/>
      <c r="Z62" s="1313"/>
    </row>
    <row r="63" spans="1:26" s="1164" customFormat="1" ht="48" customHeight="1" thickBot="1" x14ac:dyDescent="0.3">
      <c r="A63" s="1155" t="s">
        <v>73</v>
      </c>
      <c r="B63" s="21" t="s">
        <v>74</v>
      </c>
      <c r="C63" s="1421"/>
      <c r="D63" s="1210"/>
      <c r="E63" s="1218"/>
      <c r="F63" s="1210"/>
      <c r="G63" s="1218"/>
      <c r="H63" s="1219"/>
      <c r="I63" s="1218"/>
      <c r="J63" s="1308"/>
      <c r="K63" s="1308"/>
      <c r="L63" s="1308"/>
      <c r="M63" s="1308"/>
      <c r="N63" s="1509"/>
      <c r="O63" s="1221"/>
      <c r="P63" s="1175"/>
      <c r="Q63" s="14"/>
      <c r="R63" s="1222">
        <v>0</v>
      </c>
      <c r="S63" s="14"/>
      <c r="T63" s="14"/>
      <c r="U63" s="339"/>
      <c r="V63" s="1538"/>
      <c r="W63" s="440"/>
      <c r="X63" s="1386"/>
      <c r="Y63" s="1621"/>
      <c r="Z63" s="1314"/>
    </row>
    <row r="64" spans="1:26" s="1169" customFormat="1" ht="16.5" thickBot="1" x14ac:dyDescent="0.3">
      <c r="A64" s="2188" t="s">
        <v>75</v>
      </c>
      <c r="B64" s="2189"/>
      <c r="C64" s="2189"/>
      <c r="D64" s="2189"/>
      <c r="E64" s="2189"/>
      <c r="F64" s="2189"/>
      <c r="G64" s="2189"/>
      <c r="H64" s="2189"/>
      <c r="I64" s="2189"/>
      <c r="J64" s="2189"/>
      <c r="K64" s="2189"/>
      <c r="L64" s="2189"/>
      <c r="M64" s="2189"/>
      <c r="N64" s="2189"/>
      <c r="O64" s="2189"/>
      <c r="P64" s="2189"/>
      <c r="Q64" s="2189"/>
      <c r="R64" s="2189"/>
      <c r="S64" s="2189"/>
      <c r="T64" s="2189"/>
      <c r="U64" s="1077"/>
      <c r="V64" s="1526"/>
      <c r="W64" s="1229"/>
      <c r="X64" s="70"/>
      <c r="Y64" s="3"/>
      <c r="Z64" s="1378"/>
    </row>
    <row r="65" spans="1:31" s="117" customFormat="1" ht="27" customHeight="1" x14ac:dyDescent="0.25">
      <c r="A65" s="1165" t="s">
        <v>76</v>
      </c>
      <c r="B65" s="22" t="s">
        <v>63</v>
      </c>
      <c r="C65" s="1430">
        <v>0.08</v>
      </c>
      <c r="D65" s="1224">
        <v>0.05</v>
      </c>
      <c r="E65" s="1200">
        <v>0.15</v>
      </c>
      <c r="F65" s="1201">
        <v>0.09</v>
      </c>
      <c r="G65" s="1215">
        <v>0.25</v>
      </c>
      <c r="H65" s="1225" t="s">
        <v>192</v>
      </c>
      <c r="I65" s="1198" t="e">
        <v>#DIV/0!</v>
      </c>
      <c r="J65" s="1305">
        <v>0.45</v>
      </c>
      <c r="K65" s="1305"/>
      <c r="L65" s="1305"/>
      <c r="M65" s="1305"/>
      <c r="N65" s="1512">
        <v>0.06</v>
      </c>
      <c r="O65" s="533">
        <v>0.01</v>
      </c>
      <c r="P65" s="1216">
        <v>0.05</v>
      </c>
      <c r="Q65" s="1166">
        <v>0.11</v>
      </c>
      <c r="R65" s="1202">
        <v>0.15</v>
      </c>
      <c r="S65" s="1166">
        <v>0.11</v>
      </c>
      <c r="T65" s="1216">
        <v>0.3</v>
      </c>
      <c r="U65" s="1080">
        <v>0.18</v>
      </c>
      <c r="V65" s="1540"/>
      <c r="W65" s="1201"/>
      <c r="X65" s="90"/>
      <c r="Y65" s="427"/>
      <c r="Z65" s="1315"/>
      <c r="AA65" s="1228" t="s">
        <v>215</v>
      </c>
      <c r="AB65" s="1228"/>
      <c r="AC65" s="1228"/>
      <c r="AD65" s="1228"/>
      <c r="AE65" s="1228"/>
    </row>
    <row r="66" spans="1:31" s="626" customFormat="1" ht="31.5" x14ac:dyDescent="0.25">
      <c r="A66" s="1118" t="s">
        <v>77</v>
      </c>
      <c r="B66" s="18" t="s">
        <v>63</v>
      </c>
      <c r="C66" s="697">
        <v>0.03</v>
      </c>
      <c r="D66" s="1137">
        <v>0</v>
      </c>
      <c r="E66" s="1122">
        <v>0.03</v>
      </c>
      <c r="F66" s="443">
        <v>0.04</v>
      </c>
      <c r="G66" s="1122">
        <v>0.02</v>
      </c>
      <c r="H66" s="479">
        <v>0.02</v>
      </c>
      <c r="I66" s="1136" t="e">
        <v>#DIV/0!</v>
      </c>
      <c r="J66" s="63">
        <v>0.02</v>
      </c>
      <c r="K66" s="63"/>
      <c r="L66" s="63"/>
      <c r="M66" s="63"/>
      <c r="N66" s="1513">
        <v>0.04</v>
      </c>
      <c r="O66" s="384">
        <v>0</v>
      </c>
      <c r="P66" s="60">
        <v>0.05</v>
      </c>
      <c r="Q66" s="164">
        <v>0.22</v>
      </c>
      <c r="R66" s="1132">
        <v>0.05</v>
      </c>
      <c r="S66" s="164">
        <v>0.01</v>
      </c>
      <c r="T66" s="60">
        <v>0.1</v>
      </c>
      <c r="U66" s="777">
        <v>0</v>
      </c>
      <c r="V66" s="1541"/>
      <c r="W66" s="443"/>
      <c r="X66" s="37"/>
      <c r="Y66" s="449"/>
      <c r="Z66" s="1313"/>
    </row>
    <row r="67" spans="1:31" s="626" customFormat="1" ht="35.1" customHeight="1" x14ac:dyDescent="0.25">
      <c r="A67" s="309" t="s">
        <v>78</v>
      </c>
      <c r="B67" s="18" t="s">
        <v>79</v>
      </c>
      <c r="C67" s="675"/>
      <c r="D67" s="284"/>
      <c r="E67" s="8"/>
      <c r="F67" s="164">
        <v>0</v>
      </c>
      <c r="G67" s="8"/>
      <c r="H67" s="8"/>
      <c r="I67" s="8"/>
      <c r="J67" s="34"/>
      <c r="K67" s="34"/>
      <c r="L67" s="34"/>
      <c r="M67" s="34"/>
      <c r="N67" s="1513">
        <v>0</v>
      </c>
      <c r="O67" s="384">
        <v>0</v>
      </c>
      <c r="P67" s="60">
        <v>0.9</v>
      </c>
      <c r="Q67" s="164">
        <v>0</v>
      </c>
      <c r="R67" s="1132">
        <v>1</v>
      </c>
      <c r="S67" s="164"/>
      <c r="T67" s="60">
        <v>0</v>
      </c>
      <c r="U67" s="777">
        <v>1.03</v>
      </c>
      <c r="V67" s="1541"/>
      <c r="W67" s="443"/>
      <c r="X67" s="37"/>
      <c r="Y67" s="449"/>
      <c r="Z67" s="1313"/>
    </row>
    <row r="68" spans="1:31" s="1164" customFormat="1" ht="35.1" customHeight="1" thickBot="1" x14ac:dyDescent="0.3">
      <c r="A68" s="1174" t="s">
        <v>80</v>
      </c>
      <c r="B68" s="21" t="s">
        <v>81</v>
      </c>
      <c r="C68" s="1431"/>
      <c r="D68" s="1210"/>
      <c r="E68" s="14"/>
      <c r="F68" s="1176">
        <v>0</v>
      </c>
      <c r="G68" s="14"/>
      <c r="H68" s="14"/>
      <c r="I68" s="14"/>
      <c r="J68" s="352"/>
      <c r="K68" s="352"/>
      <c r="L68" s="352"/>
      <c r="M68" s="352"/>
      <c r="N68" s="1514">
        <v>0</v>
      </c>
      <c r="O68" s="530">
        <v>0</v>
      </c>
      <c r="P68" s="1211">
        <v>0.1</v>
      </c>
      <c r="Q68" s="1176">
        <v>0</v>
      </c>
      <c r="R68" s="1186">
        <v>0.5</v>
      </c>
      <c r="S68" s="1176"/>
      <c r="T68" s="1211">
        <v>0.7</v>
      </c>
      <c r="U68" s="1081">
        <v>0.53</v>
      </c>
      <c r="V68" s="1542"/>
      <c r="W68" s="1185"/>
      <c r="X68" s="801"/>
      <c r="Y68" s="450"/>
      <c r="Z68" s="1314"/>
    </row>
    <row r="69" spans="1:31" s="1204" customFormat="1" ht="27" customHeight="1" thickBot="1" x14ac:dyDescent="0.3">
      <c r="A69" s="2315" t="s">
        <v>82</v>
      </c>
      <c r="B69" s="2316"/>
      <c r="C69" s="2316"/>
      <c r="D69" s="2316"/>
      <c r="E69" s="2316"/>
      <c r="F69" s="2316"/>
      <c r="G69" s="2316"/>
      <c r="H69" s="2316"/>
      <c r="I69" s="2316"/>
      <c r="J69" s="2316"/>
      <c r="K69" s="2316"/>
      <c r="L69" s="2316"/>
      <c r="M69" s="2316"/>
      <c r="N69" s="2316"/>
      <c r="O69" s="2316"/>
      <c r="P69" s="2316"/>
      <c r="Q69" s="2316"/>
      <c r="R69" s="2316"/>
      <c r="S69" s="2316"/>
      <c r="T69" s="2316"/>
      <c r="U69" s="1334"/>
      <c r="V69" s="1527"/>
      <c r="W69" s="1182"/>
      <c r="X69" s="1358"/>
      <c r="Y69" s="1622"/>
      <c r="Z69" s="1383"/>
    </row>
    <row r="70" spans="1:31" s="117" customFormat="1" ht="31.5" x14ac:dyDescent="0.25">
      <c r="A70" s="1212" t="s">
        <v>83</v>
      </c>
      <c r="B70" s="97" t="s">
        <v>63</v>
      </c>
      <c r="C70" s="1417"/>
      <c r="D70" s="1214"/>
      <c r="E70" s="1198">
        <v>0.5</v>
      </c>
      <c r="F70" s="74" t="s">
        <v>196</v>
      </c>
      <c r="G70" s="1200">
        <v>0.55000000000000004</v>
      </c>
      <c r="H70" s="74">
        <v>0.71</v>
      </c>
      <c r="I70" s="1215">
        <v>0.6</v>
      </c>
      <c r="J70" s="600">
        <v>0.8</v>
      </c>
      <c r="K70" s="600"/>
      <c r="L70" s="600"/>
      <c r="M70" s="600"/>
      <c r="N70" s="1501"/>
      <c r="O70" s="533" t="s">
        <v>196</v>
      </c>
      <c r="P70" s="1216">
        <v>0.25</v>
      </c>
      <c r="Q70" s="1217" t="s">
        <v>196</v>
      </c>
      <c r="R70" s="1202">
        <v>0.25</v>
      </c>
      <c r="S70" s="55">
        <v>0.61</v>
      </c>
      <c r="T70" s="565">
        <v>0.35</v>
      </c>
      <c r="U70" s="1080">
        <v>0.6</v>
      </c>
      <c r="V70" s="1454">
        <v>0.13</v>
      </c>
      <c r="W70" s="55">
        <v>0.7</v>
      </c>
      <c r="X70" s="1396">
        <v>0.75</v>
      </c>
      <c r="Y70" s="1604"/>
      <c r="Z70" s="1315"/>
    </row>
    <row r="71" spans="1:31" s="626" customFormat="1" ht="31.5" x14ac:dyDescent="0.25">
      <c r="A71" s="1121" t="s">
        <v>84</v>
      </c>
      <c r="B71" s="99" t="s">
        <v>63</v>
      </c>
      <c r="C71" s="706"/>
      <c r="D71" s="283"/>
      <c r="E71" s="79"/>
      <c r="F71" s="79" t="s">
        <v>196</v>
      </c>
      <c r="G71" s="79"/>
      <c r="H71" s="5">
        <v>0.71</v>
      </c>
      <c r="I71" s="520">
        <v>0.25</v>
      </c>
      <c r="J71" s="595"/>
      <c r="K71" s="595"/>
      <c r="L71" s="595"/>
      <c r="M71" s="595"/>
      <c r="N71" s="1499"/>
      <c r="O71" s="384" t="s">
        <v>196</v>
      </c>
      <c r="P71" s="60">
        <v>0.27</v>
      </c>
      <c r="Q71" s="553" t="s">
        <v>196</v>
      </c>
      <c r="R71" s="1132">
        <v>0.33</v>
      </c>
      <c r="S71" s="29">
        <v>0.61</v>
      </c>
      <c r="T71" s="556">
        <v>0.37</v>
      </c>
      <c r="U71" s="777">
        <v>0.6</v>
      </c>
      <c r="V71" s="1455">
        <v>0.13</v>
      </c>
      <c r="W71" s="29">
        <v>0.7</v>
      </c>
      <c r="X71" s="1397">
        <v>0.75</v>
      </c>
      <c r="Y71" s="1605"/>
      <c r="Z71" s="1313"/>
    </row>
    <row r="72" spans="1:31" s="626" customFormat="1" ht="27.95" customHeight="1" x14ac:dyDescent="0.25">
      <c r="A72" s="1131" t="s">
        <v>85</v>
      </c>
      <c r="B72" s="99" t="s">
        <v>63</v>
      </c>
      <c r="C72" s="1427"/>
      <c r="D72" s="38"/>
      <c r="E72" s="1136">
        <v>0.05</v>
      </c>
      <c r="F72" s="5" t="s">
        <v>196</v>
      </c>
      <c r="G72" s="1122">
        <v>0.1</v>
      </c>
      <c r="H72" s="5">
        <v>0.68</v>
      </c>
      <c r="I72" s="520">
        <v>0.15</v>
      </c>
      <c r="J72" s="62">
        <v>0.5</v>
      </c>
      <c r="K72" s="62"/>
      <c r="L72" s="62"/>
      <c r="M72" s="62"/>
      <c r="N72" s="1499"/>
      <c r="O72" s="384" t="s">
        <v>196</v>
      </c>
      <c r="P72" s="60">
        <v>0.25</v>
      </c>
      <c r="Q72" s="553" t="s">
        <v>196</v>
      </c>
      <c r="R72" s="1132">
        <v>0.3</v>
      </c>
      <c r="S72" s="29">
        <v>0.56999999999999995</v>
      </c>
      <c r="T72" s="60">
        <v>0.35</v>
      </c>
      <c r="U72" s="777">
        <v>0.6</v>
      </c>
      <c r="V72" s="1455"/>
      <c r="W72" s="5"/>
      <c r="X72" s="37"/>
      <c r="Y72" s="449"/>
      <c r="Z72" s="1313"/>
    </row>
    <row r="73" spans="1:31" s="626" customFormat="1" ht="31.5" x14ac:dyDescent="0.25">
      <c r="A73" s="1121" t="s">
        <v>86</v>
      </c>
      <c r="B73" s="99" t="s">
        <v>87</v>
      </c>
      <c r="C73" s="1432"/>
      <c r="D73" s="38"/>
      <c r="E73" s="79"/>
      <c r="F73" s="79" t="s">
        <v>196</v>
      </c>
      <c r="G73" s="79"/>
      <c r="H73" s="79"/>
      <c r="I73" s="79"/>
      <c r="J73" s="595"/>
      <c r="K73" s="595"/>
      <c r="L73" s="595"/>
      <c r="M73" s="595"/>
      <c r="N73" s="1499"/>
      <c r="O73" s="384" t="s">
        <v>196</v>
      </c>
      <c r="P73" s="29"/>
      <c r="Q73" s="553"/>
      <c r="R73" s="1132" t="e">
        <v>#DIV/0!</v>
      </c>
      <c r="S73" s="29"/>
      <c r="T73" s="60" t="e">
        <v>#DIV/0!</v>
      </c>
      <c r="U73" s="777"/>
      <c r="V73" s="1455"/>
      <c r="W73" s="5"/>
      <c r="X73" s="37"/>
      <c r="Y73" s="449"/>
      <c r="Z73" s="1313"/>
    </row>
    <row r="74" spans="1:31" s="626" customFormat="1" ht="15.75" x14ac:dyDescent="0.25">
      <c r="A74" s="1083" t="s">
        <v>88</v>
      </c>
      <c r="B74" s="1286"/>
      <c r="C74" s="672"/>
      <c r="D74" s="1139"/>
      <c r="E74" s="1134"/>
      <c r="F74" s="1140"/>
      <c r="G74" s="1134"/>
      <c r="H74" s="1134"/>
      <c r="I74" s="1134"/>
      <c r="J74" s="1286"/>
      <c r="K74" s="1286"/>
      <c r="L74" s="1286"/>
      <c r="M74" s="1286"/>
      <c r="N74" s="1515"/>
      <c r="O74" s="378"/>
      <c r="P74" s="1123"/>
      <c r="Q74" s="1123"/>
      <c r="R74" s="1123"/>
      <c r="S74" s="1123"/>
      <c r="T74" s="1123"/>
      <c r="U74" s="776"/>
      <c r="V74" s="1462"/>
      <c r="W74" s="1141"/>
      <c r="X74" s="1409"/>
      <c r="Y74" s="1623"/>
      <c r="Z74" s="1313"/>
    </row>
    <row r="75" spans="1:31" s="626" customFormat="1" ht="47.45" customHeight="1" x14ac:dyDescent="0.25">
      <c r="A75" s="309" t="s">
        <v>89</v>
      </c>
      <c r="B75" s="18" t="s">
        <v>90</v>
      </c>
      <c r="C75" s="1427">
        <v>0</v>
      </c>
      <c r="D75" s="284">
        <v>0</v>
      </c>
      <c r="E75" s="1124">
        <v>1</v>
      </c>
      <c r="F75" s="79">
        <v>0</v>
      </c>
      <c r="G75" s="1124">
        <v>2</v>
      </c>
      <c r="H75" s="378">
        <v>14</v>
      </c>
      <c r="I75" s="1124">
        <v>3</v>
      </c>
      <c r="J75" s="595">
        <v>3</v>
      </c>
      <c r="K75" s="595"/>
      <c r="L75" s="595"/>
      <c r="M75" s="595"/>
      <c r="N75" s="1508">
        <v>6</v>
      </c>
      <c r="O75" s="374">
        <v>6</v>
      </c>
      <c r="P75" s="1125">
        <v>5</v>
      </c>
      <c r="Q75" s="642">
        <v>0</v>
      </c>
      <c r="R75" s="1130">
        <v>1</v>
      </c>
      <c r="S75" s="642">
        <v>0</v>
      </c>
      <c r="T75" s="1125">
        <v>0</v>
      </c>
      <c r="U75" s="1079">
        <v>0</v>
      </c>
      <c r="V75" s="1537"/>
      <c r="W75" s="439"/>
      <c r="X75" s="1404"/>
      <c r="Y75" s="1615"/>
      <c r="Z75" s="1313"/>
    </row>
    <row r="76" spans="1:31" s="626" customFormat="1" ht="35.450000000000003" customHeight="1" x14ac:dyDescent="0.25">
      <c r="A76" s="1118" t="s">
        <v>91</v>
      </c>
      <c r="B76" s="18" t="s">
        <v>92</v>
      </c>
      <c r="C76" s="1433">
        <v>0.84</v>
      </c>
      <c r="D76" s="285">
        <v>0.8</v>
      </c>
      <c r="E76" s="520">
        <v>0.15</v>
      </c>
      <c r="F76" s="5">
        <v>1</v>
      </c>
      <c r="G76" s="520">
        <v>0.25</v>
      </c>
      <c r="H76" s="384">
        <v>0.93</v>
      </c>
      <c r="I76" s="520">
        <v>0.3</v>
      </c>
      <c r="J76" s="62">
        <v>0.7</v>
      </c>
      <c r="K76" s="62"/>
      <c r="L76" s="62"/>
      <c r="M76" s="62"/>
      <c r="N76" s="1505">
        <v>0.12</v>
      </c>
      <c r="O76" s="376">
        <v>0.73</v>
      </c>
      <c r="P76" s="556">
        <v>0.6</v>
      </c>
      <c r="Q76" s="164">
        <v>0</v>
      </c>
      <c r="R76" s="1132">
        <v>0</v>
      </c>
      <c r="S76" s="164">
        <v>0</v>
      </c>
      <c r="T76" s="60">
        <v>0</v>
      </c>
      <c r="U76" s="777">
        <v>0.8</v>
      </c>
      <c r="V76" s="1425"/>
      <c r="W76" s="222"/>
      <c r="X76" s="349"/>
      <c r="Y76" s="1618"/>
      <c r="Z76" s="1313"/>
    </row>
    <row r="77" spans="1:31" s="626" customFormat="1" ht="31.5" x14ac:dyDescent="0.25">
      <c r="A77" s="309" t="s">
        <v>93</v>
      </c>
      <c r="B77" s="18" t="s">
        <v>94</v>
      </c>
      <c r="C77" s="1427">
        <v>0</v>
      </c>
      <c r="D77" s="1128">
        <v>0</v>
      </c>
      <c r="E77" s="1124">
        <v>1</v>
      </c>
      <c r="F77" s="79">
        <v>0</v>
      </c>
      <c r="G77" s="1124">
        <v>2</v>
      </c>
      <c r="H77" s="378">
        <v>1</v>
      </c>
      <c r="I77" s="1124">
        <v>3</v>
      </c>
      <c r="J77" s="595">
        <v>3</v>
      </c>
      <c r="K77" s="595"/>
      <c r="L77" s="595"/>
      <c r="M77" s="595"/>
      <c r="N77" s="1508">
        <v>0</v>
      </c>
      <c r="O77" s="374">
        <v>6</v>
      </c>
      <c r="P77" s="1125">
        <v>0</v>
      </c>
      <c r="Q77" s="642">
        <v>0</v>
      </c>
      <c r="R77" s="1130">
        <v>0</v>
      </c>
      <c r="S77" s="642">
        <v>0</v>
      </c>
      <c r="T77" s="1125">
        <v>0</v>
      </c>
      <c r="U77" s="1079">
        <v>0</v>
      </c>
      <c r="V77" s="1537"/>
      <c r="W77" s="439"/>
      <c r="X77" s="1404"/>
      <c r="Y77" s="1615"/>
      <c r="Z77" s="1313"/>
    </row>
    <row r="78" spans="1:31" s="626" customFormat="1" ht="31.5" x14ac:dyDescent="0.25">
      <c r="A78" s="1118" t="s">
        <v>95</v>
      </c>
      <c r="B78" s="18" t="s">
        <v>96</v>
      </c>
      <c r="C78" s="1420">
        <v>0</v>
      </c>
      <c r="D78" s="283">
        <v>0</v>
      </c>
      <c r="E78" s="520">
        <v>0.5</v>
      </c>
      <c r="F78" s="5">
        <v>0</v>
      </c>
      <c r="G78" s="1122">
        <v>0.8</v>
      </c>
      <c r="H78" s="384">
        <v>0.5</v>
      </c>
      <c r="I78" s="1122">
        <v>1</v>
      </c>
      <c r="J78" s="62">
        <v>1</v>
      </c>
      <c r="K78" s="62"/>
      <c r="L78" s="62"/>
      <c r="M78" s="62"/>
      <c r="N78" s="1505">
        <v>0.41</v>
      </c>
      <c r="O78" s="376">
        <v>0</v>
      </c>
      <c r="P78" s="1125">
        <v>0</v>
      </c>
      <c r="Q78" s="642">
        <v>0</v>
      </c>
      <c r="R78" s="1130">
        <v>0</v>
      </c>
      <c r="S78" s="642">
        <v>0</v>
      </c>
      <c r="T78" s="1125">
        <v>0</v>
      </c>
      <c r="U78" s="1079">
        <v>0</v>
      </c>
      <c r="V78" s="1425"/>
      <c r="W78" s="222"/>
      <c r="X78" s="349"/>
      <c r="Y78" s="1618"/>
      <c r="Z78" s="1313"/>
    </row>
    <row r="79" spans="1:31" s="626" customFormat="1" ht="35.1" customHeight="1" x14ac:dyDescent="0.25">
      <c r="A79" s="626" t="s">
        <v>97</v>
      </c>
      <c r="B79" s="18" t="s">
        <v>98</v>
      </c>
      <c r="C79" s="1434">
        <v>1</v>
      </c>
      <c r="D79" s="283">
        <v>1</v>
      </c>
      <c r="E79" s="520">
        <v>0</v>
      </c>
      <c r="F79" s="5">
        <v>1</v>
      </c>
      <c r="G79" s="520">
        <v>0.05</v>
      </c>
      <c r="H79" s="384">
        <v>1</v>
      </c>
      <c r="I79" s="520">
        <v>0.1</v>
      </c>
      <c r="J79" s="62">
        <v>0.5</v>
      </c>
      <c r="K79" s="62"/>
      <c r="L79" s="62"/>
      <c r="M79" s="62"/>
      <c r="N79" s="40"/>
      <c r="O79" s="376"/>
      <c r="P79" s="553"/>
      <c r="Q79" s="553">
        <v>1</v>
      </c>
      <c r="R79" s="553"/>
      <c r="S79" s="553">
        <v>1</v>
      </c>
      <c r="T79" s="60">
        <v>1</v>
      </c>
      <c r="U79" s="1335"/>
      <c r="V79" s="1439"/>
      <c r="W79" s="164"/>
      <c r="X79" s="349"/>
      <c r="Y79" s="1618"/>
      <c r="Z79" s="1313"/>
    </row>
    <row r="80" spans="1:31" s="1170" customFormat="1" ht="27" customHeight="1" x14ac:dyDescent="0.25">
      <c r="A80" s="2317" t="s">
        <v>99</v>
      </c>
      <c r="B80" s="2317"/>
      <c r="C80" s="2317"/>
      <c r="D80" s="2317"/>
      <c r="E80" s="2317"/>
      <c r="F80" s="2317"/>
      <c r="G80" s="2317"/>
      <c r="H80" s="2317"/>
      <c r="I80" s="2317"/>
      <c r="J80" s="2317"/>
      <c r="K80" s="2317"/>
      <c r="L80" s="2317"/>
      <c r="M80" s="2317"/>
      <c r="N80" s="2317"/>
      <c r="O80" s="2317"/>
      <c r="P80" s="2317"/>
      <c r="Q80" s="2317"/>
      <c r="R80" s="2317"/>
      <c r="S80" s="2317"/>
      <c r="T80" s="2317"/>
      <c r="U80" s="2317"/>
      <c r="V80" s="2317"/>
      <c r="W80" s="2317"/>
      <c r="X80" s="2317"/>
      <c r="Y80" s="1624"/>
      <c r="Z80" s="1384"/>
    </row>
    <row r="81" spans="1:26" s="626" customFormat="1" ht="15.75" x14ac:dyDescent="0.25">
      <c r="A81" s="1142" t="s">
        <v>100</v>
      </c>
      <c r="B81" s="162" t="s">
        <v>63</v>
      </c>
      <c r="C81" s="706">
        <v>0.36</v>
      </c>
      <c r="D81" s="283">
        <v>0.6</v>
      </c>
      <c r="E81" s="520">
        <v>0.05</v>
      </c>
      <c r="F81" s="5">
        <v>0.56999999999999995</v>
      </c>
      <c r="G81" s="520">
        <v>0.2</v>
      </c>
      <c r="H81" s="384">
        <v>0.53</v>
      </c>
      <c r="I81" s="520">
        <v>0.2</v>
      </c>
      <c r="J81" s="62">
        <v>0.65</v>
      </c>
      <c r="K81" s="62"/>
      <c r="L81" s="62"/>
      <c r="M81" s="62"/>
      <c r="N81" s="1499"/>
      <c r="O81" s="384"/>
      <c r="P81" s="8"/>
      <c r="Q81" s="157"/>
      <c r="R81" s="8"/>
      <c r="S81" s="8"/>
      <c r="T81" s="8"/>
      <c r="U81" s="338"/>
      <c r="V81" s="1455"/>
      <c r="W81" s="5"/>
      <c r="X81" s="1348"/>
      <c r="Y81" s="1625"/>
      <c r="Z81" s="1313"/>
    </row>
    <row r="82" spans="1:26" s="626" customFormat="1" ht="31.5" x14ac:dyDescent="0.25">
      <c r="A82" s="1118" t="s">
        <v>101</v>
      </c>
      <c r="B82" s="1287" t="s">
        <v>63</v>
      </c>
      <c r="C82" s="706">
        <v>0.43</v>
      </c>
      <c r="D82" s="283">
        <v>0.65</v>
      </c>
      <c r="E82" s="520">
        <v>0.05</v>
      </c>
      <c r="F82" s="5">
        <v>0.78</v>
      </c>
      <c r="G82" s="520">
        <v>0.15</v>
      </c>
      <c r="H82" s="384">
        <v>0.77</v>
      </c>
      <c r="I82" s="520">
        <v>0.3</v>
      </c>
      <c r="J82" s="62">
        <v>0.7</v>
      </c>
      <c r="K82" s="62"/>
      <c r="L82" s="62"/>
      <c r="M82" s="62"/>
      <c r="N82" s="1499"/>
      <c r="O82" s="384"/>
      <c r="P82" s="8"/>
      <c r="Q82" s="157"/>
      <c r="R82" s="8"/>
      <c r="S82" s="8"/>
      <c r="T82" s="8"/>
      <c r="U82" s="338"/>
      <c r="V82" s="1455"/>
      <c r="W82" s="5"/>
      <c r="X82" s="1348"/>
      <c r="Y82" s="1625"/>
      <c r="Z82" s="1313"/>
    </row>
    <row r="83" spans="1:26" s="626" customFormat="1" ht="15.75" x14ac:dyDescent="0.25">
      <c r="A83" s="2202" t="s">
        <v>102</v>
      </c>
      <c r="B83" s="2202"/>
      <c r="C83" s="2202"/>
      <c r="D83" s="2202"/>
      <c r="E83" s="2202"/>
      <c r="F83" s="2202"/>
      <c r="G83" s="2202"/>
      <c r="H83" s="2202"/>
      <c r="I83" s="2202"/>
      <c r="J83" s="2202"/>
      <c r="K83" s="2202"/>
      <c r="L83" s="2202"/>
      <c r="M83" s="2202"/>
      <c r="N83" s="2202"/>
      <c r="O83" s="2202"/>
      <c r="P83" s="2202"/>
      <c r="Q83" s="2202"/>
      <c r="R83" s="2202"/>
      <c r="S83" s="2202"/>
      <c r="T83" s="2202"/>
      <c r="U83" s="776"/>
      <c r="V83" s="672"/>
      <c r="W83" s="1123"/>
      <c r="X83" s="199"/>
      <c r="Y83" s="1584"/>
      <c r="Z83" s="1313"/>
    </row>
    <row r="84" spans="1:26" s="626" customFormat="1" ht="31.5" x14ac:dyDescent="0.25">
      <c r="A84" s="309" t="s">
        <v>103</v>
      </c>
      <c r="B84" s="162" t="s">
        <v>104</v>
      </c>
      <c r="C84" s="827">
        <v>0</v>
      </c>
      <c r="D84" s="1135">
        <v>300</v>
      </c>
      <c r="E84" s="1124">
        <v>2000</v>
      </c>
      <c r="F84" s="79">
        <v>56</v>
      </c>
      <c r="G84" s="1124">
        <v>2000</v>
      </c>
      <c r="H84" s="378">
        <v>1393</v>
      </c>
      <c r="I84" s="1124">
        <v>6000</v>
      </c>
      <c r="J84" s="595">
        <v>18000</v>
      </c>
      <c r="K84" s="595"/>
      <c r="L84" s="595"/>
      <c r="M84" s="595"/>
      <c r="N84" s="1503"/>
      <c r="O84" s="378"/>
      <c r="P84" s="8"/>
      <c r="Q84" s="8">
        <v>0</v>
      </c>
      <c r="R84" s="8"/>
      <c r="S84" s="8"/>
      <c r="T84" s="8"/>
      <c r="U84" s="338"/>
      <c r="V84" s="1458"/>
      <c r="W84" s="79"/>
      <c r="X84" s="1351"/>
      <c r="Y84" s="1626"/>
      <c r="Z84" s="1313"/>
    </row>
    <row r="85" spans="1:26" s="626" customFormat="1" ht="30.6" customHeight="1" x14ac:dyDescent="0.25">
      <c r="A85" s="1121" t="s">
        <v>105</v>
      </c>
      <c r="B85" s="1288" t="s">
        <v>106</v>
      </c>
      <c r="C85" s="841"/>
      <c r="D85" s="1143"/>
      <c r="E85" s="8"/>
      <c r="F85" s="8"/>
      <c r="G85" s="8"/>
      <c r="H85" s="534"/>
      <c r="I85" s="8"/>
      <c r="J85" s="595"/>
      <c r="K85" s="595"/>
      <c r="L85" s="595"/>
      <c r="M85" s="595"/>
      <c r="N85" s="1503"/>
      <c r="O85" s="378"/>
      <c r="P85" s="8"/>
      <c r="Q85" s="8">
        <v>0</v>
      </c>
      <c r="R85" s="8"/>
      <c r="S85" s="8"/>
      <c r="T85" s="8"/>
      <c r="U85" s="338"/>
      <c r="V85" s="1458"/>
      <c r="W85" s="79"/>
      <c r="X85" s="1351"/>
      <c r="Y85" s="1626"/>
      <c r="Z85" s="1313"/>
    </row>
    <row r="86" spans="1:26" s="626" customFormat="1" ht="29.45" customHeight="1" x14ac:dyDescent="0.25">
      <c r="A86" s="309" t="s">
        <v>107</v>
      </c>
      <c r="B86" s="1289" t="s">
        <v>108</v>
      </c>
      <c r="C86" s="827">
        <v>0</v>
      </c>
      <c r="D86" s="1135">
        <v>28</v>
      </c>
      <c r="E86" s="1124">
        <v>0</v>
      </c>
      <c r="F86" s="79">
        <v>46</v>
      </c>
      <c r="G86" s="1124">
        <v>200</v>
      </c>
      <c r="H86" s="378">
        <v>304</v>
      </c>
      <c r="I86" s="1124">
        <v>200</v>
      </c>
      <c r="J86" s="595">
        <v>600</v>
      </c>
      <c r="K86" s="595"/>
      <c r="L86" s="595"/>
      <c r="M86" s="595"/>
      <c r="N86" s="1503"/>
      <c r="O86" s="378"/>
      <c r="P86" s="8"/>
      <c r="Q86" s="8">
        <v>0</v>
      </c>
      <c r="R86" s="8"/>
      <c r="S86" s="8"/>
      <c r="T86" s="8"/>
      <c r="U86" s="338"/>
      <c r="V86" s="1458"/>
      <c r="W86" s="79"/>
      <c r="X86" s="1351"/>
      <c r="Y86" s="1626"/>
      <c r="Z86" s="1313"/>
    </row>
    <row r="87" spans="1:26" s="626" customFormat="1" ht="48" customHeight="1" x14ac:dyDescent="0.25">
      <c r="A87" s="309" t="s">
        <v>109</v>
      </c>
      <c r="B87" s="1289" t="s">
        <v>110</v>
      </c>
      <c r="C87" s="827">
        <v>0</v>
      </c>
      <c r="D87" s="1135">
        <v>1</v>
      </c>
      <c r="E87" s="1124">
        <v>0</v>
      </c>
      <c r="F87" s="79">
        <v>24</v>
      </c>
      <c r="G87" s="1124" t="s">
        <v>196</v>
      </c>
      <c r="H87" s="378">
        <v>183</v>
      </c>
      <c r="I87" s="1124">
        <v>0</v>
      </c>
      <c r="J87" s="595">
        <v>50</v>
      </c>
      <c r="K87" s="595"/>
      <c r="L87" s="595"/>
      <c r="M87" s="595"/>
      <c r="N87" s="1503"/>
      <c r="O87" s="378"/>
      <c r="P87" s="8"/>
      <c r="Q87" s="8">
        <v>0</v>
      </c>
      <c r="R87" s="8"/>
      <c r="S87" s="8"/>
      <c r="T87" s="8"/>
      <c r="U87" s="338"/>
      <c r="V87" s="1458"/>
      <c r="W87" s="79"/>
      <c r="X87" s="1351"/>
      <c r="Y87" s="1626"/>
      <c r="Z87" s="1313"/>
    </row>
    <row r="88" spans="1:26" s="626" customFormat="1" ht="35.450000000000003" customHeight="1" x14ac:dyDescent="0.25">
      <c r="A88" s="1118" t="s">
        <v>111</v>
      </c>
      <c r="B88" s="1288" t="s">
        <v>112</v>
      </c>
      <c r="C88" s="841"/>
      <c r="D88" s="1118"/>
      <c r="E88" s="8"/>
      <c r="F88" s="8"/>
      <c r="G88" s="8"/>
      <c r="H88" s="8"/>
      <c r="I88" s="8"/>
      <c r="J88" s="595"/>
      <c r="K88" s="595"/>
      <c r="L88" s="595"/>
      <c r="M88" s="595"/>
      <c r="N88" s="1503"/>
      <c r="O88" s="378"/>
      <c r="P88" s="8"/>
      <c r="Q88" s="8"/>
      <c r="R88" s="8"/>
      <c r="S88" s="8"/>
      <c r="T88" s="8"/>
      <c r="U88" s="338"/>
      <c r="V88" s="1458"/>
      <c r="W88" s="79"/>
      <c r="X88" s="1351"/>
      <c r="Y88" s="1626"/>
      <c r="Z88" s="1313"/>
    </row>
    <row r="89" spans="1:26" s="626" customFormat="1" ht="33.950000000000003" customHeight="1" x14ac:dyDescent="0.25">
      <c r="A89" s="309" t="s">
        <v>113</v>
      </c>
      <c r="B89" s="1289" t="s">
        <v>63</v>
      </c>
      <c r="C89" s="827"/>
      <c r="D89" s="309"/>
      <c r="E89" s="1144"/>
      <c r="F89" s="1144"/>
      <c r="G89" s="1144"/>
      <c r="H89" s="1144"/>
      <c r="I89" s="1144"/>
      <c r="J89" s="1309"/>
      <c r="K89" s="1309"/>
      <c r="L89" s="1309"/>
      <c r="M89" s="1309"/>
      <c r="N89" s="1499"/>
      <c r="O89" s="384"/>
      <c r="P89" s="8"/>
      <c r="Q89" s="8"/>
      <c r="R89" s="8"/>
      <c r="S89" s="8"/>
      <c r="T89" s="8"/>
      <c r="U89" s="338"/>
      <c r="V89" s="1455"/>
      <c r="W89" s="5"/>
      <c r="X89" s="1348"/>
      <c r="Y89" s="1625"/>
      <c r="Z89" s="1313"/>
    </row>
    <row r="90" spans="1:26" s="626" customFormat="1" ht="63" x14ac:dyDescent="0.25">
      <c r="A90" s="309" t="s">
        <v>114</v>
      </c>
      <c r="B90" s="1289" t="s">
        <v>115</v>
      </c>
      <c r="C90" s="827"/>
      <c r="D90" s="309"/>
      <c r="E90" s="8"/>
      <c r="F90" s="8"/>
      <c r="G90" s="8"/>
      <c r="H90" s="8"/>
      <c r="I90" s="8"/>
      <c r="J90" s="595"/>
      <c r="K90" s="595"/>
      <c r="L90" s="595"/>
      <c r="M90" s="595"/>
      <c r="N90" s="1503"/>
      <c r="O90" s="378"/>
      <c r="P90" s="8"/>
      <c r="Q90" s="8"/>
      <c r="R90" s="8"/>
      <c r="S90" s="8"/>
      <c r="T90" s="8"/>
      <c r="U90" s="338"/>
      <c r="V90" s="1458"/>
      <c r="W90" s="79"/>
      <c r="X90" s="1351"/>
      <c r="Y90" s="1626"/>
      <c r="Z90" s="1313"/>
    </row>
    <row r="91" spans="1:26" s="626" customFormat="1" ht="15.75" x14ac:dyDescent="0.25">
      <c r="A91" s="2202" t="s">
        <v>116</v>
      </c>
      <c r="B91" s="2202"/>
      <c r="C91" s="2202"/>
      <c r="D91" s="2202"/>
      <c r="E91" s="2202"/>
      <c r="F91" s="2202"/>
      <c r="G91" s="2202"/>
      <c r="H91" s="2202"/>
      <c r="I91" s="2202"/>
      <c r="J91" s="2202"/>
      <c r="K91" s="2202"/>
      <c r="L91" s="2202"/>
      <c r="M91" s="2202"/>
      <c r="N91" s="2202"/>
      <c r="O91" s="2202"/>
      <c r="P91" s="2202"/>
      <c r="Q91" s="2202"/>
      <c r="R91" s="2202"/>
      <c r="S91" s="2202"/>
      <c r="T91" s="2202"/>
      <c r="U91" s="776"/>
      <c r="V91" s="672"/>
      <c r="W91" s="1123"/>
      <c r="X91" s="199"/>
      <c r="Y91" s="1584"/>
      <c r="Z91" s="1313"/>
    </row>
    <row r="92" spans="1:26" s="626" customFormat="1" ht="47.25" x14ac:dyDescent="0.25">
      <c r="A92" s="309" t="s">
        <v>117</v>
      </c>
      <c r="B92" s="162" t="s">
        <v>118</v>
      </c>
      <c r="C92" s="827"/>
      <c r="D92" s="309"/>
      <c r="E92" s="8"/>
      <c r="F92" s="8"/>
      <c r="G92" s="8"/>
      <c r="H92" s="8"/>
      <c r="I92" s="8"/>
      <c r="J92" s="34"/>
      <c r="K92" s="34"/>
      <c r="L92" s="34"/>
      <c r="M92" s="34"/>
      <c r="N92" s="1511"/>
      <c r="O92" s="378"/>
      <c r="P92" s="8"/>
      <c r="Q92" s="8"/>
      <c r="R92" s="8"/>
      <c r="S92" s="8"/>
      <c r="T92" s="8"/>
      <c r="U92" s="338"/>
      <c r="V92" s="672"/>
      <c r="W92" s="8"/>
      <c r="X92" s="1351"/>
      <c r="Y92" s="1626"/>
      <c r="Z92" s="1313"/>
    </row>
    <row r="93" spans="1:26" s="626" customFormat="1" ht="27" customHeight="1" x14ac:dyDescent="0.25">
      <c r="A93" s="1118" t="s">
        <v>119</v>
      </c>
      <c r="B93" s="1287" t="s">
        <v>120</v>
      </c>
      <c r="C93" s="841"/>
      <c r="D93" s="1118"/>
      <c r="E93" s="8"/>
      <c r="F93" s="8"/>
      <c r="G93" s="8"/>
      <c r="H93" s="8"/>
      <c r="I93" s="8"/>
      <c r="J93" s="34"/>
      <c r="K93" s="34"/>
      <c r="L93" s="34"/>
      <c r="M93" s="34"/>
      <c r="N93" s="1511"/>
      <c r="O93" s="378"/>
      <c r="P93" s="8"/>
      <c r="Q93" s="8"/>
      <c r="R93" s="8"/>
      <c r="S93" s="8"/>
      <c r="T93" s="8"/>
      <c r="U93" s="338"/>
      <c r="V93" s="672"/>
      <c r="W93" s="8"/>
      <c r="X93" s="1351"/>
      <c r="Y93" s="1626"/>
      <c r="Z93" s="1313"/>
    </row>
    <row r="94" spans="1:26" s="626" customFormat="1" ht="44.1" customHeight="1" x14ac:dyDescent="0.25">
      <c r="A94" s="309" t="s">
        <v>121</v>
      </c>
      <c r="B94" s="162" t="s">
        <v>122</v>
      </c>
      <c r="C94" s="827"/>
      <c r="D94" s="309"/>
      <c r="E94" s="8"/>
      <c r="F94" s="8"/>
      <c r="G94" s="8"/>
      <c r="H94" s="8"/>
      <c r="I94" s="8"/>
      <c r="J94" s="34"/>
      <c r="K94" s="34"/>
      <c r="L94" s="34"/>
      <c r="M94" s="34"/>
      <c r="N94" s="1511"/>
      <c r="O94" s="378"/>
      <c r="P94" s="8"/>
      <c r="Q94" s="8"/>
      <c r="R94" s="8"/>
      <c r="S94" s="8"/>
      <c r="T94" s="8"/>
      <c r="U94" s="338"/>
      <c r="V94" s="672"/>
      <c r="W94" s="8"/>
      <c r="X94" s="1351"/>
      <c r="Y94" s="1626"/>
      <c r="Z94" s="1313"/>
    </row>
    <row r="95" spans="1:26" s="626" customFormat="1" ht="33.6" customHeight="1" x14ac:dyDescent="0.25">
      <c r="A95" s="309" t="s">
        <v>123</v>
      </c>
      <c r="B95" s="162" t="s">
        <v>122</v>
      </c>
      <c r="C95" s="827"/>
      <c r="D95" s="309"/>
      <c r="E95" s="8"/>
      <c r="F95" s="8"/>
      <c r="G95" s="8"/>
      <c r="H95" s="8"/>
      <c r="I95" s="8"/>
      <c r="J95" s="34"/>
      <c r="K95" s="34"/>
      <c r="L95" s="34"/>
      <c r="M95" s="34"/>
      <c r="N95" s="1511"/>
      <c r="O95" s="378"/>
      <c r="P95" s="8"/>
      <c r="Q95" s="8"/>
      <c r="R95" s="8"/>
      <c r="S95" s="8"/>
      <c r="T95" s="8"/>
      <c r="U95" s="338"/>
      <c r="V95" s="672"/>
      <c r="W95" s="8"/>
      <c r="X95" s="1351"/>
      <c r="Y95" s="1626"/>
      <c r="Z95" s="1313"/>
    </row>
    <row r="96" spans="1:26" s="626" customFormat="1" ht="29.45" customHeight="1" x14ac:dyDescent="0.25">
      <c r="A96" s="1118" t="s">
        <v>124</v>
      </c>
      <c r="B96" s="1287" t="s">
        <v>125</v>
      </c>
      <c r="C96" s="841"/>
      <c r="D96" s="1118"/>
      <c r="E96" s="8"/>
      <c r="F96" s="8"/>
      <c r="G96" s="8"/>
      <c r="H96" s="8"/>
      <c r="I96" s="8"/>
      <c r="J96" s="34"/>
      <c r="K96" s="34"/>
      <c r="L96" s="34"/>
      <c r="M96" s="34"/>
      <c r="N96" s="1511"/>
      <c r="O96" s="378"/>
      <c r="P96" s="8"/>
      <c r="Q96" s="8"/>
      <c r="R96" s="8"/>
      <c r="S96" s="8"/>
      <c r="T96" s="8"/>
      <c r="U96" s="338"/>
      <c r="V96" s="672"/>
      <c r="W96" s="8"/>
      <c r="X96" s="1351"/>
      <c r="Y96" s="1626"/>
      <c r="Z96" s="1313"/>
    </row>
    <row r="97" spans="1:31" s="1170" customFormat="1" ht="15.75" x14ac:dyDescent="0.25">
      <c r="A97" s="2318" t="s">
        <v>126</v>
      </c>
      <c r="B97" s="2318"/>
      <c r="C97" s="2318"/>
      <c r="D97" s="2318"/>
      <c r="E97" s="2318"/>
      <c r="F97" s="2318"/>
      <c r="G97" s="2318"/>
      <c r="H97" s="2318"/>
      <c r="I97" s="2318"/>
      <c r="J97" s="2318"/>
      <c r="K97" s="2318"/>
      <c r="L97" s="2318"/>
      <c r="M97" s="2318"/>
      <c r="N97" s="2318"/>
      <c r="O97" s="2318"/>
      <c r="P97" s="2318"/>
      <c r="Q97" s="2318"/>
      <c r="R97" s="2318"/>
      <c r="S97" s="2318"/>
      <c r="T97" s="2318"/>
      <c r="U97" s="1336"/>
      <c r="V97" s="1528"/>
      <c r="W97" s="1172"/>
      <c r="X97" s="1377"/>
      <c r="Y97" s="1627"/>
      <c r="Z97" s="1384"/>
    </row>
    <row r="98" spans="1:31" s="1170" customFormat="1" ht="15.75" x14ac:dyDescent="0.25">
      <c r="A98" s="2319" t="s">
        <v>127</v>
      </c>
      <c r="B98" s="2319"/>
      <c r="C98" s="2319"/>
      <c r="D98" s="2319"/>
      <c r="E98" s="2319"/>
      <c r="F98" s="2319"/>
      <c r="G98" s="2319"/>
      <c r="H98" s="2319"/>
      <c r="I98" s="2319"/>
      <c r="J98" s="2319"/>
      <c r="K98" s="2319"/>
      <c r="L98" s="2319"/>
      <c r="M98" s="2319"/>
      <c r="N98" s="2319"/>
      <c r="O98" s="2319"/>
      <c r="P98" s="2319"/>
      <c r="Q98" s="2319"/>
      <c r="R98" s="2319"/>
      <c r="S98" s="1173"/>
      <c r="T98" s="1171"/>
      <c r="U98" s="1337"/>
      <c r="V98" s="1528"/>
      <c r="W98" s="1171"/>
      <c r="X98" s="1360"/>
      <c r="Y98" s="1628"/>
      <c r="Z98" s="1384"/>
    </row>
    <row r="99" spans="1:31" s="626" customFormat="1" ht="31.5" x14ac:dyDescent="0.25">
      <c r="A99" s="309" t="s">
        <v>194</v>
      </c>
      <c r="B99" s="162" t="s">
        <v>128</v>
      </c>
      <c r="C99" s="1435">
        <v>0</v>
      </c>
      <c r="D99" s="283">
        <v>0</v>
      </c>
      <c r="E99" s="520" t="e">
        <v>#DIV/0!</v>
      </c>
      <c r="F99" s="5">
        <v>0</v>
      </c>
      <c r="G99" s="520" t="e">
        <v>#DIV/0!</v>
      </c>
      <c r="H99" s="384"/>
      <c r="I99" s="1136" t="e">
        <v>#DIV/0!</v>
      </c>
      <c r="J99" s="62">
        <v>0.05</v>
      </c>
      <c r="K99" s="62"/>
      <c r="L99" s="62"/>
      <c r="M99" s="62"/>
      <c r="N99" s="1499"/>
      <c r="O99" s="384"/>
      <c r="P99" s="8"/>
      <c r="Q99" s="8"/>
      <c r="R99" s="8"/>
      <c r="S99" s="8"/>
      <c r="T99" s="8"/>
      <c r="U99" s="338"/>
      <c r="V99" s="1455"/>
      <c r="W99" s="5"/>
      <c r="X99" s="1348"/>
      <c r="Y99" s="1625"/>
      <c r="Z99" s="1313"/>
    </row>
    <row r="100" spans="1:31" s="626" customFormat="1" ht="31.5" x14ac:dyDescent="0.25">
      <c r="A100" s="1118" t="s">
        <v>129</v>
      </c>
      <c r="B100" s="1287" t="s">
        <v>63</v>
      </c>
      <c r="C100" s="712">
        <v>0.51</v>
      </c>
      <c r="D100" s="283">
        <v>0.62</v>
      </c>
      <c r="E100" s="520">
        <v>0.6</v>
      </c>
      <c r="F100" s="5">
        <v>0.77</v>
      </c>
      <c r="G100" s="1136">
        <v>0.6</v>
      </c>
      <c r="H100" s="384"/>
      <c r="I100" s="1136">
        <v>0.65</v>
      </c>
      <c r="J100" s="62">
        <v>0.65</v>
      </c>
      <c r="K100" s="62"/>
      <c r="L100" s="62"/>
      <c r="M100" s="62"/>
      <c r="N100" s="1499">
        <v>0.75</v>
      </c>
      <c r="O100" s="384">
        <v>0.77</v>
      </c>
      <c r="P100" s="8"/>
      <c r="Q100" s="164">
        <v>0.28999999999999998</v>
      </c>
      <c r="R100" s="1132">
        <v>0.57499999999999996</v>
      </c>
      <c r="S100" s="8"/>
      <c r="T100" s="8"/>
      <c r="U100" s="793"/>
      <c r="V100" s="1455"/>
      <c r="W100" s="5"/>
      <c r="X100" s="1348"/>
      <c r="Y100" s="1625"/>
      <c r="Z100" s="1313"/>
      <c r="AA100" s="1147" t="s">
        <v>216</v>
      </c>
      <c r="AB100" s="1147"/>
      <c r="AC100" s="1147"/>
      <c r="AD100" s="1147"/>
      <c r="AE100" s="1147"/>
    </row>
    <row r="101" spans="1:31" s="1164" customFormat="1" ht="16.5" thickBot="1" x14ac:dyDescent="0.3">
      <c r="A101" s="1155" t="s">
        <v>130</v>
      </c>
      <c r="B101" s="1290" t="s">
        <v>63</v>
      </c>
      <c r="C101" s="1423" t="s">
        <v>196</v>
      </c>
      <c r="D101" s="1155" t="s">
        <v>196</v>
      </c>
      <c r="E101" s="528">
        <v>0</v>
      </c>
      <c r="F101" s="68" t="s">
        <v>196</v>
      </c>
      <c r="G101" s="1183">
        <v>0.4</v>
      </c>
      <c r="H101" s="530">
        <v>0.26</v>
      </c>
      <c r="I101" s="1184">
        <v>0.4</v>
      </c>
      <c r="J101" s="605">
        <v>0.45</v>
      </c>
      <c r="K101" s="605"/>
      <c r="L101" s="605"/>
      <c r="M101" s="605"/>
      <c r="N101" s="1500">
        <v>0</v>
      </c>
      <c r="O101" s="530">
        <v>0</v>
      </c>
      <c r="P101" s="14"/>
      <c r="Q101" s="1176">
        <v>0.28000000000000003</v>
      </c>
      <c r="R101" s="1186">
        <v>0.1</v>
      </c>
      <c r="S101" s="1176"/>
      <c r="T101" s="1176"/>
      <c r="U101" s="339"/>
      <c r="V101" s="1418"/>
      <c r="W101" s="68"/>
      <c r="X101" s="1349"/>
      <c r="Y101" s="1629"/>
      <c r="Z101" s="1314"/>
    </row>
    <row r="102" spans="1:31" s="1203" customFormat="1" ht="16.5" thickBot="1" x14ac:dyDescent="0.3">
      <c r="A102" s="2240" t="s">
        <v>131</v>
      </c>
      <c r="B102" s="2320"/>
      <c r="C102" s="2320"/>
      <c r="D102" s="2320"/>
      <c r="E102" s="2320"/>
      <c r="F102" s="2320"/>
      <c r="G102" s="2320"/>
      <c r="H102" s="2320"/>
      <c r="I102" s="2320"/>
      <c r="J102" s="2320"/>
      <c r="K102" s="2320"/>
      <c r="L102" s="2320"/>
      <c r="M102" s="2320"/>
      <c r="N102" s="2320"/>
      <c r="O102" s="2320"/>
      <c r="P102" s="2320"/>
      <c r="Q102" s="2320"/>
      <c r="R102" s="2320"/>
      <c r="S102" s="2320"/>
      <c r="T102" s="2320"/>
      <c r="U102" s="1338"/>
      <c r="V102" s="1535"/>
      <c r="X102" s="1355"/>
      <c r="Y102" s="1583"/>
      <c r="Z102" s="1385"/>
    </row>
    <row r="103" spans="1:31" s="117" customFormat="1" ht="15.75" x14ac:dyDescent="0.25">
      <c r="A103" s="1165" t="s">
        <v>132</v>
      </c>
      <c r="B103" s="1291" t="s">
        <v>63</v>
      </c>
      <c r="C103" s="1436" t="s">
        <v>196</v>
      </c>
      <c r="D103" s="1197" t="s">
        <v>196</v>
      </c>
      <c r="E103" s="1198">
        <v>0.8</v>
      </c>
      <c r="F103" s="1199"/>
      <c r="G103" s="1198">
        <v>0.8</v>
      </c>
      <c r="H103" s="74">
        <v>0.26</v>
      </c>
      <c r="I103" s="1200">
        <v>0.8</v>
      </c>
      <c r="J103" s="600">
        <v>0.7</v>
      </c>
      <c r="K103" s="600"/>
      <c r="L103" s="600"/>
      <c r="M103" s="600"/>
      <c r="N103" s="1501">
        <v>0</v>
      </c>
      <c r="O103" s="533">
        <v>0</v>
      </c>
      <c r="P103" s="50"/>
      <c r="Q103" s="1201">
        <v>0.28000000000000003</v>
      </c>
      <c r="R103" s="1202">
        <v>0.2</v>
      </c>
      <c r="S103" s="1201"/>
      <c r="T103" s="1166"/>
      <c r="U103" s="790"/>
      <c r="V103" s="1454"/>
      <c r="W103" s="74"/>
      <c r="X103" s="1347"/>
      <c r="Y103" s="1630"/>
      <c r="Z103" s="1315"/>
    </row>
    <row r="104" spans="1:31" s="626" customFormat="1" ht="39.950000000000003" customHeight="1" x14ac:dyDescent="0.25">
      <c r="A104" s="1118" t="s">
        <v>187</v>
      </c>
      <c r="B104" s="1287" t="s">
        <v>133</v>
      </c>
      <c r="C104" s="672" t="s">
        <v>195</v>
      </c>
      <c r="D104" s="626" t="s">
        <v>195</v>
      </c>
      <c r="E104" s="79">
        <v>0</v>
      </c>
      <c r="F104" s="79">
        <v>0</v>
      </c>
      <c r="G104" s="1124">
        <v>0</v>
      </c>
      <c r="H104" s="79">
        <v>20</v>
      </c>
      <c r="I104" s="1127">
        <v>10</v>
      </c>
      <c r="J104" s="595">
        <v>10</v>
      </c>
      <c r="K104" s="595"/>
      <c r="L104" s="595"/>
      <c r="M104" s="595"/>
      <c r="N104" s="1516"/>
      <c r="O104" s="378"/>
      <c r="P104" s="8"/>
      <c r="Q104" s="8"/>
      <c r="R104" s="1132"/>
      <c r="S104" s="8"/>
      <c r="T104" s="8"/>
      <c r="U104" s="338"/>
      <c r="V104" s="1543"/>
      <c r="W104" s="163"/>
      <c r="X104" s="1351"/>
      <c r="Y104" s="1626"/>
      <c r="Z104" s="1313"/>
    </row>
    <row r="105" spans="1:31" s="1164" customFormat="1" ht="27" customHeight="1" thickBot="1" x14ac:dyDescent="0.3">
      <c r="A105" s="1155" t="s">
        <v>134</v>
      </c>
      <c r="B105" s="1290" t="s">
        <v>63</v>
      </c>
      <c r="C105" s="1423"/>
      <c r="D105" s="1155"/>
      <c r="E105" s="1183">
        <v>0.8</v>
      </c>
      <c r="F105" s="68"/>
      <c r="G105" s="1183">
        <v>0.8</v>
      </c>
      <c r="H105" s="68">
        <v>0.19</v>
      </c>
      <c r="I105" s="1184">
        <v>0.8</v>
      </c>
      <c r="J105" s="605">
        <v>0.7</v>
      </c>
      <c r="K105" s="605"/>
      <c r="L105" s="605"/>
      <c r="M105" s="605"/>
      <c r="N105" s="1500">
        <v>0</v>
      </c>
      <c r="O105" s="530">
        <v>0.1</v>
      </c>
      <c r="P105" s="14"/>
      <c r="Q105" s="1185">
        <v>0.13</v>
      </c>
      <c r="R105" s="1186">
        <v>0.1</v>
      </c>
      <c r="S105" s="1185"/>
      <c r="T105" s="1176"/>
      <c r="U105" s="339"/>
      <c r="V105" s="1418"/>
      <c r="W105" s="68"/>
      <c r="X105" s="1349"/>
      <c r="Y105" s="1629"/>
      <c r="Z105" s="1314"/>
    </row>
    <row r="106" spans="1:31" s="1169" customFormat="1" ht="35.450000000000003" customHeight="1" thickBot="1" x14ac:dyDescent="0.3">
      <c r="A106" s="1188" t="s">
        <v>135</v>
      </c>
      <c r="B106" s="1292" t="s">
        <v>63</v>
      </c>
      <c r="C106" s="1437"/>
      <c r="D106" s="1189"/>
      <c r="E106" s="1190">
        <v>0.42500000000000004</v>
      </c>
      <c r="F106" s="1191"/>
      <c r="G106" s="1190">
        <v>0.47500000000000003</v>
      </c>
      <c r="H106" s="1191">
        <v>0.11</v>
      </c>
      <c r="I106" s="1192">
        <v>0.5</v>
      </c>
      <c r="J106" s="1310">
        <v>0.7</v>
      </c>
      <c r="K106" s="1310"/>
      <c r="L106" s="1310"/>
      <c r="M106" s="1310"/>
      <c r="N106" s="1517">
        <v>0</v>
      </c>
      <c r="O106" s="1193">
        <v>0</v>
      </c>
      <c r="P106" s="1168"/>
      <c r="Q106" s="1194">
        <v>0.19</v>
      </c>
      <c r="R106" s="1195">
        <v>0.1</v>
      </c>
      <c r="S106" s="1194"/>
      <c r="T106" s="1196"/>
      <c r="U106" s="1339"/>
      <c r="V106" s="1464"/>
      <c r="W106" s="1191"/>
      <c r="X106" s="1356"/>
      <c r="Y106" s="1631"/>
      <c r="Z106" s="1378"/>
    </row>
    <row r="107" spans="1:31" s="1187" customFormat="1" ht="15.75" x14ac:dyDescent="0.25">
      <c r="A107" s="2321" t="s">
        <v>136</v>
      </c>
      <c r="B107" s="2321"/>
      <c r="C107" s="2321"/>
      <c r="D107" s="2321"/>
      <c r="E107" s="2321"/>
      <c r="F107" s="2321"/>
      <c r="G107" s="2321"/>
      <c r="H107" s="2321"/>
      <c r="I107" s="2321"/>
      <c r="J107" s="2321"/>
      <c r="K107" s="2321"/>
      <c r="L107" s="2321"/>
      <c r="M107" s="2321"/>
      <c r="N107" s="2321"/>
      <c r="O107" s="2321"/>
      <c r="P107" s="2321"/>
      <c r="Q107" s="2321"/>
      <c r="R107" s="2321"/>
      <c r="S107" s="2321"/>
      <c r="T107" s="2321"/>
      <c r="U107" s="1340"/>
      <c r="V107" s="1529"/>
      <c r="X107" s="1357"/>
      <c r="Y107" s="1632"/>
      <c r="Z107" s="1344"/>
    </row>
    <row r="108" spans="1:31" s="626" customFormat="1" ht="30.95" customHeight="1" x14ac:dyDescent="0.25">
      <c r="A108" s="309" t="s">
        <v>188</v>
      </c>
      <c r="B108" s="162" t="s">
        <v>137</v>
      </c>
      <c r="C108" s="827"/>
      <c r="D108" s="284"/>
      <c r="E108" s="8"/>
      <c r="F108" s="8">
        <v>0</v>
      </c>
      <c r="G108" s="8"/>
      <c r="H108" s="8"/>
      <c r="I108" s="8"/>
      <c r="J108" s="34"/>
      <c r="K108" s="34"/>
      <c r="L108" s="34"/>
      <c r="M108" s="34"/>
      <c r="N108" s="1499">
        <v>0</v>
      </c>
      <c r="O108" s="384">
        <v>0.1</v>
      </c>
      <c r="P108" s="8"/>
      <c r="Q108" s="8">
        <v>3</v>
      </c>
      <c r="R108" s="8"/>
      <c r="S108" s="8">
        <v>6</v>
      </c>
      <c r="T108" s="1125">
        <v>4</v>
      </c>
      <c r="U108" s="338"/>
      <c r="V108" s="1455"/>
      <c r="W108" s="5"/>
      <c r="X108" s="1348"/>
      <c r="Y108" s="1625"/>
      <c r="Z108" s="1313"/>
    </row>
    <row r="109" spans="1:31" s="1164" customFormat="1" ht="36" customHeight="1" thickBot="1" x14ac:dyDescent="0.4">
      <c r="A109" s="1174" t="s">
        <v>138</v>
      </c>
      <c r="B109" s="1284" t="s">
        <v>139</v>
      </c>
      <c r="C109" s="1438"/>
      <c r="D109" s="1174"/>
      <c r="E109" s="14"/>
      <c r="F109" s="14">
        <v>0</v>
      </c>
      <c r="G109" s="14"/>
      <c r="H109" s="14"/>
      <c r="I109" s="14"/>
      <c r="J109" s="352"/>
      <c r="K109" s="352"/>
      <c r="L109" s="352"/>
      <c r="M109" s="352"/>
      <c r="N109" s="1500">
        <v>0</v>
      </c>
      <c r="O109" s="530">
        <v>0</v>
      </c>
      <c r="P109" s="14"/>
      <c r="Q109" s="1175"/>
      <c r="R109" s="14"/>
      <c r="S109" s="14"/>
      <c r="T109" s="340"/>
      <c r="U109" s="451"/>
      <c r="V109" s="1418"/>
      <c r="W109" s="68"/>
      <c r="X109" s="1349"/>
      <c r="Y109" s="1629"/>
      <c r="Z109" s="1314"/>
    </row>
    <row r="110" spans="1:31" s="1182" customFormat="1" ht="16.5" thickBot="1" x14ac:dyDescent="0.3">
      <c r="A110" s="2240" t="s">
        <v>140</v>
      </c>
      <c r="B110" s="2320"/>
      <c r="C110" s="2320"/>
      <c r="D110" s="2320"/>
      <c r="E110" s="2320"/>
      <c r="F110" s="2320"/>
      <c r="G110" s="2320"/>
      <c r="H110" s="2320"/>
      <c r="I110" s="2320"/>
      <c r="J110" s="2320"/>
      <c r="K110" s="2320"/>
      <c r="L110" s="2320"/>
      <c r="M110" s="2320"/>
      <c r="N110" s="2320"/>
      <c r="O110" s="2320"/>
      <c r="P110" s="2320"/>
      <c r="Q110" s="2320"/>
      <c r="R110" s="2320"/>
      <c r="S110" s="2320"/>
      <c r="T110" s="2320"/>
      <c r="U110" s="1334"/>
      <c r="V110" s="1527"/>
      <c r="X110" s="1358"/>
      <c r="Y110" s="1622"/>
      <c r="Z110" s="1342"/>
    </row>
    <row r="111" spans="1:31" s="117" customFormat="1" ht="15.75" x14ac:dyDescent="0.25">
      <c r="A111" s="1165" t="s">
        <v>141</v>
      </c>
      <c r="B111" s="1291" t="s">
        <v>142</v>
      </c>
      <c r="C111" s="1415">
        <v>0</v>
      </c>
      <c r="D111" s="1178">
        <v>0</v>
      </c>
      <c r="E111" s="1179">
        <v>0</v>
      </c>
      <c r="F111" s="343">
        <v>8</v>
      </c>
      <c r="G111" s="1180" t="s">
        <v>196</v>
      </c>
      <c r="H111" s="386">
        <v>7</v>
      </c>
      <c r="I111" s="1180">
        <v>0</v>
      </c>
      <c r="J111" s="594">
        <v>4</v>
      </c>
      <c r="K111" s="594"/>
      <c r="L111" s="594"/>
      <c r="M111" s="594"/>
      <c r="N111" s="1498">
        <v>0</v>
      </c>
      <c r="O111" s="386">
        <v>46</v>
      </c>
      <c r="P111" s="50"/>
      <c r="Q111" s="50">
        <v>108</v>
      </c>
      <c r="R111" s="50"/>
      <c r="S111" s="50">
        <v>436</v>
      </c>
      <c r="T111" s="1181">
        <v>100</v>
      </c>
      <c r="U111" s="790">
        <v>100</v>
      </c>
      <c r="V111" s="1456"/>
      <c r="W111" s="343"/>
      <c r="X111" s="408"/>
      <c r="Y111" s="1633"/>
      <c r="Z111" s="1315"/>
    </row>
    <row r="112" spans="1:31" s="626" customFormat="1" ht="31.5" x14ac:dyDescent="0.25">
      <c r="A112" s="1118" t="s">
        <v>143</v>
      </c>
      <c r="B112" s="1287" t="s">
        <v>144</v>
      </c>
      <c r="C112" s="706">
        <v>0.25</v>
      </c>
      <c r="D112" s="836">
        <v>0.3</v>
      </c>
      <c r="E112" s="1122">
        <v>0.5</v>
      </c>
      <c r="F112" s="5">
        <v>0.3</v>
      </c>
      <c r="G112" s="1136">
        <v>0.5</v>
      </c>
      <c r="H112" s="384"/>
      <c r="I112" s="1148">
        <v>0.5</v>
      </c>
      <c r="J112" s="62">
        <v>0.5</v>
      </c>
      <c r="K112" s="62"/>
      <c r="L112" s="62"/>
      <c r="M112" s="62"/>
      <c r="N112" s="1499">
        <v>0</v>
      </c>
      <c r="O112" s="384">
        <v>0.45</v>
      </c>
      <c r="P112" s="8"/>
      <c r="Q112" s="164">
        <v>0.61</v>
      </c>
      <c r="R112" s="1132">
        <v>0.65</v>
      </c>
      <c r="S112" s="8"/>
      <c r="T112" s="8"/>
      <c r="U112" s="793">
        <v>0.8</v>
      </c>
      <c r="V112" s="1455"/>
      <c r="W112" s="5"/>
      <c r="X112" s="1348"/>
      <c r="Y112" s="1625"/>
      <c r="Z112" s="1313"/>
    </row>
    <row r="113" spans="1:26" s="626" customFormat="1" ht="15.75" x14ac:dyDescent="0.25">
      <c r="A113" s="309" t="s">
        <v>145</v>
      </c>
      <c r="B113" s="162" t="s">
        <v>142</v>
      </c>
      <c r="C113" s="827">
        <v>0</v>
      </c>
      <c r="D113" s="284">
        <v>0</v>
      </c>
      <c r="E113" s="1126">
        <v>0</v>
      </c>
      <c r="F113" s="79">
        <v>5</v>
      </c>
      <c r="G113" s="1124" t="s">
        <v>196</v>
      </c>
      <c r="H113" s="378"/>
      <c r="I113" s="1126">
        <v>0</v>
      </c>
      <c r="J113" s="595">
        <v>1</v>
      </c>
      <c r="K113" s="595"/>
      <c r="L113" s="595"/>
      <c r="M113" s="595"/>
      <c r="N113" s="1503">
        <v>0</v>
      </c>
      <c r="O113" s="378">
        <v>0</v>
      </c>
      <c r="P113" s="8"/>
      <c r="Q113" s="8">
        <v>17</v>
      </c>
      <c r="R113" s="8"/>
      <c r="S113" s="8">
        <v>16</v>
      </c>
      <c r="T113" s="1130">
        <v>3</v>
      </c>
      <c r="U113" s="338">
        <v>20</v>
      </c>
      <c r="V113" s="1458"/>
      <c r="W113" s="79"/>
      <c r="X113" s="1351"/>
      <c r="Y113" s="1626"/>
      <c r="Z113" s="1313"/>
    </row>
    <row r="114" spans="1:26" s="626" customFormat="1" ht="31.5" customHeight="1" x14ac:dyDescent="0.25">
      <c r="A114" s="1118" t="s">
        <v>146</v>
      </c>
      <c r="B114" s="1287" t="s">
        <v>147</v>
      </c>
      <c r="C114" s="841" t="s">
        <v>196</v>
      </c>
      <c r="D114" s="1118" t="s">
        <v>196</v>
      </c>
      <c r="E114" s="5" t="s">
        <v>196</v>
      </c>
      <c r="F114" s="5"/>
      <c r="G114" s="5" t="s">
        <v>196</v>
      </c>
      <c r="H114" s="384"/>
      <c r="I114" s="5" t="s">
        <v>196</v>
      </c>
      <c r="J114" s="62" t="s">
        <v>196</v>
      </c>
      <c r="K114" s="62"/>
      <c r="L114" s="62"/>
      <c r="M114" s="62"/>
      <c r="N114" s="1499"/>
      <c r="O114" s="384"/>
      <c r="P114" s="8"/>
      <c r="Q114" s="8"/>
      <c r="R114" s="8"/>
      <c r="S114" s="8"/>
      <c r="T114" s="8"/>
      <c r="U114" s="338"/>
      <c r="V114" s="1455"/>
      <c r="W114" s="5"/>
      <c r="X114" s="1348"/>
      <c r="Y114" s="1625"/>
      <c r="Z114" s="1313"/>
    </row>
    <row r="115" spans="1:26" s="626" customFormat="1" ht="15.75" x14ac:dyDescent="0.25">
      <c r="A115" s="2314" t="s">
        <v>148</v>
      </c>
      <c r="B115" s="2314"/>
      <c r="C115" s="2314"/>
      <c r="D115" s="2314"/>
      <c r="E115" s="2314"/>
      <c r="F115" s="2314"/>
      <c r="G115" s="2314"/>
      <c r="H115" s="2314"/>
      <c r="I115" s="2314"/>
      <c r="J115" s="2314"/>
      <c r="K115" s="2314"/>
      <c r="L115" s="2314"/>
      <c r="M115" s="2314"/>
      <c r="N115" s="2314"/>
      <c r="O115" s="2314"/>
      <c r="P115" s="2314"/>
      <c r="Q115" s="2314"/>
      <c r="R115" s="2314"/>
      <c r="S115" s="2314"/>
      <c r="T115" s="2314"/>
      <c r="U115" s="338"/>
      <c r="V115" s="849"/>
      <c r="X115" s="9"/>
      <c r="Y115" s="453"/>
      <c r="Z115" s="1313"/>
    </row>
    <row r="116" spans="1:26" s="626" customFormat="1" ht="47.25" x14ac:dyDescent="0.25">
      <c r="A116" s="309" t="s">
        <v>149</v>
      </c>
      <c r="B116" s="162" t="s">
        <v>150</v>
      </c>
      <c r="C116" s="827">
        <v>0</v>
      </c>
      <c r="D116" s="284">
        <v>0</v>
      </c>
      <c r="E116" s="8" t="s">
        <v>196</v>
      </c>
      <c r="F116" s="8">
        <v>0</v>
      </c>
      <c r="G116" s="8"/>
      <c r="H116" s="8"/>
      <c r="I116" s="8"/>
      <c r="J116" s="34"/>
      <c r="K116" s="34"/>
      <c r="L116" s="34"/>
      <c r="M116" s="34"/>
      <c r="N116" s="1503">
        <v>0</v>
      </c>
      <c r="O116" s="378">
        <v>0</v>
      </c>
      <c r="P116" s="1125">
        <v>0</v>
      </c>
      <c r="Q116" s="8">
        <v>1</v>
      </c>
      <c r="R116" s="1125">
        <v>10</v>
      </c>
      <c r="S116" s="8">
        <v>3</v>
      </c>
      <c r="T116" s="1125">
        <v>7</v>
      </c>
      <c r="U116" s="338">
        <v>20</v>
      </c>
      <c r="V116" s="1458"/>
      <c r="W116" s="79"/>
      <c r="X116" s="1351"/>
      <c r="Y116" s="1626"/>
      <c r="Z116" s="1313"/>
    </row>
    <row r="117" spans="1:26" s="626" customFormat="1" ht="31.5" x14ac:dyDescent="0.25">
      <c r="A117" s="1118" t="s">
        <v>151</v>
      </c>
      <c r="B117" s="1287" t="s">
        <v>152</v>
      </c>
      <c r="C117" s="841">
        <v>0</v>
      </c>
      <c r="D117" s="284">
        <v>0</v>
      </c>
      <c r="E117" s="8" t="s">
        <v>196</v>
      </c>
      <c r="F117" s="8">
        <v>0</v>
      </c>
      <c r="G117" s="8"/>
      <c r="H117" s="8"/>
      <c r="I117" s="8"/>
      <c r="J117" s="34"/>
      <c r="K117" s="34"/>
      <c r="L117" s="34"/>
      <c r="M117" s="34"/>
      <c r="N117" s="1518">
        <v>0</v>
      </c>
      <c r="O117" s="835">
        <v>0</v>
      </c>
      <c r="P117" s="8"/>
      <c r="Q117" s="8">
        <v>0</v>
      </c>
      <c r="R117" s="8"/>
      <c r="S117" s="8">
        <v>2</v>
      </c>
      <c r="T117" s="1125">
        <v>3</v>
      </c>
      <c r="U117" s="338">
        <v>10</v>
      </c>
      <c r="V117" s="1544"/>
      <c r="W117" s="1126"/>
      <c r="X117" s="1410"/>
      <c r="Y117" s="388"/>
      <c r="Z117" s="1313"/>
    </row>
    <row r="118" spans="1:26" s="626" customFormat="1" ht="31.5" x14ac:dyDescent="0.25">
      <c r="A118" s="309" t="s">
        <v>153</v>
      </c>
      <c r="B118" s="162" t="s">
        <v>154</v>
      </c>
      <c r="C118" s="827">
        <v>0</v>
      </c>
      <c r="D118" s="284">
        <v>0</v>
      </c>
      <c r="E118" s="8" t="s">
        <v>196</v>
      </c>
      <c r="F118" s="8">
        <v>0</v>
      </c>
      <c r="G118" s="8"/>
      <c r="H118" s="8"/>
      <c r="I118" s="8"/>
      <c r="J118" s="34"/>
      <c r="K118" s="34"/>
      <c r="L118" s="34"/>
      <c r="M118" s="34"/>
      <c r="N118" s="1503">
        <v>0</v>
      </c>
      <c r="O118" s="378">
        <v>515</v>
      </c>
      <c r="P118" s="8"/>
      <c r="Q118" s="8">
        <v>244</v>
      </c>
      <c r="R118" s="8"/>
      <c r="S118" s="8">
        <v>146</v>
      </c>
      <c r="T118" s="1125">
        <v>189</v>
      </c>
      <c r="U118" s="338">
        <v>540</v>
      </c>
      <c r="V118" s="1458"/>
      <c r="W118" s="79"/>
      <c r="X118" s="1351"/>
      <c r="Y118" s="1626"/>
      <c r="Z118" s="1313"/>
    </row>
    <row r="119" spans="1:26" s="1208" customFormat="1" ht="15.75" x14ac:dyDescent="0.25">
      <c r="A119" s="2322" t="s">
        <v>155</v>
      </c>
      <c r="B119" s="2322"/>
      <c r="C119" s="2322"/>
      <c r="D119" s="2322"/>
      <c r="E119" s="2322"/>
      <c r="F119" s="2322"/>
      <c r="G119" s="2322"/>
      <c r="H119" s="2322"/>
      <c r="I119" s="2322"/>
      <c r="J119" s="2322"/>
      <c r="K119" s="2322"/>
      <c r="L119" s="2322"/>
      <c r="M119" s="2322"/>
      <c r="N119" s="2322"/>
      <c r="O119" s="2322"/>
      <c r="P119" s="2322"/>
      <c r="Q119" s="2322"/>
      <c r="R119" s="2322"/>
      <c r="S119" s="2322"/>
      <c r="T119" s="2322"/>
      <c r="U119" s="1341"/>
      <c r="V119" s="1528"/>
      <c r="X119" s="1359"/>
      <c r="Y119" s="1634"/>
      <c r="Z119" s="1345"/>
    </row>
    <row r="120" spans="1:26" s="1171" customFormat="1" ht="15.75" x14ac:dyDescent="0.25">
      <c r="A120" s="2319" t="s">
        <v>156</v>
      </c>
      <c r="B120" s="2319"/>
      <c r="C120" s="2319"/>
      <c r="D120" s="2319"/>
      <c r="E120" s="2319"/>
      <c r="F120" s="2319"/>
      <c r="G120" s="2319"/>
      <c r="H120" s="2319"/>
      <c r="I120" s="2319"/>
      <c r="J120" s="2319"/>
      <c r="K120" s="2319"/>
      <c r="L120" s="2319"/>
      <c r="M120" s="2319"/>
      <c r="N120" s="2319"/>
      <c r="O120" s="2319"/>
      <c r="P120" s="2319"/>
      <c r="Q120" s="2319"/>
      <c r="R120" s="2319"/>
      <c r="S120" s="1173"/>
      <c r="U120" s="1337"/>
      <c r="V120" s="1528"/>
      <c r="X120" s="1360"/>
      <c r="Y120" s="1628"/>
      <c r="Z120" s="1343"/>
    </row>
    <row r="121" spans="1:26" s="626" customFormat="1" ht="47.25" x14ac:dyDescent="0.25">
      <c r="A121" s="309" t="s">
        <v>157</v>
      </c>
      <c r="B121" s="162" t="s">
        <v>144</v>
      </c>
      <c r="C121" s="1439">
        <v>0.49</v>
      </c>
      <c r="D121" s="222">
        <v>0.67</v>
      </c>
      <c r="E121" s="1122">
        <v>0.43999999999999995</v>
      </c>
      <c r="F121" s="5">
        <v>0.8</v>
      </c>
      <c r="G121" s="520">
        <v>0.48499999999999999</v>
      </c>
      <c r="H121" s="384">
        <v>0.84</v>
      </c>
      <c r="I121" s="520">
        <v>0.54499999999999993</v>
      </c>
      <c r="J121" s="62">
        <v>0.68</v>
      </c>
      <c r="K121" s="62"/>
      <c r="L121" s="62"/>
      <c r="M121" s="62"/>
      <c r="N121" s="1499">
        <v>0.53</v>
      </c>
      <c r="O121" s="384">
        <v>0.56000000000000005</v>
      </c>
      <c r="P121" s="60">
        <v>0.66</v>
      </c>
      <c r="Q121" s="156">
        <v>0.26</v>
      </c>
      <c r="R121" s="1132">
        <v>0.71666666666666667</v>
      </c>
      <c r="S121" s="222">
        <v>0.72</v>
      </c>
      <c r="T121" s="60">
        <v>0.71666666666666679</v>
      </c>
      <c r="U121" s="798">
        <v>0.8</v>
      </c>
      <c r="V121" s="1455">
        <v>0.73</v>
      </c>
      <c r="W121" s="5">
        <v>0.39</v>
      </c>
      <c r="X121" s="1397">
        <v>0.75</v>
      </c>
      <c r="Y121" s="1605"/>
      <c r="Z121" s="1313"/>
    </row>
    <row r="122" spans="1:26" s="626" customFormat="1" ht="63" x14ac:dyDescent="0.25">
      <c r="A122" s="1118" t="s">
        <v>158</v>
      </c>
      <c r="B122" s="1287" t="s">
        <v>159</v>
      </c>
      <c r="C122" s="1435">
        <v>0</v>
      </c>
      <c r="D122" s="836">
        <v>0.65</v>
      </c>
      <c r="E122" s="1122">
        <v>0.11</v>
      </c>
      <c r="F122" s="5">
        <v>0.32</v>
      </c>
      <c r="G122" s="520">
        <v>0.115</v>
      </c>
      <c r="H122" s="384">
        <v>0.28000000000000003</v>
      </c>
      <c r="I122" s="520">
        <v>0.27</v>
      </c>
      <c r="J122" s="1311">
        <v>0.15</v>
      </c>
      <c r="K122" s="1311"/>
      <c r="L122" s="1311"/>
      <c r="M122" s="1311"/>
      <c r="N122" s="1499" t="s">
        <v>193</v>
      </c>
      <c r="O122" s="384"/>
      <c r="P122" s="60" t="e">
        <v>#DIV/0!</v>
      </c>
      <c r="Q122" s="222">
        <v>0</v>
      </c>
      <c r="R122" s="1132" t="e">
        <v>#DIV/0!</v>
      </c>
      <c r="S122" s="79"/>
      <c r="T122" s="60" t="e">
        <v>#DIV/0!</v>
      </c>
      <c r="U122" s="595"/>
      <c r="V122" s="1455"/>
      <c r="W122" s="5"/>
      <c r="X122" s="1348"/>
      <c r="Y122" s="1625"/>
      <c r="Z122" s="1313"/>
    </row>
    <row r="123" spans="1:26" s="1171" customFormat="1" ht="15.75" x14ac:dyDescent="0.25">
      <c r="A123" s="2323" t="s">
        <v>160</v>
      </c>
      <c r="B123" s="2323"/>
      <c r="C123" s="2323"/>
      <c r="D123" s="2323"/>
      <c r="E123" s="2323"/>
      <c r="F123" s="2323"/>
      <c r="G123" s="2323"/>
      <c r="H123" s="2323"/>
      <c r="I123" s="2323"/>
      <c r="J123" s="2323"/>
      <c r="K123" s="2323"/>
      <c r="L123" s="2323"/>
      <c r="M123" s="2323"/>
      <c r="N123" s="2323"/>
      <c r="O123" s="2323"/>
      <c r="P123" s="2323"/>
      <c r="Q123" s="2323"/>
      <c r="R123" s="2323"/>
      <c r="S123" s="2323"/>
      <c r="T123" s="2323"/>
      <c r="U123" s="1337"/>
      <c r="V123" s="1528"/>
      <c r="X123" s="1360"/>
      <c r="Y123" s="1628"/>
      <c r="Z123" s="1343"/>
    </row>
    <row r="124" spans="1:26" s="626" customFormat="1" ht="63" x14ac:dyDescent="0.25">
      <c r="A124" s="309" t="s">
        <v>161</v>
      </c>
      <c r="B124" s="162" t="s">
        <v>162</v>
      </c>
      <c r="C124" s="827">
        <v>0</v>
      </c>
      <c r="D124" s="284">
        <v>0</v>
      </c>
      <c r="E124" s="8" t="s">
        <v>196</v>
      </c>
      <c r="F124" s="8">
        <v>0</v>
      </c>
      <c r="G124" s="8"/>
      <c r="H124" s="8"/>
      <c r="I124" s="8"/>
      <c r="J124" s="34"/>
      <c r="K124" s="34"/>
      <c r="L124" s="34"/>
      <c r="M124" s="34"/>
      <c r="N124" s="1503">
        <v>0</v>
      </c>
      <c r="O124" s="378">
        <v>2</v>
      </c>
      <c r="P124" s="1125">
        <v>2</v>
      </c>
      <c r="Q124" s="262">
        <v>0</v>
      </c>
      <c r="R124" s="1125">
        <v>8</v>
      </c>
      <c r="S124" s="79">
        <v>7</v>
      </c>
      <c r="T124" s="1125">
        <v>10</v>
      </c>
      <c r="U124" s="595">
        <v>20</v>
      </c>
      <c r="V124" s="1458"/>
      <c r="W124" s="79"/>
      <c r="X124" s="1351"/>
      <c r="Y124" s="1626"/>
      <c r="Z124" s="1313"/>
    </row>
    <row r="125" spans="1:26" s="626" customFormat="1" ht="63.95" customHeight="1" x14ac:dyDescent="0.25">
      <c r="A125" s="309" t="s">
        <v>16</v>
      </c>
      <c r="B125" s="162" t="s">
        <v>163</v>
      </c>
      <c r="C125" s="675">
        <v>0.25</v>
      </c>
      <c r="D125" s="1119">
        <v>0.35</v>
      </c>
      <c r="E125" s="520">
        <v>0.3</v>
      </c>
      <c r="F125" s="5">
        <v>0.55000000000000004</v>
      </c>
      <c r="G125" s="520">
        <v>0.35</v>
      </c>
      <c r="H125" s="231"/>
      <c r="I125" s="1136">
        <v>0.4</v>
      </c>
      <c r="J125" s="62">
        <v>0.57999999999999996</v>
      </c>
      <c r="K125" s="62"/>
      <c r="L125" s="62"/>
      <c r="M125" s="62"/>
      <c r="N125" s="1499">
        <v>0</v>
      </c>
      <c r="O125" s="384">
        <v>0</v>
      </c>
      <c r="P125" s="60">
        <v>0.4</v>
      </c>
      <c r="Q125" s="222">
        <v>1</v>
      </c>
      <c r="R125" s="8"/>
      <c r="S125" s="8"/>
      <c r="T125" s="8"/>
      <c r="U125" s="338"/>
      <c r="V125" s="1455"/>
      <c r="W125" s="5"/>
      <c r="X125" s="1348"/>
      <c r="Y125" s="1625"/>
      <c r="Z125" s="1313"/>
    </row>
    <row r="126" spans="1:26" s="626" customFormat="1" ht="31.5" x14ac:dyDescent="0.25">
      <c r="A126" s="309" t="s">
        <v>165</v>
      </c>
      <c r="B126" s="162" t="s">
        <v>166</v>
      </c>
      <c r="C126" s="827">
        <v>0</v>
      </c>
      <c r="D126" s="284">
        <v>0</v>
      </c>
      <c r="E126" s="1126">
        <v>0</v>
      </c>
      <c r="F126" s="79">
        <v>0</v>
      </c>
      <c r="G126" s="1124">
        <v>0</v>
      </c>
      <c r="H126" s="262"/>
      <c r="I126" s="1126">
        <v>0</v>
      </c>
      <c r="J126" s="595">
        <v>45</v>
      </c>
      <c r="K126" s="595"/>
      <c r="L126" s="595"/>
      <c r="M126" s="595"/>
      <c r="N126" s="1503">
        <v>0</v>
      </c>
      <c r="O126" s="378">
        <v>0</v>
      </c>
      <c r="P126" s="1125">
        <v>0</v>
      </c>
      <c r="Q126" s="79">
        <v>3</v>
      </c>
      <c r="R126" s="8"/>
      <c r="S126" s="8"/>
      <c r="T126" s="8"/>
      <c r="U126" s="338"/>
      <c r="V126" s="1458">
        <v>7</v>
      </c>
      <c r="W126" s="79">
        <v>19</v>
      </c>
      <c r="X126" s="1411">
        <v>10</v>
      </c>
      <c r="Y126" s="1635"/>
      <c r="Z126" s="1313"/>
    </row>
    <row r="127" spans="1:26" s="626" customFormat="1" ht="15.75" x14ac:dyDescent="0.25">
      <c r="A127" s="309" t="s">
        <v>167</v>
      </c>
      <c r="B127" s="162" t="s">
        <v>144</v>
      </c>
      <c r="C127" s="827">
        <v>0</v>
      </c>
      <c r="D127" s="284">
        <v>0</v>
      </c>
      <c r="E127" s="1126">
        <v>0</v>
      </c>
      <c r="F127" s="79">
        <v>12</v>
      </c>
      <c r="G127" s="1124" t="s">
        <v>225</v>
      </c>
      <c r="H127" s="315"/>
      <c r="I127" s="1126">
        <v>0</v>
      </c>
      <c r="J127" s="595">
        <v>10</v>
      </c>
      <c r="K127" s="595"/>
      <c r="L127" s="595"/>
      <c r="M127" s="595"/>
      <c r="N127" s="1503"/>
      <c r="O127" s="378"/>
      <c r="P127" s="8"/>
      <c r="Q127" s="8"/>
      <c r="R127" s="8"/>
      <c r="S127" s="8"/>
      <c r="T127" s="8"/>
      <c r="U127" s="338"/>
      <c r="V127" s="1458"/>
      <c r="W127" s="79"/>
      <c r="X127" s="1351"/>
      <c r="Y127" s="1626"/>
      <c r="Z127" s="1313"/>
    </row>
    <row r="128" spans="1:26" s="1164" customFormat="1" ht="48" thickBot="1" x14ac:dyDescent="0.3">
      <c r="A128" s="1155" t="s">
        <v>189</v>
      </c>
      <c r="B128" s="1290" t="s">
        <v>168</v>
      </c>
      <c r="C128" s="1423"/>
      <c r="D128" s="1155"/>
      <c r="E128" s="14"/>
      <c r="F128" s="14">
        <v>0</v>
      </c>
      <c r="G128" s="14"/>
      <c r="H128" s="14"/>
      <c r="I128" s="14"/>
      <c r="J128" s="352"/>
      <c r="K128" s="352"/>
      <c r="L128" s="352"/>
      <c r="M128" s="352"/>
      <c r="N128" s="1519"/>
      <c r="O128" s="385"/>
      <c r="P128" s="1161">
        <v>0</v>
      </c>
      <c r="Q128" s="14"/>
      <c r="R128" s="14"/>
      <c r="S128" s="14"/>
      <c r="T128" s="14"/>
      <c r="U128" s="339"/>
      <c r="V128" s="1545"/>
      <c r="W128" s="14"/>
      <c r="X128" s="1350"/>
      <c r="Y128" s="1636"/>
      <c r="Z128" s="1314"/>
    </row>
    <row r="129" spans="1:26" s="1182" customFormat="1" ht="16.5" thickBot="1" x14ac:dyDescent="0.3">
      <c r="A129" s="2240" t="s">
        <v>169</v>
      </c>
      <c r="B129" s="2320"/>
      <c r="C129" s="2320"/>
      <c r="D129" s="2320"/>
      <c r="E129" s="2320"/>
      <c r="F129" s="2320"/>
      <c r="G129" s="2320"/>
      <c r="H129" s="2320"/>
      <c r="I129" s="2320"/>
      <c r="J129" s="2320"/>
      <c r="K129" s="2320"/>
      <c r="L129" s="2320"/>
      <c r="M129" s="2320"/>
      <c r="N129" s="2320"/>
      <c r="O129" s="2320"/>
      <c r="P129" s="2320"/>
      <c r="Q129" s="2320"/>
      <c r="R129" s="2320"/>
      <c r="S129" s="2320"/>
      <c r="T129" s="2320"/>
      <c r="U129" s="1334"/>
      <c r="V129" s="1527"/>
      <c r="X129" s="1358"/>
      <c r="Y129" s="1622"/>
      <c r="Z129" s="1342"/>
    </row>
    <row r="130" spans="1:26" s="117" customFormat="1" ht="47.25" x14ac:dyDescent="0.25">
      <c r="A130" s="1165" t="s">
        <v>170</v>
      </c>
      <c r="B130" s="1291" t="s">
        <v>171</v>
      </c>
      <c r="C130" s="1440">
        <v>87</v>
      </c>
      <c r="D130" s="1178">
        <v>151</v>
      </c>
      <c r="E130" s="1179">
        <v>80</v>
      </c>
      <c r="F130" s="50">
        <v>140</v>
      </c>
      <c r="G130" s="1180">
        <v>130</v>
      </c>
      <c r="H130" s="1205">
        <v>44</v>
      </c>
      <c r="I130" s="1179">
        <v>220</v>
      </c>
      <c r="J130" s="611"/>
      <c r="K130" s="611"/>
      <c r="L130" s="611"/>
      <c r="M130" s="611"/>
      <c r="N130" s="1520"/>
      <c r="O130" s="386"/>
      <c r="P130" s="1206">
        <v>200</v>
      </c>
      <c r="Q130" s="50">
        <v>0</v>
      </c>
      <c r="R130" s="50"/>
      <c r="S130" s="50"/>
      <c r="T130" s="50"/>
      <c r="U130" s="790"/>
      <c r="V130" s="1546"/>
      <c r="W130" s="1207"/>
      <c r="X130" s="408"/>
      <c r="Y130" s="1633"/>
      <c r="Z130" s="1315"/>
    </row>
    <row r="131" spans="1:26" s="626" customFormat="1" ht="47.25" x14ac:dyDescent="0.25">
      <c r="A131" s="309" t="s">
        <v>172</v>
      </c>
      <c r="B131" s="162" t="s">
        <v>173</v>
      </c>
      <c r="C131" s="718">
        <v>600</v>
      </c>
      <c r="D131" s="1128">
        <v>340</v>
      </c>
      <c r="E131" s="1126">
        <v>300</v>
      </c>
      <c r="F131" s="173">
        <v>2</v>
      </c>
      <c r="G131" s="1124">
        <v>350</v>
      </c>
      <c r="H131" s="548"/>
      <c r="I131" s="1126">
        <v>400</v>
      </c>
      <c r="J131" s="612">
        <v>1030</v>
      </c>
      <c r="K131" s="612"/>
      <c r="L131" s="612"/>
      <c r="M131" s="612"/>
      <c r="N131" s="1521">
        <v>0</v>
      </c>
      <c r="O131" s="378"/>
      <c r="P131" s="1125">
        <v>0</v>
      </c>
      <c r="Q131" s="8">
        <v>3</v>
      </c>
      <c r="R131" s="8"/>
      <c r="S131" s="8"/>
      <c r="T131" s="1125">
        <v>0</v>
      </c>
      <c r="U131" s="338"/>
      <c r="V131" s="1466"/>
      <c r="W131" s="173"/>
      <c r="X131" s="1351"/>
      <c r="Y131" s="1626"/>
      <c r="Z131" s="1313"/>
    </row>
    <row r="132" spans="1:26" s="626" customFormat="1" ht="63" x14ac:dyDescent="0.25">
      <c r="A132" s="309" t="s">
        <v>174</v>
      </c>
      <c r="B132" s="162" t="s">
        <v>175</v>
      </c>
      <c r="C132" s="1441">
        <v>1</v>
      </c>
      <c r="D132" s="1128">
        <v>2</v>
      </c>
      <c r="E132" s="1124">
        <v>15</v>
      </c>
      <c r="F132" s="173">
        <v>1</v>
      </c>
      <c r="G132" s="1124">
        <v>30</v>
      </c>
      <c r="H132" s="548"/>
      <c r="I132" s="1126">
        <v>40</v>
      </c>
      <c r="J132" s="612">
        <v>2</v>
      </c>
      <c r="K132" s="612"/>
      <c r="L132" s="612"/>
      <c r="M132" s="612"/>
      <c r="N132" s="1522">
        <v>1</v>
      </c>
      <c r="O132" s="1152" t="s">
        <v>196</v>
      </c>
      <c r="P132" s="1125">
        <v>0</v>
      </c>
      <c r="Q132" s="327">
        <v>0</v>
      </c>
      <c r="R132" s="1125">
        <v>0</v>
      </c>
      <c r="S132" s="8">
        <v>0</v>
      </c>
      <c r="T132" s="1125">
        <v>0</v>
      </c>
      <c r="U132" s="338">
        <v>1</v>
      </c>
      <c r="V132" s="1547"/>
      <c r="W132" s="466"/>
      <c r="X132" s="1412"/>
      <c r="Y132" s="1637"/>
      <c r="Z132" s="1313"/>
    </row>
    <row r="133" spans="1:26" s="626" customFormat="1" ht="78.75" x14ac:dyDescent="0.25">
      <c r="A133" s="309" t="s">
        <v>176</v>
      </c>
      <c r="B133" s="162" t="s">
        <v>177</v>
      </c>
      <c r="C133" s="1442">
        <v>0</v>
      </c>
      <c r="D133" s="283">
        <v>1</v>
      </c>
      <c r="E133" s="520">
        <v>1</v>
      </c>
      <c r="F133" s="177">
        <v>0</v>
      </c>
      <c r="G133" s="520" t="e">
        <v>#DIV/0!</v>
      </c>
      <c r="H133" s="550"/>
      <c r="I133" s="1136" t="e">
        <v>#DIV/0!</v>
      </c>
      <c r="J133" s="614">
        <v>1</v>
      </c>
      <c r="K133" s="614"/>
      <c r="L133" s="614"/>
      <c r="M133" s="614"/>
      <c r="N133" s="1523">
        <v>0</v>
      </c>
      <c r="O133" s="384">
        <v>0.3</v>
      </c>
      <c r="P133" s="60" t="e">
        <v>#DIV/0!</v>
      </c>
      <c r="Q133" s="156">
        <v>0.3</v>
      </c>
      <c r="R133" s="1132" t="e">
        <v>#DIV/0!</v>
      </c>
      <c r="S133" s="222">
        <v>0</v>
      </c>
      <c r="T133" s="60" t="e">
        <v>#DIV/0!</v>
      </c>
      <c r="U133" s="798">
        <v>0.8</v>
      </c>
      <c r="V133" s="1467"/>
      <c r="W133" s="177"/>
      <c r="X133" s="1348"/>
      <c r="Y133" s="1625"/>
      <c r="Z133" s="1313"/>
    </row>
    <row r="134" spans="1:26" s="626" customFormat="1" ht="31.5" x14ac:dyDescent="0.25">
      <c r="A134" s="309" t="s">
        <v>145</v>
      </c>
      <c r="B134" s="162" t="s">
        <v>164</v>
      </c>
      <c r="C134" s="1441">
        <v>0</v>
      </c>
      <c r="D134" s="1154">
        <v>0</v>
      </c>
      <c r="E134" s="1126">
        <v>0</v>
      </c>
      <c r="F134" s="173">
        <v>5</v>
      </c>
      <c r="G134" s="1124" t="s">
        <v>196</v>
      </c>
      <c r="H134" s="548"/>
      <c r="I134" s="1126">
        <v>0</v>
      </c>
      <c r="J134" s="612">
        <v>1</v>
      </c>
      <c r="K134" s="612"/>
      <c r="L134" s="612"/>
      <c r="M134" s="612"/>
      <c r="N134" s="1521">
        <v>0</v>
      </c>
      <c r="O134" s="378">
        <v>0</v>
      </c>
      <c r="P134" s="1125">
        <v>0</v>
      </c>
      <c r="Q134" s="8">
        <v>17</v>
      </c>
      <c r="R134" s="1125" t="s">
        <v>196</v>
      </c>
      <c r="S134" s="8"/>
      <c r="T134" s="8"/>
      <c r="U134" s="338">
        <v>20</v>
      </c>
      <c r="V134" s="1466"/>
      <c r="W134" s="173"/>
      <c r="X134" s="1351"/>
      <c r="Y134" s="1626"/>
      <c r="Z134" s="1313"/>
    </row>
    <row r="135" spans="1:26" s="1164" customFormat="1" ht="32.25" thickBot="1" x14ac:dyDescent="0.3">
      <c r="A135" s="1155" t="s">
        <v>151</v>
      </c>
      <c r="B135" s="1290" t="s">
        <v>178</v>
      </c>
      <c r="C135" s="1443"/>
      <c r="D135" s="1156"/>
      <c r="E135" s="1157"/>
      <c r="F135" s="1157">
        <v>0</v>
      </c>
      <c r="G135" s="1158">
        <v>0</v>
      </c>
      <c r="H135" s="1159"/>
      <c r="I135" s="1157"/>
      <c r="J135" s="1312"/>
      <c r="K135" s="1312"/>
      <c r="L135" s="1312"/>
      <c r="M135" s="1312"/>
      <c r="N135" s="1524">
        <v>0</v>
      </c>
      <c r="O135" s="530">
        <v>0</v>
      </c>
      <c r="P135" s="1161">
        <v>0</v>
      </c>
      <c r="Q135" s="14">
        <v>0</v>
      </c>
      <c r="R135" s="1161">
        <v>0</v>
      </c>
      <c r="S135" s="14"/>
      <c r="T135" s="14"/>
      <c r="U135" s="339">
        <v>10</v>
      </c>
      <c r="V135" s="1548"/>
      <c r="W135" s="1163"/>
      <c r="X135" s="1349"/>
      <c r="Y135" s="1629"/>
      <c r="Z135" s="1314"/>
    </row>
    <row r="136" spans="1:26" s="1182" customFormat="1" ht="16.5" thickBot="1" x14ac:dyDescent="0.3">
      <c r="A136" s="2240" t="s">
        <v>179</v>
      </c>
      <c r="B136" s="2320"/>
      <c r="C136" s="2320"/>
      <c r="D136" s="2320"/>
      <c r="E136" s="2320"/>
      <c r="F136" s="2320"/>
      <c r="G136" s="2320"/>
      <c r="H136" s="2320"/>
      <c r="I136" s="2320"/>
      <c r="J136" s="2320"/>
      <c r="K136" s="2320"/>
      <c r="L136" s="2320"/>
      <c r="M136" s="2320"/>
      <c r="N136" s="2320"/>
      <c r="O136" s="2320"/>
      <c r="P136" s="2320"/>
      <c r="Q136" s="2320"/>
      <c r="R136" s="2320"/>
      <c r="S136" s="2320"/>
      <c r="T136" s="2320"/>
      <c r="U136" s="1334"/>
      <c r="V136" s="1527"/>
      <c r="X136" s="1358"/>
      <c r="Y136" s="1622"/>
      <c r="Z136" s="1342"/>
    </row>
    <row r="137" spans="1:26" s="117" customFormat="1" ht="31.5" x14ac:dyDescent="0.25">
      <c r="A137" s="1165" t="s">
        <v>180</v>
      </c>
      <c r="B137" s="1291" t="s">
        <v>181</v>
      </c>
      <c r="C137" s="1415"/>
      <c r="D137" s="1165"/>
      <c r="E137" s="50"/>
      <c r="F137" s="1166">
        <v>0.83</v>
      </c>
      <c r="G137" s="50" t="s">
        <v>196</v>
      </c>
      <c r="H137" s="50"/>
      <c r="I137" s="50"/>
      <c r="J137" s="611"/>
      <c r="K137" s="611"/>
      <c r="L137" s="611"/>
      <c r="M137" s="611"/>
      <c r="N137" s="1525"/>
      <c r="O137" s="386"/>
      <c r="P137" s="50"/>
      <c r="Q137" s="1166"/>
      <c r="R137" s="1166">
        <v>0.1</v>
      </c>
      <c r="S137" s="50"/>
      <c r="T137" s="50"/>
      <c r="U137" s="790"/>
      <c r="V137" s="1549"/>
      <c r="W137" s="50"/>
      <c r="X137" s="408"/>
      <c r="Y137" s="1633"/>
      <c r="Z137" s="1315"/>
    </row>
    <row r="138" spans="1:26" s="626" customFormat="1" ht="31.5" x14ac:dyDescent="0.25">
      <c r="A138" s="309" t="s">
        <v>182</v>
      </c>
      <c r="B138" s="162" t="s">
        <v>183</v>
      </c>
      <c r="C138" s="827"/>
      <c r="D138" s="309"/>
      <c r="E138" s="8"/>
      <c r="F138" s="8"/>
      <c r="G138" s="8"/>
      <c r="H138" s="8"/>
      <c r="I138" s="8"/>
      <c r="J138" s="34"/>
      <c r="K138" s="34"/>
      <c r="L138" s="34"/>
      <c r="M138" s="34"/>
      <c r="N138" s="1511"/>
      <c r="O138" s="378"/>
      <c r="P138" s="8"/>
      <c r="Q138" s="164"/>
      <c r="R138" s="164" t="e">
        <v>#DIV/0!</v>
      </c>
      <c r="S138" s="8"/>
      <c r="T138" s="8"/>
      <c r="U138" s="338"/>
      <c r="V138" s="672"/>
      <c r="W138" s="8"/>
      <c r="X138" s="1351"/>
      <c r="Y138" s="1626"/>
      <c r="Z138" s="1313"/>
    </row>
    <row r="139" spans="1:26" s="626" customFormat="1" ht="31.5" x14ac:dyDescent="0.25">
      <c r="A139" s="309" t="s">
        <v>184</v>
      </c>
      <c r="B139" s="162" t="s">
        <v>183</v>
      </c>
      <c r="C139" s="827"/>
      <c r="D139" s="309"/>
      <c r="E139" s="8"/>
      <c r="F139" s="8"/>
      <c r="G139" s="8"/>
      <c r="H139" s="8"/>
      <c r="I139" s="8"/>
      <c r="J139" s="34"/>
      <c r="K139" s="34"/>
      <c r="L139" s="34"/>
      <c r="M139" s="34"/>
      <c r="N139" s="1511"/>
      <c r="O139" s="378"/>
      <c r="P139" s="8"/>
      <c r="Q139" s="164"/>
      <c r="R139" s="164" t="e">
        <v>#DIV/0!</v>
      </c>
      <c r="S139" s="8"/>
      <c r="T139" s="8"/>
      <c r="U139" s="338"/>
      <c r="V139" s="672"/>
      <c r="W139" s="8"/>
      <c r="X139" s="1351"/>
      <c r="Y139" s="1626"/>
      <c r="Z139" s="1313"/>
    </row>
    <row r="140" spans="1:26" s="626" customFormat="1" ht="31.5" x14ac:dyDescent="0.25">
      <c r="A140" s="309" t="s">
        <v>185</v>
      </c>
      <c r="B140" s="162" t="s">
        <v>186</v>
      </c>
      <c r="C140" s="827"/>
      <c r="D140" s="309"/>
      <c r="E140" s="8"/>
      <c r="F140" s="8"/>
      <c r="G140" s="8"/>
      <c r="H140" s="8"/>
      <c r="I140" s="8"/>
      <c r="J140" s="34"/>
      <c r="K140" s="34"/>
      <c r="L140" s="34"/>
      <c r="M140" s="34"/>
      <c r="N140" s="1511"/>
      <c r="O140" s="378"/>
      <c r="P140" s="8"/>
      <c r="Q140" s="164"/>
      <c r="R140" s="164" t="e">
        <v>#DIV/0!</v>
      </c>
      <c r="S140" s="8"/>
      <c r="T140" s="8"/>
      <c r="U140" s="338"/>
      <c r="V140" s="672"/>
      <c r="W140" s="8"/>
      <c r="X140" s="1351"/>
      <c r="Y140" s="1626"/>
      <c r="Z140" s="1313"/>
    </row>
  </sheetData>
  <mergeCells count="59">
    <mergeCell ref="A119:T119"/>
    <mergeCell ref="A120:R120"/>
    <mergeCell ref="A123:T123"/>
    <mergeCell ref="A129:T129"/>
    <mergeCell ref="A136:T136"/>
    <mergeCell ref="A115:T115"/>
    <mergeCell ref="A64:T64"/>
    <mergeCell ref="A69:T69"/>
    <mergeCell ref="A80:T80"/>
    <mergeCell ref="U80:X80"/>
    <mergeCell ref="A83:T83"/>
    <mergeCell ref="A91:T91"/>
    <mergeCell ref="A97:T97"/>
    <mergeCell ref="A98:R98"/>
    <mergeCell ref="A102:T102"/>
    <mergeCell ref="A107:T107"/>
    <mergeCell ref="A110:T110"/>
    <mergeCell ref="A58:T58"/>
    <mergeCell ref="A37:T37"/>
    <mergeCell ref="U37:X37"/>
    <mergeCell ref="A38:R38"/>
    <mergeCell ref="U38:X38"/>
    <mergeCell ref="A42:U42"/>
    <mergeCell ref="V42:X42"/>
    <mergeCell ref="A48:T48"/>
    <mergeCell ref="A54:T54"/>
    <mergeCell ref="U54:X54"/>
    <mergeCell ref="A55:R55"/>
    <mergeCell ref="U55:X55"/>
    <mergeCell ref="A16:R16"/>
    <mergeCell ref="S16:X16"/>
    <mergeCell ref="A21:T21"/>
    <mergeCell ref="A24:T24"/>
    <mergeCell ref="A28:T28"/>
    <mergeCell ref="A32:T32"/>
    <mergeCell ref="V4:X4"/>
    <mergeCell ref="A15:X15"/>
    <mergeCell ref="R4:R6"/>
    <mergeCell ref="S4:S6"/>
    <mergeCell ref="T4:T6"/>
    <mergeCell ref="U4:U6"/>
    <mergeCell ref="N4:N6"/>
    <mergeCell ref="O4:O6"/>
    <mergeCell ref="P4:P6"/>
    <mergeCell ref="Q4:Q6"/>
    <mergeCell ref="F4:F6"/>
    <mergeCell ref="G4:G6"/>
    <mergeCell ref="H4:H6"/>
    <mergeCell ref="I4:I6"/>
    <mergeCell ref="J4:J6"/>
    <mergeCell ref="C1:J3"/>
    <mergeCell ref="N1:U2"/>
    <mergeCell ref="V1:X2"/>
    <mergeCell ref="V3:X3"/>
    <mergeCell ref="A4:A6"/>
    <mergeCell ref="B4:B6"/>
    <mergeCell ref="C4:C6"/>
    <mergeCell ref="D4:D6"/>
    <mergeCell ref="E4:E6"/>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85E4EF05B49DC4CAE7C4A00BC780DF8" ma:contentTypeVersion="14" ma:contentTypeDescription="Create a new document." ma:contentTypeScope="" ma:versionID="b9d00708163300dc6655b5b8029e6bb4">
  <xsd:schema xmlns:xsd="http://www.w3.org/2001/XMLSchema" xmlns:xs="http://www.w3.org/2001/XMLSchema" xmlns:p="http://schemas.microsoft.com/office/2006/metadata/properties" xmlns:ns2="5875d87e-819a-40ae-aca7-fb59d54bc9ce" xmlns:ns3="ebda0296-aae8-4ac4-ab2a-4425be5daf02" targetNamespace="http://schemas.microsoft.com/office/2006/metadata/properties" ma:root="true" ma:fieldsID="0d6cec94501abfd95e58979261632515" ns2:_="" ns3:_="">
    <xsd:import namespace="5875d87e-819a-40ae-aca7-fb59d54bc9ce"/>
    <xsd:import namespace="ebda0296-aae8-4ac4-ab2a-4425be5daf02"/>
    <xsd:element name="properties">
      <xsd:complexType>
        <xsd:sequence>
          <xsd:element name="documentManagement">
            <xsd:complexType>
              <xsd:all>
                <xsd:element ref="ns2:Fundcode" minOccurs="0"/>
                <xsd:element ref="ns2:DocumentType" minOccurs="0"/>
                <xsd:element ref="ns2:MediaServiceMetadata" minOccurs="0"/>
                <xsd:element ref="ns2:MediaServiceFastMetadata" minOccurs="0"/>
                <xsd:element ref="ns2:Comments" minOccurs="0"/>
                <xsd:element ref="ns2:Active" minOccurs="0"/>
                <xsd:element ref="ns3:Status" minOccurs="0"/>
                <xsd:element ref="ns3:MediaServiceAutoKeyPoints" minOccurs="0"/>
                <xsd:element ref="ns3:MediaServiceKeyPoints" minOccurs="0"/>
                <xsd:element ref="ns3:Classification" minOccurs="0"/>
                <xsd:element ref="ns3:DrupalDocId" minOccurs="0"/>
                <xsd:element ref="ns3:Featured" minOccurs="0"/>
                <xsd:element ref="ns3:DocumentDate" minOccurs="0"/>
                <xsd:element ref="ns3:DocModifie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875d87e-819a-40ae-aca7-fb59d54bc9ce" elementFormDefault="qualified">
    <xsd:import namespace="http://schemas.microsoft.com/office/2006/documentManagement/types"/>
    <xsd:import namespace="http://schemas.microsoft.com/office/infopath/2007/PartnerControls"/>
    <xsd:element name="Fundcode" ma:index="8" nillable="true" ma:displayName="Fundcode" ma:format="Dropdown" ma:internalName="Fundcode">
      <xsd:simpleType>
        <xsd:restriction base="dms:Text">
          <xsd:maxLength value="255"/>
        </xsd:restriction>
      </xsd:simpleType>
    </xsd:element>
    <xsd:element name="DocumentType" ma:index="9" nillable="true" ma:displayName="DocumentType" ma:format="Dropdown" ma:internalName="DocumentType">
      <xsd:simpleType>
        <xsd:restriction base="dms:Text">
          <xsd:maxLength value="255"/>
        </xsd:restriction>
      </xsd:simpleType>
    </xsd:element>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Comments" ma:index="12" nillable="true" ma:displayName="Comments" ma:internalName="Comments">
      <xsd:simpleType>
        <xsd:restriction base="dms:Note">
          <xsd:maxLength value="255"/>
        </xsd:restriction>
      </xsd:simpleType>
    </xsd:element>
    <xsd:element name="Active" ma:index="13" nillable="true" ma:displayName="Active" ma:default="Yes" ma:format="Dropdown" ma:internalName="Active">
      <xsd:simpleType>
        <xsd:restriction base="dms:Choice">
          <xsd:enumeration value="Yes"/>
          <xsd:enumeration value="No"/>
        </xsd:restriction>
      </xsd:simpleType>
    </xsd:element>
  </xsd:schema>
  <xsd:schema xmlns:xsd="http://www.w3.org/2001/XMLSchema" xmlns:xs="http://www.w3.org/2001/XMLSchema" xmlns:dms="http://schemas.microsoft.com/office/2006/documentManagement/types" xmlns:pc="http://schemas.microsoft.com/office/infopath/2007/PartnerControls" targetNamespace="ebda0296-aae8-4ac4-ab2a-4425be5daf02" elementFormDefault="qualified">
    <xsd:import namespace="http://schemas.microsoft.com/office/2006/documentManagement/types"/>
    <xsd:import namespace="http://schemas.microsoft.com/office/infopath/2007/PartnerControls"/>
    <xsd:element name="Status" ma:index="14" nillable="true" ma:displayName="Status" ma:default="Draft" ma:format="Dropdown" ma:internalName="Status">
      <xsd:simpleType>
        <xsd:restriction base="dms:Choice">
          <xsd:enumeration value="Draft"/>
          <xsd:enumeration value="Archived"/>
          <xsd:enumeration value="Deleted"/>
          <xsd:enumeration value="Finalized"/>
          <xsd:enumeration value="Finalized - Signature Redacted"/>
          <xsd:enumeration value="Published"/>
        </xsd:restrictio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Classification" ma:index="17" nillable="true" ma:displayName="Classification" ma:default="Internal" ma:description="Document Classification" ma:format="Dropdown" ma:internalName="Classification">
      <xsd:simpleType>
        <xsd:restriction base="dms:Choice">
          <xsd:enumeration value="External"/>
          <xsd:enumeration value="Internal"/>
          <xsd:enumeration value="Confidential"/>
          <xsd:enumeration value="Very Confidential"/>
        </xsd:restriction>
      </xsd:simpleType>
    </xsd:element>
    <xsd:element name="DrupalDocId" ma:index="18" nillable="true" ma:displayName="DrupalDocId" ma:description="Drupal Document Id" ma:internalName="DrupalDocId">
      <xsd:simpleType>
        <xsd:restriction base="dms:Text">
          <xsd:maxLength value="255"/>
        </xsd:restriction>
      </xsd:simpleType>
    </xsd:element>
    <xsd:element name="Featured" ma:index="19" nillable="true" ma:displayName="Featured" ma:default="0" ma:description="Document Featured" ma:format="Dropdown" ma:internalName="Featured">
      <xsd:simpleType>
        <xsd:restriction base="dms:Choice">
          <xsd:enumeration value="0"/>
          <xsd:enumeration value="1"/>
        </xsd:restriction>
      </xsd:simpleType>
    </xsd:element>
    <xsd:element name="DocumentDate" ma:index="20" nillable="true" ma:displayName="DocumentDate" ma:description="Document Date" ma:format="DateOnly" ma:internalName="DocumentDate">
      <xsd:simpleType>
        <xsd:restriction base="dms:DateTime"/>
      </xsd:simpleType>
    </xsd:element>
    <xsd:element name="DocModified" ma:index="21" nillable="true" ma:displayName="DocModified" ma:default="No" ma:description="Document Modified" ma:format="Dropdown" ma:internalName="DocModified">
      <xsd:simpleType>
        <xsd:restriction base="dms:Choice">
          <xsd:enumeration value="Yes"/>
          <xsd:enumeration value="No"/>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DocumentType xmlns="5875d87e-819a-40ae-aca7-fb59d54bc9ce">Annual narrative Report</DocumentType>
    <Fundcode xmlns="5875d87e-819a-40ae-aca7-fb59d54bc9ce">MPTF_00130</Fundcode>
    <Classification xmlns="ebda0296-aae8-4ac4-ab2a-4425be5daf02">External</Classification>
    <DrupalDocId xmlns="ebda0296-aae8-4ac4-ab2a-4425be5daf02" xsi:nil="true"/>
    <Comments xmlns="5875d87e-819a-40ae-aca7-fb59d54bc9ce">Annex</Comments>
    <DocumentDate xmlns="ebda0296-aae8-4ac4-ab2a-4425be5daf02">2022-12-31T08:00:00+00:00</DocumentDate>
    <DocModified xmlns="ebda0296-aae8-4ac4-ab2a-4425be5daf02">No</DocModified>
    <Status xmlns="ebda0296-aae8-4ac4-ab2a-4425be5daf02">Finalized - Signature Redacted</Status>
    <Featured xmlns="ebda0296-aae8-4ac4-ab2a-4425be5daf02">1</Featured>
    <Active xmlns="5875d87e-819a-40ae-aca7-fb59d54bc9ce">Yes</Active>
  </documentManagement>
</p:properties>
</file>

<file path=customXml/itemProps1.xml><?xml version="1.0" encoding="utf-8"?>
<ds:datastoreItem xmlns:ds="http://schemas.openxmlformats.org/officeDocument/2006/customXml" ds:itemID="{FE761C99-DC09-4739-9451-5D2545368E10}"/>
</file>

<file path=customXml/itemProps2.xml><?xml version="1.0" encoding="utf-8"?>
<ds:datastoreItem xmlns:ds="http://schemas.openxmlformats.org/officeDocument/2006/customXml" ds:itemID="{7D6EE77F-B9E1-4CA6-95E1-AE45FCB933B4}"/>
</file>

<file path=customXml/itemProps3.xml><?xml version="1.0" encoding="utf-8"?>
<ds:datastoreItem xmlns:ds="http://schemas.openxmlformats.org/officeDocument/2006/customXml" ds:itemID="{D131E02B-DAA0-4EA5-BA74-65D8CB5A584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Framework by Territory (2)</vt:lpstr>
      <vt:lpstr>Framework by Province</vt:lpstr>
      <vt:lpstr>Framework  by Consortium </vt:lpstr>
      <vt:lpstr>Framework by Territory</vt:lpstr>
      <vt:lpstr>Framework  by Consortium  (2)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Annex 1 SMS1 Framework FCS_Mars_2023.xlsx</dc:title>
  <dc:creator>Mweze, Theophile</dc:creator>
  <cp:lastModifiedBy>Marie-Louise Elisabeth Kjellstrom</cp:lastModifiedBy>
  <dcterms:created xsi:type="dcterms:W3CDTF">2021-08-16T10:01:37Z</dcterms:created>
  <dcterms:modified xsi:type="dcterms:W3CDTF">2023-04-23T16:52:41Z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0x010100385E4EF05B49DC4CAE7C4A00BC780DF8</vt:lpwstr>
  </property>
</Properties>
</file>