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dp-my.sharepoint.com/personal/john_dennis_undp_org/Documents/Desktop/Desktop Documents/2022 reports/"/>
    </mc:Choice>
  </mc:AlternateContent>
  <xr:revisionPtr revIDLastSave="0" documentId="8_{9B493A43-5A22-4F5C-9EAD-D22C5E21A285}" xr6:coauthVersionLast="47" xr6:coauthVersionMax="47" xr10:uidLastSave="{00000000-0000-0000-0000-000000000000}"/>
  <bookViews>
    <workbookView xWindow="-110" yWindow="-110" windowWidth="19420" windowHeight="10420" xr2:uid="{C7BB54BD-3508-4132-B84C-81C03323D79E}"/>
  </bookViews>
  <sheets>
    <sheet name="Financial report _Jan 21-Aug 22" sheetId="1" r:id="rId1"/>
    <sheet name="Income received up to date" sheetId="2" r:id="rId2"/>
    <sheet name="PIVOT_Summary_ZOA_ABIC" sheetId="10" r:id="rId3"/>
    <sheet name="GL Jan 21 - Aug 22 ZOA_ABIC" sheetId="9" r:id="rId4"/>
    <sheet name="LBR199 Donor Reconciliation" sheetId="6" r:id="rId5"/>
    <sheet name="Summary on expenses" sheetId="13" r:id="rId6"/>
    <sheet name="GL Jan 21 - Aug 22 ZOA" sheetId="11" r:id="rId7"/>
    <sheet name="GL Jan 21 - Aug 22 ABIC" sheetId="12" r:id="rId8"/>
    <sheet name="DONOR REPORT CUMULATIVE_ABIC" sheetId="14" r:id="rId9"/>
    <sheet name="Mas" sheetId="15" r:id="rId10"/>
  </sheets>
  <externalReferences>
    <externalReference r:id="rId11"/>
  </externalReferences>
  <definedNames>
    <definedName name="_xlnm._FilterDatabase" localSheetId="7" hidden="1">'GL Jan 21 - Aug 22 ABIC'!$A$1:$X$198</definedName>
    <definedName name="_xlnm._FilterDatabase" localSheetId="6" hidden="1">'GL Jan 21 - Aug 22 ZOA'!$A$1:$Y$808</definedName>
    <definedName name="_xlnm._FilterDatabase" localSheetId="3" hidden="1">'GL Jan 21 - Aug 22 ZOA_ABIC'!$A$1:$X$1004</definedName>
    <definedName name="_xlnm._FilterDatabase" localSheetId="1" hidden="1">'Income received up to date'!$A$1:$N$3</definedName>
    <definedName name="_xlnm._FilterDatabase" localSheetId="9" hidden="1">Mas!$A$1:$Y$807</definedName>
    <definedName name="budget">#REF!</definedName>
    <definedName name="Duration">#REF!</definedName>
    <definedName name="f">#REF!</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OthCO">'[1]A5. Work Sheet Others'!#REF!</definedName>
    <definedName name="OthF04">'[1]A5. Work Sheet Others'!#REF!</definedName>
    <definedName name="OthFo1">'[1]A5. Work Sheet Others'!#REF!</definedName>
    <definedName name="OthFo2">'[1]A5. Work Sheet Others'!#REF!</definedName>
    <definedName name="OthFo3">'[1]A5. Work Sheet Others'!#REF!</definedName>
    <definedName name="OthFo4">'[1]A5. Work Sheet Others'!#REF!</definedName>
    <definedName name="OthFo5">'[1]A5. Work Sheet Others'!#REF!</definedName>
    <definedName name="OthFo6">'[1]A5. Work Sheet Others'!#REF!</definedName>
    <definedName name="Parishes">#REF!</definedName>
    <definedName name="PICO">'[1]A5. Work Sheet Others'!#REF!</definedName>
    <definedName name="PIFo1">'[1]A5. Work Sheet Others'!#REF!</definedName>
    <definedName name="PIFo2">'[1]A5. Work Sheet Others'!#REF!</definedName>
    <definedName name="PIFo3">'[1]A5. Work Sheet Others'!#REF!</definedName>
    <definedName name="PIFo4">'[1]A5. Work Sheet Others'!#REF!</definedName>
    <definedName name="PIFo5">'[1]A5. Work Sheet Others'!#REF!</definedName>
    <definedName name="PIFo6">'[1]A5. Work Sheet Others'!#REF!</definedName>
    <definedName name="_xlnm.Print_Area" localSheetId="0">'Financial report _Jan 21-Aug 22'!$A$3:$F$85</definedName>
    <definedName name="_xlnm.Print_Titles" localSheetId="0">'Financial report _Jan 21-Aug 22'!$9:$12</definedName>
    <definedName name="Subcounties">#REF!</definedName>
  </definedNames>
  <calcPr calcId="191029"/>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3" l="1"/>
  <c r="L10" i="13" s="1"/>
  <c r="D791" i="15"/>
  <c r="D736" i="15"/>
  <c r="D705" i="15"/>
  <c r="D700" i="15"/>
  <c r="D658" i="15"/>
  <c r="D657" i="15"/>
  <c r="D566" i="15"/>
  <c r="D560" i="15"/>
  <c r="D511" i="15"/>
  <c r="D460" i="15"/>
  <c r="D406" i="15"/>
  <c r="D371" i="15"/>
  <c r="D92" i="15"/>
  <c r="D2" i="15"/>
  <c r="C100" i="1"/>
  <c r="F200" i="14"/>
  <c r="E200" i="14"/>
  <c r="D199" i="14"/>
  <c r="F192" i="14"/>
  <c r="E192" i="14"/>
  <c r="D191" i="14"/>
  <c r="I182" i="14"/>
  <c r="I206" i="14" s="1"/>
  <c r="I207" i="14" s="1"/>
  <c r="F182" i="14"/>
  <c r="E182" i="14"/>
  <c r="G181" i="14"/>
  <c r="G180" i="14"/>
  <c r="D179" i="14"/>
  <c r="D209" i="14" s="1"/>
  <c r="D178" i="14"/>
  <c r="G178" i="14" s="1"/>
  <c r="D177" i="14"/>
  <c r="D182" i="14" s="1"/>
  <c r="I174" i="14"/>
  <c r="F174" i="14"/>
  <c r="E174" i="14"/>
  <c r="D174" i="14"/>
  <c r="G173" i="14"/>
  <c r="G172" i="14"/>
  <c r="G171" i="14"/>
  <c r="G170" i="14"/>
  <c r="G169" i="14"/>
  <c r="G168" i="14"/>
  <c r="G167" i="14"/>
  <c r="G166" i="14"/>
  <c r="H174" i="14" s="1"/>
  <c r="I164" i="14"/>
  <c r="F164" i="14"/>
  <c r="E164" i="14"/>
  <c r="D164" i="14"/>
  <c r="G163" i="14"/>
  <c r="G162" i="14"/>
  <c r="G161" i="14"/>
  <c r="G160" i="14"/>
  <c r="G159" i="14"/>
  <c r="G158" i="14"/>
  <c r="G164" i="14" s="1"/>
  <c r="G157" i="14"/>
  <c r="G156" i="14"/>
  <c r="H164" i="14" s="1"/>
  <c r="I154" i="14"/>
  <c r="F154" i="14"/>
  <c r="E154" i="14"/>
  <c r="D154" i="14"/>
  <c r="G153" i="14"/>
  <c r="G152" i="14"/>
  <c r="G151" i="14"/>
  <c r="G150" i="14"/>
  <c r="G149" i="14"/>
  <c r="G148" i="14"/>
  <c r="G147" i="14"/>
  <c r="G146" i="14"/>
  <c r="H154" i="14" s="1"/>
  <c r="I144" i="14"/>
  <c r="F144" i="14"/>
  <c r="E144" i="14"/>
  <c r="D144" i="14"/>
  <c r="G143" i="14"/>
  <c r="G142" i="14"/>
  <c r="G141" i="14"/>
  <c r="G140" i="14"/>
  <c r="G139" i="14"/>
  <c r="G138" i="14"/>
  <c r="G144" i="14" s="1"/>
  <c r="G137" i="14"/>
  <c r="G136" i="14"/>
  <c r="H144" i="14" s="1"/>
  <c r="I132" i="14"/>
  <c r="F132" i="14"/>
  <c r="E132" i="14"/>
  <c r="D132" i="14"/>
  <c r="G131" i="14"/>
  <c r="G130" i="14"/>
  <c r="G129" i="14"/>
  <c r="G128" i="14"/>
  <c r="G127" i="14"/>
  <c r="G126" i="14"/>
  <c r="G125" i="14"/>
  <c r="G124" i="14"/>
  <c r="H132" i="14" s="1"/>
  <c r="I122" i="14"/>
  <c r="F122" i="14"/>
  <c r="E122" i="14"/>
  <c r="D122" i="14"/>
  <c r="G121" i="14"/>
  <c r="G120" i="14"/>
  <c r="G119" i="14"/>
  <c r="G118" i="14"/>
  <c r="G117" i="14"/>
  <c r="G116" i="14"/>
  <c r="G122" i="14" s="1"/>
  <c r="G115" i="14"/>
  <c r="G114" i="14"/>
  <c r="H122" i="14" s="1"/>
  <c r="I112" i="14"/>
  <c r="F112" i="14"/>
  <c r="E112" i="14"/>
  <c r="D112" i="14"/>
  <c r="G111" i="14"/>
  <c r="G110" i="14"/>
  <c r="G109" i="14"/>
  <c r="G108" i="14"/>
  <c r="G107" i="14"/>
  <c r="G106" i="14"/>
  <c r="G105" i="14"/>
  <c r="G104" i="14"/>
  <c r="H112" i="14" s="1"/>
  <c r="I102" i="14"/>
  <c r="F102" i="14"/>
  <c r="E102" i="14"/>
  <c r="D102" i="14"/>
  <c r="G101" i="14"/>
  <c r="G100" i="14"/>
  <c r="G99" i="14"/>
  <c r="G98" i="14"/>
  <c r="G97" i="14"/>
  <c r="G96" i="14"/>
  <c r="G102" i="14" s="1"/>
  <c r="G95" i="14"/>
  <c r="G94" i="14"/>
  <c r="H102" i="14" s="1"/>
  <c r="I90" i="14"/>
  <c r="F90" i="14"/>
  <c r="E90" i="14"/>
  <c r="D90" i="14"/>
  <c r="G89" i="14"/>
  <c r="G88" i="14"/>
  <c r="G87" i="14"/>
  <c r="G86" i="14"/>
  <c r="G85" i="14"/>
  <c r="G84" i="14"/>
  <c r="G83" i="14"/>
  <c r="G82" i="14"/>
  <c r="H90" i="14" s="1"/>
  <c r="I80" i="14"/>
  <c r="F80" i="14"/>
  <c r="E80" i="14"/>
  <c r="D80" i="14"/>
  <c r="G79" i="14"/>
  <c r="G78" i="14"/>
  <c r="G77" i="14"/>
  <c r="G76" i="14"/>
  <c r="G75" i="14"/>
  <c r="G74" i="14"/>
  <c r="G80" i="14" s="1"/>
  <c r="G73" i="14"/>
  <c r="G72" i="14"/>
  <c r="H80" i="14" s="1"/>
  <c r="I70" i="14"/>
  <c r="F70" i="14"/>
  <c r="E70" i="14"/>
  <c r="D70" i="14"/>
  <c r="G69" i="14"/>
  <c r="G68" i="14"/>
  <c r="G67" i="14"/>
  <c r="G66" i="14"/>
  <c r="G65" i="14"/>
  <c r="G64" i="14"/>
  <c r="G63" i="14"/>
  <c r="G62" i="14"/>
  <c r="H70" i="14" s="1"/>
  <c r="I60" i="14"/>
  <c r="F60" i="14"/>
  <c r="E60" i="14"/>
  <c r="D60" i="14"/>
  <c r="G59" i="14"/>
  <c r="G58" i="14"/>
  <c r="G57" i="14"/>
  <c r="G56" i="14"/>
  <c r="G55" i="14"/>
  <c r="G54" i="14"/>
  <c r="G60" i="14" s="1"/>
  <c r="G53" i="14"/>
  <c r="G52" i="14"/>
  <c r="H60" i="14" s="1"/>
  <c r="I48" i="14"/>
  <c r="F48" i="14"/>
  <c r="E48" i="14"/>
  <c r="D48" i="14"/>
  <c r="G47" i="14"/>
  <c r="G46" i="14"/>
  <c r="G45" i="14"/>
  <c r="G44" i="14"/>
  <c r="G43" i="14"/>
  <c r="G42" i="14"/>
  <c r="G41" i="14"/>
  <c r="G40" i="14"/>
  <c r="H48" i="14" s="1"/>
  <c r="I38" i="14"/>
  <c r="F38" i="14"/>
  <c r="E38" i="14"/>
  <c r="D38" i="14"/>
  <c r="G37" i="14"/>
  <c r="G36" i="14"/>
  <c r="G35" i="14"/>
  <c r="G34" i="14"/>
  <c r="G33" i="14"/>
  <c r="G32" i="14"/>
  <c r="D32" i="14"/>
  <c r="G31" i="14"/>
  <c r="G30" i="14"/>
  <c r="H38" i="14" s="1"/>
  <c r="I28" i="14"/>
  <c r="F28" i="14"/>
  <c r="F193" i="14" s="1"/>
  <c r="E28" i="14"/>
  <c r="E193" i="14" s="1"/>
  <c r="D28" i="14"/>
  <c r="G27" i="14"/>
  <c r="G26" i="14"/>
  <c r="G25" i="14"/>
  <c r="G24" i="14"/>
  <c r="G23" i="14"/>
  <c r="G22" i="14"/>
  <c r="G21" i="14"/>
  <c r="G28" i="14" s="1"/>
  <c r="G20" i="14"/>
  <c r="H28" i="14" s="1"/>
  <c r="I18" i="14"/>
  <c r="F18" i="14"/>
  <c r="E18" i="14"/>
  <c r="D18" i="14"/>
  <c r="D193" i="14" s="1"/>
  <c r="G17" i="14"/>
  <c r="G16" i="14"/>
  <c r="G15" i="14"/>
  <c r="G14" i="14"/>
  <c r="G13" i="14"/>
  <c r="G12" i="14"/>
  <c r="G11" i="14"/>
  <c r="G10" i="14"/>
  <c r="G9" i="14"/>
  <c r="G18" i="14" s="1"/>
  <c r="G8" i="14"/>
  <c r="D7" i="13"/>
  <c r="D6" i="13"/>
  <c r="D5" i="13"/>
  <c r="D198" i="12"/>
  <c r="D808" i="11"/>
  <c r="D791" i="11"/>
  <c r="D736" i="11"/>
  <c r="D705" i="11"/>
  <c r="D700" i="11"/>
  <c r="D658" i="11"/>
  <c r="D657" i="11"/>
  <c r="D566" i="11"/>
  <c r="D560" i="11"/>
  <c r="D511" i="11"/>
  <c r="D460" i="11"/>
  <c r="D406" i="11"/>
  <c r="D371" i="11"/>
  <c r="D92" i="11"/>
  <c r="D2" i="11"/>
  <c r="B32" i="6"/>
  <c r="B31" i="6"/>
  <c r="B74" i="10"/>
  <c r="D987" i="9"/>
  <c r="D932" i="9"/>
  <c r="D901" i="9"/>
  <c r="D896" i="9"/>
  <c r="D854" i="9"/>
  <c r="D853" i="9"/>
  <c r="D762" i="9"/>
  <c r="D756" i="9"/>
  <c r="D707" i="9"/>
  <c r="D656" i="9"/>
  <c r="D602" i="9"/>
  <c r="D567" i="9"/>
  <c r="D92" i="9"/>
  <c r="D2" i="9"/>
  <c r="D5" i="2"/>
  <c r="C86" i="1"/>
  <c r="C85" i="1"/>
  <c r="F81" i="1"/>
  <c r="C35" i="1"/>
  <c r="E35" i="1" s="1"/>
  <c r="E36" i="1"/>
  <c r="F36" i="1"/>
  <c r="F35" i="1"/>
  <c r="E34" i="1"/>
  <c r="F34" i="1"/>
  <c r="E33" i="1"/>
  <c r="F33" i="1"/>
  <c r="E32" i="1"/>
  <c r="F32" i="1"/>
  <c r="E31" i="1"/>
  <c r="F31" i="1"/>
  <c r="E30" i="1"/>
  <c r="F30" i="1"/>
  <c r="F65" i="1"/>
  <c r="F66" i="1"/>
  <c r="F67" i="1"/>
  <c r="E65" i="1"/>
  <c r="E66" i="1"/>
  <c r="E67" i="1"/>
  <c r="B75" i="10"/>
  <c r="D194" i="14" l="1"/>
  <c r="D195" i="14" s="1"/>
  <c r="G193" i="14"/>
  <c r="E194" i="14"/>
  <c r="E195" i="14" s="1"/>
  <c r="F194" i="14"/>
  <c r="F201" i="14" s="1"/>
  <c r="H18" i="14"/>
  <c r="G38" i="14"/>
  <c r="G48" i="14"/>
  <c r="G70" i="14"/>
  <c r="G90" i="14"/>
  <c r="G112" i="14"/>
  <c r="G132" i="14"/>
  <c r="G154" i="14"/>
  <c r="G174" i="14"/>
  <c r="G177" i="14"/>
  <c r="G179" i="14"/>
  <c r="F14" i="1"/>
  <c r="F15" i="1"/>
  <c r="F16" i="1"/>
  <c r="F17" i="1"/>
  <c r="F18" i="1"/>
  <c r="F19" i="1"/>
  <c r="F20" i="1"/>
  <c r="F21" i="1"/>
  <c r="F22" i="1"/>
  <c r="F23" i="1"/>
  <c r="F24" i="1"/>
  <c r="F25" i="1"/>
  <c r="F26" i="1"/>
  <c r="F27" i="1"/>
  <c r="F28" i="1"/>
  <c r="F29"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8" i="1"/>
  <c r="F69" i="1"/>
  <c r="F70" i="1"/>
  <c r="F71" i="1"/>
  <c r="F72" i="1"/>
  <c r="F73" i="1"/>
  <c r="F74" i="1"/>
  <c r="F75" i="1"/>
  <c r="F76" i="1"/>
  <c r="F77" i="1"/>
  <c r="F78" i="1"/>
  <c r="F79" i="1"/>
  <c r="F80" i="1"/>
  <c r="F13" i="1"/>
  <c r="E80" i="1"/>
  <c r="E14" i="1"/>
  <c r="E15" i="1"/>
  <c r="E16" i="1"/>
  <c r="E17" i="1"/>
  <c r="E18" i="1"/>
  <c r="E19" i="1"/>
  <c r="E20" i="1"/>
  <c r="E21" i="1"/>
  <c r="E22" i="1"/>
  <c r="E23" i="1"/>
  <c r="E24" i="1"/>
  <c r="E25" i="1"/>
  <c r="E26" i="1"/>
  <c r="E27" i="1"/>
  <c r="E28" i="1"/>
  <c r="E29"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8" i="1"/>
  <c r="E69" i="1"/>
  <c r="E70" i="1"/>
  <c r="E71" i="1"/>
  <c r="E72" i="1"/>
  <c r="E73" i="1"/>
  <c r="E74" i="1"/>
  <c r="E75" i="1"/>
  <c r="E76" i="1"/>
  <c r="E77" i="1"/>
  <c r="E78" i="1"/>
  <c r="E79" i="1"/>
  <c r="E13" i="1"/>
  <c r="C93" i="1"/>
  <c r="B9" i="6"/>
  <c r="D202" i="14" l="1"/>
  <c r="D203" i="14"/>
  <c r="D201" i="14"/>
  <c r="D204" i="14" s="1"/>
  <c r="D210" i="14"/>
  <c r="H194" i="14"/>
  <c r="G194" i="14"/>
  <c r="G195" i="14" s="1"/>
  <c r="F195" i="14"/>
  <c r="E202" i="14"/>
  <c r="H182" i="14"/>
  <c r="G182" i="14"/>
  <c r="F202" i="14"/>
  <c r="F204" i="14" s="1"/>
  <c r="E201" i="14"/>
  <c r="E204" i="14" s="1"/>
  <c r="D206" i="14"/>
  <c r="D207" i="14" s="1"/>
  <c r="J64" i="1"/>
  <c r="H63" i="1"/>
  <c r="I63" i="1" s="1"/>
  <c r="D81" i="1" l="1"/>
  <c r="H62" i="1"/>
  <c r="I62" i="1" s="1"/>
  <c r="I64" i="1" s="1"/>
  <c r="K64" i="1" s="1"/>
  <c r="C81" i="1"/>
  <c r="B6" i="6" l="1"/>
  <c r="B12" i="6" s="1"/>
  <c r="B15" i="6"/>
  <c r="C94" i="1"/>
  <c r="E81" i="1"/>
  <c r="C88" i="1"/>
  <c r="C87" i="1" l="1"/>
  <c r="C95" i="1"/>
  <c r="C96" i="1"/>
  <c r="B21" i="6"/>
  <c r="B18" i="6"/>
  <c r="B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Auditor</author>
  </authors>
  <commentList>
    <comment ref="D13" authorId="0" shapeId="0" xr:uid="{79F46B21-0000-4873-8DCA-3DE78FAD4556}">
      <text>
        <r>
          <rPr>
            <b/>
            <sz val="9"/>
            <color indexed="81"/>
            <rFont val="Tahoma"/>
            <family val="2"/>
          </rPr>
          <t>Auditor:</t>
        </r>
        <r>
          <rPr>
            <sz val="9"/>
            <color indexed="81"/>
            <rFont val="Tahoma"/>
            <family val="2"/>
          </rPr>
          <t xml:space="preserve">
NOT SEEN IN BUDGET</t>
        </r>
      </text>
    </comment>
  </commentList>
</comments>
</file>

<file path=xl/sharedStrings.xml><?xml version="1.0" encoding="utf-8"?>
<sst xmlns="http://schemas.openxmlformats.org/spreadsheetml/2006/main" count="62884" uniqueCount="1296">
  <si>
    <t>LBR199</t>
  </si>
  <si>
    <t>UNFPO</t>
  </si>
  <si>
    <t>00125953</t>
  </si>
  <si>
    <t>NUNO Project reference</t>
  </si>
  <si>
    <t>PBF/IRF-412</t>
  </si>
  <si>
    <t>Budget Line</t>
  </si>
  <si>
    <t>Description</t>
  </si>
  <si>
    <r>
      <t>Total Budget (Contractual Budget)</t>
    </r>
    <r>
      <rPr>
        <b/>
        <vertAlign val="superscript"/>
        <sz val="10"/>
        <rFont val="Arial"/>
        <family val="2"/>
      </rPr>
      <t xml:space="preserve"> </t>
    </r>
  </si>
  <si>
    <t>Budget/Actvity Line</t>
  </si>
  <si>
    <r>
      <t>Total Budget (Contractual Budget)</t>
    </r>
    <r>
      <rPr>
        <b/>
        <vertAlign val="superscript"/>
        <sz val="10"/>
        <rFont val="Arial"/>
        <family val="2"/>
      </rPr>
      <t xml:space="preserve"> </t>
    </r>
    <r>
      <rPr>
        <b/>
        <sz val="10"/>
        <rFont val="Arial"/>
        <family val="2"/>
      </rPr>
      <t>USD $</t>
    </r>
  </si>
  <si>
    <t>199.1.1.1</t>
  </si>
  <si>
    <t>Selection and contracting Conflict Mediation Trainers</t>
  </si>
  <si>
    <t>199.1.1.2</t>
  </si>
  <si>
    <t xml:space="preserve">Introductory meetings with local women groups and recruitment of Women Mediators </t>
  </si>
  <si>
    <t>199.1.1.3</t>
  </si>
  <si>
    <t>Development training methodology and printing of training materials</t>
  </si>
  <si>
    <t>199.1.1.4</t>
  </si>
  <si>
    <t>Communication and visibility actions</t>
  </si>
  <si>
    <t>199.1.1.5</t>
  </si>
  <si>
    <t>Training of women mediators on the WSR methodology and Track II Mediation</t>
  </si>
  <si>
    <t>199.1.1.6</t>
  </si>
  <si>
    <t>Transportation for women mediators during training</t>
  </si>
  <si>
    <t>199.1.1.7</t>
  </si>
  <si>
    <t>Refresher training for women mediators on Track II Mediation</t>
  </si>
  <si>
    <t>199.1.1.8</t>
  </si>
  <si>
    <t>Contacting and independent consultative meetings with political actors and other relevant stakeholders</t>
  </si>
  <si>
    <t>199.1.1.9</t>
  </si>
  <si>
    <t xml:space="preserve">Women’s Mediation Dialogues with political actors </t>
  </si>
  <si>
    <t>199.1.1.10</t>
  </si>
  <si>
    <t>Networking and follow up activities with political actors</t>
  </si>
  <si>
    <t>199.1.2.1</t>
  </si>
  <si>
    <t xml:space="preserve">Consultative meetings with women’s groups in communities </t>
  </si>
  <si>
    <t>199.1.2.2</t>
  </si>
  <si>
    <t xml:space="preserve">Coordination of Women’s Marches for post elections peace </t>
  </si>
  <si>
    <t>199.1.2.3</t>
  </si>
  <si>
    <t xml:space="preserve">Recording and dissemination of peace messages </t>
  </si>
  <si>
    <t>199.1.3.1</t>
  </si>
  <si>
    <t>Selection of youth groups, and development and printing of training materials</t>
  </si>
  <si>
    <t>199.1.3.2</t>
  </si>
  <si>
    <t>Training of youth groups and peace monitors in conflict resolution</t>
  </si>
  <si>
    <t>199.1.3.3</t>
  </si>
  <si>
    <t xml:space="preserve">Youth peer to peer peace engagements in communities </t>
  </si>
  <si>
    <t>199.1.3.4</t>
  </si>
  <si>
    <t>Networking of peace monitors and communication and visibility actions</t>
  </si>
  <si>
    <t>199.2.1.1</t>
  </si>
  <si>
    <t>Inception, launch and coordination</t>
  </si>
  <si>
    <t>199.2.1.2</t>
  </si>
  <si>
    <t>Develop and document AI methodology and materials</t>
  </si>
  <si>
    <t>199.2.1.3</t>
  </si>
  <si>
    <t>Sensitize local women-led organizations on AI methodology</t>
  </si>
  <si>
    <t>199.2.1.4</t>
  </si>
  <si>
    <t>Conduct regular power and context analysis supported by local women led organizations</t>
  </si>
  <si>
    <t>199.2.1.5</t>
  </si>
  <si>
    <t>Implementation 72 AI visits with key enabling actors by local women led organizations (6 per key actor)</t>
  </si>
  <si>
    <t>199.2.1.6</t>
  </si>
  <si>
    <t>Implementation 48 AI visits with key blocking actors by local women led organizations (6 per key actor)</t>
  </si>
  <si>
    <t>199.2.1.7</t>
  </si>
  <si>
    <t xml:space="preserve">Supervision appreciative inquiry visits key actors </t>
  </si>
  <si>
    <t>199.2.2.1</t>
  </si>
  <si>
    <t>Implementation 200 appreciative inquiry visits  with women's groups and male reps by local women led organizations</t>
  </si>
  <si>
    <t>199.2.2.2</t>
  </si>
  <si>
    <t xml:space="preserve">Supervision appreciative inquiry visits women's groups </t>
  </si>
  <si>
    <t>199.2.2.3</t>
  </si>
  <si>
    <t>County workshops in which women’s groups share learning (one workshop per county)</t>
  </si>
  <si>
    <t>199.2.3.1</t>
  </si>
  <si>
    <t>County workshops with women’s groups and local authorities and traditional leaders</t>
  </si>
  <si>
    <t>199.2.3.2</t>
  </si>
  <si>
    <t>Review and feedback sessions in communities with women's groups and CSOs</t>
  </si>
  <si>
    <t>199.2.3.3</t>
  </si>
  <si>
    <t>Development learning publications and visibility materials</t>
  </si>
  <si>
    <t>199.2.3.4</t>
  </si>
  <si>
    <t>Support/follow up on implementation solutions</t>
  </si>
  <si>
    <t>199.2.3.5</t>
  </si>
  <si>
    <t>Learning event with local led women organizations per county</t>
  </si>
  <si>
    <t>199.2.3.6</t>
  </si>
  <si>
    <t>Capacity building local CSOs on accountability and integrity framework</t>
  </si>
  <si>
    <t>199.177.11</t>
  </si>
  <si>
    <t>Program Manager</t>
  </si>
  <si>
    <t>199.177.12</t>
  </si>
  <si>
    <t>Country Director/MoO</t>
  </si>
  <si>
    <t>199.177.13</t>
  </si>
  <si>
    <t>Finance &amp; Operations Coordinator</t>
  </si>
  <si>
    <t>199.177.14</t>
  </si>
  <si>
    <t>Project Accountant</t>
  </si>
  <si>
    <t>199.177.15</t>
  </si>
  <si>
    <t>Logistics Officer</t>
  </si>
  <si>
    <t>199.177.16</t>
  </si>
  <si>
    <t>Administration Officer</t>
  </si>
  <si>
    <t>199.177.17</t>
  </si>
  <si>
    <t>Office Assitant</t>
  </si>
  <si>
    <t>199.179.11</t>
  </si>
  <si>
    <t>Manager of Program Quality</t>
  </si>
  <si>
    <t>199.179.12</t>
  </si>
  <si>
    <t>MEAL Officer</t>
  </si>
  <si>
    <t>PB Project Cooridnator</t>
  </si>
  <si>
    <t>Sr. PB Officer</t>
  </si>
  <si>
    <t>Project Driver</t>
  </si>
  <si>
    <t>End Evaluation</t>
  </si>
  <si>
    <t>Final Project Audit at ZOA and ABIC</t>
  </si>
  <si>
    <t>Indirect support costs (7%)</t>
  </si>
  <si>
    <r>
      <t>Total accepted</t>
    </r>
    <r>
      <rPr>
        <b/>
        <vertAlign val="superscript"/>
        <sz val="10"/>
        <rFont val="Arial"/>
        <family val="2"/>
      </rPr>
      <t xml:space="preserve">11 </t>
    </r>
    <r>
      <rPr>
        <b/>
        <sz val="10"/>
        <rFont val="Arial"/>
        <family val="2"/>
      </rPr>
      <t>costs of the Action (11+12)</t>
    </r>
  </si>
  <si>
    <t xml:space="preserve">Summary </t>
  </si>
  <si>
    <t>Total grant amount</t>
  </si>
  <si>
    <t>Variance as per amount received and that of expenditure</t>
  </si>
  <si>
    <t>Account</t>
  </si>
  <si>
    <t>Account (T)</t>
  </si>
  <si>
    <t>Country Cur. Amount</t>
  </si>
  <si>
    <t>Currency</t>
  </si>
  <si>
    <t>Period</t>
  </si>
  <si>
    <t>Transaction Date</t>
  </si>
  <si>
    <t>Transaction type</t>
  </si>
  <si>
    <t>Transaction number</t>
  </si>
  <si>
    <t>Project (Dim2)</t>
  </si>
  <si>
    <t>Work order (Dim4)</t>
  </si>
  <si>
    <t>Account group (T)</t>
  </si>
  <si>
    <t>22000</t>
  </si>
  <si>
    <t>Outstanding balance donor grants (Subsidies)</t>
  </si>
  <si>
    <t>NLD to LBR received from UNDP USD 451.365,19 - Instalment 1</t>
  </si>
  <si>
    <t>USD</t>
  </si>
  <si>
    <t>GL</t>
  </si>
  <si>
    <t>UNPBF</t>
  </si>
  <si>
    <t>LBR199-1</t>
  </si>
  <si>
    <t>LBR199 UNPBF - UNPBF</t>
  </si>
  <si>
    <t>Balance Sheet</t>
  </si>
  <si>
    <t>000000011004491:NLD to LBR received from UNDP project LBR199 USD 451.365,19</t>
  </si>
  <si>
    <t>BI</t>
  </si>
  <si>
    <t>Activity (Dim5)</t>
  </si>
  <si>
    <t>45130</t>
  </si>
  <si>
    <t>Consultants, advisory services and translations</t>
  </si>
  <si>
    <t>Corr of 000000000011004295: NLD - Consultant fee on baseline survey</t>
  </si>
  <si>
    <t>199.179.2</t>
  </si>
  <si>
    <t>Monitoring Budget</t>
  </si>
  <si>
    <t>Income &amp; Expenditure</t>
  </si>
  <si>
    <t>45320</t>
  </si>
  <si>
    <t>Financial Services (incl. Bank Fees)</t>
  </si>
  <si>
    <t>000000022004663:NLD to LBR LBR199: to finalise the Project Baseline Report and Context Analysis</t>
  </si>
  <si>
    <t>000000022004797:NLD to LBR to finalise the project baseline report and context analysis LBR199</t>
  </si>
  <si>
    <t>Rev of 000000000011004295: NLD - Consultant fee on baseline survey</t>
  </si>
  <si>
    <t>Rev of consultancy cost for LBR199</t>
  </si>
  <si>
    <t>45350</t>
  </si>
  <si>
    <t>Representation, lunch, dinner with external relations</t>
  </si>
  <si>
    <t>Corr of cost on HQ IT cost</t>
  </si>
  <si>
    <t>199.178.16</t>
  </si>
  <si>
    <t>Communication IT costs</t>
  </si>
  <si>
    <t>Communication, IT and subscription expenses</t>
  </si>
  <si>
    <t>Corr of cost on HQ IT charges</t>
  </si>
  <si>
    <t>Allocation of scratch cost LBR for 2021</t>
  </si>
  <si>
    <t>45800</t>
  </si>
  <si>
    <t>Allocated support costs</t>
  </si>
  <si>
    <t>Scratch Cards UNPBF  reporting Gbeme January 2022</t>
  </si>
  <si>
    <t>199.179.15</t>
  </si>
  <si>
    <t>MEAL Activities</t>
  </si>
  <si>
    <t>Rev of Scratch Cards UNPBF  reporting Gbeme January 2022 from 45800 account</t>
  </si>
  <si>
    <t>45900</t>
  </si>
  <si>
    <t>Re-allocated overhead compensation</t>
  </si>
  <si>
    <t>Donor overhead Q1</t>
  </si>
  <si>
    <t>199.8</t>
  </si>
  <si>
    <t>Administration / AKV</t>
  </si>
  <si>
    <t>Overhead Compensation</t>
  </si>
  <si>
    <t>Reversal double imported Donor overhead Q1</t>
  </si>
  <si>
    <t>Donor overhead Q1 corr workorder</t>
  </si>
  <si>
    <t>OC compensation cost</t>
  </si>
  <si>
    <t>OC compensation cost - January 2022</t>
  </si>
  <si>
    <t>Indirect costs (7%) for February 2022</t>
  </si>
  <si>
    <t>Indirect costs (7%) for March 2022</t>
  </si>
  <si>
    <t>48100</t>
  </si>
  <si>
    <t>Supplier contract</t>
  </si>
  <si>
    <t>000000011005400:CHANING AHN WONG JANG &amp; TRACI ME ABA 071000013 SECOND AND FINAL I NST ALLMENT MATERIALS PROJECT 199 USD 3.000. EM0303003657679I</t>
  </si>
  <si>
    <t>Rev of # 50000407 - 000000011005400:CHANING AHN WONG JANG &amp; TRACI ME ABA 071000013 SECOND AND FINAL I NST ALLMENT MATERIALS PROJECT 199 USD 3.000. EM0303003657679I</t>
  </si>
  <si>
    <t>48300</t>
  </si>
  <si>
    <t>Work contract</t>
  </si>
  <si>
    <t>Consultancy 10% of us$5,717</t>
  </si>
  <si>
    <t>BT</t>
  </si>
  <si>
    <t>Cancelled 210716 11000839 Consultant 40% 2nd pmt May 2021</t>
  </si>
  <si>
    <t>RV</t>
  </si>
  <si>
    <t>Consultant 40% 2nd pmt May 2021</t>
  </si>
  <si>
    <t>Consultancy final 10% of us$5,717</t>
  </si>
  <si>
    <t>Implementation 12 visits key Blocking actors (BCWO))</t>
  </si>
  <si>
    <t>Implementation 12 visits key Blocking actors (NRRWL)</t>
  </si>
  <si>
    <t>Implementation 18 visits key enabling actors (BCWO))</t>
  </si>
  <si>
    <t>Implementation 18 visits key enabling actors (NRWL)</t>
  </si>
  <si>
    <t>PBO tr1 installment Monitoring Aug 2021</t>
  </si>
  <si>
    <t>Implementation 50 appreciative inquiry visits (BCWO))</t>
  </si>
  <si>
    <t>Implementation 50 appreciative inquiry visits (NRWL)</t>
  </si>
  <si>
    <t>CSO IMPACT GIRLS 12 visits with key blocking actors</t>
  </si>
  <si>
    <t>CSO YWCA-MoH 18 visits with key blocking actors</t>
  </si>
  <si>
    <t>CSO IMPACT GRILS 18 visits with key enabling actors</t>
  </si>
  <si>
    <t>CSO YWCA-MoH 18 visits with key enabling actors</t>
  </si>
  <si>
    <t>CSO IMPACT GIRLS 50 appreciative inquiry visits with women groups</t>
  </si>
  <si>
    <t>CSO YWCA-MoH 50 appreciative inquiry visits with women groups</t>
  </si>
  <si>
    <t>CHQ UBA 00864407:  Printing of 10 pcs of Sign boards  ( 4ft *4ft) 70% pmt.</t>
  </si>
  <si>
    <t>CHQ UBA 00864406:  Printing of 10 pcs of Sign boards  ( 4ft *4ft) 70% pmt.</t>
  </si>
  <si>
    <t>CHQ UBA 01538385 Printing of 10 pcs of Sign boards ( 4ft *4ft) final pmt.</t>
  </si>
  <si>
    <t>CSO Bong County Women    48 visits with key blockers actors 2nd Installment Feb 22</t>
  </si>
  <si>
    <t>CSO Bong County Women 18 visits with key enabling actors 2nd Installment Feb 22</t>
  </si>
  <si>
    <t>CSO Bong County Women 200 appreciative inquiry visits with key enabling actors 2nd Installment Feb 22</t>
  </si>
  <si>
    <t>CSO tr2 Pmt 48 Al blockers visits  YWCA/MOH Feb 22</t>
  </si>
  <si>
    <t>CSO tr2 Pmt 72 enabling visits  YWCA/MOH Feb 22</t>
  </si>
  <si>
    <t>CSO tr2 Pmt 200 appreciative inquiry visits  YWCA/MOH Feb 22</t>
  </si>
  <si>
    <t>CSO tr2 Pmt 48 Al blockers visits Bong county Women Organization Feb 22</t>
  </si>
  <si>
    <t>CSO tr2 Pmt 72 enabling visits Bong county Women Organization  Feb 22</t>
  </si>
  <si>
    <t>CSO tr2 Pmt 200 appreciative inquiry visits Bong county Women Organization Feb 22</t>
  </si>
  <si>
    <t>2nd CSO IMPACT GRILS 18 visits with key blocker actors Mar 22</t>
  </si>
  <si>
    <t>2nd Installment CSO IMPACT GRILS 18 visits with key enabling actors Mar 22</t>
  </si>
  <si>
    <t>2nd CSO IMPACT GIRLS appreciative inquiry visits with women groups Mar 22</t>
  </si>
  <si>
    <t>Monitoring CSOs 20 communities  Bong &amp; Montserrado PBO Mar 22</t>
  </si>
  <si>
    <t>48400</t>
  </si>
  <si>
    <t>Training</t>
  </si>
  <si>
    <t>CPV2104036: Printing of project fact sheet - 20 sets all in colour</t>
  </si>
  <si>
    <t>CA</t>
  </si>
  <si>
    <t>Participants feeding and Transportation</t>
  </si>
  <si>
    <t>Perdiem and Accommodation for 2 Project  staff and Driver - 13 days</t>
  </si>
  <si>
    <t>199.994</t>
  </si>
  <si>
    <t>Per Diems</t>
  </si>
  <si>
    <t>Liquidation: on CPV2107028-  To Conduct regular Training in Bong County ( Accommodation, Feeding and Transportation)</t>
  </si>
  <si>
    <t>Liquidation - on CPV2108017- W/Advance on Refresher Training for CSOs in Bong &amp; Montserrado counties</t>
  </si>
  <si>
    <t>CPV2108071:  Transportation of 2 CSO  ( Bike Hire)for 4 days</t>
  </si>
  <si>
    <t>000000022004251:NLD to LBR Traci Yoshiyama 1st Instalm Materials for the Al approach under LBR199</t>
  </si>
  <si>
    <t>CPV2112018: Bill Board Erection -</t>
  </si>
  <si>
    <t>CPV2112018:  Staff Travelling Perdiem &amp; Accommodation</t>
  </si>
  <si>
    <t>Supervision appreciative inquiry visits women's groups</t>
  </si>
  <si>
    <t>CPV2112018:  Accommodation &amp; Feeding  for participants</t>
  </si>
  <si>
    <t>W/Liquidation on CSO training activities</t>
  </si>
  <si>
    <t>CHQ UBA 00864432:  Catering  service - 17 person for 10ndays - @ 15.00  - Gbarnga</t>
  </si>
  <si>
    <t>CPV2201058:  Refresher &amp; Financial Training   for  CSO - Stationery, Hall rental, Transportation &amp; Accommodation for CSOs</t>
  </si>
  <si>
    <t>CHQ ECO 01634820:  Feeding &amp; Accommodation- Alycke Russen</t>
  </si>
  <si>
    <t>48500</t>
  </si>
  <si>
    <t>Other direct costs</t>
  </si>
  <si>
    <t>CHQ Eco 01406927: Printing of Pull up Banner  - 3 Sets</t>
  </si>
  <si>
    <t>PI</t>
  </si>
  <si>
    <t>W/Advance Liquidated - from CPV2105064</t>
  </si>
  <si>
    <t>CPV2106001:  Perdiem and Accommodations - 3 staff - 3 days &amp; 2 Nights</t>
  </si>
  <si>
    <t>CPV2106026: Hall rental</t>
  </si>
  <si>
    <t>Media Coverage</t>
  </si>
  <si>
    <t>11 Gal. Fuel used during inception and launch</t>
  </si>
  <si>
    <t>Hall Rental - Montserrado</t>
  </si>
  <si>
    <t>Hall Rental - Bong County -</t>
  </si>
  <si>
    <t>Transportation Reimbursement - 40 persons</t>
  </si>
  <si>
    <t>Nose mask and Stationery</t>
  </si>
  <si>
    <t>Feeding &amp; Accommodation -  Staff &amp; driver</t>
  </si>
  <si>
    <t>Participants Feeding - 20 persons- Inception Meeting- Bong County</t>
  </si>
  <si>
    <t>Participants Feeding  - Montserrado County- Inception Meeting -</t>
  </si>
  <si>
    <t>Perdiem and Accommodation for - 3 persons - 3 days</t>
  </si>
  <si>
    <t>CHQ ECO 01406956:  Hall rental and Participants feeding - 30 persons lunch</t>
  </si>
  <si>
    <t>CPV2107029:  Assorted stationery and supplies - Field office use</t>
  </si>
  <si>
    <t>199.178.15</t>
  </si>
  <si>
    <t>Office Supplies</t>
  </si>
  <si>
    <t>Consumables - Office supplies</t>
  </si>
  <si>
    <t>CPV2107033:  2 boxes of Batteries for recording</t>
  </si>
  <si>
    <t>CPV2108018:  Travelling perdiem &amp; accommodation - 3 persons for 7 days</t>
  </si>
  <si>
    <t>CPV2108065:  Two TECNO Tablets for project staff</t>
  </si>
  <si>
    <t>199.179.14</t>
  </si>
  <si>
    <t>Tablets</t>
  </si>
  <si>
    <t>CPV2108070:  Travelling perdiem - 8 days &amp; 7 Nights -  for  4 person:  To conduct training for CSOs in Bong County</t>
  </si>
  <si>
    <t>CPV2108074:   Travelling perdiem  for 2  staff</t>
  </si>
  <si>
    <t>Scratch cards Data collection LBR199  Aug 2021</t>
  </si>
  <si>
    <t>CPV2109019:  Travelling perdiem &amp; Accommodation for 3 persons * 14 days</t>
  </si>
  <si>
    <t>CPV2109030:   Office materials -</t>
  </si>
  <si>
    <t>CHQ UBA 00779827:  Buying  and Printing of VISIBILITY JACKETS -</t>
  </si>
  <si>
    <t>Scartch card M&amp;E Sept 2021</t>
  </si>
  <si>
    <t>CPV2110002:   Assorted office supplies and Stationery</t>
  </si>
  <si>
    <t>CPV2110005:  Assorted printing and training materials</t>
  </si>
  <si>
    <t>CPV2110005:  Hall rental  Fees in Bong &amp; Montserrado</t>
  </si>
  <si>
    <t>CPV2110005: Feeding for participants</t>
  </si>
  <si>
    <t>CPV2110005:   Feeding and accommodation for 3 persons for 8 days</t>
  </si>
  <si>
    <t>CPV2110017:  Job advertisement for Consultant</t>
  </si>
  <si>
    <t>CPV2110078:  Travelling DSA for 3  for 12 days - ( AI Meeting)</t>
  </si>
  <si>
    <t>CHQ ECO 01538366:  Printing &amp; Limiting of   Accountability Cards</t>
  </si>
  <si>
    <t>199.179.16</t>
  </si>
  <si>
    <t>Accountability Systems</t>
  </si>
  <si>
    <t>CPV2111038:   7 Days Travelling perdiem  &amp; Accommodation  - 3 persons</t>
  </si>
  <si>
    <t>CPV2111077:  8 Days perdiem &amp; Accommodation  for 3 person - Conduct training for  CSO in Bong county</t>
  </si>
  <si>
    <t>RTV2111001:  Cash return less expense on CPV2110078 - Gbeme Horace  ( Perdiem)</t>
  </si>
  <si>
    <t>CPV2112018: Accommodation &amp; Feeding for participants-CORR</t>
  </si>
  <si>
    <t>CPV2112018: Staff Travelling Perdiem &amp; Accommodation-CORR</t>
  </si>
  <si>
    <t>CPV2112018: Bill Board Erection -CORR</t>
  </si>
  <si>
    <t>RTV2112004:  Cash return less Expense - (CPV211077) G.  Horace</t>
  </si>
  <si>
    <t>CPV2112018: Staff Travelling Perdiem &amp; Accommodation</t>
  </si>
  <si>
    <t>CPV2112018: Accommodation &amp; Feeding for participants</t>
  </si>
  <si>
    <t>Corr of consultancy cost for LBR199</t>
  </si>
  <si>
    <t>CPV2201024:  Buying and printing of T Shirts - 40 pcs</t>
  </si>
  <si>
    <t>CPV2201029: Mat. to support AI Visit</t>
  </si>
  <si>
    <t>CPV2201029:  Perdiem &amp; accommodation  - 3 persons . Supports AI</t>
  </si>
  <si>
    <t>CORR: (CPV2201057:  Travelling perdiem &amp; Accommodation &amp;  3 Days feeding for 12 CSOs)</t>
  </si>
  <si>
    <t>CHQ UBA 00864442:  Final stage payment for Billboard Welding- 10 sets</t>
  </si>
  <si>
    <t>CPV2201046:  Construction  and Erection of Bill boards</t>
  </si>
  <si>
    <t>CPV2201058:  4 pcs Scratch Cards for PO   to work on AI Kits and to support M&amp;E Plans</t>
  </si>
  <si>
    <t>CPV2201058:  Scratch cards to work to support M&amp;E Plans</t>
  </si>
  <si>
    <t>CPV2201057:  Travelling perdiem &amp; Accommodation &amp;  3 Days feeding for 12 SCOs</t>
  </si>
  <si>
    <t>Corr of Scratch Cards UNPBF  reporting Gbeme January 2022 to account 48500</t>
  </si>
  <si>
    <t>CPV2202057:  Participants transportation &amp; Participation Feeding  - AI Visit</t>
  </si>
  <si>
    <t>CPV2202021:  Travelling perdiem  &amp; Accommodation for  two person  -7 days</t>
  </si>
  <si>
    <t>CPV2202040:  Travelling perdiem &amp; Accommodation- 2 persons @7 days - (Bong county) Appreciative inquiry  visit to women group  -</t>
  </si>
  <si>
    <t>CPV2202028: CSOs Meeting and Workshop</t>
  </si>
  <si>
    <t>000000022005391:flight SLOMP/ALYCKE MRS --- Support to LBR199 and Partner - ABIC</t>
  </si>
  <si>
    <t>199.993</t>
  </si>
  <si>
    <t>Inernational Travel</t>
  </si>
  <si>
    <t>CPV2203008:  Balance payment to contractor (  Bill Board) construction</t>
  </si>
  <si>
    <t>CPV2203073:  Production of Feedback boxes</t>
  </si>
  <si>
    <t>CPV2203011:  Materials to Support Women day Celebration</t>
  </si>
  <si>
    <t>CPV2203052:  Feeding and transportation for participants</t>
  </si>
  <si>
    <t>CPV2203037:  Supervision and monitoring activities - (Perdiem &amp; Accommodation ) 2 persons</t>
  </si>
  <si>
    <t>CPV2203056:  Perdiem &amp; Accommodation  - 3 person ( Monitoring visit</t>
  </si>
  <si>
    <t>CPV2203056;  CSO Training Workshop</t>
  </si>
  <si>
    <t>CPV2203002:  Printing of Assorting Standing Banner</t>
  </si>
  <si>
    <t>CPV2203028:   Travelling  Perdiem &amp; Accommodation - 3 persons</t>
  </si>
  <si>
    <t>CPV2203074:  Monitoring visit - (Accommodation )7 days</t>
  </si>
  <si>
    <t>CHQ UBA 00864447:  Catering Service for 100 person - UN Women Day Celebration</t>
  </si>
  <si>
    <t>RTV2203001:  Cash return less expense on 2202028 - Gbeme Horace</t>
  </si>
  <si>
    <t>000000022005577:flight SLOMP/ALYCKE MRS --- Support to LBR199 and Partner - ABIC</t>
  </si>
  <si>
    <t>Rev of # 50000407 - 000000022005577:flight SLOMP/ALYCKE MRS --- Support to LBR199 and Partner - ABIC</t>
  </si>
  <si>
    <t>CPV2204024:  Air port VIAS for Alycka</t>
  </si>
  <si>
    <t>CPV2204065:  Travelling Perdiem &amp;  Accommodation - Alycke Slomp</t>
  </si>
  <si>
    <t>CPV2204005;  Training and visibility materials  - Banners etc</t>
  </si>
  <si>
    <t>CPV2204029:  Assorted Visibility materials  and banners - for 4 CSOs community</t>
  </si>
  <si>
    <t>CPV2204037:  Buying and printing of T-shirts  9 85 pcs</t>
  </si>
  <si>
    <t>CHQ ECO 01634803:  Printing and Binding of Booklets  -30 copies</t>
  </si>
  <si>
    <t>CHQ ECO 01634817:  Printing of  AI Materials  - 47 copies</t>
  </si>
  <si>
    <t>000000022005746:credit note flight SLOMP/ALYCKE MRS</t>
  </si>
  <si>
    <t>Liquidation - W/Advance on CPV 2203007 &amp; CPV2203011 ( Gbeme Horrace Killie( Supervision / celebration of  Women Day -</t>
  </si>
  <si>
    <t>Activities on local authories and traditional leaders</t>
  </si>
  <si>
    <t>CPV2205044:  Lunch meeting with ZOA staff and Angie Brooks</t>
  </si>
  <si>
    <t>CPV2205002:  Travelling perdiem &amp; Accommodation  - Alycke Slomp</t>
  </si>
  <si>
    <t>CPV2205018:  Transportation reimbursement for CSOs- Lunch meeting</t>
  </si>
  <si>
    <t>CPV2205041:  Coordination  meeting with key actors ( Lunch meeting)</t>
  </si>
  <si>
    <t>CPV2205035:  Lunch meeting ( Feeding) for two days- Local partners meeting</t>
  </si>
  <si>
    <t>CPV2205072:  Additional training materials  - Bong county CSOs Training/ Experience and Knowledge sharing</t>
  </si>
  <si>
    <t>CPV2205056:  Printing of large size banner - CSOs Training working  with key actors</t>
  </si>
  <si>
    <t>CPV2205046:  Travelling perdiem and Accommodation</t>
  </si>
  <si>
    <t>CPV2205067:  Stationery and supplies  -</t>
  </si>
  <si>
    <t>CPV2205010:  Printing of 50 copies of  SHE CAN LEAD TOO Booklets</t>
  </si>
  <si>
    <t>CPV2205050:  Printing and Binding of Booklets - She can Lead Too</t>
  </si>
  <si>
    <t>Liquidation from W/ Advance on CPV2205031  ( Francis Kortie ( Travelling Perdiem &amp; Accommodation)</t>
  </si>
  <si>
    <t>Liquidation on CPV 2204002 ( Gbeme Horace Killie)  Review and feed back session in communities  with women groups and CSO</t>
  </si>
  <si>
    <t>000000022005953:Trainticket Driebergen-Brussel Alycke Slomp</t>
  </si>
  <si>
    <t>000000022005955:Laboratory Test for Alycke Slomp LBR199 Consultant</t>
  </si>
  <si>
    <t>Activities for local authorities and traditional leaders</t>
  </si>
  <si>
    <t>Activities for women organisation</t>
  </si>
  <si>
    <t>Reallocation of cost</t>
  </si>
  <si>
    <t>199.178.2</t>
  </si>
  <si>
    <t>Additional Operational Costs</t>
  </si>
  <si>
    <t>CHQ ECO 01634846:     80% payment on Hall Rental  - Learning &amp; Experiencing sharing workshop</t>
  </si>
  <si>
    <t>CHQ ECO 01634846:     80% payment on Participant Feeding - Learning &amp; Experiencing sharing workshop</t>
  </si>
  <si>
    <t>CHQ ECO 01634846:     80% payment on Participant Accommodation - Learning &amp; Experiencing sharing workshop</t>
  </si>
  <si>
    <t>CHQ UBA 00907987:  80%  on Contract - Repertoire -</t>
  </si>
  <si>
    <t>48600</t>
  </si>
  <si>
    <t>Donor overhead Q2</t>
  </si>
  <si>
    <t>Cancelled 211021 50000233</t>
  </si>
  <si>
    <t>Donor overhead Q3</t>
  </si>
  <si>
    <t>Donor Overhead cost Q4</t>
  </si>
  <si>
    <t>48901</t>
  </si>
  <si>
    <t>Costs local partners</t>
  </si>
  <si>
    <t>Report ABIC Q1 2021 - LBR199</t>
  </si>
  <si>
    <t>Introductory meetings with local women groups and recruitment of Women Mediators</t>
  </si>
  <si>
    <t>Women’s Mediation Dialogues with political actors</t>
  </si>
  <si>
    <t>199.8.1</t>
  </si>
  <si>
    <t>Administration / AKV Partner</t>
  </si>
  <si>
    <t>199.177.2</t>
  </si>
  <si>
    <t>Additional Personnel Costs</t>
  </si>
  <si>
    <t>Materials on women mediators breaking stereotypes by working to ensure peace in the counties</t>
  </si>
  <si>
    <t>Training includes practical requisite skills to successfully undertake peer to peer peace engagements by females / males</t>
  </si>
  <si>
    <t>Women and conflicting political actors record messages to promote peace in counties</t>
  </si>
  <si>
    <t>Recording and dissemination of peace messages</t>
  </si>
  <si>
    <t>Female and male youth engage  on how to promote peace with one another in counties</t>
  </si>
  <si>
    <t>Youth peer to peer peace engagements in communities</t>
  </si>
  <si>
    <t>Women march on streets to demand peace in the counties from all political actors</t>
  </si>
  <si>
    <t>Coordination of Women’s Marches for post elections peace</t>
  </si>
  <si>
    <t>Engagements with grassroots women groups in counties to plan women peace activities</t>
  </si>
  <si>
    <t>Consultative meetings with women’s groups in communities</t>
  </si>
  <si>
    <t>MEAL Officers, Monitoring Activities, Accountability systems, Baseline, midterm evaluation</t>
  </si>
  <si>
    <t>Youth groups have equal focus and representation of females and males; training materials have practical exercises that reflect gender</t>
  </si>
  <si>
    <t>Continuous capacity building on new gender tools and skills introduced to mediation that works within local context</t>
  </si>
  <si>
    <t>Local per diem to enable women participate in training</t>
  </si>
  <si>
    <t>Mediation trainers with practical exercises that reflect gender</t>
  </si>
  <si>
    <t>Women led inception meetings with conflicting actors, majority of whom are men</t>
  </si>
  <si>
    <t>Women continue to engage with political actors</t>
  </si>
  <si>
    <t>Participants are women groups with core focus on gendered mediation</t>
  </si>
  <si>
    <t>Training includes requisite skills to successfully convene mediation dialogues by women</t>
  </si>
  <si>
    <t>Salary related costs for support staff</t>
  </si>
  <si>
    <t>Women led mediation and peace dialogues with women and men conflicting political actors</t>
  </si>
  <si>
    <t>Project Vehicle, Motorcycles, Office Rent, operational running costs, consumables, maintenance, laptops, furniture, banking and legal fees</t>
  </si>
  <si>
    <t>MEAL Officers, Monitoring Activities, Accountability systems, Baseline</t>
  </si>
  <si>
    <t>Support Staff (Country Director, Programme Manager, Finance &amp; Operations Staff)</t>
  </si>
  <si>
    <t>Office Running Costs, Bank &amp; Legal Fees</t>
  </si>
  <si>
    <t>Additional Operational Costs - Partner</t>
  </si>
  <si>
    <t>Additional Personnel Costs - Partner</t>
  </si>
  <si>
    <t>Communication and visibility actions - Partner</t>
  </si>
  <si>
    <t>MEAL Officers, Monitoring Activities, Accountability systems, Baseline, midterm evaluation (April - June 2022)</t>
  </si>
  <si>
    <t>Consultants fees, transportation, printing cost</t>
  </si>
  <si>
    <t>Salary related costs for support staff (April - June 2022)</t>
  </si>
  <si>
    <t>Project Vehicle, Motorcycles, Office Rent, operational running costs, consumables, maintenance, laptops, furniture, banking and legal fees (April - June 2022)</t>
  </si>
  <si>
    <t>48999</t>
  </si>
  <si>
    <t>Re-allocated costs</t>
  </si>
  <si>
    <t>Re-Allocation Financial Services (incl. bank costs) Mar 21</t>
  </si>
  <si>
    <t>199.178.17</t>
  </si>
  <si>
    <t>Bank Charges</t>
  </si>
  <si>
    <t>Re-Allocation Consumables - Office supplies Mar 21</t>
  </si>
  <si>
    <t>Re-Allocation Communication IT costs Mar 21</t>
  </si>
  <si>
    <t>199.178.19</t>
  </si>
  <si>
    <t>Bank Transfer Fees</t>
  </si>
  <si>
    <t>Re-allocation Staff Costs Caretaker Mar 2021</t>
  </si>
  <si>
    <t>Office Assistant</t>
  </si>
  <si>
    <t>Re-allocation Staff Costs Driver Mar 2021 - 10%</t>
  </si>
  <si>
    <t>199.992</t>
  </si>
  <si>
    <t>Re-allocation Staff Costs Administration Mar 2021</t>
  </si>
  <si>
    <t>Re-allocation Staff Costs Logistics Officer Mar 2021</t>
  </si>
  <si>
    <t>Re-allocation Staff Costs Finance Mar 2021</t>
  </si>
  <si>
    <t>Re-allocation Staff Costs MEAL officer Mar 2021 - 19.5%</t>
  </si>
  <si>
    <t>Re-allocation Staff Costs MoPQ Mar 2021</t>
  </si>
  <si>
    <t>Manager of Programma Quality</t>
  </si>
  <si>
    <t>Re-allocation Staff Costs PGM Mar 2021</t>
  </si>
  <si>
    <t>Program manager</t>
  </si>
  <si>
    <t>Re-allocation Staff Costs CD/MoO Mar 2021</t>
  </si>
  <si>
    <t>Country Director / MoO</t>
  </si>
  <si>
    <t>Re-allocation Staff Costs PB PC Mar 2021</t>
  </si>
  <si>
    <t>199.990</t>
  </si>
  <si>
    <t>PB Project Coordinator</t>
  </si>
  <si>
    <t>Reallocation Vehicle Costs - April 2021</t>
  </si>
  <si>
    <t>199.995</t>
  </si>
  <si>
    <t>Vehicle Running Costs</t>
  </si>
  <si>
    <t>Vehicle running cost</t>
  </si>
  <si>
    <t>Re-allocation Staff Costs Office assistant/caretakers (Lydia) Apr 2021</t>
  </si>
  <si>
    <t>Re-allocation Staff Costs Driver EU (Alpha) LBR179 + Apr 2021</t>
  </si>
  <si>
    <t>Re-allocation Staff Costs Administrative Officer Apr 2021</t>
  </si>
  <si>
    <t>Re-allocation Staff Costs Logistics Officer (Jefferson) Apr 2021</t>
  </si>
  <si>
    <t>Re-allocation Staff Costs MEAL Officer (Lewis) Apr 2021</t>
  </si>
  <si>
    <t>Re-allocation Staff Costs Finance  Officer Apr 2021</t>
  </si>
  <si>
    <t>Re-allocation Staff Costs Manager of Program Quality Apr 2021</t>
  </si>
  <si>
    <t>Re-allocation Staff Costs PGM Apr 2021</t>
  </si>
  <si>
    <t>Re-allocation Staff Costs Country Director / Manager of Operations Apr 2021</t>
  </si>
  <si>
    <t>Re-allocation Staff Costs Peacebuilding Programme Coordinator Apr 2021</t>
  </si>
  <si>
    <t>Reallocation Communication IT costs April 2021</t>
  </si>
  <si>
    <t>Reallocation Consumables - Office suppliers April 2021</t>
  </si>
  <si>
    <t>Reallocation Vehicle Costs - May 2021</t>
  </si>
  <si>
    <t>Re-allocation Staff Costs Office assistant/caretakers (Lydia) May 2021</t>
  </si>
  <si>
    <t>Re-allocation Staff Costs Driver EU (Alpha) LBR179 + May 2021</t>
  </si>
  <si>
    <t>Re-allocation Staff Costs Administrative Officer May 2021</t>
  </si>
  <si>
    <t>Re-allocation Staff Costs Logistics Officer (Jefferson) May 2021</t>
  </si>
  <si>
    <t>Re-allocation Staff Costs Finance  Officer May 2021</t>
  </si>
  <si>
    <t>Re-allocation Staff Costs Country Director / Manager of Operations May 2021</t>
  </si>
  <si>
    <t>Re-allocation Staff Costs Manager of Program Quality May 2021</t>
  </si>
  <si>
    <t>Re-allocation Staff Costs PGM May 2021</t>
  </si>
  <si>
    <t>Re-allocation Staff Costs Peacebuilding Programme Coordinator May 2021</t>
  </si>
  <si>
    <t>Re-allocation Staff Costs MEAL Officer (Lewis) May 2021</t>
  </si>
  <si>
    <t>199.991</t>
  </si>
  <si>
    <t>Sr PB Officer</t>
  </si>
  <si>
    <t>Re-Allocation Communication IT costs May 21</t>
  </si>
  <si>
    <t>Re-Allocation Consumables - Office supplies May 21</t>
  </si>
  <si>
    <t>Reallocation Vehicle Costs - June 2021</t>
  </si>
  <si>
    <t>Re-allocation Staff Costs Office assistant/caretakers (Lydia) June 2021</t>
  </si>
  <si>
    <t>Re-allocation Staff Costs Driver EU (Alpha) LBR179 + June 2021</t>
  </si>
  <si>
    <t>Re-allocation Staff Costs Administrative Officer June 2021</t>
  </si>
  <si>
    <t>Re-allocation Staff Costs Logistics Officer (Jefferson) June 2021</t>
  </si>
  <si>
    <t>Re-allocation Staff Costs Finance  Officer June 2021</t>
  </si>
  <si>
    <t>Re-allocation Staff Costs Trainee MoO June 2021</t>
  </si>
  <si>
    <t>Re-allocation Staff Costs MEAL Officer (Lewis) June 2021</t>
  </si>
  <si>
    <t>Re-allocation Staff Costs Manager of Program Quality June 2021</t>
  </si>
  <si>
    <t>Re-allocation Staff Costs Manager of Operations June 2021</t>
  </si>
  <si>
    <t>Re-allocation Staff Costs Country Director / PGM June 2021</t>
  </si>
  <si>
    <t>Re-allocation Staff Costs Peacebuilding Programme Coordinator June 2021</t>
  </si>
  <si>
    <t>Re-allocation Staff Costs Peacebuilding Officer June 2021</t>
  </si>
  <si>
    <t>Re-Allocation Communication IT costs Jun 21</t>
  </si>
  <si>
    <t>Re-Allocation Consumables - Office supplies Jun 21</t>
  </si>
  <si>
    <t>Re-allocation Staff Costs Officer Asst. July 2021</t>
  </si>
  <si>
    <t>Re-allocation Staff Costs Administration Officer July 2021</t>
  </si>
  <si>
    <t>Re-allocation Staff Costs Logistics Office July 2021</t>
  </si>
  <si>
    <t>Re-allocation Staff Costs Project Accountant July 2021</t>
  </si>
  <si>
    <t>Re-allocation Staff Costs Finance and Operations Coord. July 2021</t>
  </si>
  <si>
    <t>Re-allocation Staff Costs MoO Trainee July 2021</t>
  </si>
  <si>
    <t>Re-allocation Staff Costs MoO July 2021</t>
  </si>
  <si>
    <t>Re-allocation Staff Costs PQM July 2021</t>
  </si>
  <si>
    <t>Re-allocation Staff Costs Country Director / PGM July 2021</t>
  </si>
  <si>
    <t>Re-allocation Staff Costs Driver July 2021</t>
  </si>
  <si>
    <t>Re-allocation Staff Costs MEAL July 2021</t>
  </si>
  <si>
    <t>Re-allocation Staff Costs Peace Building Coord. July 2021</t>
  </si>
  <si>
    <t>Re-Allocation Communication IT costs July 21</t>
  </si>
  <si>
    <t>Re-Allocation Depreciation and others</t>
  </si>
  <si>
    <t>199.179.13</t>
  </si>
  <si>
    <t>Laptop MEAL</t>
  </si>
  <si>
    <t>Re-Allocation Consumables - Office supplies July 21</t>
  </si>
  <si>
    <t>Reallocation Vehicle Costs - July 2021</t>
  </si>
  <si>
    <t>Reallocation Vehicle Costs - August 2021</t>
  </si>
  <si>
    <t>Re-allocation Staff Costs Officer Asst. Aug 2021</t>
  </si>
  <si>
    <t>Re-allocation Staff Costs Administration Officer Aug 2021</t>
  </si>
  <si>
    <t>Re-allocation Staff Costs Logistics Office Aug 2021</t>
  </si>
  <si>
    <t>Re-allocation Staff Costs Project Accountant Aug 2021</t>
  </si>
  <si>
    <t>Re-allocation Staff Costs Finance and Operations Coord. Aug 2021</t>
  </si>
  <si>
    <t>Re-allocation Staff Costs MoO Trainee Aug 2021</t>
  </si>
  <si>
    <t>Re-allocation Staff Costs MoO Aug 2021</t>
  </si>
  <si>
    <t>Re-allocation Staff Costs PQM Aug 2021</t>
  </si>
  <si>
    <t>Re-allocation Staff Costs Country Director / PGM Aug 2021</t>
  </si>
  <si>
    <t>Re-allocation Staff Costs Driver Aug 2021</t>
  </si>
  <si>
    <t>Re-allocation Staff Costs MEAL Aug 2021</t>
  </si>
  <si>
    <t>Re-allocation Staff Costs Peace Building Coord. Aug 2021</t>
  </si>
  <si>
    <t>Re-Allocation Communication IT costs Aug 21</t>
  </si>
  <si>
    <t>Re-Allocation Consumables - Office supplies Aug 21</t>
  </si>
  <si>
    <t>Re-Allocation Communication IT costs Sept 21</t>
  </si>
  <si>
    <t>Re-Allocation Consumables - Office supplies Sept 21</t>
  </si>
  <si>
    <t>Reallocation Vehicle Costs - September 2021</t>
  </si>
  <si>
    <t>Corr of staff loan repayment for Varney Sackie</t>
  </si>
  <si>
    <t>Corr of staff medical Jan- Sept 21</t>
  </si>
  <si>
    <t>Reallocation Vehicle Costs - October 2021</t>
  </si>
  <si>
    <t>Reallocation Vehicle Costs - October 2021 Maint.</t>
  </si>
  <si>
    <t>Re-allocation Staff Costs Officer Asst. Oct 2021</t>
  </si>
  <si>
    <t>Re-allocation Staff Costs Administration Officer Oct 2021</t>
  </si>
  <si>
    <t>Re-allocation Staff Costs Logistics Officer Oct 2021</t>
  </si>
  <si>
    <t>Re-allocation Staff Costs Project Accountant Oct 2021</t>
  </si>
  <si>
    <t>Re-allocation Staff Costs Finance and Operations Coord. Oct 2021</t>
  </si>
  <si>
    <t>Re-allocation Staff Costs MoO Oct 2021</t>
  </si>
  <si>
    <t>Re-allocation Staff Costs PQM Oct 2021</t>
  </si>
  <si>
    <t>Re-allocation Staff Costs Country Director / PGM Oct 2021</t>
  </si>
  <si>
    <t>Re-allocation Staff Costs Driver Oct 2021</t>
  </si>
  <si>
    <t>Re-allocation Staff Costs MEAL Oct 2021</t>
  </si>
  <si>
    <t>Re-allocation Staff Costs Peace Building Coord. Oct 2021</t>
  </si>
  <si>
    <t>Rev of Consumables - Office supplies</t>
  </si>
  <si>
    <t>Rev of Communication, IT and subscription expenses</t>
  </si>
  <si>
    <t>Reallocation Vehicle Costs - November 2021 Fuel</t>
  </si>
  <si>
    <t>Reallocation Vehicle Costs - November 2021 Maint.</t>
  </si>
  <si>
    <t>Re-allocation Staff Costs Officer Asst. Nov 2021</t>
  </si>
  <si>
    <t>Re-allocation Staff Costs Administration Officer Nov 2021</t>
  </si>
  <si>
    <t>Re-allocation Staff Costs Logistics Officer Nov 2021</t>
  </si>
  <si>
    <t>Re-allocation Staff Costs Project Accountant Nov 2021</t>
  </si>
  <si>
    <t>Re-allocation Staff Costs Finance and Operations Coord. Nov 2021</t>
  </si>
  <si>
    <t>Re-allocation Staff Costs PQM Nov 2021</t>
  </si>
  <si>
    <t>Re-allocation Staff Costs Country Director / PGM Nov 2021</t>
  </si>
  <si>
    <t>Re-allocation Staff Costs Driver Nov 2021</t>
  </si>
  <si>
    <t>Re-allocation Staff Costs MEAL Nov 2021</t>
  </si>
  <si>
    <t>Re-allocation Staff Costs Peace Building Coord. Nov 2021</t>
  </si>
  <si>
    <t>Communication, IT and subscription expenses for Nov 21</t>
  </si>
  <si>
    <t>Depreciation others for Nov 21</t>
  </si>
  <si>
    <t>Consumables - Office supplies for Nov 21</t>
  </si>
  <si>
    <t>Corr on Rellocation of staff NASSCORP</t>
  </si>
  <si>
    <t>Corr on expat cost  benefit</t>
  </si>
  <si>
    <t>Re-allocation Staff Costs Officer Asst. Dec 2021</t>
  </si>
  <si>
    <t>Re-allocation Staff Costs Administration Officer Dec 2021</t>
  </si>
  <si>
    <t>Re-allocation Staff Costs Project Accountant Dec 2021</t>
  </si>
  <si>
    <t>Re-allocation Staff Costs Finance and Operations Coord. Dec 2021</t>
  </si>
  <si>
    <t>Re-allocation Staff Costs MoO Dec 2021</t>
  </si>
  <si>
    <t>Re-allocation Staff Costs PQM Dec 2021</t>
  </si>
  <si>
    <t>Re-allocation Staff Costs Country Director / PGM Dec 2021</t>
  </si>
  <si>
    <t>Re-allocation Staff Costs Driver Dec 2021</t>
  </si>
  <si>
    <t>Re-allocation Staff Costs MEAL Dec 2021</t>
  </si>
  <si>
    <t>Re-allocation Staff Costs Peace Building Coord. Dec 2021</t>
  </si>
  <si>
    <t>Re-allocation Staff Costs Snr. Project Officer Dec 2021</t>
  </si>
  <si>
    <t>Allocation of staff rent cost for 2021</t>
  </si>
  <si>
    <t>199.178.13</t>
  </si>
  <si>
    <t>Office Rent</t>
  </si>
  <si>
    <t>Allocation of office rent cost for 2021</t>
  </si>
  <si>
    <t>Allocation of IT/Security support cost LBR for 2021</t>
  </si>
  <si>
    <t>Allocation of office stock usage LBR for 2021</t>
  </si>
  <si>
    <t>Reallocation Vehicle Costs - December 2021</t>
  </si>
  <si>
    <t>Depreciation others - Dec 21</t>
  </si>
  <si>
    <t>Reallocation on Communication, IT and subscription expenses - Dec 21</t>
  </si>
  <si>
    <t>Reallocation on Consumables - Office supplies -Dec 21</t>
  </si>
  <si>
    <t>Re-classing of over-reallocation of vehicle cost Jan-2022</t>
  </si>
  <si>
    <t>Manager of Operations salary for January 2022</t>
  </si>
  <si>
    <t>Manager of Program Quality salary for January 2022</t>
  </si>
  <si>
    <t>Country Director/PGM salary for January 2022</t>
  </si>
  <si>
    <t>Office Assistant --- Shared project</t>
  </si>
  <si>
    <t>Administrative Officer - Shared</t>
  </si>
  <si>
    <t>Projects Accountant - Shared</t>
  </si>
  <si>
    <t>Finance &amp; Operations Coordinator - Shared</t>
  </si>
  <si>
    <t>Driver Trainee Mechanic</t>
  </si>
  <si>
    <t>Peacebuilding Project Coordinator</t>
  </si>
  <si>
    <t>MEAL Officer-UNPBF</t>
  </si>
  <si>
    <t>Senior Project Officer -UNPBF</t>
  </si>
  <si>
    <t>Cost allocation to projects on other services (incl maintenance office, generator)- January 2022</t>
  </si>
  <si>
    <t>199.178.14</t>
  </si>
  <si>
    <t>Office Maintenance &amp; Energy</t>
  </si>
  <si>
    <t>Cost allocation to projects on International travel - January 2022</t>
  </si>
  <si>
    <t>Cost allocation to project on financial Services (incl. Bank fees) - January 2022</t>
  </si>
  <si>
    <t>Cost allocation to projects on communication, IT and subscription expenses - January 2022</t>
  </si>
  <si>
    <t>Cost allocation to projects on rental fee offices &amp; guesthouse - January 2022</t>
  </si>
  <si>
    <t>Cost allocation to projects on consumables - Office supplies - January 2022</t>
  </si>
  <si>
    <t>Rev of # 50000367 - Country Director/PGM salary for January 2022</t>
  </si>
  <si>
    <t>Rev of # 50000367 - Manager of Program Quality salary for January 2022</t>
  </si>
  <si>
    <t>Rev of # 50000367 - Manager of Operations salary for January 2022</t>
  </si>
  <si>
    <t>Corr of Manager of Operations salary for January 2022</t>
  </si>
  <si>
    <t>Corr of Manager of Program Quality salary for January 2022</t>
  </si>
  <si>
    <t>Corr of Country Director/PGM salary for January 2022</t>
  </si>
  <si>
    <t>Rev of # 50000368 Senior Project Officer -UNPBF</t>
  </si>
  <si>
    <t>Rev of # 50000368 MEAL Officer-UNPBF</t>
  </si>
  <si>
    <t>Rev of # 50000368 Peacebuilding Project Coordinator</t>
  </si>
  <si>
    <t>Rev of # 50000368 Driver Trainee Mechanic</t>
  </si>
  <si>
    <t>Rev of # 50000368 Finance &amp; Operations Coordinator - Shared</t>
  </si>
  <si>
    <t>Rev of # 50000368 Projects Accountant - Shared</t>
  </si>
  <si>
    <t>Rev of # 50000368 Administrative Officer - Shared</t>
  </si>
  <si>
    <t>Rev of # 50000368 Office Assistant --- Shared project</t>
  </si>
  <si>
    <t>Corr of Office Assistant --- Shared project</t>
  </si>
  <si>
    <t>Corr of Administrative Officer - Shared</t>
  </si>
  <si>
    <t>Corr of Projects Accountant - Shared</t>
  </si>
  <si>
    <t>Corr of Finance &amp; Operations Coordinator - Shared</t>
  </si>
  <si>
    <t>Corr of Driver Trainee Mechanic</t>
  </si>
  <si>
    <t>Corr of Peacebuilding Project Coordinator</t>
  </si>
  <si>
    <t>Corr of MEAL Officer-UNPBF</t>
  </si>
  <si>
    <t>Corr of Senior Project Officer -UNPBF</t>
  </si>
  <si>
    <t>Logistics Assistant salary - February 2022</t>
  </si>
  <si>
    <t>Reallocation Vehicle Costs - January 2022</t>
  </si>
  <si>
    <t>Allocation of Kitchen suppliers - Jan 2022</t>
  </si>
  <si>
    <t>Cost allocation to projects on rental fee offices &amp; guesthouse - February 2022</t>
  </si>
  <si>
    <t>Cost allocation to projects on other services (incl maintenance office, generator)- February 2022</t>
  </si>
  <si>
    <t>Cost allocation to projects on consumables - Office supplies - February 2022</t>
  </si>
  <si>
    <t>Cost allocation to projects on communication, IT and subscription expenses - February 2022</t>
  </si>
  <si>
    <t>Cost allocation to project on financial Services (incl. Bank fees) - February 2022</t>
  </si>
  <si>
    <t>Corr of posting on staff salary allocation</t>
  </si>
  <si>
    <t>Manager of Operations salary for February 2022</t>
  </si>
  <si>
    <t>Manager of Program Quality salary for February 2022</t>
  </si>
  <si>
    <t>Country Director/PGM salary for February 2022</t>
  </si>
  <si>
    <t>Reallocation Vehicle Costs - February 2022 Fuel Maint. Reg.</t>
  </si>
  <si>
    <t>Country Director/PGM salary for Mar 2022</t>
  </si>
  <si>
    <t>Manager of Program Quality salary for March 2022</t>
  </si>
  <si>
    <t>Manager of Operations salary for Mar 2022</t>
  </si>
  <si>
    <t>Logistics Assistant salary - Mar 2022</t>
  </si>
  <si>
    <t>Reallocation of Office cost</t>
  </si>
  <si>
    <t>Cost allocation to projects on rental fee offices &amp; guesthouse - March 2022</t>
  </si>
  <si>
    <t>Cost allocation to projects on other services (incl maintenance office, generator)- March 2022</t>
  </si>
  <si>
    <t>Reallocation on statutory related cost</t>
  </si>
  <si>
    <t>199.178.18</t>
  </si>
  <si>
    <t>Legal Services</t>
  </si>
  <si>
    <t>Cost allocation to projects on consumables - Office supplies - March 2022</t>
  </si>
  <si>
    <t>Cost allocation to projects on communication, IT and subscription expenses - March 2022</t>
  </si>
  <si>
    <t>Cost allocation to project on financial Services (incl. Bank fees) - March 2022</t>
  </si>
  <si>
    <t>Cost allocation to projects on International travel - Mar 2022</t>
  </si>
  <si>
    <t>Reallocation Vehicle Costs - March 2022  Fuel, maint etc</t>
  </si>
  <si>
    <t>Reallocation of  CHQ UBA 00907955:  Mat. Vehicle Repair  &amp; Maintenance- ZOA 17</t>
  </si>
  <si>
    <t>Rev of Sr. PB Officer</t>
  </si>
  <si>
    <t>Rev of PB Project Cooridnator</t>
  </si>
  <si>
    <t>Corr of PB Project Cooridnator</t>
  </si>
  <si>
    <t>Corr of Sr. PB Officer</t>
  </si>
  <si>
    <t>Country Director/PGM salary for April 2022</t>
  </si>
  <si>
    <t>Manager of Program Quality salary for April 2022</t>
  </si>
  <si>
    <t>Manager of Operations salary for April 2022</t>
  </si>
  <si>
    <t>Logistics Assistant salary - April 2022</t>
  </si>
  <si>
    <t>CPV220459:  Vehicle repair ZOA 17 - Calibration of Pump , front hub and battery</t>
  </si>
  <si>
    <t>CPV2204040:  Mat. Vehicle Repair - ZOA 16</t>
  </si>
  <si>
    <t>Reallocation Vehicle Costs - April 2022</t>
  </si>
  <si>
    <t>Reallocation Communication, IT and subscription expenses - April 2022</t>
  </si>
  <si>
    <t>Reallocation Consumables - Office supplies - April 2022</t>
  </si>
  <si>
    <t>Country Director/PGM salary for May 2022</t>
  </si>
  <si>
    <t>Manager of Program Quality salary for May 2022</t>
  </si>
  <si>
    <t>Manager of Operations salary for May 2022</t>
  </si>
  <si>
    <t>Rev of #11002233 Country Director/PGM salary for May 2022</t>
  </si>
  <si>
    <t>Rev of # 11002234 Manager of Program Quality salary for May 2022</t>
  </si>
  <si>
    <t>Rev of # 11002236 Manager of Operations salary for May 2022</t>
  </si>
  <si>
    <t>Logistics Assistant salary - May 2022</t>
  </si>
  <si>
    <t>CPV2205079: Purchase of 2 laptop chargers,  plastic containers  and others</t>
  </si>
  <si>
    <t>199.178.11</t>
  </si>
  <si>
    <t>Laptop Sr PB Officer</t>
  </si>
  <si>
    <t>Transfer changes fee</t>
  </si>
  <si>
    <t>Amorization of office rent - May 2021</t>
  </si>
  <si>
    <t>CPV2205021:  Assorted planks for office repair  -</t>
  </si>
  <si>
    <t>CPV2205074:  Office Muckets</t>
  </si>
  <si>
    <t>CPV2205059: Assorted materials for office repair - Bundle of Zinc, Reeplacement of LARA Bottles - 20 pcs etc</t>
  </si>
  <si>
    <t>Amortization of office security cost - May 2022</t>
  </si>
  <si>
    <t>CHQ ECO 01634824:  Internet subscription  - May 2022</t>
  </si>
  <si>
    <t>Office communication support cost</t>
  </si>
  <si>
    <t>Reallocation Vehicle Costs - May 2022 Maint</t>
  </si>
  <si>
    <t>Consumables - Office supplies allocation for May 2022</t>
  </si>
  <si>
    <t>Communication, IT and subscription expenses allocation for May 2022</t>
  </si>
  <si>
    <t>Row Labels</t>
  </si>
  <si>
    <t>Grand Total</t>
  </si>
  <si>
    <t>Prepared by: Moses Wright</t>
  </si>
  <si>
    <t>(1) Total Contract Value (TCV)</t>
  </si>
  <si>
    <t>Total contract value (Year 1 and 2)</t>
  </si>
  <si>
    <t>(2) Income</t>
  </si>
  <si>
    <t>Total Income received (Y1 2021)</t>
  </si>
  <si>
    <t>(3) Income variance</t>
  </si>
  <si>
    <t>(4) Expenditure total</t>
  </si>
  <si>
    <t>(5) Variance</t>
  </si>
  <si>
    <t>(6) Burn rate%</t>
  </si>
  <si>
    <t>Varinance on income as 30th June 2022</t>
  </si>
  <si>
    <t>Percentage burn rate % on Income vs spending</t>
  </si>
  <si>
    <t>Variance as at 30 June 2022 on Income vs spending</t>
  </si>
  <si>
    <t>(7) difference/Variance on Income vs spending</t>
  </si>
  <si>
    <t>000000022006362:consultancy payment for an editorial design of a booklet with stories for project LBR199</t>
  </si>
  <si>
    <t>Catering LBR199 closure activities Jun 22</t>
  </si>
  <si>
    <t>Office rent cost</t>
  </si>
  <si>
    <t>Project Vehicle, Motorcycles, Office Rent, operational running costs, consumables, maintenance, laptops, furniture, banking and legal fees (April - 2022)</t>
  </si>
  <si>
    <t>Bank transfer fees Mar, April &amp; May</t>
  </si>
  <si>
    <t>Rev of cost</t>
  </si>
  <si>
    <t>CPV2206070:  Burial materials &amp; Contribution ( memorial service)</t>
  </si>
  <si>
    <t>CPV2206014:  Travelling perdiem &amp; Snack for  Women Group visit</t>
  </si>
  <si>
    <t>CPV2206007:  Printing of Large Size Banner - Women Group Meeting</t>
  </si>
  <si>
    <t>CPV2206087: Perdiem  &amp; Accommodation - Coordination Meeting with key Stakeholders</t>
  </si>
  <si>
    <t>CPV2206034:  Printing of 45 pcs of  appreciative Inquiry materials  -</t>
  </si>
  <si>
    <t>CPV2206068:  Printing of Large and Medium size Banners -</t>
  </si>
  <si>
    <t>CPV2206001:  Printing of 50 set of Booklets</t>
  </si>
  <si>
    <t>CPV2206052:  Travelling Perdiem &amp; Accommodation for 3 person  - 5 days</t>
  </si>
  <si>
    <t>CHQ ECO 01634757:  Advertisement- End line evaluation -</t>
  </si>
  <si>
    <t>199.180.1</t>
  </si>
  <si>
    <t>CHQ UBA 00907996:  Catering service - CSOs Training in Bong county - 262 participants for 5 Days</t>
  </si>
  <si>
    <t>CHQ ECO 01634756:  20% Final Stage payment - Catering service and Accommodation</t>
  </si>
  <si>
    <t>000000011006414:NLD to SSU Support PD&amp;S AdeHaan-Slomp 15 days Q2 2022 April-May</t>
  </si>
  <si>
    <t>Bank transfer fee - April 2022</t>
  </si>
  <si>
    <t>2021 Institutional audit accrued cost</t>
  </si>
  <si>
    <t>199.181.1</t>
  </si>
  <si>
    <t>Independent Audit</t>
  </si>
  <si>
    <t>Reallocation Vehicle Costs - May 2022 Fuel</t>
  </si>
  <si>
    <t>Country Director/PGM salary for June 2022</t>
  </si>
  <si>
    <t>Manager of Program Quality salary for June 2022</t>
  </si>
  <si>
    <t>Manager of Operations salary for June 2022</t>
  </si>
  <si>
    <t>Logistics Assistant salary - June 2022</t>
  </si>
  <si>
    <t>Reallocation office rent - June 2022</t>
  </si>
  <si>
    <t>Rev of # 11002373 office rent - June 2022</t>
  </si>
  <si>
    <t>Corr of reallocation of Office rent - June 2022</t>
  </si>
  <si>
    <t>Rev of cost allocation office rent</t>
  </si>
  <si>
    <t>Consumables - Office supplies allocation for June 2022</t>
  </si>
  <si>
    <t>Communication, IT and subscription expenses allocation for June 2022</t>
  </si>
  <si>
    <t>Bank transfer</t>
  </si>
  <si>
    <t>Other services (incl maintenance office, generator) allocaton for June 2022</t>
  </si>
  <si>
    <t>Financial Services (incl. Bank fees) allocation for June 2022</t>
  </si>
  <si>
    <t>Bank charges fee</t>
  </si>
  <si>
    <t>Reallocation Vehicle Costs - June 2022 Fuel &amp; Maint</t>
  </si>
  <si>
    <t>Sum of Country Cur. Amount</t>
  </si>
  <si>
    <t>Total</t>
  </si>
  <si>
    <t>Total Expenditure as per PFR (as at 30th June 2022)</t>
  </si>
  <si>
    <t>January 21 - Aug 2022</t>
  </si>
  <si>
    <t>Variance USD $ as at Aug 2022</t>
  </si>
  <si>
    <t>Spending burn rate % as at Aug 2022</t>
  </si>
  <si>
    <t>Total expenditure for the period Jan 2021 - Aug 2022</t>
  </si>
  <si>
    <t>Percentage/burn rate of spending as per budget amount</t>
  </si>
  <si>
    <t>Total amount received up to date</t>
  </si>
  <si>
    <t>Variance as per amount received and that of expenditure as at Aug 2022</t>
  </si>
  <si>
    <t>Percentage/burn rate of spending as per amount received as at Aug 2022</t>
  </si>
  <si>
    <t>International Travel</t>
  </si>
  <si>
    <t>Accountability System</t>
  </si>
  <si>
    <t>Indirect support costs (7%) -- Partner (ABIC)</t>
  </si>
  <si>
    <t>Indirect support costs (7%) ZOA</t>
  </si>
  <si>
    <t>199.178.12</t>
  </si>
  <si>
    <t>Furniture</t>
  </si>
  <si>
    <t>Partners OH cost captured for 2021/08-2022</t>
  </si>
  <si>
    <t>ZOA cost captured for only 2022_08</t>
  </si>
  <si>
    <t>Total Expenditure for the period (Jan 21 - Aug 2022) USD $</t>
  </si>
  <si>
    <t>Project audit fee and support to 2021 Institutional audit cost</t>
  </si>
  <si>
    <t xml:space="preserve">Total </t>
  </si>
  <si>
    <t>000000011006796:Received from UNDP USD 386.884,19. SW2907003431115</t>
  </si>
  <si>
    <t>Customer/Donor</t>
  </si>
  <si>
    <t>Zbl</t>
  </si>
  <si>
    <t>ZBL</t>
  </si>
  <si>
    <t>Zbc2</t>
  </si>
  <si>
    <t>ZBC2</t>
  </si>
  <si>
    <t>Zbc1</t>
  </si>
  <si>
    <t>ZBC1</t>
  </si>
  <si>
    <t>Account group</t>
  </si>
  <si>
    <t>1.6.0</t>
  </si>
  <si>
    <t>Local Partner Support Costs</t>
  </si>
  <si>
    <t>1.6</t>
  </si>
  <si>
    <t>1</t>
  </si>
  <si>
    <t>Direct Activity Costs</t>
  </si>
  <si>
    <t>R</t>
  </si>
  <si>
    <t>5.4.0</t>
  </si>
  <si>
    <t>5.4</t>
  </si>
  <si>
    <t>5</t>
  </si>
  <si>
    <t>Office, supplies and (small equipment)</t>
  </si>
  <si>
    <t>6.1.0</t>
  </si>
  <si>
    <t>Monitoring and Evaluation</t>
  </si>
  <si>
    <t>6.1</t>
  </si>
  <si>
    <t>6</t>
  </si>
  <si>
    <t>Support</t>
  </si>
  <si>
    <t>7.1.0</t>
  </si>
  <si>
    <t>Administration / overhead HQ</t>
  </si>
  <si>
    <t>7.1</t>
  </si>
  <si>
    <t>7</t>
  </si>
  <si>
    <t>Rev of # 11001928 OC compensation cost - January 2022</t>
  </si>
  <si>
    <t>Rev of # 11002059 Indirect costs (7%) for February 2022</t>
  </si>
  <si>
    <t>Rev of # 11002056 Indirect costs (7%) for March 2022</t>
  </si>
  <si>
    <t>1.3.0</t>
  </si>
  <si>
    <t>Services</t>
  </si>
  <si>
    <t>1.3</t>
  </si>
  <si>
    <t>000000011006525:Charles Schwab Co. Inc. For Further Credit to: Traci Mei Lan Yoshiyama, 1250-2153 bank fee EM0807003958667I</t>
  </si>
  <si>
    <t>Rev of 000000011006525:Charles Schwab Co. Inc. For Further Credit to: Traci Mei Lan Yoshiyama, 1250-2153 bank fee EM0807003958667I</t>
  </si>
  <si>
    <t>Corr of 000000011006525:Charles Schwab Co. Inc. For Further Credit to: Traci Mei Lan Yoshiyama, 1250-2153 bank fee EM0807003958667I</t>
  </si>
  <si>
    <t>Rev of # 11000345 Consultancy 10% of us$5,717</t>
  </si>
  <si>
    <t>Corr of # 11000345 Consultancy 10% of us$5,717</t>
  </si>
  <si>
    <t>Rev # 11001036 Consultancy final 10% of us$5,717</t>
  </si>
  <si>
    <t>Corr # 11001036 Consultancy final 10% of us$5,717</t>
  </si>
  <si>
    <t>Rev of Catering LBR199 closure activities Jun 22</t>
  </si>
  <si>
    <t>Corr of Catering LBR199 closure activities Jun 22</t>
  </si>
  <si>
    <t>5.3.0</t>
  </si>
  <si>
    <t>5.3</t>
  </si>
  <si>
    <t>4.6.0</t>
  </si>
  <si>
    <t>Depreciation others</t>
  </si>
  <si>
    <t>4.6</t>
  </si>
  <si>
    <t>4</t>
  </si>
  <si>
    <t>Equipment (vehicle / motorcycle/other)</t>
  </si>
  <si>
    <t>Rev of cost on project</t>
  </si>
  <si>
    <t>1.2.0</t>
  </si>
  <si>
    <t>Supplies &amp; Equipment</t>
  </si>
  <si>
    <t>1.2</t>
  </si>
  <si>
    <t>End evaluation payment</t>
  </si>
  <si>
    <t>Rev of # 11001008 CPV2107029:  Assorted stationery and supplies - Field office use</t>
  </si>
  <si>
    <t>Rev of # 11001256 CPV2110002:   Assorted office supplies and Stationery</t>
  </si>
  <si>
    <t>Rev of CPV2109030:   Office materials -</t>
  </si>
  <si>
    <t>Corr of CPV2109030:   Office materials -</t>
  </si>
  <si>
    <t>Corr of # 11001256 CPV2110002:   Assorted office supplies and Stationery</t>
  </si>
  <si>
    <t>Corr of # 11001008 CPV2107029:  Assorted stationery and supplies - Field office use</t>
  </si>
  <si>
    <t>Rev of # 11002599 Pymt for vehicle repairs cost for ZOA16</t>
  </si>
  <si>
    <t>4.3.0</t>
  </si>
  <si>
    <t>4.3</t>
  </si>
  <si>
    <t>Rev of # 11002600 Pymt for vehicle fuel</t>
  </si>
  <si>
    <t>Corr of # 11002600 Pymt for vehicle fuel</t>
  </si>
  <si>
    <t>Corr of # 11002599 Pymt for vehicle repairs cost for ZOA16</t>
  </si>
  <si>
    <t>6.7.0</t>
  </si>
  <si>
    <t>Financial Services (incl. Bank fees)</t>
  </si>
  <si>
    <t>6.7</t>
  </si>
  <si>
    <t>Rev of #11002220 000000022005955:Laboratory Test for Alycke Slomp LBR199 Consultant</t>
  </si>
  <si>
    <t>6.2.0</t>
  </si>
  <si>
    <t>Project Audit</t>
  </si>
  <si>
    <t>6.2</t>
  </si>
  <si>
    <t>CVP2207012:  Travelling perdiem &amp; accommodation</t>
  </si>
  <si>
    <t>CPV2207027:  1st  Stage payment for Transcription</t>
  </si>
  <si>
    <t>CPV2207046:  Final stage payment for Transcription</t>
  </si>
  <si>
    <t>CPV2207015: Travelling perdiem &amp; Accommodation</t>
  </si>
  <si>
    <t>Supervision appreciative inquiry visits key actors</t>
  </si>
  <si>
    <t>CPV2207063:  Travelling perdiem &amp; Accommodations -</t>
  </si>
  <si>
    <t>CPV2207032:  Overnight Feeding and Transportation for participant</t>
  </si>
  <si>
    <t>CPV2207037:  Training of CSO on Data Collection  &amp; Perdiem</t>
  </si>
  <si>
    <t>CPV2207033;  Printing of Booklets</t>
  </si>
  <si>
    <t>CPV2207012:  Travelling perdiem &amp; Accommodation</t>
  </si>
  <si>
    <t>CPV2207028:  Printing of Booklet and Assorted Visibility materials</t>
  </si>
  <si>
    <t>CPV2207005:  Printing of  booklets - 50 Copies</t>
  </si>
  <si>
    <t>CPV2207002:  Travelling perdiem &amp; Accommodation  - 3 persons</t>
  </si>
  <si>
    <t>CPV2207064:  Monitoring visit to key Actors and Blockers</t>
  </si>
  <si>
    <t>CPV2207054:  Transportation &amp; Accommodation for CSOs</t>
  </si>
  <si>
    <t>CPV2207032:  Over night Feeding for participants</t>
  </si>
  <si>
    <t>Pymt for vehicle battery ZOA 16</t>
  </si>
  <si>
    <t>Pymt for vehicle repairs cost for ZOA16</t>
  </si>
  <si>
    <t>Vehicle support cost on activities implementation</t>
  </si>
  <si>
    <t>Pymt for transportation</t>
  </si>
  <si>
    <t>Pymt for feeding &amp; tranportation</t>
  </si>
  <si>
    <t>Pymt for travelling, perdiem &amp;accomodation</t>
  </si>
  <si>
    <t>Bank transfer fee</t>
  </si>
  <si>
    <t>Rev of tablets cost</t>
  </si>
  <si>
    <t>Rev of cost on laptop for MEAL</t>
  </si>
  <si>
    <t>Allocation of cost to MEAL activities</t>
  </si>
  <si>
    <t>Allocation of cost on tablets</t>
  </si>
  <si>
    <t>Distribution 130 story books - Bong county women</t>
  </si>
  <si>
    <t>Distribution 130 story books - Impact Girls</t>
  </si>
  <si>
    <t>Distribution 130 story books - Rural Women</t>
  </si>
  <si>
    <t>Distribution 130 story books - YWCA</t>
  </si>
  <si>
    <t>CHQ UBA 00964566:  Office Canon printer-</t>
  </si>
  <si>
    <t>CHQ UBA 00964560:  Office Chairs - 2 Sets</t>
  </si>
  <si>
    <t>CHQ UBA 00964565:  Office projector - 1 set</t>
  </si>
  <si>
    <t>CHQ ECO 011538450: 1st. Stage payment  for the printing of 800 Booklets</t>
  </si>
  <si>
    <t>CHQ UBA 00964574:  Final stage payment for Printing of 800 Booklet (Contracts)</t>
  </si>
  <si>
    <t>CHQ ECO 01634794: Catering contract -  to feed 150  participants</t>
  </si>
  <si>
    <t>CHQ UBA 00964574:  Final stage payment for Printing of 800 Booklet (Contracts) Corr</t>
  </si>
  <si>
    <t>CHQ UBA 00964574: Final stage payment for Printing of 800 Booklet (Contracts</t>
  </si>
  <si>
    <t>Development/printing of the appreciative enquiry methodology materials</t>
  </si>
  <si>
    <t>Transportation for participants on AL Meeting in Monrovia (first set)</t>
  </si>
  <si>
    <t>Transportation for participants on AL Meeting in Monrovia (Second set)</t>
  </si>
  <si>
    <t>Food items for women group and blockers --- Monsterado - Chacolate city, careburgs and bental community</t>
  </si>
  <si>
    <t>Food items for women group and blockers --- Monsterado - Chacolate city, Gbachop and king gray community</t>
  </si>
  <si>
    <t>Food items for women group and blockers --- Monsterado - westpoint and parker corner community</t>
  </si>
  <si>
    <t>Food items for women group and blockers --- Bong -  Blameyea, chief quarter and milloner quarter community</t>
  </si>
  <si>
    <t>Food items for women group and blockers --- Bong - kornie and gbatala  community</t>
  </si>
  <si>
    <t>Food items for women group and blockers --- Bong - Suakoko, Jeannepleta and Duta  community</t>
  </si>
  <si>
    <t>CPV2208014: Final stage payment for rapporteur</t>
  </si>
  <si>
    <t>CPV2208037:  Printing of Banner</t>
  </si>
  <si>
    <t>CPV2208017:  Printing &amp; Photocopying  of Assorted Training materials</t>
  </si>
  <si>
    <t>CPV2208036:  Travelling perdiem &amp; Accommodation</t>
  </si>
  <si>
    <t>CPV2208047:  Follow up  visit</t>
  </si>
  <si>
    <t>CPV2208050:  Printing of Booklets</t>
  </si>
  <si>
    <t>CPV2208027:  Travelling perdiem &amp; Accommodation  for 3 staff</t>
  </si>
  <si>
    <t>CPV2208033:  Perdiem &amp; Accommodation  - Monitoring visit - 2 personas</t>
  </si>
  <si>
    <t>CPV2208035:  Participants feeding</t>
  </si>
  <si>
    <t>CPV2208049:  Overnight Travelling &amp; Accommodation</t>
  </si>
  <si>
    <t>CPV2208046:  Feeding &amp; Transportation   for participants in 8 communities</t>
  </si>
  <si>
    <t>CPV2208048:  Transportation for CSOs - &amp; Printing materials</t>
  </si>
  <si>
    <t>CPV2208034:   Printing if Assorted Training materials</t>
  </si>
  <si>
    <t>CPV2208028:  Workshop with Women groups and Local Authorities</t>
  </si>
  <si>
    <t>LBR199 support cost to ZOA Institutional audit for 2022</t>
  </si>
  <si>
    <t>End of project audit cost LBR199(ZOA/ABIC)_2021/2022</t>
  </si>
  <si>
    <t>Pulling ZOA 25 out of the water with Jack truck Aug 2022</t>
  </si>
  <si>
    <t>Pymt for vehicle fuel</t>
  </si>
  <si>
    <t>Pymt for transportation and accomodation</t>
  </si>
  <si>
    <t>Pymt for hall rental for actors workshop</t>
  </si>
  <si>
    <t>Pymt for dinner &amp; overnight stay</t>
  </si>
  <si>
    <t>Pymt M&amp;E Training for CSO's</t>
  </si>
  <si>
    <t>Pymt for hall rental and assorted materials</t>
  </si>
  <si>
    <t>Pymt on actors follow-up CTIVITIES</t>
  </si>
  <si>
    <t>Pymt for participants accomodation</t>
  </si>
  <si>
    <t>Staff travelling perdiem  and accomodation</t>
  </si>
  <si>
    <t>Pymt for participant overnight &amp; transportation</t>
  </si>
  <si>
    <t>Pymt for travel allowance, accomodation &amp; transportation</t>
  </si>
  <si>
    <t>Pymt for CSO's training activities</t>
  </si>
  <si>
    <t>Rev of liquidation</t>
  </si>
  <si>
    <t>Final payment for printing of booklet</t>
  </si>
  <si>
    <t>Rev of cost on bank charges</t>
  </si>
  <si>
    <t>Corr of cost on bank charges</t>
  </si>
  <si>
    <t>6.6.0</t>
  </si>
  <si>
    <t>Legal, registration and subscription fees</t>
  </si>
  <si>
    <t>6.6</t>
  </si>
  <si>
    <t>Rev of Pymt for travel allowance, accomodation &amp; transportation</t>
  </si>
  <si>
    <t>Rev of CPV2208028:  Workshop with Women groups and Local Authorities</t>
  </si>
  <si>
    <t>Rev of CHQ ECO 01634794: Catering contract -  to feed 150  participants</t>
  </si>
  <si>
    <t>Corr of CHQ ECO 01634794: Catering contract -  to feed 150  participants</t>
  </si>
  <si>
    <t>Corr of CPV2208028:  Workshop with Women groups and Local Authorities</t>
  </si>
  <si>
    <t>Corr of Pymt for travel allowance, accomodation &amp; transportation</t>
  </si>
  <si>
    <t>Rev of 000000011006414:NLD to SSU Support PD&amp;S AdeHaan-Slomp 15 days Q2 2022 April-May</t>
  </si>
  <si>
    <t>Rev of CPV2204024:  Air port VIAS for Alycka</t>
  </si>
  <si>
    <t>Rev of 000000022005953:Trainticket Driebergen-Brussel Alycke Slomp</t>
  </si>
  <si>
    <t>Corr of 000000022005953:Trainticket Driebergen-Brussel Alycke Slomp</t>
  </si>
  <si>
    <t>Corr of CPV2204024:  Air port VIAS for Alycka</t>
  </si>
  <si>
    <t>Corr of 000000011006414:NLD to SSU Support PD&amp;S AdeHaan-Slomp 15 days Q2 2022 April-May</t>
  </si>
  <si>
    <t>000000022006728:Traci Mei Lan Yoshiyama via Charles Schwab - Invoice 068 LBR199 booklet design</t>
  </si>
  <si>
    <t>000000011006895:Bank fee for funds received from UNDP USD 386.884,45</t>
  </si>
  <si>
    <t>000000022006634:NLD to LBR Consultancy payment for UNPBF end evaluation LBR199</t>
  </si>
  <si>
    <t>Corr of overhead cost LBR199</t>
  </si>
  <si>
    <t>Cancelled 220721 11002438</t>
  </si>
  <si>
    <t>Overhead Q2</t>
  </si>
  <si>
    <t>Overhead Q3  (July - September 2022)</t>
  </si>
  <si>
    <t>Rev of donor OH cost</t>
  </si>
  <si>
    <t>Corr of donor OH cost</t>
  </si>
  <si>
    <t>Partner overhead 2021/2022 cost</t>
  </si>
  <si>
    <t>Administration / AKV Partner 7% cost</t>
  </si>
  <si>
    <t>Allocation of support costs are done to support GEWE activities within the project., in case of recruitment a gender balance is being sought after. Equipment is bought to support the promotion of this purpose.</t>
  </si>
  <si>
    <t>Rev of Local per diem to enable women participate in training</t>
  </si>
  <si>
    <t>Rev of Training includes requisite skills to successfully convene mediation dialogues by women</t>
  </si>
  <si>
    <t>Rev of Allocation of support costs are done to support GEWE activities within the project., in case of recruitment a gender balance is being sought after. Equipment is bought to support the promotion of this purpose.</t>
  </si>
  <si>
    <t>Rev of Administration / AKV Partner 7% cost</t>
  </si>
  <si>
    <t>Rev of Continuous capacity building on new gender tools and skills introduced to mediation that works within local context</t>
  </si>
  <si>
    <t>Q3_Overhead cost on partner ABIC UNPBF 7%</t>
  </si>
  <si>
    <t>Rev of Q3_Overhead cost on partner ABIC UNPBF 7%</t>
  </si>
  <si>
    <t>Rev of double posting on partner overhead cost 2021/2022</t>
  </si>
  <si>
    <t>Indirect support costs (7%):</t>
  </si>
  <si>
    <t>2.5.0</t>
  </si>
  <si>
    <t>Local Support Staff</t>
  </si>
  <si>
    <t>2.5</t>
  </si>
  <si>
    <t>2</t>
  </si>
  <si>
    <t>Human Resources</t>
  </si>
  <si>
    <t>2.4.0</t>
  </si>
  <si>
    <t>Local Program Staff</t>
  </si>
  <si>
    <t>2.4</t>
  </si>
  <si>
    <t>2.2.0</t>
  </si>
  <si>
    <t>International Support Staff</t>
  </si>
  <si>
    <t>2.2</t>
  </si>
  <si>
    <t>2.1.0</t>
  </si>
  <si>
    <t>International Program Staff</t>
  </si>
  <si>
    <t>2.1</t>
  </si>
  <si>
    <t>Rev of # 11000981 Reallocation Consumables - Office suppliers April 2021</t>
  </si>
  <si>
    <t>Rev of # 11000702 Re-Allocation Consumables - Office supplies Mar 21</t>
  </si>
  <si>
    <t>Corr of # 11000702 Re-Allocation Consumables - Office supplies Mar 21</t>
  </si>
  <si>
    <t>Corr of # 11000981 Reallocation Consumables - Office suppliers April 2021</t>
  </si>
  <si>
    <t>Rev of # 11000986 Re-Allocation Consumables - Office supplies Jun 21</t>
  </si>
  <si>
    <t>Rev of # 50000210 Re-Allocation Consumables - Office supplies Aug 21</t>
  </si>
  <si>
    <t>Rev of # 110000985 Re-Allocation Consumables - Office supplies May 21</t>
  </si>
  <si>
    <t>Rev of # 50000208 Re-Allocation Consumables - Office supplies July 21</t>
  </si>
  <si>
    <t>Corr of # 50000208 Re-Allocation Consumables - Office supplies July 21</t>
  </si>
  <si>
    <t>Corr of # 110000985 Re-Allocation Consumables - Office supplies May 21</t>
  </si>
  <si>
    <t>Corr of # 50000210 Re-Allocation Consumables - Office supplies Aug 21</t>
  </si>
  <si>
    <t>Corr of # 11000986 Re-Allocation Consumables - Office supplies Jun 21</t>
  </si>
  <si>
    <t>Rev of # 50000232 Re-Allocation Consumables - Office supplies Sept 21</t>
  </si>
  <si>
    <t>Rev of # 50000285 Consumables - Office supplies</t>
  </si>
  <si>
    <t>Corr of # 50000285 Consumables - Office supplies</t>
  </si>
  <si>
    <t>Corr of # 50000232 Re-Allocation Consumables - Office supplies Sept 21</t>
  </si>
  <si>
    <t>Rev of # 11000968 Reallocation Vehicle Costs - June 2021</t>
  </si>
  <si>
    <t>Rev of # 11000972 Reallocation Vehicle Costs - April 2021</t>
  </si>
  <si>
    <t>Rev of # 11000969 Reallocation Vehicle Costs - May 2021</t>
  </si>
  <si>
    <t>Corr of # 11000969 Reallocation Vehicle Costs - May 2021</t>
  </si>
  <si>
    <t>Corr of # 11000972 Reallocation Vehicle Costs - April 2021</t>
  </si>
  <si>
    <t>Corr of # 11000968 Reallocation Vehicle Costs - June 2021</t>
  </si>
  <si>
    <t>Rev of # 11001199 Reallocation Vehicle Costs - July 2021</t>
  </si>
  <si>
    <t>Rev of # 11001239 Reallocation Vehicle Costs - September 2021</t>
  </si>
  <si>
    <t>Rev of # 11001449 Reallocation Vehicle Costs - October 2021</t>
  </si>
  <si>
    <t>Rev of # 11001242 Reallocation Vehicle Costs - August 2021</t>
  </si>
  <si>
    <t>Rev of # 11001198 Reallocation Vehicle Costs - August 2021</t>
  </si>
  <si>
    <t>Corr of # 11001198 Reallocation Vehicle Costs - August 2021</t>
  </si>
  <si>
    <t>Corr of # 11001242 Reallocation Vehicle Costs - August 2021</t>
  </si>
  <si>
    <t>Corr of # 11001449 Reallocation Vehicle Costs - October 2021</t>
  </si>
  <si>
    <t>Corr of # 11001239 Reallocation Vehicle Costs - September 2021</t>
  </si>
  <si>
    <t>Corr of # 11001199 Reallocation Vehicle Costs - July 2021</t>
  </si>
  <si>
    <t>Rev of # 11001942 Cost allocation to projects on consumables - Office supplies - February 2022</t>
  </si>
  <si>
    <t>Corr of # 11001942 Cost allocation to projects on consumables - Office supplies - February 2022</t>
  </si>
  <si>
    <t>Rev of # 11002265 Transfer changes fee</t>
  </si>
  <si>
    <t>Corr of # 11002265 Transfer changes fee</t>
  </si>
  <si>
    <t>Rev of # 11002281 Consumables - Office supplies allocation for May 2022</t>
  </si>
  <si>
    <t>Corr of # 11002281 Consumables - Office supplies allocation for May 2022</t>
  </si>
  <si>
    <t>Rev of # 11002397 Consumables - Office supplies allocation for June 2022</t>
  </si>
  <si>
    <t>Corr of # 11002397 Consumables - Office supplies allocation for June 2022</t>
  </si>
  <si>
    <t>Country Director/PGM salary for July 2022</t>
  </si>
  <si>
    <t>Manager of Program Quality salary for July 2022</t>
  </si>
  <si>
    <t>Manager of Operations salary for July 2022</t>
  </si>
  <si>
    <t>Logistics Assistant salary - July 2022</t>
  </si>
  <si>
    <t>Allocation of project driver cost</t>
  </si>
  <si>
    <t>Allocation</t>
  </si>
  <si>
    <t>Allocation of cost on Snr. PB Officer salary</t>
  </si>
  <si>
    <t>Rev of vehicle allocation cost</t>
  </si>
  <si>
    <t>Reallocation Vehicle Costs - July 2022 Maint &amp; Fuel</t>
  </si>
  <si>
    <t>Reallocation of office security cost - July</t>
  </si>
  <si>
    <t>Reallocation of office supplies cost - July</t>
  </si>
  <si>
    <t>Reallocation of Internet and communication cost - July</t>
  </si>
  <si>
    <t>Reallocation of bank transfer charges</t>
  </si>
  <si>
    <t>Rev of bank charges fee</t>
  </si>
  <si>
    <t>Allocation of cost to legal services</t>
  </si>
  <si>
    <t>Allocation of bank charges fee</t>
  </si>
  <si>
    <t>Allocation on Finance &amp; Operations coordinator</t>
  </si>
  <si>
    <t>Allocation on logistics officer cost</t>
  </si>
  <si>
    <t>Allocation on project accountant cost</t>
  </si>
  <si>
    <t>Allocation on salary cost CD/MoO</t>
  </si>
  <si>
    <t>Allocation on salary cost on Program Manager</t>
  </si>
  <si>
    <t>Allocation on Office Assistant cost</t>
  </si>
  <si>
    <t>Allocation on Administrative officer cost</t>
  </si>
  <si>
    <t>Allocation on MPQ cost</t>
  </si>
  <si>
    <t>Allocation on project cooridnator cost</t>
  </si>
  <si>
    <t>Rev of # 50000439 Consumables - Office supplies - July 2022</t>
  </si>
  <si>
    <t>Corr of # 50000439 Consumables - Office supplies - July 2022</t>
  </si>
  <si>
    <t>Communication, IT and subscription expenses - July 2022</t>
  </si>
  <si>
    <t>Consumables - Office supplies - July 2022</t>
  </si>
  <si>
    <t>Peacebuilding Project Coordinator salary - August 2022</t>
  </si>
  <si>
    <t>Finance &amp; Operations Coordinator - Shared salary - August 2022</t>
  </si>
  <si>
    <t>Office Assistant --- Shared project salary - August 2022</t>
  </si>
  <si>
    <t>Administrative Officer - Shared salary - August 2022</t>
  </si>
  <si>
    <t>Logistics Assistant salary - August 2022 2022</t>
  </si>
  <si>
    <t>Driver Trainee Mechanic salary - August 2022</t>
  </si>
  <si>
    <t>Projects Accountant - Shared salary - August 2022</t>
  </si>
  <si>
    <t>Senior Project Officer -UNPBF salary - August 2022</t>
  </si>
  <si>
    <t>Allocation of cost on Project Driver</t>
  </si>
  <si>
    <t>Allocation of salary cost on MEAL Officer</t>
  </si>
  <si>
    <t>Allocation of cost on Snr. PB officer</t>
  </si>
  <si>
    <t>Corr of staff salary cost - Project officer</t>
  </si>
  <si>
    <t>Rev of staff salary - Driver</t>
  </si>
  <si>
    <t>Corr of staff salary cost - M&amp;E</t>
  </si>
  <si>
    <t>Country Director/PGM salary for August 2022</t>
  </si>
  <si>
    <t>Manager of Program Quality salary for August 2022</t>
  </si>
  <si>
    <t>Manager of Operations salary for August 2022</t>
  </si>
  <si>
    <t>Rev of  Country Director/PGM salary for August 2022</t>
  </si>
  <si>
    <t>Corr of  Country Director/PGM salary for August 2022</t>
  </si>
  <si>
    <t>Consumables - Office supplies allocation for August 2022</t>
  </si>
  <si>
    <t>Communication, IT and subscription expenses allocation for August 2022</t>
  </si>
  <si>
    <t>Financial Services (incl. Bank fees) allocation for August 2022</t>
  </si>
  <si>
    <t>Reallocation of HQ Support cost - August 2022</t>
  </si>
  <si>
    <t>Rev of # 11002710 Consumables - Office supplies allocation for August 2022</t>
  </si>
  <si>
    <t>Corr of # 11002710 Consumables - Office supplies allocation for August 2022</t>
  </si>
  <si>
    <t>Reallocation Vehicle Costs - August 2022</t>
  </si>
  <si>
    <t>Rev of vehicle allocation</t>
  </si>
  <si>
    <t>Reallocation Vehicle Costs - September 2022 Fuel &amp; Maint</t>
  </si>
  <si>
    <t>(blank)</t>
  </si>
  <si>
    <t>Report</t>
  </si>
  <si>
    <t>Date:  30-08-2022</t>
  </si>
  <si>
    <t>Breakdown on variance</t>
  </si>
  <si>
    <t>ABIC</t>
  </si>
  <si>
    <t>ZOA</t>
  </si>
  <si>
    <t>Variance</t>
  </si>
  <si>
    <t xml:space="preserve">Org </t>
  </si>
  <si>
    <t>Breakdown on expense</t>
  </si>
  <si>
    <t>Amount USD</t>
  </si>
  <si>
    <t>TOTAL</t>
  </si>
  <si>
    <t xml:space="preserve">Annex D - PBF Project Budget </t>
  </si>
  <si>
    <t>CSO Version</t>
  </si>
  <si>
    <t>Table 1 - PBF project budget by outcome, output and activity</t>
  </si>
  <si>
    <r>
      <rPr>
        <b/>
        <sz val="11"/>
        <color theme="1"/>
        <rFont val="Calibri"/>
        <family val="2"/>
        <scheme val="minor"/>
      </rPr>
      <t>Outcome/ Output</t>
    </r>
    <r>
      <rPr>
        <sz val="11"/>
        <color theme="1"/>
        <rFont val="Calibri"/>
        <family val="2"/>
        <scheme val="minor"/>
      </rPr>
      <t xml:space="preserve"> number</t>
    </r>
  </si>
  <si>
    <r>
      <rPr>
        <b/>
        <sz val="11"/>
        <color theme="1"/>
        <rFont val="Calibri"/>
        <family val="2"/>
        <scheme val="minor"/>
      </rPr>
      <t>Description</t>
    </r>
    <r>
      <rPr>
        <sz val="11"/>
        <color theme="1"/>
        <rFont val="Calibri"/>
        <family val="2"/>
        <scheme val="minor"/>
      </rPr>
      <t xml:space="preserve"> (Text)</t>
    </r>
  </si>
  <si>
    <t>Recipient Organization</t>
  </si>
  <si>
    <t>Recipient Organization 2 Budget</t>
  </si>
  <si>
    <t>Recipient Organization 3 Budget</t>
  </si>
  <si>
    <r>
      <rPr>
        <b/>
        <sz val="11"/>
        <color theme="1"/>
        <rFont val="Calibri"/>
        <family val="2"/>
        <scheme val="minor"/>
      </rPr>
      <t xml:space="preserve">% of budget </t>
    </r>
    <r>
      <rPr>
        <sz val="11"/>
        <color theme="1"/>
        <rFont val="Calibri"/>
        <family val="2"/>
        <scheme val="minor"/>
      </rPr>
      <t xml:space="preserve">per activity allocated to </t>
    </r>
    <r>
      <rPr>
        <b/>
        <sz val="11"/>
        <color theme="1"/>
        <rFont val="Calibri"/>
        <family val="2"/>
        <scheme val="minor"/>
      </rPr>
      <t xml:space="preserve">Gender Equality and Women's Empowerment (GEWE) </t>
    </r>
    <r>
      <rPr>
        <sz val="11"/>
        <color theme="1"/>
        <rFont val="Calibri"/>
        <family val="2"/>
        <scheme val="minor"/>
      </rPr>
      <t>(if any):</t>
    </r>
  </si>
  <si>
    <r>
      <t xml:space="preserve">Current level of </t>
    </r>
    <r>
      <rPr>
        <b/>
        <sz val="11"/>
        <color theme="1"/>
        <rFont val="Calibri"/>
        <family val="2"/>
        <scheme val="minor"/>
      </rPr>
      <t>expenditure/ commitment</t>
    </r>
    <r>
      <rPr>
        <sz val="11"/>
        <color theme="1"/>
        <rFont val="Calibri"/>
        <family val="2"/>
        <scheme val="minor"/>
      </rPr>
      <t xml:space="preserve"> (to be completed at time of project progress reporting) </t>
    </r>
  </si>
  <si>
    <r>
      <rPr>
        <b/>
        <sz val="11"/>
        <color theme="1"/>
        <rFont val="Calibri"/>
        <family val="2"/>
        <scheme val="minor"/>
      </rPr>
      <t xml:space="preserve">GEWE justification </t>
    </r>
    <r>
      <rPr>
        <sz val="11"/>
        <color theme="1"/>
        <rFont val="Calibri"/>
        <family val="2"/>
        <scheme val="minor"/>
      </rPr>
      <t>(e.g. training includes session on gender equality, specific efforts made to ensure equal representation of women and men etc.)</t>
    </r>
  </si>
  <si>
    <r>
      <t xml:space="preserve">Any other </t>
    </r>
    <r>
      <rPr>
        <b/>
        <sz val="11"/>
        <color theme="1"/>
        <rFont val="Calibri"/>
        <family val="2"/>
        <scheme val="minor"/>
      </rPr>
      <t>remarks</t>
    </r>
    <r>
      <rPr>
        <sz val="11"/>
        <color theme="1"/>
        <rFont val="Calibri"/>
        <family val="2"/>
        <scheme val="minor"/>
      </rPr>
      <t xml:space="preserve"> (e.g. on types of inputs provided or budget justification, esp. for TA or travel costs)</t>
    </r>
  </si>
  <si>
    <t xml:space="preserve">OUTCOME 1: </t>
  </si>
  <si>
    <t xml:space="preserve">Women promote co-existence and peaceful conflict resolution among political actors in the aftermath of the mid-term Senatorial Elections using the Women’s Situation Room (WSR) mechanism </t>
  </si>
  <si>
    <t>Output 1.1:</t>
  </si>
  <si>
    <t>Selected women have knowledge on the WSR mechanism, methodology in delivering Track II mediation and have the skills to convene mediation dialogues to manage post elections expectations between conflicting political actors</t>
  </si>
  <si>
    <t>Activity 1.1.1:</t>
  </si>
  <si>
    <t>Engagements and selection costs, fuel and maintenance costs, introductory meetings, communications, direct staff cost, per diem</t>
  </si>
  <si>
    <t>Activity 1.1.2:</t>
  </si>
  <si>
    <t>Engagements and selection costs,  fuel and maintenance costs, introductory meetings, communications, direct staff cost, per diem</t>
  </si>
  <si>
    <t>Activity 1.1.3:</t>
  </si>
  <si>
    <t>Mediation training materials with practical exercises that reflect  gender</t>
  </si>
  <si>
    <t>Activity 1.1.4</t>
  </si>
  <si>
    <t>Public communications using TV, radio, banners, posters, flyers, stickers in the counties</t>
  </si>
  <si>
    <t>Activity 1.1.5</t>
  </si>
  <si>
    <t>Cost for trainers, certification, venue hire, training kits,  fuel and maintenance costs, direct staff cost, per diem</t>
  </si>
  <si>
    <t>Activity 1.1.6</t>
  </si>
  <si>
    <t>Travel cost for women mediators,  fuel and maintenance costs, direct staff cost, per diem</t>
  </si>
  <si>
    <t>Activity 1.1.7</t>
  </si>
  <si>
    <t>fuel and maintenance costs, direct staff cost, per diem trainers fees, printed materials, venue hire</t>
  </si>
  <si>
    <t>Activity 1.1.8</t>
  </si>
  <si>
    <t>Communications, media publications, fuel and maintenance costs, direct staff cost, per diem</t>
  </si>
  <si>
    <t>Activity 1.1.9</t>
  </si>
  <si>
    <t>Venue hire, media engagements, communications, hospitality costs, fuel and maintenance costs, direct staff cost, per diem</t>
  </si>
  <si>
    <t>Activity 1.1.10</t>
  </si>
  <si>
    <t>Output Total</t>
  </si>
  <si>
    <t>Output 1.2:</t>
  </si>
  <si>
    <t xml:space="preserve">Local women’s groups are capable of advocating for citizens’ rights and responsibilities under the electoral laws of Liberia </t>
  </si>
  <si>
    <t>Activity 1.2.1</t>
  </si>
  <si>
    <t>Community engagements, communications, publications, fuel and maintenance costs, direct staff cost</t>
  </si>
  <si>
    <t>Activity 1.2.2</t>
  </si>
  <si>
    <t>T-shirts, placards, flyers, posters, media publications, banners, stickers, fuel and maintenance costs, direct staff cost, per diem</t>
  </si>
  <si>
    <t>Activity 1.2.3</t>
  </si>
  <si>
    <t>Jingles, TV, community radios, publications and social media engagements, fuel and maintenance costs, direct staff cost, per diem</t>
  </si>
  <si>
    <t>Activity 1.2.4</t>
  </si>
  <si>
    <t>Activity 1.2.5</t>
  </si>
  <si>
    <t>Activity 1.2.6</t>
  </si>
  <si>
    <t>Activity 1.2.7</t>
  </si>
  <si>
    <t>Activity 1.2.8</t>
  </si>
  <si>
    <t>Output 1.3:</t>
  </si>
  <si>
    <t>Youth groups (males, females) have the knowledge and skills to advocate nonviolence in their communities and support women’s groups in conflict resolution and mediation</t>
  </si>
  <si>
    <t>Activity 1.3.1</t>
  </si>
  <si>
    <t>Community engagements, transport costs, printing of training materials, communication, fuel and maintenance costs, direct staff cost, per diem</t>
  </si>
  <si>
    <t>Activity 1.3.2</t>
  </si>
  <si>
    <t>DSA for youth, cost for trainers, certification, venue hire, training materials, fuel and maintenance costs, direct staff cost, per diem</t>
  </si>
  <si>
    <t>Activity 1.3.3</t>
  </si>
  <si>
    <t>Transport costs, stipend, T-shirts, media publications, social media engagements, fuel and maintenance costs, direct staff cost, per diem</t>
  </si>
  <si>
    <t>Activity 1.3.4</t>
  </si>
  <si>
    <t>Materials on female and male working together to ensure peace in the counties</t>
  </si>
  <si>
    <t xml:space="preserve">Communications, transport, TV, radio, banners, posters, flyers, stickers </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</si>
  <si>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</si>
  <si>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</si>
  <si>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</si>
  <si>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</si>
  <si>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</si>
  <si>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</si>
  <si>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</si>
  <si>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</si>
  <si>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</si>
  <si>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</si>
  <si>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</si>
  <si>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</si>
  <si>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</si>
  <si>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</si>
  <si>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Local authorities and traditional leaders have improved perceptions on and increased commitment to women participation and leadership at local and county level</t>
  </si>
  <si>
    <t>Outcome 2.1</t>
  </si>
  <si>
    <t>Local authorities and traditional leaders reflect on and understand the barrier’s women face to participate in decision-making</t>
  </si>
  <si>
    <t>Activity 2.1.1</t>
  </si>
  <si>
    <t>Launch, inception and coordination with stakeholders focusing on women participation and peacebuilding</t>
  </si>
  <si>
    <t>Hall rental, transportation costs, stationary, printing materials, accomodation and refreshments</t>
  </si>
  <si>
    <t>Activity 2.1.2</t>
  </si>
  <si>
    <t>Develop and document AI methodology to promote women participation</t>
  </si>
  <si>
    <t>Consultancy fee for development and documenting AI Methodology</t>
  </si>
  <si>
    <t>Activity 2.1.3</t>
  </si>
  <si>
    <t>Ensuring local led women organizations are able to implement the AI methodology</t>
  </si>
  <si>
    <t>Travel costs, overnight stay, refreshments and training materials</t>
  </si>
  <si>
    <t>Activity 2.1.4</t>
  </si>
  <si>
    <t xml:space="preserve">Analysis to identify key drivers and blockers of women participation </t>
  </si>
  <si>
    <t xml:space="preserve">Consultancy fee to developimplement and regular update power analysis </t>
  </si>
  <si>
    <t>Activity 2.1.5</t>
  </si>
  <si>
    <t>Promote more positive perceptions on women participation and increased commitment</t>
  </si>
  <si>
    <t>Lumpsum for local women led organizations per visit to cover refreshments, materials, core cost organization, reporting</t>
  </si>
  <si>
    <t>Activity 2.1.6</t>
  </si>
  <si>
    <t>Activity 2.1.7</t>
  </si>
  <si>
    <t>Supporting local women-led organizations in implementing appreciative inquiry</t>
  </si>
  <si>
    <t>Travel costs and overnight stay for staff to supervise AI sessions in two counties</t>
  </si>
  <si>
    <t>Activity 2.1.8</t>
  </si>
  <si>
    <t>Output 2.2</t>
  </si>
  <si>
    <t>Local women’s groups have the knowledge and skills to represent women’s issues, demands and aspirations at local and county level decision-making processes</t>
  </si>
  <si>
    <t>Activity 2.2.1</t>
  </si>
  <si>
    <t>Visits to identify barriers, opportunities and solutions for women participation and to empower women</t>
  </si>
  <si>
    <t>Activity 2.2.2</t>
  </si>
  <si>
    <t>Activity 2.2.3</t>
  </si>
  <si>
    <t>Learning between women's groups on barriers and opportunities for women participation</t>
  </si>
  <si>
    <t>Hall rental, transportation, stationary, printing materials, accomodation, refreshments</t>
  </si>
  <si>
    <t>Activity 2.2.4</t>
  </si>
  <si>
    <t>Activity 2.2.5</t>
  </si>
  <si>
    <t>Activity 2.2.6</t>
  </si>
  <si>
    <t>Activity 2.2.7</t>
  </si>
  <si>
    <t>Activity 2.2.8</t>
  </si>
  <si>
    <t>Output 2.3</t>
  </si>
  <si>
    <t>Inclusive dialogue with key public actors and representatives of women’s groups to discuss contextualized solutions for women’s civic and political participation</t>
  </si>
  <si>
    <t>Activity 2.3.1</t>
  </si>
  <si>
    <t>Workshops to identify solutions and commit to increased women participation</t>
  </si>
  <si>
    <t>Hall rental, transportation, overnight stay,  stationary, printing materials, accomodation, refreshments</t>
  </si>
  <si>
    <t>Activity 2.3.2</t>
  </si>
  <si>
    <t>Feedback sessions in communities with women and male counterparts and the wider community</t>
  </si>
  <si>
    <t>Transportation, materials, refreshments</t>
  </si>
  <si>
    <t>Activity 2.3.3</t>
  </si>
  <si>
    <t>Development of learning materials on the AI process and women participation. Distribution in communities and stakeholders in peacebuilding and gender sector</t>
  </si>
  <si>
    <t>Lumpsum to develop learning publications and visibilty materials</t>
  </si>
  <si>
    <t>Activity 2.3.4</t>
  </si>
  <si>
    <t>Support implementation of solutions to increase women participation</t>
  </si>
  <si>
    <t>Travel costs and overnight stay</t>
  </si>
  <si>
    <t>Activity 2.3.5</t>
  </si>
  <si>
    <t>Local women led organizations learn from different approaches to increase women participation</t>
  </si>
  <si>
    <t>Lumpsum per county, per event to cover transportation, hall rental, refrehsments, materials</t>
  </si>
  <si>
    <t>Activity 2.3.6</t>
  </si>
  <si>
    <t>Capacity building of local women led organizations</t>
  </si>
  <si>
    <t>Lumpsum budget, capacity building will be based partly on needs and partly on key priority areas: integrity and (financial) accountability</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</si>
  <si>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</si>
  <si>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</si>
  <si>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</si>
  <si>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</si>
  <si>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</si>
  <si>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</si>
  <si>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</si>
  <si>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</si>
  <si>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</si>
  <si>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</si>
  <si>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</si>
  <si>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</si>
  <si>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</si>
  <si>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</si>
  <si>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</si>
  <si>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</si>
  <si>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</si>
  <si>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</si>
  <si>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</si>
  <si>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</si>
  <si>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</si>
  <si>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</si>
  <si>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</si>
  <si>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</si>
  <si>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</si>
  <si>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</si>
  <si>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</si>
  <si>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</si>
  <si>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</si>
  <si>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</si>
  <si>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</si>
  <si>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</si>
  <si>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</si>
  <si>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</si>
  <si>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</si>
  <si>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</si>
  <si>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</si>
  <si>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</si>
  <si>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</si>
  <si>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</si>
  <si>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</si>
  <si>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</si>
  <si>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</si>
  <si>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</si>
  <si>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</si>
  <si>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</si>
  <si>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</si>
  <si>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</si>
  <si>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</si>
  <si>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</si>
  <si>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</si>
  <si>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</si>
  <si>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</si>
  <si>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</si>
  <si>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</si>
  <si>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</si>
  <si>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</si>
  <si>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</si>
  <si>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</si>
  <si>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</si>
  <si>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</si>
  <si>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</si>
  <si>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</si>
  <si>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</si>
  <si>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</si>
  <si>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</si>
  <si>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</si>
  <si>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</si>
  <si>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</si>
  <si>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</si>
  <si>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</si>
  <si>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</si>
  <si>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</si>
  <si>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</si>
  <si>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</si>
  <si>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</si>
  <si>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</si>
  <si>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</si>
  <si>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</si>
  <si>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</si>
  <si>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</si>
  <si>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</si>
  <si>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</si>
  <si>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</si>
  <si>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</si>
  <si>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</si>
  <si>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allocation of support staff are done to support GEWE activities within the project., in case of recruitment a gender balance is being sought after.</t>
  </si>
  <si>
    <t>Additional operational costs</t>
  </si>
  <si>
    <t>Monitoring budget</t>
  </si>
  <si>
    <t>M&amp;E supports and monitors all activities, in case of recruitment a gender balance is being sought after.</t>
  </si>
  <si>
    <t>Budget for independent final evaluation</t>
  </si>
  <si>
    <t>Contracted external evaluator</t>
  </si>
  <si>
    <t>Budget for independent audit</t>
  </si>
  <si>
    <t>Independent Auditor contracted</t>
  </si>
  <si>
    <t>Total Additional Costs</t>
  </si>
  <si>
    <t>Totals</t>
  </si>
  <si>
    <t>Recipient Organization 2</t>
  </si>
  <si>
    <t>Recipient Organization 3</t>
  </si>
  <si>
    <t>Sub-Total Project Budget</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</si>
  <si>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</si>
  <si>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</si>
  <si>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</si>
  <si>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</si>
  <si>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</si>
  <si>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</si>
  <si>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</si>
  <si>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</si>
  <si>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</si>
  <si>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</si>
  <si>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</si>
  <si>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</si>
  <si>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</si>
  <si>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LBR199 Donor Reconciliation  (January 2021 - Aug 2022)</t>
  </si>
  <si>
    <t>Jul/Aug</t>
  </si>
  <si>
    <t>ZBC12</t>
  </si>
  <si>
    <t>(All)</t>
  </si>
  <si>
    <t>not comparable with undpo categories</t>
  </si>
  <si>
    <t>this is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</si>
</sst>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 #,##0.00_-;_-* &quot;-&quot;??_-;_-@_-"/>
    <numFmt numFmtId="165" formatCode="_-* #,##0_-;\-* #,##0_-;_-* &quot;-&quot;??_-;_-@_-"/>
  </numFmts>
  <fonts count="35">
    <font>
      <sz val="11"/>
      <color theme="1"/>
      <name val="Calibri"/>
      <family val="2"/>
      <scheme val="minor"/>
    </font>
    <font>
      <b/>
      <sz val="11"/>
      <color theme="1"/>
      <name val="Calibri"/>
      <family val="2"/>
      <scheme val="minor"/>
    </font>
    <font>
      <sz val="10"/>
      <name val="Arial"/>
      <family val="2"/>
    </font>
    <font>
      <b/>
      <sz val="11"/>
      <name val="Arial"/>
      <family val="2"/>
    </font>
    <font>
      <b/>
      <sz val="10"/>
      <color indexed="12"/>
      <name val="Arial"/>
      <family val="2"/>
    </font>
    <font>
      <b/>
      <sz val="10"/>
      <name val="Arial"/>
      <family val="2"/>
    </font>
    <font>
      <sz val="10"/>
      <color indexed="10"/>
      <name val="Arial"/>
      <family val="2"/>
    </font>
    <font>
      <b/>
      <vertAlign val="superscript"/>
      <sz val="10"/>
      <name val="Arial"/>
      <family val="2"/>
    </font>
    <font>
      <vertAlign val="superscript"/>
      <sz val="10"/>
      <color indexed="12"/>
      <name val="Arial"/>
      <family val="2"/>
    </font>
    <font>
      <sz val="10"/>
      <color theme="1"/>
      <name val="Arial"/>
      <family val="2"/>
    </font>
    <font>
      <b/>
      <sz val="10"/>
      <color theme="1"/>
      <name val="Arial"/>
      <family val="2"/>
    </font>
    <font>
      <sz val="11"/>
      <color theme="1"/>
      <name val="Calibri"/>
      <family val="2"/>
      <scheme val="minor"/>
    </font>
    <font>
      <b/>
      <sz val="9"/>
      <color theme="1"/>
      <name val="Georgia"/>
      <family val="1"/>
    </font>
    <font>
      <b/>
      <sz val="9"/>
      <name val="Georgia"/>
      <family val="1"/>
    </font>
    <font>
      <sz val="10"/>
      <name val="Arial Unicode MS"/>
      <family val="2"/>
    </font>
    <font>
      <sz val="9"/>
      <name val="Georgia"/>
      <family val="1"/>
    </font>
    <font>
      <b/>
      <sz val="9"/>
      <color theme="3"/>
      <name val="Georgia"/>
      <family val="1"/>
    </font>
    <font>
      <sz val="9"/>
      <color theme="1"/>
      <name val="Georgia"/>
      <family val="1"/>
    </font>
    <font>
      <b/>
      <sz val="9"/>
      <color theme="6" tint="-0.249977111117893"/>
      <name val="Georgia"/>
      <family val="1"/>
    </font>
    <font>
      <i/>
      <sz val="9"/>
      <color rgb="FFFF0000"/>
      <name val="Georgia"/>
      <family val="1"/>
    </font>
    <font>
      <sz val="9"/>
      <color theme="6" tint="-0.249977111117893"/>
      <name val="Georgia"/>
      <family val="1"/>
    </font>
    <font>
      <sz val="9"/>
      <color rgb="FFFF0000"/>
      <name val="Georgia"/>
      <family val="1"/>
    </font>
    <font>
      <b/>
      <sz val="9"/>
      <color theme="9" tint="-0.249977111117893"/>
      <name val="Georgia"/>
      <family val="1"/>
    </font>
    <font>
      <sz val="10"/>
      <name val="Calibri"/>
      <family val="2"/>
      <scheme val="minor"/>
    </font>
    <font>
      <sz val="10"/>
      <color rgb="FFFF0000"/>
      <name val="Arial"/>
      <family val="2"/>
    </font>
    <font>
      <sz val="11"/>
      <color rgb="FFFF0000"/>
      <name val="Calibri"/>
      <family val="2"/>
      <scheme val="minor"/>
    </font>
    <font>
      <sz val="8"/>
      <name val="Calibri"/>
      <family val="2"/>
      <scheme val="minor"/>
    </font>
    <font>
      <b/>
      <sz val="10"/>
      <color theme="1"/>
      <name val="Arial Nova"/>
      <family val="2"/>
    </font>
    <font>
      <sz val="10"/>
      <color theme="1"/>
      <name val="Arial Nova"/>
      <family val="2"/>
    </font>
    <font>
      <sz val="11"/>
      <color theme="1"/>
      <name val="Arial Nova"/>
      <family val="2"/>
    </font>
    <font>
      <b/>
      <sz val="11"/>
      <color rgb="FF00B0F0"/>
      <name val="Calibri"/>
      <family val="2"/>
      <scheme val="minor"/>
    </font>
    <font>
      <b/>
      <sz val="11"/>
      <color rgb="FFFF0000"/>
      <name val="Calibri"/>
      <family val="2"/>
      <scheme val="minor"/>
    </font>
    <font>
      <sz val="11"/>
      <name val="Calibri"/>
      <family val="2"/>
      <scheme val="minor"/>
    </font>
    <font>
      <b/>
      <sz val="9"/>
      <color indexed="81"/>
      <name val="Tahoma"/>
      <family val="2"/>
    </font>
    <font>
      <sz val="9"/>
      <color indexed="81"/>
      <name val="Tahoma"/>
      <family val="2"/>
    </font>
  </fonts>
  <fills count="14">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s>
  <borders count="33">
    <border>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2">
    <xf numFmtId="0" fontId="0" fillId="0" borderId="0"/>
    <xf numFmtId="43" fontId="9"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11" fillId="0" borderId="0"/>
    <xf numFmtId="0" fontId="14" fillId="0" borderId="0"/>
    <xf numFmtId="164"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302">
    <xf numFmtId="0" fontId="0" fillId="0" borderId="0" xfId="0"/>
    <xf numFmtId="49" fontId="3" fillId="0" borderId="0" xfId="3" applyNumberFormat="1" applyFont="1" applyAlignment="1">
      <alignment horizontal="left"/>
    </xf>
    <xf numFmtId="0" fontId="3" fillId="0" borderId="0" xfId="3" applyFont="1"/>
    <xf numFmtId="0" fontId="3" fillId="2" borderId="2" xfId="3" applyFont="1" applyFill="1" applyBorder="1" applyAlignment="1" applyProtection="1">
      <alignment horizontal="center"/>
      <protection locked="0"/>
    </xf>
    <xf numFmtId="3" fontId="3" fillId="0" borderId="0" xfId="3" applyNumberFormat="1" applyFont="1"/>
    <xf numFmtId="0" fontId="3" fillId="2" borderId="2" xfId="3" quotePrefix="1" applyFont="1" applyFill="1" applyBorder="1" applyAlignment="1" applyProtection="1">
      <alignment horizontal="center"/>
      <protection locked="0"/>
    </xf>
    <xf numFmtId="0" fontId="3" fillId="0" borderId="0" xfId="3" applyFont="1" applyAlignment="1">
      <alignment horizontal="left"/>
    </xf>
    <xf numFmtId="2" fontId="3" fillId="0" borderId="0" xfId="3" applyNumberFormat="1" applyFont="1"/>
    <xf numFmtId="0" fontId="2" fillId="0" borderId="3" xfId="3" applyBorder="1" applyAlignment="1">
      <alignment horizontal="left"/>
    </xf>
    <xf numFmtId="0" fontId="2" fillId="0" borderId="4" xfId="3" applyBorder="1"/>
    <xf numFmtId="3" fontId="4" fillId="0" borderId="4" xfId="3" applyNumberFormat="1" applyFont="1" applyBorder="1"/>
    <xf numFmtId="3" fontId="5" fillId="0" borderId="4" xfId="3" applyNumberFormat="1" applyFont="1" applyBorder="1"/>
    <xf numFmtId="0" fontId="2" fillId="0" borderId="0" xfId="3"/>
    <xf numFmtId="0" fontId="5" fillId="3" borderId="6" xfId="3" applyFont="1" applyFill="1" applyBorder="1" applyAlignment="1">
      <alignment horizontal="left" wrapText="1"/>
    </xf>
    <xf numFmtId="0" fontId="5" fillId="3" borderId="7" xfId="3" applyFont="1" applyFill="1" applyBorder="1" applyAlignment="1">
      <alignment wrapText="1"/>
    </xf>
    <xf numFmtId="3" fontId="5" fillId="3" borderId="7" xfId="3" applyNumberFormat="1" applyFont="1" applyFill="1" applyBorder="1" applyAlignment="1">
      <alignment horizontal="center" wrapText="1"/>
    </xf>
    <xf numFmtId="1" fontId="5" fillId="3" borderId="7" xfId="3" applyNumberFormat="1" applyFont="1" applyFill="1" applyBorder="1" applyAlignment="1">
      <alignment horizontal="center" wrapText="1"/>
    </xf>
    <xf numFmtId="2" fontId="5" fillId="3" borderId="7" xfId="3" applyNumberFormat="1" applyFont="1" applyFill="1" applyBorder="1" applyAlignment="1">
      <alignment horizontal="center" wrapText="1"/>
    </xf>
    <xf numFmtId="1" fontId="5" fillId="3" borderId="8" xfId="3" applyNumberFormat="1" applyFont="1" applyFill="1" applyBorder="1" applyAlignment="1">
      <alignment horizontal="center" vertical="center" wrapText="1"/>
    </xf>
    <xf numFmtId="0" fontId="5" fillId="0" borderId="0" xfId="3" applyFont="1" applyAlignment="1">
      <alignment wrapText="1"/>
    </xf>
    <xf numFmtId="0" fontId="5" fillId="0" borderId="6" xfId="3" applyFont="1" applyBorder="1" applyAlignment="1">
      <alignment horizontal="left" wrapText="1"/>
    </xf>
    <xf numFmtId="0" fontId="5" fillId="0" borderId="7" xfId="3" applyFont="1" applyBorder="1" applyAlignment="1">
      <alignment wrapText="1"/>
    </xf>
    <xf numFmtId="3" fontId="5" fillId="0" borderId="7" xfId="3" applyNumberFormat="1" applyFont="1" applyBorder="1" applyAlignment="1">
      <alignment horizontal="center" wrapText="1"/>
    </xf>
    <xf numFmtId="1" fontId="5" fillId="0" borderId="7" xfId="3" applyNumberFormat="1" applyFont="1" applyBorder="1" applyAlignment="1">
      <alignment horizontal="center" wrapText="1"/>
    </xf>
    <xf numFmtId="2" fontId="5" fillId="0" borderId="7" xfId="3" applyNumberFormat="1" applyFont="1" applyBorder="1" applyAlignment="1">
      <alignment horizontal="center" wrapText="1"/>
    </xf>
    <xf numFmtId="1" fontId="5" fillId="0" borderId="8" xfId="3" applyNumberFormat="1" applyFont="1" applyBorder="1" applyAlignment="1">
      <alignment horizontal="center" wrapText="1"/>
    </xf>
    <xf numFmtId="0" fontId="5" fillId="3" borderId="6" xfId="3" applyFont="1" applyFill="1" applyBorder="1" applyAlignment="1">
      <alignment horizontal="center" vertical="center" wrapText="1"/>
    </xf>
    <xf numFmtId="0" fontId="5" fillId="3" borderId="7" xfId="3" applyFont="1" applyFill="1" applyBorder="1" applyAlignment="1">
      <alignment horizontal="center" vertical="center" wrapText="1"/>
    </xf>
    <xf numFmtId="3" fontId="5" fillId="3" borderId="7" xfId="3" applyNumberFormat="1" applyFont="1" applyFill="1" applyBorder="1" applyAlignment="1">
      <alignment horizontal="center" vertical="center" wrapText="1"/>
    </xf>
    <xf numFmtId="3" fontId="4" fillId="3" borderId="7" xfId="3" applyNumberFormat="1" applyFont="1" applyFill="1" applyBorder="1" applyAlignment="1">
      <alignment horizontal="center" vertical="center" wrapText="1"/>
    </xf>
    <xf numFmtId="2" fontId="4" fillId="3" borderId="7" xfId="3" applyNumberFormat="1" applyFont="1" applyFill="1" applyBorder="1" applyAlignment="1">
      <alignment horizontal="center" vertical="center" wrapText="1"/>
    </xf>
    <xf numFmtId="1" fontId="4" fillId="3" borderId="8" xfId="3" applyNumberFormat="1" applyFont="1" applyFill="1" applyBorder="1" applyAlignment="1">
      <alignment horizontal="center" vertical="center" wrapText="1"/>
    </xf>
    <xf numFmtId="0" fontId="2" fillId="0" borderId="6" xfId="3" applyBorder="1" applyAlignment="1">
      <alignment horizontal="left" wrapText="1"/>
    </xf>
    <xf numFmtId="0" fontId="2" fillId="0" borderId="7" xfId="3" applyBorder="1" applyAlignment="1">
      <alignment wrapText="1"/>
    </xf>
    <xf numFmtId="4" fontId="2" fillId="0" borderId="7" xfId="3" applyNumberFormat="1" applyBorder="1" applyAlignment="1">
      <alignment horizontal="right"/>
    </xf>
    <xf numFmtId="43" fontId="2" fillId="0" borderId="7" xfId="4" applyFont="1" applyFill="1" applyBorder="1" applyAlignment="1" applyProtection="1">
      <alignment horizontal="right"/>
      <protection locked="0"/>
    </xf>
    <xf numFmtId="9" fontId="2" fillId="0" borderId="8" xfId="5" applyFont="1" applyFill="1" applyBorder="1" applyAlignment="1" applyProtection="1">
      <alignment horizontal="right"/>
      <protection locked="0"/>
    </xf>
    <xf numFmtId="0" fontId="2" fillId="0" borderId="6" xfId="3" applyBorder="1" applyAlignment="1">
      <alignment wrapText="1"/>
    </xf>
    <xf numFmtId="0" fontId="2" fillId="0" borderId="6" xfId="3" applyBorder="1" applyAlignment="1">
      <alignment horizontal="left"/>
    </xf>
    <xf numFmtId="4" fontId="2" fillId="0" borderId="0" xfId="3" applyNumberFormat="1"/>
    <xf numFmtId="3" fontId="2" fillId="0" borderId="0" xfId="3" applyNumberFormat="1"/>
    <xf numFmtId="0" fontId="5" fillId="4" borderId="9" xfId="3" applyFont="1" applyFill="1" applyBorder="1" applyAlignment="1">
      <alignment horizontal="left" vertical="center" wrapText="1"/>
    </xf>
    <xf numFmtId="0" fontId="5" fillId="4" borderId="10" xfId="3" applyFont="1" applyFill="1" applyBorder="1" applyAlignment="1">
      <alignment vertical="center" wrapText="1"/>
    </xf>
    <xf numFmtId="4" fontId="5" fillId="4" borderId="10" xfId="3" applyNumberFormat="1" applyFont="1" applyFill="1" applyBorder="1" applyAlignment="1">
      <alignment horizontal="right"/>
    </xf>
    <xf numFmtId="0" fontId="5" fillId="0" borderId="0" xfId="3" applyFont="1"/>
    <xf numFmtId="0" fontId="5" fillId="0" borderId="0" xfId="3" applyFont="1" applyAlignment="1">
      <alignment horizontal="left"/>
    </xf>
    <xf numFmtId="3" fontId="5" fillId="0" borderId="0" xfId="3" applyNumberFormat="1" applyFont="1"/>
    <xf numFmtId="2" fontId="5" fillId="0" borderId="0" xfId="3" applyNumberFormat="1" applyFont="1" applyAlignment="1">
      <alignment horizontal="center" wrapText="1"/>
    </xf>
    <xf numFmtId="1" fontId="5" fillId="0" borderId="0" xfId="3" applyNumberFormat="1" applyFont="1" applyAlignment="1">
      <alignment horizontal="center" wrapText="1"/>
    </xf>
    <xf numFmtId="0" fontId="8" fillId="0" borderId="0" xfId="3" applyFont="1" applyAlignment="1">
      <alignment horizontal="left"/>
    </xf>
    <xf numFmtId="43" fontId="2" fillId="0" borderId="0" xfId="1" applyFont="1"/>
    <xf numFmtId="0" fontId="2" fillId="0" borderId="0" xfId="3" applyAlignment="1">
      <alignment horizontal="left"/>
    </xf>
    <xf numFmtId="0" fontId="4" fillId="0" borderId="3" xfId="3" applyFont="1" applyBorder="1" applyAlignment="1">
      <alignment horizontal="left"/>
    </xf>
    <xf numFmtId="0" fontId="2" fillId="0" borderId="5" xfId="3" applyBorder="1"/>
    <xf numFmtId="2" fontId="2" fillId="0" borderId="0" xfId="3" applyNumberFormat="1"/>
    <xf numFmtId="0" fontId="2" fillId="0" borderId="6" xfId="3" applyBorder="1"/>
    <xf numFmtId="4" fontId="2" fillId="0" borderId="8" xfId="3" applyNumberFormat="1" applyBorder="1"/>
    <xf numFmtId="43" fontId="2" fillId="0" borderId="8" xfId="1" applyFont="1" applyBorder="1"/>
    <xf numFmtId="9" fontId="2" fillId="0" borderId="0" xfId="2" applyFont="1"/>
    <xf numFmtId="43" fontId="2" fillId="0" borderId="8" xfId="3" applyNumberFormat="1" applyBorder="1"/>
    <xf numFmtId="0" fontId="2" fillId="0" borderId="9" xfId="3" applyBorder="1"/>
    <xf numFmtId="49" fontId="10" fillId="6" borderId="0" xfId="6" applyNumberFormat="1" applyFont="1" applyFill="1" applyAlignment="1">
      <alignment horizontal="left"/>
    </xf>
    <xf numFmtId="49" fontId="10" fillId="6" borderId="0" xfId="6" applyNumberFormat="1" applyFont="1" applyFill="1" applyAlignment="1">
      <alignment horizontal="right"/>
    </xf>
    <xf numFmtId="0" fontId="9" fillId="0" borderId="0" xfId="6"/>
    <xf numFmtId="49" fontId="9" fillId="0" borderId="0" xfId="6" applyNumberFormat="1" applyAlignment="1">
      <alignment horizontal="left"/>
    </xf>
    <xf numFmtId="4" fontId="9" fillId="0" borderId="0" xfId="6" applyNumberFormat="1" applyAlignment="1">
      <alignment horizontal="right"/>
    </xf>
    <xf numFmtId="1" fontId="9" fillId="0" borderId="0" xfId="6" applyNumberFormat="1" applyAlignment="1">
      <alignment horizontal="left"/>
    </xf>
    <xf numFmtId="14" fontId="9" fillId="0" borderId="0" xfId="6" applyNumberFormat="1"/>
    <xf numFmtId="4" fontId="9" fillId="0" borderId="0" xfId="6" applyNumberFormat="1"/>
    <xf numFmtId="0" fontId="12" fillId="7" borderId="3" xfId="7" applyFont="1" applyFill="1" applyBorder="1" applyAlignment="1">
      <alignment horizontal="left"/>
    </xf>
    <xf numFmtId="0" fontId="13" fillId="0" borderId="5" xfId="7" applyFont="1" applyBorder="1" applyAlignment="1">
      <alignment horizontal="center"/>
    </xf>
    <xf numFmtId="0" fontId="15" fillId="0" borderId="0" xfId="8" applyFont="1"/>
    <xf numFmtId="0" fontId="12" fillId="7" borderId="6" xfId="7" applyFont="1" applyFill="1" applyBorder="1" applyAlignment="1">
      <alignment horizontal="left"/>
    </xf>
    <xf numFmtId="0" fontId="13" fillId="0" borderId="8" xfId="7" applyFont="1" applyBorder="1" applyAlignment="1">
      <alignment horizontal="center"/>
    </xf>
    <xf numFmtId="0" fontId="15" fillId="0" borderId="12" xfId="8" applyFont="1" applyBorder="1"/>
    <xf numFmtId="0" fontId="15" fillId="0" borderId="13" xfId="8" applyFont="1" applyBorder="1"/>
    <xf numFmtId="0" fontId="16" fillId="0" borderId="12" xfId="7" applyFont="1" applyBorder="1"/>
    <xf numFmtId="0" fontId="12" fillId="8" borderId="8" xfId="7" applyFont="1" applyFill="1" applyBorder="1" applyAlignment="1">
      <alignment horizontal="center" wrapText="1"/>
    </xf>
    <xf numFmtId="0" fontId="17" fillId="0" borderId="12" xfId="7" applyFont="1" applyBorder="1"/>
    <xf numFmtId="164" fontId="17" fillId="0" borderId="8" xfId="9" applyFont="1" applyBorder="1"/>
    <xf numFmtId="0" fontId="18" fillId="0" borderId="12" xfId="7" applyFont="1" applyBorder="1"/>
    <xf numFmtId="164" fontId="17" fillId="9" borderId="8" xfId="9" applyFont="1" applyFill="1" applyBorder="1"/>
    <xf numFmtId="0" fontId="13" fillId="0" borderId="12" xfId="7" applyFont="1" applyBorder="1"/>
    <xf numFmtId="165" fontId="19" fillId="0" borderId="13" xfId="9" applyNumberFormat="1" applyFont="1" applyBorder="1"/>
    <xf numFmtId="0" fontId="15" fillId="0" borderId="12" xfId="7" applyFont="1" applyBorder="1"/>
    <xf numFmtId="164" fontId="15" fillId="0" borderId="0" xfId="9" applyFont="1"/>
    <xf numFmtId="0" fontId="12" fillId="0" borderId="12" xfId="7" applyFont="1" applyBorder="1"/>
    <xf numFmtId="43" fontId="15" fillId="0" borderId="0" xfId="8" applyNumberFormat="1" applyFont="1"/>
    <xf numFmtId="0" fontId="20" fillId="0" borderId="12" xfId="7" applyFont="1" applyBorder="1"/>
    <xf numFmtId="4" fontId="21" fillId="9" borderId="13" xfId="9" applyNumberFormat="1" applyFont="1" applyFill="1" applyBorder="1"/>
    <xf numFmtId="0" fontId="22" fillId="0" borderId="12" xfId="7" applyFont="1" applyBorder="1"/>
    <xf numFmtId="3" fontId="17" fillId="0" borderId="13" xfId="7" applyNumberFormat="1" applyFont="1" applyBorder="1"/>
    <xf numFmtId="165" fontId="12" fillId="0" borderId="8" xfId="7" applyNumberFormat="1" applyFont="1" applyBorder="1"/>
    <xf numFmtId="0" fontId="22" fillId="0" borderId="14" xfId="7" applyFont="1" applyBorder="1"/>
    <xf numFmtId="164" fontId="17" fillId="10" borderId="11" xfId="9" applyFont="1" applyFill="1" applyBorder="1"/>
    <xf numFmtId="3" fontId="17" fillId="0" borderId="0" xfId="9" applyNumberFormat="1" applyFont="1"/>
    <xf numFmtId="0" fontId="23" fillId="0" borderId="0" xfId="8" applyFont="1"/>
    <xf numFmtId="43" fontId="0" fillId="0" borderId="0" xfId="0" applyNumberFormat="1"/>
    <xf numFmtId="43" fontId="5" fillId="0" borderId="0" xfId="1" applyFont="1"/>
    <xf numFmtId="4" fontId="24" fillId="0" borderId="0" xfId="3" applyNumberFormat="1" applyFont="1"/>
    <xf numFmtId="49" fontId="9" fillId="0" borderId="7" xfId="6" applyNumberFormat="1" applyBorder="1" applyAlignment="1">
      <alignment horizontal="left"/>
    </xf>
    <xf numFmtId="4" fontId="9" fillId="0" borderId="7" xfId="6" applyNumberFormat="1" applyBorder="1" applyAlignment="1">
      <alignment horizontal="right"/>
    </xf>
    <xf numFmtId="1" fontId="9" fillId="0" borderId="7" xfId="6" applyNumberFormat="1" applyBorder="1" applyAlignment="1">
      <alignment horizontal="left"/>
    </xf>
    <xf numFmtId="14" fontId="9" fillId="0" borderId="7" xfId="6" applyNumberFormat="1" applyBorder="1"/>
    <xf numFmtId="49" fontId="10" fillId="6" borderId="3" xfId="6" applyNumberFormat="1" applyFont="1" applyFill="1" applyBorder="1" applyAlignment="1">
      <alignment horizontal="left"/>
    </xf>
    <xf numFmtId="49" fontId="10" fillId="6" borderId="4" xfId="6" applyNumberFormat="1" applyFont="1" applyFill="1" applyBorder="1" applyAlignment="1">
      <alignment horizontal="left"/>
    </xf>
    <xf numFmtId="49" fontId="10" fillId="6" borderId="4" xfId="6" applyNumberFormat="1" applyFont="1" applyFill="1" applyBorder="1" applyAlignment="1">
      <alignment horizontal="right"/>
    </xf>
    <xf numFmtId="49" fontId="9" fillId="0" borderId="6" xfId="6" applyNumberFormat="1" applyBorder="1" applyAlignment="1">
      <alignment horizontal="left"/>
    </xf>
    <xf numFmtId="4" fontId="0" fillId="0" borderId="0" xfId="0" applyNumberFormat="1"/>
    <xf numFmtId="10" fontId="5" fillId="5" borderId="8" xfId="5" applyNumberFormat="1" applyFont="1" applyFill="1" applyBorder="1" applyAlignment="1" applyProtection="1">
      <alignment horizontal="right"/>
      <protection locked="0"/>
    </xf>
    <xf numFmtId="10" fontId="2" fillId="0" borderId="11" xfId="2" applyNumberFormat="1" applyFont="1" applyBorder="1"/>
    <xf numFmtId="49" fontId="28" fillId="0" borderId="7" xfId="6" applyNumberFormat="1" applyFont="1" applyBorder="1" applyAlignment="1">
      <alignment horizontal="left"/>
    </xf>
    <xf numFmtId="4" fontId="28" fillId="0" borderId="7" xfId="6" applyNumberFormat="1" applyFont="1" applyBorder="1" applyAlignment="1">
      <alignment horizontal="right"/>
    </xf>
    <xf numFmtId="1" fontId="28" fillId="0" borderId="7" xfId="6" applyNumberFormat="1" applyFont="1" applyBorder="1" applyAlignment="1">
      <alignment horizontal="left"/>
    </xf>
    <xf numFmtId="14" fontId="28" fillId="0" borderId="7" xfId="6" applyNumberFormat="1" applyFont="1" applyBorder="1"/>
    <xf numFmtId="0" fontId="28" fillId="0" borderId="7" xfId="6" applyFont="1" applyBorder="1" applyAlignment="1">
      <alignment horizontal="left"/>
    </xf>
    <xf numFmtId="0" fontId="28" fillId="0" borderId="7" xfId="6" applyFont="1" applyBorder="1"/>
    <xf numFmtId="43" fontId="28" fillId="0" borderId="7" xfId="1" applyFont="1" applyBorder="1"/>
    <xf numFmtId="14" fontId="29" fillId="0" borderId="7" xfId="0" applyNumberFormat="1" applyFont="1" applyBorder="1"/>
    <xf numFmtId="1" fontId="29" fillId="0" borderId="7" xfId="0" applyNumberFormat="1" applyFont="1" applyBorder="1" applyAlignment="1">
      <alignment horizontal="left"/>
    </xf>
    <xf numFmtId="49" fontId="27" fillId="6" borderId="3" xfId="6" applyNumberFormat="1" applyFont="1" applyFill="1" applyBorder="1" applyAlignment="1">
      <alignment horizontal="left"/>
    </xf>
    <xf numFmtId="49" fontId="27" fillId="6" borderId="4" xfId="6" applyNumberFormat="1" applyFont="1" applyFill="1" applyBorder="1" applyAlignment="1">
      <alignment horizontal="left"/>
    </xf>
    <xf numFmtId="49" fontId="27" fillId="6" borderId="4" xfId="6" applyNumberFormat="1" applyFont="1" applyFill="1" applyBorder="1" applyAlignment="1">
      <alignment horizontal="right"/>
    </xf>
    <xf numFmtId="49" fontId="27" fillId="6" borderId="5" xfId="6" applyNumberFormat="1" applyFont="1" applyFill="1" applyBorder="1" applyAlignment="1">
      <alignment horizontal="left"/>
    </xf>
    <xf numFmtId="49" fontId="28" fillId="0" borderId="6" xfId="6" applyNumberFormat="1" applyFont="1" applyBorder="1" applyAlignment="1">
      <alignment horizontal="left"/>
    </xf>
    <xf numFmtId="49" fontId="28" fillId="0" borderId="8" xfId="6" applyNumberFormat="1" applyFont="1" applyBorder="1" applyAlignment="1">
      <alignment horizontal="left"/>
    </xf>
    <xf numFmtId="0" fontId="28" fillId="0" borderId="6" xfId="6" applyFont="1" applyBorder="1" applyAlignment="1">
      <alignment horizontal="left"/>
    </xf>
    <xf numFmtId="0" fontId="9" fillId="0" borderId="9" xfId="6" applyBorder="1"/>
    <xf numFmtId="0" fontId="9" fillId="0" borderId="10" xfId="6" applyBorder="1"/>
    <xf numFmtId="4" fontId="9" fillId="0" borderId="10" xfId="6" applyNumberFormat="1" applyBorder="1"/>
    <xf numFmtId="0" fontId="9" fillId="0" borderId="11" xfId="6" applyBorder="1"/>
    <xf numFmtId="0" fontId="10" fillId="0" borderId="10" xfId="6" applyFont="1" applyBorder="1"/>
    <xf numFmtId="4" fontId="10" fillId="0" borderId="10" xfId="6" applyNumberFormat="1" applyFont="1" applyBorder="1"/>
    <xf numFmtId="43" fontId="0" fillId="0" borderId="0" xfId="1" applyFont="1" applyFill="1"/>
    <xf numFmtId="43" fontId="9" fillId="0" borderId="0" xfId="6" applyNumberFormat="1"/>
    <xf numFmtId="0" fontId="0" fillId="0" borderId="0" xfId="0" pivotButton="1"/>
    <xf numFmtId="0" fontId="0" fillId="0" borderId="0" xfId="0" applyAlignment="1">
      <alignment horizontal="left"/>
    </xf>
    <xf numFmtId="10" fontId="17" fillId="0" borderId="8" xfId="10" applyNumberFormat="1" applyFont="1" applyBorder="1"/>
    <xf numFmtId="43" fontId="15" fillId="0" borderId="0" xfId="1" applyFont="1"/>
    <xf numFmtId="0" fontId="15" fillId="0" borderId="3" xfId="8" applyFont="1" applyBorder="1"/>
    <xf numFmtId="0" fontId="15" fillId="0" borderId="5" xfId="8" applyFont="1" applyBorder="1"/>
    <xf numFmtId="0" fontId="15" fillId="0" borderId="6" xfId="8" applyFont="1" applyBorder="1"/>
    <xf numFmtId="43" fontId="15" fillId="0" borderId="8" xfId="1" applyFont="1" applyBorder="1"/>
    <xf numFmtId="0" fontId="15" fillId="0" borderId="9" xfId="8" applyFont="1" applyBorder="1"/>
    <xf numFmtId="43" fontId="15" fillId="0" borderId="11" xfId="1" applyFont="1" applyBorder="1"/>
    <xf numFmtId="0" fontId="24" fillId="0" borderId="8" xfId="6" applyFont="1" applyBorder="1"/>
    <xf numFmtId="0" fontId="10" fillId="7" borderId="5" xfId="6" applyFont="1" applyFill="1" applyBorder="1"/>
    <xf numFmtId="0" fontId="9" fillId="0" borderId="8" xfId="6" applyBorder="1"/>
    <xf numFmtId="0" fontId="27" fillId="0" borderId="3" xfId="0" applyFont="1" applyBorder="1"/>
    <xf numFmtId="0" fontId="27" fillId="0" borderId="5" xfId="0" applyFont="1" applyBorder="1"/>
    <xf numFmtId="0" fontId="28" fillId="0" borderId="6" xfId="0" applyFont="1" applyBorder="1"/>
    <xf numFmtId="4" fontId="28" fillId="0" borderId="8" xfId="0" applyNumberFormat="1" applyFont="1" applyBorder="1"/>
    <xf numFmtId="0" fontId="27" fillId="12" borderId="9" xfId="0" applyFont="1" applyFill="1" applyBorder="1"/>
    <xf numFmtId="4" fontId="27" fillId="12" borderId="11" xfId="0" applyNumberFormat="1" applyFont="1" applyFill="1" applyBorder="1"/>
    <xf numFmtId="4" fontId="2" fillId="0" borderId="7" xfId="3" applyNumberFormat="1" applyFill="1" applyBorder="1" applyAlignment="1" applyProtection="1">
      <alignment horizontal="right"/>
      <protection locked="0"/>
    </xf>
    <xf numFmtId="0" fontId="1" fillId="0" borderId="0" xfId="0" applyFont="1" applyAlignment="1">
      <alignment wrapText="1"/>
    </xf>
    <xf numFmtId="0" fontId="0" fillId="0" borderId="0" xfId="0" applyAlignment="1">
      <alignment wrapText="1"/>
    </xf>
    <xf numFmtId="44" fontId="0" fillId="0" borderId="0" xfId="11" applyFont="1" applyFill="1" applyBorder="1" applyAlignment="1">
      <alignment wrapText="1"/>
    </xf>
    <xf numFmtId="44" fontId="0" fillId="0" borderId="0" xfId="11" applyFont="1" applyBorder="1" applyAlignment="1">
      <alignment wrapText="1"/>
    </xf>
    <xf numFmtId="0" fontId="30" fillId="0" borderId="0" xfId="0" applyFont="1" applyAlignment="1">
      <alignment wrapText="1"/>
    </xf>
    <xf numFmtId="0" fontId="1" fillId="0" borderId="15" xfId="0" applyFont="1" applyBorder="1" applyAlignment="1">
      <alignment horizontal="left" wrapText="1"/>
    </xf>
    <xf numFmtId="0" fontId="0" fillId="7" borderId="7" xfId="0"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31" fillId="0" borderId="0" xfId="0" applyFont="1" applyAlignment="1">
      <alignment horizontal="center" vertical="center" wrapText="1"/>
    </xf>
    <xf numFmtId="0" fontId="1" fillId="7" borderId="7" xfId="0" applyFont="1" applyFill="1" applyBorder="1" applyAlignment="1">
      <alignment vertical="center" wrapText="1"/>
    </xf>
    <xf numFmtId="44" fontId="25" fillId="0" borderId="0" xfId="11" applyFont="1" applyFill="1" applyBorder="1" applyAlignment="1" applyProtection="1">
      <alignment vertical="center" wrapText="1"/>
    </xf>
    <xf numFmtId="44" fontId="1" fillId="0" borderId="0" xfId="11" applyFont="1" applyFill="1" applyBorder="1" applyAlignment="1" applyProtection="1">
      <alignment vertical="center" wrapText="1"/>
    </xf>
    <xf numFmtId="0" fontId="0" fillId="7" borderId="7" xfId="0" applyFill="1" applyBorder="1" applyAlignment="1">
      <alignment vertical="center" wrapText="1"/>
    </xf>
    <xf numFmtId="0" fontId="0" fillId="0" borderId="7" xfId="0" applyBorder="1" applyAlignment="1" applyProtection="1">
      <alignment horizontal="left" vertical="top" wrapText="1"/>
      <protection locked="0"/>
    </xf>
    <xf numFmtId="44" fontId="32" fillId="0" borderId="7" xfId="11" applyFont="1" applyFill="1" applyBorder="1" applyAlignment="1" applyProtection="1">
      <alignment horizontal="center" vertical="center" wrapText="1"/>
      <protection locked="0"/>
    </xf>
    <xf numFmtId="44" fontId="0" fillId="0" borderId="7" xfId="11" applyFont="1" applyBorder="1" applyAlignment="1" applyProtection="1">
      <alignment horizontal="center" vertical="center" wrapText="1"/>
      <protection locked="0"/>
    </xf>
    <xf numFmtId="44" fontId="0" fillId="7" borderId="7" xfId="11" applyFont="1" applyFill="1" applyBorder="1" applyAlignment="1" applyProtection="1">
      <alignment horizontal="center" vertical="center" wrapText="1"/>
    </xf>
    <xf numFmtId="9" fontId="0" fillId="0" borderId="7" xfId="10" applyFont="1" applyBorder="1" applyAlignment="1" applyProtection="1">
      <alignment horizontal="center" vertical="center" wrapText="1"/>
      <protection locked="0"/>
    </xf>
    <xf numFmtId="44" fontId="0" fillId="0" borderId="7" xfId="11" applyFont="1" applyFill="1" applyBorder="1" applyAlignment="1" applyProtection="1">
      <alignment horizontal="center" vertical="center" wrapText="1"/>
      <protection locked="0"/>
    </xf>
    <xf numFmtId="44" fontId="0" fillId="9" borderId="7" xfId="11" applyFont="1" applyFill="1" applyBorder="1" applyAlignment="1" applyProtection="1">
      <alignment horizontal="center" vertical="center" wrapText="1"/>
      <protection locked="0"/>
    </xf>
    <xf numFmtId="49" fontId="0" fillId="0" borderId="7" xfId="11" applyNumberFormat="1" applyFont="1" applyBorder="1" applyAlignment="1" applyProtection="1">
      <alignment horizontal="left" wrapText="1"/>
      <protection locked="0"/>
    </xf>
    <xf numFmtId="44" fontId="0" fillId="0" borderId="0" xfId="11" applyFont="1" applyFill="1" applyBorder="1" applyAlignment="1" applyProtection="1">
      <alignment horizontal="center" vertical="center" wrapText="1"/>
    </xf>
    <xf numFmtId="44" fontId="32" fillId="0" borderId="7" xfId="11" applyFont="1" applyBorder="1" applyAlignment="1" applyProtection="1">
      <alignment horizontal="center" vertical="center" wrapText="1"/>
      <protection locked="0"/>
    </xf>
    <xf numFmtId="9" fontId="0" fillId="9" borderId="7" xfId="10" applyFont="1" applyFill="1" applyBorder="1" applyAlignment="1" applyProtection="1">
      <alignment horizontal="center" vertical="center" wrapText="1"/>
      <protection locked="0"/>
    </xf>
    <xf numFmtId="0" fontId="0" fillId="9" borderId="7" xfId="0" applyFill="1" applyBorder="1" applyAlignment="1" applyProtection="1">
      <alignment horizontal="left" vertical="top" wrapText="1"/>
      <protection locked="0"/>
    </xf>
    <xf numFmtId="0" fontId="0" fillId="9" borderId="0" xfId="0" applyFill="1" applyAlignment="1">
      <alignment wrapText="1"/>
    </xf>
    <xf numFmtId="49" fontId="0" fillId="9" borderId="7" xfId="11" applyNumberFormat="1" applyFont="1" applyFill="1" applyBorder="1" applyAlignment="1" applyProtection="1">
      <alignment horizontal="left" wrapText="1"/>
      <protection locked="0"/>
    </xf>
    <xf numFmtId="44" fontId="1" fillId="7" borderId="7" xfId="11" applyFont="1" applyFill="1" applyBorder="1" applyAlignment="1" applyProtection="1">
      <alignment horizontal="center" vertical="center" wrapText="1"/>
    </xf>
    <xf numFmtId="44" fontId="1" fillId="0" borderId="7" xfId="11" applyFont="1" applyFill="1" applyBorder="1" applyAlignment="1" applyProtection="1">
      <alignment horizontal="center" vertical="center" wrapText="1"/>
    </xf>
    <xf numFmtId="44" fontId="1" fillId="9" borderId="7" xfId="11" applyFont="1" applyFill="1" applyBorder="1" applyAlignment="1" applyProtection="1">
      <alignment horizontal="center" vertical="center" wrapText="1"/>
    </xf>
    <xf numFmtId="44" fontId="1" fillId="0" borderId="0" xfId="11" applyFont="1" applyFill="1" applyBorder="1" applyAlignment="1" applyProtection="1">
      <alignment horizontal="center" vertical="center" wrapText="1"/>
    </xf>
    <xf numFmtId="44" fontId="1" fillId="7" borderId="16" xfId="11" applyFont="1" applyFill="1" applyBorder="1" applyAlignment="1" applyProtection="1">
      <alignment horizontal="center" vertical="center" wrapText="1"/>
    </xf>
    <xf numFmtId="0" fontId="0" fillId="9" borderId="0" xfId="0" applyFill="1" applyAlignment="1" applyProtection="1">
      <alignment vertical="center" wrapText="1"/>
      <protection locked="0"/>
    </xf>
    <xf numFmtId="0" fontId="0" fillId="9" borderId="0" xfId="0" applyFill="1" applyAlignment="1" applyProtection="1">
      <alignment horizontal="left" vertical="top" wrapText="1"/>
      <protection locked="0"/>
    </xf>
    <xf numFmtId="44" fontId="0" fillId="9" borderId="0" xfId="11" applyFont="1" applyFill="1" applyBorder="1" applyAlignment="1" applyProtection="1">
      <alignment horizontal="center" vertical="center" wrapText="1"/>
      <protection locked="0"/>
    </xf>
    <xf numFmtId="44" fontId="0" fillId="0" borderId="0" xfId="11" applyFont="1" applyFill="1" applyBorder="1" applyAlignment="1" applyProtection="1">
      <alignment horizontal="center" vertical="center" wrapText="1"/>
      <protection locked="0"/>
    </xf>
    <xf numFmtId="49" fontId="0" fillId="0" borderId="7" xfId="11" applyNumberFormat="1" applyFont="1" applyFill="1" applyBorder="1" applyAlignment="1" applyProtection="1">
      <alignment horizontal="left" wrapText="1"/>
      <protection locked="0"/>
    </xf>
    <xf numFmtId="0" fontId="0" fillId="0" borderId="0" xfId="0" applyAlignment="1" applyProtection="1">
      <alignment wrapText="1"/>
      <protection locked="0"/>
    </xf>
    <xf numFmtId="0" fontId="1" fillId="9" borderId="0" xfId="0" applyFont="1" applyFill="1" applyAlignment="1">
      <alignment vertical="center" wrapText="1"/>
    </xf>
    <xf numFmtId="44" fontId="0" fillId="9" borderId="0" xfId="11" applyFont="1" applyFill="1" applyBorder="1" applyAlignment="1" applyProtection="1">
      <alignment vertical="center" wrapText="1"/>
      <protection locked="0"/>
    </xf>
    <xf numFmtId="44" fontId="0" fillId="0" borderId="0" xfId="1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0" fillId="9" borderId="17" xfId="0" applyFill="1" applyBorder="1" applyAlignment="1" applyProtection="1">
      <alignment vertical="center" wrapText="1"/>
      <protection locked="0"/>
    </xf>
    <xf numFmtId="0" fontId="0" fillId="9" borderId="7" xfId="0" applyFill="1" applyBorder="1" applyAlignment="1" applyProtection="1">
      <alignment vertical="center" wrapText="1"/>
      <protection locked="0"/>
    </xf>
    <xf numFmtId="44" fontId="32" fillId="0" borderId="7" xfId="11" applyFont="1" applyFill="1" applyBorder="1" applyAlignment="1" applyProtection="1">
      <alignment vertical="center" wrapText="1"/>
      <protection locked="0"/>
    </xf>
    <xf numFmtId="44" fontId="0" fillId="0" borderId="7" xfId="11" applyFont="1" applyBorder="1" applyAlignment="1" applyProtection="1">
      <alignment vertical="center" wrapText="1"/>
      <protection locked="0"/>
    </xf>
    <xf numFmtId="44" fontId="0" fillId="7" borderId="7" xfId="11" applyFont="1" applyFill="1" applyBorder="1" applyAlignment="1" applyProtection="1">
      <alignment vertical="center" wrapText="1"/>
    </xf>
    <xf numFmtId="9" fontId="0" fillId="0" borderId="7" xfId="10" applyFont="1" applyFill="1" applyBorder="1" applyAlignment="1" applyProtection="1">
      <alignment vertical="center" wrapText="1"/>
      <protection locked="0"/>
    </xf>
    <xf numFmtId="44" fontId="0" fillId="0" borderId="7" xfId="11" applyFont="1" applyFill="1" applyBorder="1" applyAlignment="1" applyProtection="1">
      <alignment vertical="center" wrapText="1"/>
      <protection locked="0"/>
    </xf>
    <xf numFmtId="49" fontId="0" fillId="0" borderId="7" xfId="0" applyNumberFormat="1" applyBorder="1" applyAlignment="1" applyProtection="1">
      <alignment horizontal="left" wrapText="1"/>
      <protection locked="0"/>
    </xf>
    <xf numFmtId="0" fontId="0" fillId="9" borderId="18" xfId="0" applyFill="1" applyBorder="1" applyAlignment="1" applyProtection="1">
      <alignment vertical="center" wrapText="1"/>
      <protection locked="0"/>
    </xf>
    <xf numFmtId="0" fontId="1" fillId="7" borderId="19" xfId="0" applyFont="1" applyFill="1" applyBorder="1" applyAlignment="1">
      <alignment vertical="center" wrapText="1"/>
    </xf>
    <xf numFmtId="0" fontId="1" fillId="2" borderId="7" xfId="0" applyFont="1" applyFill="1" applyBorder="1" applyAlignment="1" applyProtection="1">
      <alignment vertical="center" wrapText="1"/>
      <protection locked="0"/>
    </xf>
    <xf numFmtId="44" fontId="1" fillId="2" borderId="7" xfId="11" applyFont="1" applyFill="1" applyBorder="1" applyAlignment="1" applyProtection="1">
      <alignment vertical="center" wrapText="1"/>
    </xf>
    <xf numFmtId="0" fontId="1" fillId="9" borderId="0" xfId="0" applyFont="1" applyFill="1" applyAlignment="1" applyProtection="1">
      <alignment vertical="center" wrapText="1"/>
      <protection locked="0"/>
    </xf>
    <xf numFmtId="0" fontId="1" fillId="2" borderId="22" xfId="0" applyFont="1" applyFill="1" applyBorder="1" applyAlignment="1">
      <alignment vertical="center" wrapText="1"/>
    </xf>
    <xf numFmtId="44" fontId="1" fillId="0" borderId="0" xfId="11" applyFont="1" applyFill="1" applyBorder="1" applyAlignment="1" applyProtection="1">
      <alignment vertical="center" wrapText="1"/>
      <protection locked="0"/>
    </xf>
    <xf numFmtId="44" fontId="1" fillId="9" borderId="0" xfId="11" applyFont="1" applyFill="1" applyBorder="1" applyAlignment="1" applyProtection="1">
      <alignment vertical="center" wrapText="1"/>
      <protection locked="0"/>
    </xf>
    <xf numFmtId="44" fontId="1" fillId="7" borderId="18" xfId="11" applyFont="1" applyFill="1" applyBorder="1" applyAlignment="1" applyProtection="1">
      <alignment horizontal="center" vertical="center" wrapText="1"/>
    </xf>
    <xf numFmtId="0" fontId="1" fillId="7" borderId="18" xfId="11" applyNumberFormat="1" applyFont="1" applyFill="1" applyBorder="1" applyAlignment="1" applyProtection="1">
      <alignment vertical="center" wrapText="1"/>
    </xf>
    <xf numFmtId="0" fontId="1" fillId="7" borderId="7" xfId="11" applyNumberFormat="1" applyFont="1" applyFill="1" applyBorder="1" applyAlignment="1" applyProtection="1">
      <alignment vertical="center" wrapText="1"/>
    </xf>
    <xf numFmtId="0" fontId="0" fillId="9" borderId="0" xfId="0" applyFill="1" applyAlignment="1">
      <alignment vertical="center" wrapText="1"/>
    </xf>
    <xf numFmtId="0" fontId="0" fillId="7" borderId="6" xfId="0" applyFill="1" applyBorder="1" applyAlignment="1">
      <alignment vertical="center" wrapText="1"/>
    </xf>
    <xf numFmtId="44" fontId="0" fillId="7" borderId="8" xfId="0" applyNumberFormat="1" applyFill="1" applyBorder="1" applyAlignment="1">
      <alignment vertical="center" wrapText="1"/>
    </xf>
    <xf numFmtId="44" fontId="0" fillId="7" borderId="18" xfId="0" applyNumberFormat="1" applyFill="1" applyBorder="1" applyAlignment="1">
      <alignment vertical="center" wrapText="1"/>
    </xf>
    <xf numFmtId="44" fontId="0" fillId="7" borderId="7" xfId="0" applyNumberFormat="1" applyFill="1" applyBorder="1" applyAlignment="1">
      <alignment vertical="center" wrapText="1"/>
    </xf>
    <xf numFmtId="44" fontId="0" fillId="7" borderId="2" xfId="0" applyNumberFormat="1" applyFill="1" applyBorder="1" applyAlignment="1">
      <alignment vertical="center" wrapText="1"/>
    </xf>
    <xf numFmtId="0" fontId="0" fillId="0" borderId="0" xfId="0" applyAlignment="1" applyProtection="1">
      <alignment vertical="center" wrapText="1"/>
      <protection locked="0"/>
    </xf>
    <xf numFmtId="44" fontId="0" fillId="0" borderId="0" xfId="0" applyNumberFormat="1" applyAlignment="1" applyProtection="1">
      <alignment vertical="center" wrapText="1"/>
      <protection locked="0"/>
    </xf>
    <xf numFmtId="0" fontId="0" fillId="0" borderId="0" xfId="0" applyAlignment="1">
      <alignment vertical="center" wrapText="1"/>
    </xf>
    <xf numFmtId="0" fontId="1" fillId="7" borderId="9" xfId="0" applyFont="1" applyFill="1" applyBorder="1" applyAlignment="1">
      <alignment vertical="center" wrapText="1"/>
    </xf>
    <xf numFmtId="44" fontId="1" fillId="7" borderId="11" xfId="11" applyFont="1" applyFill="1" applyBorder="1" applyAlignment="1" applyProtection="1">
      <alignment vertical="center" wrapText="1"/>
    </xf>
    <xf numFmtId="44" fontId="1" fillId="7" borderId="27" xfId="11" applyFont="1" applyFill="1" applyBorder="1" applyAlignment="1" applyProtection="1">
      <alignment vertical="center" wrapText="1"/>
    </xf>
    <xf numFmtId="44" fontId="1" fillId="7" borderId="10" xfId="11" applyFont="1" applyFill="1" applyBorder="1" applyAlignment="1" applyProtection="1">
      <alignment vertical="center" wrapText="1"/>
    </xf>
    <xf numFmtId="44" fontId="1" fillId="9" borderId="0" xfId="0" applyNumberFormat="1" applyFont="1" applyFill="1" applyAlignment="1">
      <alignment vertical="center" wrapText="1"/>
    </xf>
    <xf numFmtId="44" fontId="1" fillId="0" borderId="0" xfId="11" applyFont="1" applyFill="1" applyBorder="1" applyAlignment="1">
      <alignment vertical="center" wrapText="1"/>
    </xf>
    <xf numFmtId="44" fontId="1" fillId="9" borderId="0" xfId="11" applyFont="1" applyFill="1" applyBorder="1" applyAlignment="1">
      <alignment vertical="center" wrapText="1"/>
    </xf>
    <xf numFmtId="44" fontId="1" fillId="9" borderId="0" xfId="11" applyFont="1" applyFill="1" applyBorder="1" applyAlignment="1" applyProtection="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6" xfId="0" applyFont="1" applyFill="1" applyBorder="1" applyAlignment="1">
      <alignment vertical="center" wrapText="1"/>
    </xf>
    <xf numFmtId="44" fontId="1" fillId="7" borderId="7" xfId="11" applyFont="1" applyFill="1" applyBorder="1" applyAlignment="1" applyProtection="1">
      <alignment vertical="center" wrapText="1"/>
    </xf>
    <xf numFmtId="44" fontId="1" fillId="7" borderId="2" xfId="11" applyFont="1" applyFill="1" applyBorder="1" applyAlignment="1" applyProtection="1">
      <alignment vertical="center" wrapText="1"/>
    </xf>
    <xf numFmtId="9" fontId="1" fillId="9" borderId="8" xfId="10" applyFont="1" applyFill="1" applyBorder="1" applyAlignment="1" applyProtection="1">
      <alignment vertical="center" wrapText="1"/>
      <protection locked="0"/>
    </xf>
    <xf numFmtId="0" fontId="1" fillId="7" borderId="23" xfId="0" applyFont="1" applyFill="1" applyBorder="1" applyAlignment="1">
      <alignment vertical="center" wrapText="1"/>
    </xf>
    <xf numFmtId="44" fontId="1" fillId="7" borderId="16" xfId="11" applyFont="1" applyFill="1" applyBorder="1" applyAlignment="1" applyProtection="1">
      <alignment vertical="center" wrapText="1"/>
    </xf>
    <xf numFmtId="44" fontId="1" fillId="7" borderId="29" xfId="11" applyFont="1" applyFill="1" applyBorder="1" applyAlignment="1" applyProtection="1">
      <alignment vertical="center" wrapText="1"/>
    </xf>
    <xf numFmtId="9" fontId="1" fillId="9" borderId="24" xfId="10" applyFont="1" applyFill="1" applyBorder="1" applyAlignment="1" applyProtection="1">
      <alignment vertical="center" wrapText="1"/>
      <protection locked="0"/>
    </xf>
    <xf numFmtId="44" fontId="1" fillId="7" borderId="30" xfId="11" applyFont="1" applyFill="1" applyBorder="1" applyAlignment="1" applyProtection="1">
      <alignment vertical="center" wrapText="1"/>
    </xf>
    <xf numFmtId="9" fontId="1" fillId="7" borderId="11" xfId="10" applyFont="1" applyFill="1" applyBorder="1" applyAlignment="1" applyProtection="1">
      <alignment vertical="center" wrapText="1"/>
    </xf>
    <xf numFmtId="44" fontId="1" fillId="9" borderId="0" xfId="11" applyFont="1" applyFill="1" applyBorder="1" applyAlignment="1" applyProtection="1">
      <alignment vertical="center" wrapText="1"/>
    </xf>
    <xf numFmtId="0" fontId="1" fillId="0" borderId="0" xfId="0" applyFont="1" applyAlignment="1">
      <alignment vertical="center" wrapText="1"/>
    </xf>
    <xf numFmtId="44" fontId="1" fillId="0" borderId="0" xfId="0" applyNumberFormat="1" applyFont="1" applyAlignment="1">
      <alignment vertical="center" wrapText="1"/>
    </xf>
    <xf numFmtId="0" fontId="1" fillId="7" borderId="3" xfId="0" applyFont="1" applyFill="1" applyBorder="1" applyAlignment="1">
      <alignment horizontal="left" vertical="center" wrapText="1"/>
    </xf>
    <xf numFmtId="44" fontId="1" fillId="7" borderId="5" xfId="0" applyNumberFormat="1" applyFont="1" applyFill="1" applyBorder="1" applyAlignment="1">
      <alignment vertical="center" wrapText="1"/>
    </xf>
    <xf numFmtId="44" fontId="1" fillId="7" borderId="3" xfId="0" applyNumberFormat="1" applyFont="1" applyFill="1" applyBorder="1" applyAlignment="1">
      <alignment vertical="center" wrapText="1"/>
    </xf>
    <xf numFmtId="44" fontId="31" fillId="11" borderId="5" xfId="11" applyFont="1" applyFill="1" applyBorder="1" applyAlignment="1">
      <alignment vertical="center" wrapText="1"/>
    </xf>
    <xf numFmtId="44" fontId="0" fillId="0" borderId="0" xfId="11" applyFont="1" applyFill="1" applyBorder="1" applyAlignment="1">
      <alignment vertical="center" wrapText="1"/>
    </xf>
    <xf numFmtId="0" fontId="1" fillId="7" borderId="6" xfId="0" applyFont="1" applyFill="1" applyBorder="1" applyAlignment="1">
      <alignment horizontal="left" vertical="center" wrapText="1"/>
    </xf>
    <xf numFmtId="10" fontId="1" fillId="7" borderId="8" xfId="10" applyNumberFormat="1" applyFont="1" applyFill="1" applyBorder="1" applyAlignment="1" applyProtection="1">
      <alignment wrapText="1"/>
    </xf>
    <xf numFmtId="9" fontId="1" fillId="9" borderId="0" xfId="10" applyFont="1" applyFill="1" applyBorder="1" applyAlignment="1">
      <alignment wrapText="1"/>
    </xf>
    <xf numFmtId="0" fontId="1" fillId="7" borderId="9" xfId="0" applyFont="1" applyFill="1" applyBorder="1" applyAlignment="1">
      <alignment wrapText="1"/>
    </xf>
    <xf numFmtId="9" fontId="1" fillId="0" borderId="11" xfId="10" applyFont="1" applyFill="1" applyBorder="1" applyAlignment="1">
      <alignment wrapText="1"/>
    </xf>
    <xf numFmtId="9" fontId="1" fillId="0" borderId="0" xfId="10" applyFont="1" applyFill="1" applyBorder="1" applyAlignment="1">
      <alignment wrapText="1"/>
    </xf>
    <xf numFmtId="0" fontId="1" fillId="9" borderId="0" xfId="0" applyFont="1" applyFill="1" applyAlignment="1">
      <alignment horizontal="center" vertical="center" wrapText="1"/>
    </xf>
    <xf numFmtId="44" fontId="1" fillId="7" borderId="8" xfId="10" applyNumberFormat="1" applyFont="1" applyFill="1" applyBorder="1" applyAlignment="1" applyProtection="1">
      <alignment wrapText="1"/>
    </xf>
    <xf numFmtId="44" fontId="1" fillId="9" borderId="0" xfId="10" applyNumberFormat="1" applyFont="1" applyFill="1" applyBorder="1" applyAlignment="1">
      <alignment wrapText="1"/>
    </xf>
    <xf numFmtId="0" fontId="0" fillId="9" borderId="0" xfId="0" applyFill="1" applyAlignment="1">
      <alignment horizontal="center" vertical="center" wrapText="1"/>
    </xf>
    <xf numFmtId="44" fontId="0" fillId="0" borderId="0" xfId="0" applyNumberFormat="1" applyAlignment="1">
      <alignment wrapText="1"/>
    </xf>
    <xf numFmtId="10" fontId="0" fillId="0" borderId="0" xfId="2" applyNumberFormat="1" applyFont="1"/>
    <xf numFmtId="0" fontId="4" fillId="0" borderId="0" xfId="3" applyFont="1" applyAlignment="1">
      <alignment horizontal="left" vertical="top"/>
    </xf>
    <xf numFmtId="0" fontId="3" fillId="0" borderId="0" xfId="3" applyFont="1" applyAlignment="1">
      <alignment horizontal="right"/>
    </xf>
    <xf numFmtId="0" fontId="3" fillId="0" borderId="1" xfId="3" applyFont="1" applyBorder="1" applyAlignment="1">
      <alignment horizontal="right"/>
    </xf>
    <xf numFmtId="3" fontId="6" fillId="0" borderId="4" xfId="3" applyNumberFormat="1" applyFont="1" applyBorder="1" applyAlignment="1">
      <alignment horizontal="center"/>
    </xf>
    <xf numFmtId="3" fontId="6" fillId="0" borderId="5" xfId="3" applyNumberFormat="1" applyFont="1" applyBorder="1" applyAlignment="1">
      <alignment horizontal="center"/>
    </xf>
    <xf numFmtId="0" fontId="0" fillId="9" borderId="7" xfId="0" applyFill="1" applyBorder="1" applyAlignment="1" applyProtection="1">
      <alignment horizontal="left" vertical="top" wrapText="1"/>
      <protection locked="0"/>
    </xf>
    <xf numFmtId="44" fontId="0" fillId="9" borderId="7" xfId="11" applyFont="1" applyFill="1" applyBorder="1" applyAlignment="1" applyProtection="1">
      <alignment horizontal="left" vertical="top" wrapText="1"/>
      <protection locked="0"/>
    </xf>
    <xf numFmtId="0" fontId="30" fillId="0" borderId="0" xfId="0" applyFont="1" applyAlignment="1">
      <alignment horizontal="left" vertical="top" wrapText="1"/>
    </xf>
    <xf numFmtId="0" fontId="1" fillId="0" borderId="15" xfId="0" applyFont="1" applyBorder="1" applyAlignment="1">
      <alignment horizontal="left" wrapText="1"/>
    </xf>
    <xf numFmtId="49" fontId="1" fillId="9" borderId="7" xfId="0" applyNumberFormat="1" applyFont="1" applyFill="1" applyBorder="1" applyAlignment="1" applyProtection="1">
      <alignment horizontal="left" vertical="top" wrapText="1"/>
      <protection locked="0"/>
    </xf>
    <xf numFmtId="44" fontId="1" fillId="9" borderId="7" xfId="11" applyFont="1" applyFill="1" applyBorder="1" applyAlignment="1" applyProtection="1">
      <alignment horizontal="left" vertical="top" wrapText="1"/>
      <protection locked="0"/>
    </xf>
    <xf numFmtId="49" fontId="0" fillId="9" borderId="7" xfId="0" applyNumberFormat="1" applyFill="1" applyBorder="1" applyAlignment="1" applyProtection="1">
      <alignment horizontal="left" vertical="top" wrapText="1"/>
      <protection locked="0"/>
    </xf>
    <xf numFmtId="0" fontId="1" fillId="9" borderId="7" xfId="0" applyFont="1" applyFill="1" applyBorder="1" applyAlignment="1" applyProtection="1">
      <alignment horizontal="left" vertical="top" wrapText="1"/>
      <protection locked="0"/>
    </xf>
    <xf numFmtId="0" fontId="0" fillId="7" borderId="23" xfId="0" applyFill="1" applyBorder="1" applyAlignment="1">
      <alignment horizontal="center" vertical="center" wrapText="1"/>
    </xf>
    <xf numFmtId="0" fontId="0" fillId="7" borderId="25" xfId="0" applyFill="1" applyBorder="1" applyAlignment="1">
      <alignment horizontal="center" vertical="center" wrapText="1"/>
    </xf>
    <xf numFmtId="44" fontId="1" fillId="7" borderId="24" xfId="11" applyFont="1" applyFill="1" applyBorder="1" applyAlignment="1" applyProtection="1">
      <alignment horizontal="center" vertical="center" wrapText="1"/>
      <protection locked="0"/>
    </xf>
    <xf numFmtId="44" fontId="1" fillId="7" borderId="26" xfId="11" applyFont="1" applyFill="1" applyBorder="1" applyAlignment="1" applyProtection="1">
      <alignment horizontal="center" vertical="center" wrapText="1"/>
      <protection locked="0"/>
    </xf>
    <xf numFmtId="44" fontId="1" fillId="7" borderId="16" xfId="11" applyFont="1" applyFill="1" applyBorder="1" applyAlignment="1" applyProtection="1">
      <alignment horizontal="center" vertical="center" wrapText="1"/>
    </xf>
    <xf numFmtId="44" fontId="1" fillId="7" borderId="19" xfId="11" applyFont="1" applyFill="1" applyBorder="1" applyAlignment="1" applyProtection="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6" xfId="0" applyFont="1" applyFill="1" applyBorder="1" applyAlignment="1" applyProtection="1">
      <alignment horizontal="center" vertical="center" wrapText="1"/>
      <protection locked="0"/>
    </xf>
    <xf numFmtId="0" fontId="1" fillId="7" borderId="19" xfId="0" applyFont="1" applyFill="1" applyBorder="1" applyAlignment="1" applyProtection="1">
      <alignment horizontal="center" vertical="center" wrapText="1"/>
      <protection locked="0"/>
    </xf>
    <xf numFmtId="0" fontId="1" fillId="7" borderId="16"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0" borderId="0" xfId="0" applyFont="1" applyAlignment="1">
      <alignment horizontal="center" vertical="center" wrapText="1"/>
    </xf>
    <xf numFmtId="0" fontId="1" fillId="7" borderId="31"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11" xfId="0" applyFill="1" applyBorder="1" applyAlignment="1">
      <alignment horizontal="center" vertical="center" wrapText="1"/>
    </xf>
  </cellXfs>
  <cellStyles count="12">
    <cellStyle name="Comma" xfId="1" builtinId="3"/>
    <cellStyle name="Comma 2" xfId="4" xr:uid="{079691D8-28FE-4CF9-BAFB-26CD82EE7BEC}"/>
    <cellStyle name="Comma 2 2" xfId="9" xr:uid="{100CCFBC-E0F6-4497-9C16-C24EF820D02B}"/>
    <cellStyle name="Currency" xfId="11" builtinId="4"/>
    <cellStyle name="Normal" xfId="0" builtinId="0"/>
    <cellStyle name="Normal 2" xfId="3" xr:uid="{8049F91E-BFFA-4A26-A57B-3A30D7870686}"/>
    <cellStyle name="Normal 2 2" xfId="7" xr:uid="{5FC0C502-1DAF-491C-B871-7BEBEAD6DC60}"/>
    <cellStyle name="Normal 2 3" xfId="8" xr:uid="{BB947655-6AD1-4873-BAFC-58A7108945A0}"/>
    <cellStyle name="Normal 3" xfId="6" xr:uid="{131798B8-CF3E-4342-836A-B354FD9728EE}"/>
    <cellStyle name="Percent" xfId="2" builtinId="5"/>
    <cellStyle name="Percent 2" xfId="5" xr:uid="{C6ED2962-D56F-4B57-85A1-D221EDFEB9B0}"/>
    <cellStyle name="Percent 3" xfId="10" xr:uid="{2017F148-3B20-471C-B985-8A9BF369BB02}"/>
  </cellStyles>
  <dxfs count="3">
    <dxf>
      <font>
        <color rgb="FF9C0006"/>
      </font>
      <fill>
        <patternFill>
          <bgColor rgb="FFFFC7CE"/>
        </patternFill>
      </fill>
    </dxf>
    <dxf>
      <font>
        <color rgb="FF9C0006"/>
      </font>
      <fill>
        <patternFill>
          <bgColor rgb="FFFFC7CE"/>
        </patternFill>
      </fill>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2019300</xdr:colOff>
      <xdr:row>82</xdr:row>
      <xdr:rowOff>0</xdr:rowOff>
    </xdr:from>
    <xdr:to>
      <xdr:col>1</xdr:col>
      <xdr:colOff>2095500</xdr:colOff>
      <xdr:row>83</xdr:row>
      <xdr:rowOff>9525</xdr:rowOff>
    </xdr:to>
    <xdr:sp macro="" textlink="">
      <xdr:nvSpPr>
        <xdr:cNvPr id="2" name="Text Box 4">
          <a:extLst>
            <a:ext uri="{FF2B5EF4-FFF2-40B4-BE49-F238E27FC236}">
              <a16:creationId xmlns:a16="http://schemas.microsoft.com/office/drawing/2014/main" id="{12AB4BCA-4366-49B5-91CF-84846E7977D6}"/>
            </a:ext>
          </a:extLst>
        </xdr:cNvPr>
        <xdr:cNvSpPr txBox="1">
          <a:spLocks noChangeArrowheads="1"/>
        </xdr:cNvSpPr>
      </xdr:nvSpPr>
      <xdr:spPr bwMode="auto">
        <a:xfrm>
          <a:off x="3314700" y="1502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2019300</xdr:colOff>
      <xdr:row>84</xdr:row>
      <xdr:rowOff>0</xdr:rowOff>
    </xdr:from>
    <xdr:ext cx="76200" cy="200025"/>
    <xdr:sp macro="" textlink="">
      <xdr:nvSpPr>
        <xdr:cNvPr id="3" name="Text Box 4">
          <a:extLst>
            <a:ext uri="{FF2B5EF4-FFF2-40B4-BE49-F238E27FC236}">
              <a16:creationId xmlns:a16="http://schemas.microsoft.com/office/drawing/2014/main" id="{7C1B2429-1454-4A43-8EF2-CCF3AEF1F063}"/>
            </a:ext>
          </a:extLst>
        </xdr:cNvPr>
        <xdr:cNvSpPr txBox="1">
          <a:spLocks noChangeArrowheads="1"/>
        </xdr:cNvSpPr>
      </xdr:nvSpPr>
      <xdr:spPr bwMode="auto">
        <a:xfrm>
          <a:off x="3314700" y="15363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2019300</xdr:colOff>
      <xdr:row>90</xdr:row>
      <xdr:rowOff>0</xdr:rowOff>
    </xdr:from>
    <xdr:ext cx="76200" cy="200025"/>
    <xdr:sp macro="" textlink="">
      <xdr:nvSpPr>
        <xdr:cNvPr id="4" name="Text Box 4">
          <a:extLst>
            <a:ext uri="{FF2B5EF4-FFF2-40B4-BE49-F238E27FC236}">
              <a16:creationId xmlns:a16="http://schemas.microsoft.com/office/drawing/2014/main" id="{AE38C753-C366-4F3E-9E7D-4CCF46D563BE}"/>
            </a:ext>
          </a:extLst>
        </xdr:cNvPr>
        <xdr:cNvSpPr txBox="1">
          <a:spLocks noChangeArrowheads="1"/>
        </xdr:cNvSpPr>
      </xdr:nvSpPr>
      <xdr:spPr bwMode="auto">
        <a:xfrm>
          <a:off x="3317081" y="15085219"/>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2019300</xdr:colOff>
      <xdr:row>92</xdr:row>
      <xdr:rowOff>0</xdr:rowOff>
    </xdr:from>
    <xdr:ext cx="76200" cy="200025"/>
    <xdr:sp macro="" textlink="">
      <xdr:nvSpPr>
        <xdr:cNvPr id="5" name="Text Box 4">
          <a:extLst>
            <a:ext uri="{FF2B5EF4-FFF2-40B4-BE49-F238E27FC236}">
              <a16:creationId xmlns:a16="http://schemas.microsoft.com/office/drawing/2014/main" id="{AE0788C4-C0CC-4CF6-B907-9F64250175F7}"/>
            </a:ext>
          </a:extLst>
        </xdr:cNvPr>
        <xdr:cNvSpPr txBox="1">
          <a:spLocks noChangeArrowheads="1"/>
        </xdr:cNvSpPr>
      </xdr:nvSpPr>
      <xdr:spPr bwMode="auto">
        <a:xfrm>
          <a:off x="3317081" y="154305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zoango.sharepoint.com/sites/zoamanager/projects/LBR200/Documents/03%20Finance/Budgets/Standard%20ZOA%20Budget%20Tool%20format%20SIDA%20PRCD%20II__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Standard Budget Checklist (2"/>
      <sheetName val="A1.Data Latest Forecast 2021"/>
      <sheetName val="A2. DATA; CSAP"/>
      <sheetName val="A3. Worksheet Expats"/>
      <sheetName val="A4. Worksheet Local Staff"/>
      <sheetName val="A5. Work Sheet Others"/>
      <sheetName val="0. Guideline to StZBT"/>
      <sheetName val="B1. ZOA Budget"/>
      <sheetName val="B2. DATA; ZBL - Attributes "/>
      <sheetName val="C. Review Model - ZOA Standard"/>
      <sheetName val="D1. (Add Donor Template)"/>
      <sheetName val="Old"/>
      <sheetName val="E1. Migration TAB --&gt; ERP (2)"/>
      <sheetName val="E2. Migration Tab Explanation"/>
      <sheetName val="Budget Summary"/>
    </sheetNames>
    <sheetDataSet>
      <sheetData sheetId="0"/>
      <sheetData sheetId="1"/>
      <sheetData sheetId="2"/>
      <sheetData sheetId="3"/>
      <sheetData sheetId="4"/>
      <sheetData sheetId="5"/>
      <sheetData sheetId="6"/>
      <sheetData sheetId="7">
        <row r="265">
          <cell r="S265">
            <v>26155.4054054054</v>
          </cell>
        </row>
      </sheetData>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ses Wright - ZOA Liberia" refreshedDate="44901.529826736114" createdVersion="7" refreshedVersion="7" minRefreshableVersion="3" recordCount="1008" xr:uid="{4AA22E79-5911-4FD7-84AA-E71045BE78F3}">
  <cacheSource type="worksheet">
    <worksheetSource ref="A1:X1048576" sheet="GL Jan 21 - Aug 22 ZOA_ABIC"/>
  </cacheSource>
  <cacheFields count="24">
    <cacheField name="Account" numFmtId="0">
      <sharedItems containsBlank="1"/>
    </cacheField>
    <cacheField name="Account (T)" numFmtId="0">
      <sharedItems containsBlank="1"/>
    </cacheField>
    <cacheField name="Description" numFmtId="0">
      <sharedItems containsBlank="1"/>
    </cacheField>
    <cacheField name="Country Cur. Amount" numFmtId="0">
      <sharedItems containsString="0" containsBlank="1" containsNumber="1" minValue="-57419.49" maxValue="57419.49"/>
    </cacheField>
    <cacheField name="Currency" numFmtId="0">
      <sharedItems containsBlank="1"/>
    </cacheField>
    <cacheField name="Period" numFmtId="0">
      <sharedItems containsString="0" containsBlank="1" containsNumber="1" containsInteger="1" minValue="202101" maxValue="202209"/>
    </cacheField>
    <cacheField name="Transaction Date" numFmtId="0">
      <sharedItems containsNonDate="0" containsDate="1" containsString="0" containsBlank="1" minDate="2021-03-24T00:00:00" maxDate="2022-09-30T00:00:00"/>
    </cacheField>
    <cacheField name="Transaction type" numFmtId="0">
      <sharedItems containsBlank="1"/>
    </cacheField>
    <cacheField name="Transaction number" numFmtId="0">
      <sharedItems containsString="0" containsBlank="1" containsNumber="1" containsInteger="1" minValue="100058" maxValue="50000439"/>
    </cacheField>
    <cacheField name="Project (Dim2)" numFmtId="0">
      <sharedItems containsBlank="1"/>
    </cacheField>
    <cacheField name="Project (Dim2)2" numFmtId="0">
      <sharedItems containsBlank="1"/>
    </cacheField>
    <cacheField name="Work order (Dim4)" numFmtId="0">
      <sharedItems containsBlank="1"/>
    </cacheField>
    <cacheField name="Work order (Dim4)2" numFmtId="0">
      <sharedItems containsBlank="1"/>
    </cacheField>
    <cacheField name="Activity (Dim5)" numFmtId="0">
      <sharedItems containsBlank="1" count="68">
        <s v="199.179.2"/>
        <s v="199.178.16"/>
        <s v="199.179.15"/>
        <s v="199.8"/>
        <s v="199.2.1.2"/>
        <s v="199.993"/>
        <s v="199.179.16"/>
        <s v="199.2.1.6"/>
        <s v="199.2.1.5"/>
        <s v="199.2.2.1"/>
        <s v="199.2.3.3"/>
        <s v="199.2.3.1"/>
        <s v="199.2.1.1"/>
        <s v="199.2.1.4"/>
        <s v="199.994"/>
        <s v="199.2.2.2"/>
        <s v="199.2.3.2"/>
        <s v="199.2.3.6"/>
        <s v="199.178.15"/>
        <s v="199.179.14"/>
        <s v="199.1.3.1"/>
        <s v="199.1.1.4"/>
        <s v="199.1.1.3"/>
        <s v="199.2.2.3"/>
        <s v="199.178.14"/>
        <s v="199.178.13"/>
        <s v="199.177.2"/>
        <s v="199.180.1"/>
        <s v="199.995"/>
        <s v="199.2.3.4"/>
        <s v="199.1.1.5"/>
        <s v="199.1.3.3"/>
        <s v="199.178.2"/>
        <s v="199.1.3.2"/>
        <s v="199.178.19"/>
        <s v="199.1.1.9"/>
        <s v="199.2.3.5"/>
        <s v="199.2.1.3"/>
        <s v="199.181.1"/>
        <s v="199.2.1.7"/>
        <s v="199.179.13"/>
        <s v="199.178.17"/>
        <s v="199.178.18"/>
        <s v="199.1.1.1"/>
        <s v="199.1.1.10"/>
        <s v="199.1.1.2"/>
        <s v="199.1.1.6"/>
        <s v="199.1.1.7"/>
        <s v="199.1.1.8"/>
        <s v="199.8.1"/>
        <s v="199.1.2.3"/>
        <s v="199.1.2.2"/>
        <s v="199.1.2.1"/>
        <s v="199.1.3.4"/>
        <s v="199.177.17"/>
        <s v="199.992"/>
        <s v="199.177.16"/>
        <s v="199.177.15"/>
        <s v="199.177.13"/>
        <s v="199.179.12"/>
        <s v="199.179.11"/>
        <s v="199.177.11"/>
        <s v="199.177.12"/>
        <s v="199.990"/>
        <s v="199.991"/>
        <s v="199.177.14"/>
        <s v="199.178.11"/>
        <m/>
      </sharedItems>
    </cacheField>
    <cacheField name="Activity (Dim5)2" numFmtId="0">
      <sharedItems containsBlank="1"/>
    </cacheField>
    <cacheField name="Customer/Donor" numFmtId="0">
      <sharedItems containsBlank="1"/>
    </cacheField>
    <cacheField name="Zbl" numFmtId="0">
      <sharedItems containsBlank="1"/>
    </cacheField>
    <cacheField name="ZBL2" numFmtId="0">
      <sharedItems containsBlank="1"/>
    </cacheField>
    <cacheField name="Zbc2" numFmtId="0">
      <sharedItems containsBlank="1"/>
    </cacheField>
    <cacheField name="ZBC22" numFmtId="0">
      <sharedItems containsBlank="1"/>
    </cacheField>
    <cacheField name="Zbc1" numFmtId="0">
      <sharedItems containsBlank="1"/>
    </cacheField>
    <cacheField name="ZBC12" numFmtId="0">
      <sharedItems containsBlank="1"/>
    </cacheField>
    <cacheField name="Account group" numFmtId="0">
      <sharedItems containsBlank="1"/>
    </cacheField>
    <cacheField name="Account group (T)"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 Koster - ZOA Netherlands" refreshedDate="44991.693377314812" createdVersion="8" refreshedVersion="8" minRefreshableVersion="3" recordCount="1002" xr:uid="{944F9874-8B49-403A-B840-BBD999CAFB87}">
  <cacheSource type="worksheet">
    <worksheetSource ref="A1:Y1003" sheet="Mas"/>
  </cacheSource>
  <cacheFields count="25">
    <cacheField name="Account" numFmtId="49">
      <sharedItems/>
    </cacheField>
    <cacheField name="Account (T)" numFmtId="49">
      <sharedItems/>
    </cacheField>
    <cacheField name="Description" numFmtId="49">
      <sharedItems/>
    </cacheField>
    <cacheField name="Country Cur. Amount" numFmtId="4">
      <sharedItems containsSemiMixedTypes="0" containsString="0" containsNumber="1" minValue="-57419.49" maxValue="57419.49"/>
    </cacheField>
    <cacheField name="Currency" numFmtId="49">
      <sharedItems/>
    </cacheField>
    <cacheField name="Period" numFmtId="1">
      <sharedItems containsSemiMixedTypes="0" containsString="0" containsNumber="1" containsInteger="1" minValue="202101" maxValue="202209" count="20">
        <n v="202112"/>
        <n v="202104"/>
        <n v="202201"/>
        <n v="202103"/>
        <n v="202202"/>
        <n v="202203"/>
        <n v="202206"/>
        <n v="202207"/>
        <n v="202208"/>
        <n v="202101"/>
        <n v="202105"/>
        <n v="202107"/>
        <n v="202108"/>
        <n v="202111"/>
        <n v="202109"/>
        <n v="202205"/>
        <n v="202106"/>
        <n v="202110"/>
        <n v="202204"/>
        <n v="202209"/>
      </sharedItems>
    </cacheField>
    <cacheField name="Transaction Date" numFmtId="14">
      <sharedItems containsSemiMixedTypes="0" containsNonDate="0" containsDate="1" containsString="0" minDate="2021-03-24T00:00:00" maxDate="2022-09-30T00:00:00"/>
    </cacheField>
    <cacheField name="Transaction type" numFmtId="49">
      <sharedItems/>
    </cacheField>
    <cacheField name="Transaction number" numFmtId="1">
      <sharedItems containsSemiMixedTypes="0" containsString="0" containsNumber="1" containsInteger="1" minValue="100058" maxValue="50000439"/>
    </cacheField>
    <cacheField name="Project (Dim2)" numFmtId="49">
      <sharedItems/>
    </cacheField>
    <cacheField name="Project (Dim2)2" numFmtId="49">
      <sharedItems/>
    </cacheField>
    <cacheField name="Work order (Dim4)" numFmtId="49">
      <sharedItems/>
    </cacheField>
    <cacheField name="Work order (Dim4)2" numFmtId="49">
      <sharedItems/>
    </cacheField>
    <cacheField name="Activity (Dim5)" numFmtId="49">
      <sharedItems/>
    </cacheField>
    <cacheField name="Activity (Dim5)2" numFmtId="49">
      <sharedItems/>
    </cacheField>
    <cacheField name="Customer/Donor" numFmtId="49">
      <sharedItems/>
    </cacheField>
    <cacheField name="Zbl" numFmtId="49">
      <sharedItems/>
    </cacheField>
    <cacheField name="ZBL2" numFmtId="49">
      <sharedItems/>
    </cacheField>
    <cacheField name="Zbc2" numFmtId="49">
      <sharedItems/>
    </cacheField>
    <cacheField name="ZBC22" numFmtId="49">
      <sharedItems/>
    </cacheField>
    <cacheField name="Zbc1" numFmtId="49">
      <sharedItems count="6">
        <s v="1"/>
        <s v="5"/>
        <s v="6"/>
        <s v="7"/>
        <s v="4"/>
        <s v="2"/>
      </sharedItems>
    </cacheField>
    <cacheField name="ZBC12" numFmtId="49">
      <sharedItems count="6">
        <s v="Direct Activity Costs"/>
        <s v="Office, supplies and (small equipment)"/>
        <s v="Support"/>
        <s v="Overhead Compensation"/>
        <s v="Equipment (vehicle / motorcycle/other)"/>
        <s v="Human Resources"/>
      </sharedItems>
    </cacheField>
    <cacheField name="Account group" numFmtId="49">
      <sharedItems/>
    </cacheField>
    <cacheField name="Account group (T)" numFmtId="49">
      <sharedItems/>
    </cacheField>
    <cacheField name="Org " numFmtId="0">
      <sharedItems count="2">
        <s v="ZOA"/>
        <s v="ABI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8">
  <r>
    <s v="45130"/>
    <s v="Consultants, advisory services and translations"/>
    <s v="Corr of 000000000011004295: NLD - Consultant fee on baseline survey"/>
    <n v="2255.21"/>
    <s v="USD"/>
    <n v="202112"/>
    <d v="2021-12-29T00:00:00"/>
    <s v="BI"/>
    <n v="50000338"/>
    <s v="LBR199"/>
    <s v="UNPBF"/>
    <s v="LBR199-1"/>
    <s v="LBR199 UNPBF - UNPBF"/>
    <x v="0"/>
    <s v="Monitoring Budget"/>
    <s v="UNPBF"/>
    <s v="1.6.0"/>
    <s v="Local Partner Support Costs"/>
    <s v="1.6"/>
    <s v="Local Partner Support Costs"/>
    <s v="1"/>
    <s v="Direct Activity Costs"/>
    <s v="R"/>
    <s v="Income &amp; Expenditure"/>
  </r>
  <r>
    <s v="45320"/>
    <s v="Financial Services (incl. Bank Fees)"/>
    <s v="000000022004663:NLD to LBR LBR199: to finalise the Project Baseline Report and Context Analysis"/>
    <n v="902.08"/>
    <s v="USD"/>
    <n v="202112"/>
    <d v="2021-12-29T00:00:00"/>
    <s v="BI"/>
    <n v="50000300"/>
    <s v="LBR199"/>
    <s v="UNPBF"/>
    <s v="LBR199-1"/>
    <s v="LBR199 UNPBF - UNPBF"/>
    <x v="0"/>
    <s v="Monitoring Budget"/>
    <s v="UNPBF"/>
    <s v="1.6.0"/>
    <s v="Local Partner Support Costs"/>
    <s v="1.6"/>
    <s v="Local Partner Support Costs"/>
    <s v="1"/>
    <s v="Direct Activity Costs"/>
    <s v="R"/>
    <s v="Income &amp; Expenditure"/>
  </r>
  <r>
    <s v="45320"/>
    <s v="Financial Services (incl. Bank Fees)"/>
    <s v="000000022004797:NLD to LBR to finalise the project baseline report and context analysis LBR199"/>
    <n v="1353.12"/>
    <s v="USD"/>
    <n v="202112"/>
    <d v="2021-12-29T00:00:00"/>
    <s v="BI"/>
    <n v="50000300"/>
    <s v="LBR199"/>
    <s v="UNPBF"/>
    <s v="LBR199-1"/>
    <s v="LBR199 UNPBF - UNPBF"/>
    <x v="0"/>
    <s v="Monitoring Budget"/>
    <s v="UNPBF"/>
    <s v="1.6.0"/>
    <s v="Local Partner Support Costs"/>
    <s v="1.6"/>
    <s v="Local Partner Support Costs"/>
    <s v="1"/>
    <s v="Direct Activity Costs"/>
    <s v="R"/>
    <s v="Income &amp; Expenditure"/>
  </r>
  <r>
    <s v="45320"/>
    <s v="Financial Services (incl. Bank Fees)"/>
    <s v="Rev of 000000000011004295: NLD - Consultant fee on baseline survey"/>
    <n v="-2542.9699999999998"/>
    <s v="USD"/>
    <n v="202112"/>
    <d v="2021-12-29T00:00:00"/>
    <s v="BI"/>
    <n v="50000338"/>
    <s v="LBR199"/>
    <s v="UNPBF"/>
    <s v="LBR199-1"/>
    <s v="LBR199 UNPBF - UNPBF"/>
    <x v="0"/>
    <s v="Monitoring Budget"/>
    <s v="UNPBF"/>
    <s v="1.6.0"/>
    <s v="Local Partner Support Costs"/>
    <s v="1.6"/>
    <s v="Local Partner Support Costs"/>
    <s v="1"/>
    <s v="Direct Activity Costs"/>
    <s v="R"/>
    <s v="Income &amp; Expenditure"/>
  </r>
  <r>
    <s v="45320"/>
    <s v="Financial Services (incl. Bank Fees)"/>
    <s v="Rev of consultancy cost for LBR199"/>
    <n v="-2255.1999999999998"/>
    <s v="USD"/>
    <n v="202112"/>
    <d v="2021-12-29T00:00:00"/>
    <s v="BI"/>
    <n v="50000343"/>
    <s v="LBR199"/>
    <s v="UNPBF"/>
    <s v="LBR199-1"/>
    <s v="LBR199 UNPBF - UNPBF"/>
    <x v="0"/>
    <s v="Monitoring Budget"/>
    <s v="UNPBF"/>
    <s v="1.6.0"/>
    <s v="Local Partner Support Costs"/>
    <s v="1.6"/>
    <s v="Local Partner Support Costs"/>
    <s v="1"/>
    <s v="Direct Activity Costs"/>
    <s v="R"/>
    <s v="Income &amp; Expenditure"/>
  </r>
  <r>
    <s v="45350"/>
    <s v="Representation, lunch, dinner with external relations"/>
    <s v="Corr of cost on HQ IT cost"/>
    <n v="172.59"/>
    <s v="USD"/>
    <n v="202104"/>
    <d v="2021-04-28T00:00:00"/>
    <s v="GL"/>
    <n v="11001733"/>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5350"/>
    <s v="Representation, lunch, dinner with external relations"/>
    <s v="Corr of cost on HQ IT charges"/>
    <n v="-172.59"/>
    <s v="USD"/>
    <n v="202104"/>
    <d v="2021-04-28T00:00:00"/>
    <s v="GL"/>
    <n v="11001758"/>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5350"/>
    <s v="Representation, lunch, dinner with external relations"/>
    <s v="Allocation of scratch cost LBR for 2021"/>
    <n v="-275.91000000000003"/>
    <s v="USD"/>
    <n v="202112"/>
    <d v="2021-12-29T00:00:00"/>
    <s v="BI"/>
    <n v="50000359"/>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5800"/>
    <s v="Allocated support costs"/>
    <s v="Scratch Cards UNPBF  reporting Gbeme January 2022"/>
    <n v="10"/>
    <s v="USD"/>
    <n v="202201"/>
    <d v="2022-01-30T00:00:00"/>
    <s v="GL"/>
    <n v="11001800"/>
    <s v="LBR199"/>
    <s v="UNPBF"/>
    <s v="LBR199-1"/>
    <s v="LBR199 UNPBF - UNPBF"/>
    <x v="2"/>
    <s v="MEAL Activities"/>
    <s v="UNPBF"/>
    <s v="6.1.0"/>
    <s v="Monitoring and Evaluation"/>
    <s v="6.1"/>
    <s v="Monitoring and Evaluation"/>
    <s v="6"/>
    <s v="Support"/>
    <s v="R"/>
    <s v="Income &amp; Expenditure"/>
  </r>
  <r>
    <s v="45800"/>
    <s v="Allocated support costs"/>
    <s v="Rev of Scratch Cards UNPBF  reporting Gbeme January 2022 from 45800 account"/>
    <n v="-10"/>
    <s v="USD"/>
    <n v="202201"/>
    <d v="2022-01-30T00:00:00"/>
    <s v="GL"/>
    <n v="11001893"/>
    <s v="LBR199"/>
    <s v="UNPBF"/>
    <s v="LBR199-1"/>
    <s v="LBR199 UNPBF - UNPBF"/>
    <x v="2"/>
    <s v="MEAL Activities"/>
    <s v="UNPBF"/>
    <s v="6.1.0"/>
    <s v="Monitoring and Evaluation"/>
    <s v="6.1"/>
    <s v="Monitoring and Evaluation"/>
    <s v="6"/>
    <s v="Support"/>
    <s v="R"/>
    <s v="Income &amp; Expenditure"/>
  </r>
  <r>
    <s v="45900"/>
    <s v="Re-allocated overhead compensation"/>
    <s v="Donor overhead Q1"/>
    <n v="-296.7"/>
    <s v="USD"/>
    <n v="202103"/>
    <d v="2021-03-30T00:00:00"/>
    <s v="BI"/>
    <n v="50000166"/>
    <s v="LBR199"/>
    <s v="UNPBF"/>
    <s v="LBR199-1"/>
    <s v="LBR199 UNPBF - UNPBF"/>
    <x v="3"/>
    <s v="Administration / AKV"/>
    <s v="UNPBF"/>
    <s v="7.1.0"/>
    <s v="Administration / overhead HQ"/>
    <s v="7.1"/>
    <s v="Overhead Compensation"/>
    <s v="7"/>
    <s v="Overhead Compensation"/>
    <s v="R"/>
    <s v="Income &amp; Expenditure"/>
  </r>
  <r>
    <s v="45900"/>
    <s v="Re-allocated overhead compensation"/>
    <s v="Donor overhead Q1"/>
    <n v="-296.7"/>
    <s v="USD"/>
    <n v="202103"/>
    <d v="2021-03-30T00:00:00"/>
    <s v="BI"/>
    <n v="50000167"/>
    <s v="LBR199"/>
    <s v="UNPBF"/>
    <s v="LBR199-1"/>
    <s v="LBR199 UNPBF - UNPBF"/>
    <x v="3"/>
    <s v="Administration / AKV"/>
    <s v="UNPBF"/>
    <s v="7.1.0"/>
    <s v="Administration / overhead HQ"/>
    <s v="7.1"/>
    <s v="Overhead Compensation"/>
    <s v="7"/>
    <s v="Overhead Compensation"/>
    <s v="R"/>
    <s v="Income &amp; Expenditure"/>
  </r>
  <r>
    <s v="45900"/>
    <s v="Re-allocated overhead compensation"/>
    <s v="Reversal double imported Donor overhead Q1"/>
    <n v="296.7"/>
    <s v="USD"/>
    <n v="202103"/>
    <d v="2021-03-30T00:00:00"/>
    <s v="BI"/>
    <n v="50000168"/>
    <s v="LBR199"/>
    <s v="UNPBF"/>
    <s v="LBR199-1"/>
    <s v="LBR199 UNPBF - UNPBF"/>
    <x v="3"/>
    <s v="Administration / AKV"/>
    <s v="UNPBF"/>
    <s v="7.1.0"/>
    <s v="Administration / overhead HQ"/>
    <s v="7.1"/>
    <s v="Overhead Compensation"/>
    <s v="7"/>
    <s v="Overhead Compensation"/>
    <s v="R"/>
    <s v="Income &amp; Expenditure"/>
  </r>
  <r>
    <s v="45900"/>
    <s v="Re-allocated overhead compensation"/>
    <s v="Donor overhead Q1 corr workorder"/>
    <n v="296.7"/>
    <s v="USD"/>
    <n v="202103"/>
    <d v="2021-03-30T00:00:00"/>
    <s v="BI"/>
    <n v="50000169"/>
    <s v="LBR199"/>
    <s v="UNPBF"/>
    <s v="LBR199-1"/>
    <s v="LBR199 UNPBF - UNPBF"/>
    <x v="3"/>
    <s v="Administration / AKV"/>
    <s v="UNPBF"/>
    <s v="7.1.0"/>
    <s v="Administration / overhead HQ"/>
    <s v="7.1"/>
    <s v="Overhead Compensation"/>
    <s v="7"/>
    <s v="Overhead Compensation"/>
    <s v="R"/>
    <s v="Income &amp; Expenditure"/>
  </r>
  <r>
    <s v="45900"/>
    <s v="Re-allocated overhead compensation"/>
    <s v="OC compensation cost"/>
    <n v="411.52"/>
    <s v="USD"/>
    <n v="202112"/>
    <d v="2021-12-30T00:00:00"/>
    <s v="GL"/>
    <n v="11001766"/>
    <s v="LBR199"/>
    <s v="UNPBF"/>
    <s v="LBR199-1"/>
    <s v="LBR199 UNPBF - UNPBF"/>
    <x v="3"/>
    <s v="Administration / AKV"/>
    <s v="UNPBF"/>
    <s v="7.1.0"/>
    <s v="Administration / overhead HQ"/>
    <s v="7.1"/>
    <s v="Overhead Compensation"/>
    <s v="7"/>
    <s v="Overhead Compensation"/>
    <s v="R"/>
    <s v="Income &amp; Expenditure"/>
  </r>
  <r>
    <s v="45900"/>
    <s v="Re-allocated overhead compensation"/>
    <s v="OC compensation cost - January 2022"/>
    <n v="-1136.78"/>
    <s v="USD"/>
    <n v="202201"/>
    <d v="2022-01-30T00:00:00"/>
    <s v="GL"/>
    <n v="11001928"/>
    <s v="LBR199"/>
    <s v="UNPBF"/>
    <s v="LBR199-1"/>
    <s v="LBR199 UNPBF - UNPBF"/>
    <x v="3"/>
    <s v="Administration / AKV"/>
    <s v="UNPBF"/>
    <s v="7.1.0"/>
    <s v="Administration / overhead HQ"/>
    <s v="7.1"/>
    <s v="Overhead Compensation"/>
    <s v="7"/>
    <s v="Overhead Compensation"/>
    <s v="R"/>
    <s v="Income &amp; Expenditure"/>
  </r>
  <r>
    <s v="45900"/>
    <s v="Re-allocated overhead compensation"/>
    <s v="Rev of # 11001928 OC compensation cost - January 2022"/>
    <n v="1136.78"/>
    <s v="USD"/>
    <n v="202201"/>
    <d v="2022-01-30T00:00:00"/>
    <s v="GL"/>
    <n v="11002415"/>
    <s v="LBR199"/>
    <s v="UNPBF"/>
    <s v="LBR199-1"/>
    <s v="LBR199 UNPBF - UNPBF"/>
    <x v="3"/>
    <s v="Administration / AKV"/>
    <s v="UNPBF"/>
    <s v="7.1.0"/>
    <s v="Administration / overhead HQ"/>
    <s v="7.1"/>
    <s v="Overhead Compensation"/>
    <s v="7"/>
    <s v="Overhead Compensation"/>
    <s v="R"/>
    <s v="Income &amp; Expenditure"/>
  </r>
  <r>
    <s v="45900"/>
    <s v="Re-allocated overhead compensation"/>
    <s v="Indirect costs (7%) for February 2022"/>
    <n v="-2701.87"/>
    <s v="USD"/>
    <n v="202202"/>
    <d v="2022-02-25T00:00:00"/>
    <s v="GL"/>
    <n v="11002059"/>
    <s v="LBR199"/>
    <s v="UNPBF"/>
    <s v="LBR199-1"/>
    <s v="LBR199 UNPBF - UNPBF"/>
    <x v="3"/>
    <s v="Administration / AKV"/>
    <s v="UNPBF"/>
    <s v="7.1.0"/>
    <s v="Administration / overhead HQ"/>
    <s v="7.1"/>
    <s v="Overhead Compensation"/>
    <s v="7"/>
    <s v="Overhead Compensation"/>
    <s v="R"/>
    <s v="Income &amp; Expenditure"/>
  </r>
  <r>
    <s v="45900"/>
    <s v="Re-allocated overhead compensation"/>
    <s v="Rev of # 11002059 Indirect costs (7%) for February 2022"/>
    <n v="2701.87"/>
    <s v="USD"/>
    <n v="202202"/>
    <d v="2022-02-25T00:00:00"/>
    <s v="GL"/>
    <n v="11002418"/>
    <s v="LBR199"/>
    <s v="UNPBF"/>
    <s v="LBR199-1"/>
    <s v="LBR199 UNPBF - UNPBF"/>
    <x v="3"/>
    <s v="Administration / AKV"/>
    <s v="UNPBF"/>
    <s v="7.1.0"/>
    <s v="Administration / overhead HQ"/>
    <s v="7.1"/>
    <s v="Overhead Compensation"/>
    <s v="7"/>
    <s v="Overhead Compensation"/>
    <s v="R"/>
    <s v="Income &amp; Expenditure"/>
  </r>
  <r>
    <s v="45900"/>
    <s v="Re-allocated overhead compensation"/>
    <s v="Indirect costs (7%) for March 2022"/>
    <n v="-5185.4799999999996"/>
    <s v="USD"/>
    <n v="202203"/>
    <d v="2022-03-30T00:00:00"/>
    <s v="GL"/>
    <n v="11002056"/>
    <s v="LBR199"/>
    <s v="UNPBF"/>
    <s v="LBR199-1"/>
    <s v="LBR199 UNPBF - UNPBF"/>
    <x v="3"/>
    <s v="Administration / AKV"/>
    <s v="UNPBF"/>
    <s v="7.1.0"/>
    <s v="Administration / overhead HQ"/>
    <s v="7.1"/>
    <s v="Overhead Compensation"/>
    <s v="7"/>
    <s v="Overhead Compensation"/>
    <s v="R"/>
    <s v="Income &amp; Expenditure"/>
  </r>
  <r>
    <s v="45900"/>
    <s v="Re-allocated overhead compensation"/>
    <s v="Rev of # 11002056 Indirect costs (7%) for March 2022"/>
    <n v="5185.4799999999996"/>
    <s v="USD"/>
    <n v="202203"/>
    <d v="2022-03-30T00:00:00"/>
    <s v="GL"/>
    <n v="11002421"/>
    <s v="LBR199"/>
    <s v="UNPBF"/>
    <s v="LBR199-1"/>
    <s v="LBR199 UNPBF - UNPBF"/>
    <x v="3"/>
    <s v="Administration / AKV"/>
    <s v="UNPBF"/>
    <s v="7.1.0"/>
    <s v="Administration / overhead HQ"/>
    <s v="7.1"/>
    <s v="Overhead Compensation"/>
    <s v="7"/>
    <s v="Overhead Compensation"/>
    <s v="R"/>
    <s v="Income &amp; Expenditure"/>
  </r>
  <r>
    <s v="48100"/>
    <s v="Supplier contract"/>
    <s v="000000011005400:CHANING AHN WONG JANG &amp; TRACI ME ABA 071000013 SECOND AND FINAL I NST ALLMENT MATERIALS PROJECT 199 USD 3.000. EM0303003657679I"/>
    <n v="3000"/>
    <s v="USD"/>
    <n v="202203"/>
    <d v="2022-03-30T00:00:00"/>
    <s v="GL"/>
    <n v="11001958"/>
    <s v="LBR199"/>
    <s v="UNPBF"/>
    <s v="LBR199-1"/>
    <s v="LBR199 UNPBF - UNPBF"/>
    <x v="4"/>
    <s v="Develop and document AI methodology and materials"/>
    <s v="UNPBF"/>
    <s v="1.3.0"/>
    <s v="Services"/>
    <s v="1.3"/>
    <s v="Services"/>
    <s v="1"/>
    <s v="Direct Activity Costs"/>
    <s v="R"/>
    <s v="Income &amp; Expenditure"/>
  </r>
  <r>
    <s v="48100"/>
    <s v="Supplier contract"/>
    <s v="000000011005400:CHANING AHN WONG JANG &amp; TRACI ME ABA 071000013 SECOND AND FINAL I NST ALLMENT MATERIALS PROJECT 199 USD 3.000. EM0303003657679I"/>
    <n v="3000"/>
    <s v="USD"/>
    <n v="202203"/>
    <d v="2022-03-30T00:00:00"/>
    <s v="BI"/>
    <n v="50000407"/>
    <s v="LBR199"/>
    <s v="UNPBF"/>
    <s v="LBR199-1"/>
    <s v="LBR199 UNPBF - UNPBF"/>
    <x v="4"/>
    <s v="Develop and document AI methodology and materials"/>
    <s v="UNPBF"/>
    <s v="1.3.0"/>
    <s v="Services"/>
    <s v="1.3"/>
    <s v="Services"/>
    <s v="1"/>
    <s v="Direct Activity Costs"/>
    <s v="R"/>
    <s v="Income &amp; Expenditure"/>
  </r>
  <r>
    <s v="48100"/>
    <s v="Supplier contract"/>
    <s v="Rev of # 50000407 - 000000011005400:CHANING AHN WONG JANG &amp; TRACI ME ABA 071000013 SECOND AND FINAL I NST ALLMENT MATERIALS PROJECT 199 USD 3.000. EM0303003657679I"/>
    <n v="3000"/>
    <s v="USD"/>
    <n v="202203"/>
    <d v="2022-03-30T00:00:00"/>
    <s v="BI"/>
    <n v="50000408"/>
    <s v="LBR199"/>
    <s v="UNPBF"/>
    <s v="LBR199-1"/>
    <s v="LBR199 UNPBF - UNPBF"/>
    <x v="4"/>
    <s v="Develop and document AI methodology and materials"/>
    <s v="UNPBF"/>
    <s v="1.3.0"/>
    <s v="Services"/>
    <s v="1.3"/>
    <s v="Services"/>
    <s v="1"/>
    <s v="Direct Activity Costs"/>
    <s v="R"/>
    <s v="Income &amp; Expenditure"/>
  </r>
  <r>
    <s v="48100"/>
    <s v="Supplier contract"/>
    <s v="Rev of # 50000407 - 000000011005400:CHANING AHN WONG JANG &amp; TRACI ME ABA 071000013 SECOND AND FINAL I NST ALLMENT MATERIALS PROJECT 199 USD 3.000. EM0303003657679I"/>
    <n v="-3000"/>
    <s v="USD"/>
    <n v="202203"/>
    <d v="2022-03-30T00:00:00"/>
    <s v="BI"/>
    <n v="50000409"/>
    <s v="LBR199"/>
    <s v="UNPBF"/>
    <s v="LBR199-1"/>
    <s v="LBR199 UNPBF - UNPBF"/>
    <x v="4"/>
    <s v="Develop and document AI methodology and materials"/>
    <s v="UNPBF"/>
    <s v="1.3.0"/>
    <s v="Services"/>
    <s v="1.3"/>
    <s v="Services"/>
    <s v="1"/>
    <s v="Direct Activity Costs"/>
    <s v="R"/>
    <s v="Income &amp; Expenditure"/>
  </r>
  <r>
    <s v="48100"/>
    <s v="Supplier contract"/>
    <s v="Rev of # 50000407 - 000000011005400:CHANING AHN WONG JANG &amp; TRACI ME ABA 071000013 SECOND AND FINAL I NST ALLMENT MATERIALS PROJECT 199 USD 3.000. EM0303003657679I"/>
    <n v="-3000"/>
    <s v="USD"/>
    <n v="202203"/>
    <d v="2022-03-30T00:00:00"/>
    <s v="BI"/>
    <n v="50000410"/>
    <s v="LBR199"/>
    <s v="UNPBF"/>
    <s v="LBR199-1"/>
    <s v="LBR199 UNPBF - UNPBF"/>
    <x v="4"/>
    <s v="Develop and document AI methodology and materials"/>
    <s v="UNPBF"/>
    <s v="1.3.0"/>
    <s v="Services"/>
    <s v="1.3"/>
    <s v="Services"/>
    <s v="1"/>
    <s v="Direct Activity Costs"/>
    <s v="R"/>
    <s v="Income &amp; Expenditure"/>
  </r>
  <r>
    <s v="48100"/>
    <s v="Supplier contract"/>
    <s v="000000022006362:consultancy payment for an editorial design of a booklet with stories for project LBR199"/>
    <n v="1500"/>
    <s v="USD"/>
    <n v="202206"/>
    <d v="2022-06-28T00:00:00"/>
    <s v="GL"/>
    <n v="11002331"/>
    <s v="LBR199"/>
    <s v="UNPBF"/>
    <s v="LBR199-1"/>
    <s v="LBR199 UNPBF - UNPBF"/>
    <x v="5"/>
    <s v="Inernational Travel"/>
    <s v="UNPBF"/>
    <s v="1.3.0"/>
    <s v="Services"/>
    <s v="1.3"/>
    <s v="Services"/>
    <s v="1"/>
    <s v="Direct Activity Costs"/>
    <s v="R"/>
    <s v="Income &amp; Expenditure"/>
  </r>
  <r>
    <s v="48100"/>
    <s v="Supplier contract"/>
    <s v="000000011006525:Charles Schwab Co. Inc. For Further Credit to: Traci Mei Lan Yoshiyama, 1250-2153 bank fee EM0807003958667I"/>
    <n v="12.62"/>
    <s v="USD"/>
    <n v="202207"/>
    <d v="2022-07-28T00:00:00"/>
    <s v="GL"/>
    <n v="11002519"/>
    <s v="LBR199"/>
    <s v="UNPBF"/>
    <s v="LBR199-1"/>
    <s v="LBR199 UNPBF - UNPBF"/>
    <x v="5"/>
    <s v="Inernational Travel"/>
    <s v="UNPBF"/>
    <s v="1.3.0"/>
    <s v="Services"/>
    <s v="1.3"/>
    <s v="Services"/>
    <s v="1"/>
    <s v="Direct Activity Costs"/>
    <s v="R"/>
    <s v="Income &amp; Expenditure"/>
  </r>
  <r>
    <s v="48100"/>
    <s v="Supplier contract"/>
    <s v="Rev of 000000011006525:Charles Schwab Co. Inc. For Further Credit to: Traci Mei Lan Yoshiyama, 1250-2153 bank fee EM0807003958667I"/>
    <n v="-12.62"/>
    <s v="USD"/>
    <n v="202208"/>
    <d v="2022-08-19T00:00:00"/>
    <s v="GL"/>
    <n v="11003014"/>
    <s v="LBR199"/>
    <s v="UNPBF"/>
    <s v="LBR199-1"/>
    <s v="LBR199 UNPBF - UNPBF"/>
    <x v="5"/>
    <s v="Inernational Travel"/>
    <s v="UNPBF"/>
    <s v="1.3.0"/>
    <s v="Services"/>
    <s v="1.3"/>
    <s v="Services"/>
    <s v="1"/>
    <s v="Direct Activity Costs"/>
    <s v="R"/>
    <s v="Income &amp; Expenditure"/>
  </r>
  <r>
    <s v="48100"/>
    <s v="Supplier contract"/>
    <s v="Corr of 000000011006525:Charles Schwab Co. Inc. For Further Credit to: Traci Mei Lan Yoshiyama, 1250-2153 bank fee EM0807003958667I"/>
    <n v="12.62"/>
    <s v="USD"/>
    <n v="202208"/>
    <d v="2022-08-19T00:00:00"/>
    <s v="GL"/>
    <n v="11003014"/>
    <s v="LBR199"/>
    <s v="UNPBF"/>
    <s v="LBR199-1"/>
    <s v="LBR199 UNPBF - UNPBF"/>
    <x v="6"/>
    <s v="Accountability Systems"/>
    <s v="UNPBF"/>
    <s v="6.1.0"/>
    <s v="Monitoring and Evaluation"/>
    <s v="6.1"/>
    <s v="Monitoring and Evaluation"/>
    <s v="6"/>
    <s v="Support"/>
    <s v="R"/>
    <s v="Income &amp; Expenditure"/>
  </r>
  <r>
    <s v="48300"/>
    <s v="Work contract"/>
    <s v="Consultancy 10% of us$5,717"/>
    <n v="571.70000000000005"/>
    <s v="USD"/>
    <n v="202103"/>
    <d v="2021-03-24T00:00:00"/>
    <s v="BT"/>
    <n v="11000345"/>
    <s v="LBR199"/>
    <s v="UNPBF"/>
    <s v="LBR199-1"/>
    <s v="LBR199 UNPBF - UNPBF"/>
    <x v="2"/>
    <s v="MEAL Activities"/>
    <s v="UNPBF"/>
    <s v="6.1.0"/>
    <s v="Monitoring and Evaluation"/>
    <s v="6.1"/>
    <s v="Monitoring and Evaluation"/>
    <s v="6"/>
    <s v="Support"/>
    <s v="R"/>
    <s v="Income &amp; Expenditure"/>
  </r>
  <r>
    <s v="48300"/>
    <s v="Work contract"/>
    <s v="Rev of # 11000345 Consultancy 10% of us$5,717"/>
    <n v="-571.70000000000005"/>
    <s v="USD"/>
    <n v="202103"/>
    <d v="2021-03-24T00:00:00"/>
    <s v="GL"/>
    <n v="11003027"/>
    <s v="LBR199"/>
    <s v="UNPBF"/>
    <s v="LBR199-1"/>
    <s v="LBR199 UNPBF - UNPBF"/>
    <x v="2"/>
    <s v="MEAL Activities"/>
    <s v="UNPBF"/>
    <s v="6.1.0"/>
    <s v="Monitoring and Evaluation"/>
    <s v="6.1"/>
    <s v="Monitoring and Evaluation"/>
    <s v="6"/>
    <s v="Support"/>
    <s v="R"/>
    <s v="Income &amp; Expenditure"/>
  </r>
  <r>
    <s v="48300"/>
    <s v="Work contract"/>
    <s v="Corr of # 11000345 Consultancy 10% of us$5,717"/>
    <n v="571.70000000000005"/>
    <s v="USD"/>
    <n v="202103"/>
    <d v="2021-03-24T00:00:00"/>
    <s v="GL"/>
    <n v="11003027"/>
    <s v="LBR199"/>
    <s v="UNPBF"/>
    <s v="LBR199-1"/>
    <s v="LBR199 UNPBF - UNPBF"/>
    <x v="6"/>
    <s v="Accountability Systems"/>
    <s v="UNPBF"/>
    <s v="6.1.0"/>
    <s v="Monitoring and Evaluation"/>
    <s v="6.1"/>
    <s v="Monitoring and Evaluation"/>
    <s v="6"/>
    <s v="Support"/>
    <s v="R"/>
    <s v="Income &amp; Expenditure"/>
  </r>
  <r>
    <s v="48300"/>
    <s v="Work contract"/>
    <s v="Cancelled 210716 11000839 Consultant 40% 2nd pmt May 2021"/>
    <n v="-2286.8000000000002"/>
    <s v="USD"/>
    <n v="202101"/>
    <d v="2021-05-21T00:00:00"/>
    <s v="RV"/>
    <n v="100058"/>
    <s v="LBR199"/>
    <s v="UNPBF"/>
    <s v="LBR199-1"/>
    <s v="LBR199 UNPBF - UNPBF"/>
    <x v="2"/>
    <s v="MEAL Activities"/>
    <s v="UNPBF"/>
    <s v="6.1.0"/>
    <s v="Monitoring and Evaluation"/>
    <s v="6.1"/>
    <s v="Monitoring and Evaluation"/>
    <s v="6"/>
    <s v="Support"/>
    <s v="R"/>
    <s v="Income &amp; Expenditure"/>
  </r>
  <r>
    <s v="48300"/>
    <s v="Work contract"/>
    <s v="Consultant 40% 2nd pmt May 2021"/>
    <n v="2286.8000000000002"/>
    <s v="USD"/>
    <n v="202101"/>
    <d v="2021-05-21T00:00:00"/>
    <s v="BT"/>
    <n v="11000839"/>
    <s v="LBR199"/>
    <s v="UNPBF"/>
    <s v="LBR199-1"/>
    <s v="LBR199 UNPBF - UNPBF"/>
    <x v="2"/>
    <s v="MEAL Activities"/>
    <s v="UNPBF"/>
    <s v="6.1.0"/>
    <s v="Monitoring and Evaluation"/>
    <s v="6.1"/>
    <s v="Monitoring and Evaluation"/>
    <s v="6"/>
    <s v="Support"/>
    <s v="R"/>
    <s v="Income &amp; Expenditure"/>
  </r>
  <r>
    <s v="48300"/>
    <s v="Work contract"/>
    <s v="Consultant 40% 2nd pmt May 2021"/>
    <n v="2286.8000000000002"/>
    <s v="USD"/>
    <n v="202105"/>
    <d v="2021-05-28T00:00:00"/>
    <s v="BT"/>
    <n v="11000928"/>
    <s v="LBR199"/>
    <s v="UNPBF"/>
    <s v="LBR199-1"/>
    <s v="LBR199 UNPBF - UNPBF"/>
    <x v="2"/>
    <s v="MEAL Activities"/>
    <s v="UNPBF"/>
    <s v="6.1.0"/>
    <s v="Monitoring and Evaluation"/>
    <s v="6.1"/>
    <s v="Monitoring and Evaluation"/>
    <s v="6"/>
    <s v="Support"/>
    <s v="R"/>
    <s v="Income &amp; Expenditure"/>
  </r>
  <r>
    <s v="48300"/>
    <s v="Work contract"/>
    <s v="Consultancy final 10% of us$5,717"/>
    <n v="571.70000000000005"/>
    <s v="USD"/>
    <n v="202107"/>
    <d v="2021-07-08T00:00:00"/>
    <s v="BT"/>
    <n v="11001036"/>
    <s v="LBR199"/>
    <s v="UNPBF"/>
    <s v="LBR199-1"/>
    <s v="LBR199 UNPBF - UNPBF"/>
    <x v="2"/>
    <s v="MEAL Activities"/>
    <s v="UNPBF"/>
    <s v="6.1.0"/>
    <s v="Monitoring and Evaluation"/>
    <s v="6.1"/>
    <s v="Monitoring and Evaluation"/>
    <s v="6"/>
    <s v="Support"/>
    <s v="R"/>
    <s v="Income &amp; Expenditure"/>
  </r>
  <r>
    <s v="48300"/>
    <s v="Work contract"/>
    <s v="Rev # 11001036 Consultancy final 10% of us$5,717"/>
    <n v="-571.70000000000005"/>
    <s v="USD"/>
    <n v="202107"/>
    <d v="2021-07-08T00:00:00"/>
    <s v="GL"/>
    <n v="11003028"/>
    <s v="LBR199"/>
    <s v="UNPBF"/>
    <s v="LBR199-1"/>
    <s v="LBR199 UNPBF - UNPBF"/>
    <x v="2"/>
    <s v="MEAL Activities"/>
    <s v="UNPBF"/>
    <s v="6.1.0"/>
    <s v="Monitoring and Evaluation"/>
    <s v="6.1"/>
    <s v="Monitoring and Evaluation"/>
    <s v="6"/>
    <s v="Support"/>
    <s v="R"/>
    <s v="Income &amp; Expenditure"/>
  </r>
  <r>
    <s v="48300"/>
    <s v="Work contract"/>
    <s v="Corr # 11001036 Consultancy final 10% of us$5,717"/>
    <n v="571.70000000000005"/>
    <s v="USD"/>
    <n v="202107"/>
    <d v="2021-07-08T00:00:00"/>
    <s v="GL"/>
    <n v="11003028"/>
    <s v="LBR199"/>
    <s v="UNPBF"/>
    <s v="LBR199-1"/>
    <s v="LBR199 UNPBF - UNPBF"/>
    <x v="6"/>
    <s v="Accountability Systems"/>
    <s v="UNPBF"/>
    <s v="6.1.0"/>
    <s v="Monitoring and Evaluation"/>
    <s v="6.1"/>
    <s v="Monitoring and Evaluation"/>
    <s v="6"/>
    <s v="Support"/>
    <s v="R"/>
    <s v="Income &amp; Expenditure"/>
  </r>
  <r>
    <s v="48300"/>
    <s v="Work contract"/>
    <s v="Implementation 12 visits key Blocking actors (BCWO))"/>
    <n v="1200"/>
    <s v="USD"/>
    <n v="202108"/>
    <d v="2021-08-02T00:00:00"/>
    <s v="BT"/>
    <n v="11001144"/>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Implementation 12 visits key Blocking actors (NRRWL)"/>
    <n v="1200"/>
    <s v="USD"/>
    <n v="202108"/>
    <d v="2021-08-02T00:00:00"/>
    <s v="BT"/>
    <n v="11001144"/>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Implementation 18 visits key enabling actors (BCWO))"/>
    <n v="1800"/>
    <s v="USD"/>
    <n v="202108"/>
    <d v="2021-08-02T00:00:00"/>
    <s v="BT"/>
    <n v="11001144"/>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Implementation 18 visits key enabling actors (NRWL)"/>
    <n v="1800"/>
    <s v="USD"/>
    <n v="202108"/>
    <d v="2021-08-02T00:00:00"/>
    <s v="BT"/>
    <n v="11001144"/>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PBO tr1 installment Monitoring Aug 2021"/>
    <n v="3000"/>
    <s v="USD"/>
    <n v="202108"/>
    <d v="2021-08-02T00:00:00"/>
    <s v="BT"/>
    <n v="11001144"/>
    <s v="LBR199"/>
    <s v="UNPBF"/>
    <s v="LBR199-1"/>
    <s v="LBR199 UNPBF - UNPBF"/>
    <x v="2"/>
    <s v="MEAL Activities"/>
    <s v="UNPBF"/>
    <s v="6.1.0"/>
    <s v="Monitoring and Evaluation"/>
    <s v="6.1"/>
    <s v="Monitoring and Evaluation"/>
    <s v="6"/>
    <s v="Support"/>
    <s v="R"/>
    <s v="Income &amp; Expenditure"/>
  </r>
  <r>
    <s v="48300"/>
    <s v="Work contract"/>
    <s v="Implementation 50 appreciative inquiry visits (BCWO))"/>
    <n v="7500"/>
    <s v="USD"/>
    <n v="202108"/>
    <d v="2021-08-02T00:00:00"/>
    <s v="BT"/>
    <n v="11001144"/>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Implementation 50 appreciative inquiry visits (NRWL)"/>
    <n v="7500"/>
    <s v="USD"/>
    <n v="202108"/>
    <d v="2021-08-02T00:00:00"/>
    <s v="BT"/>
    <n v="11001144"/>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CSO IMPACT GIRLS 12 visits with key blocking actors"/>
    <n v="1200"/>
    <s v="USD"/>
    <n v="202108"/>
    <d v="2021-08-30T00:00:00"/>
    <s v="GL"/>
    <n v="11001142"/>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CSO YWCA-MoH 18 visits with key blocking actors"/>
    <n v="1200"/>
    <s v="USD"/>
    <n v="202108"/>
    <d v="2021-08-30T00:00:00"/>
    <s v="GL"/>
    <n v="11001142"/>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CSO IMPACT GRILS 18 visits with key enabling actors"/>
    <n v="1800"/>
    <s v="USD"/>
    <n v="202108"/>
    <d v="2021-08-30T00:00:00"/>
    <s v="GL"/>
    <n v="11001142"/>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CSO YWCA-MoH 18 visits with key enabling actors"/>
    <n v="1800"/>
    <s v="USD"/>
    <n v="202108"/>
    <d v="2021-08-30T00:00:00"/>
    <s v="GL"/>
    <n v="11001142"/>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CSO IMPACT GIRLS 50 appreciative inquiry visits with women groups"/>
    <n v="7500"/>
    <s v="USD"/>
    <n v="202108"/>
    <d v="2021-08-30T00:00:00"/>
    <s v="GL"/>
    <n v="11001142"/>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CSO YWCA-MoH 50 appreciative inquiry visits with women groups"/>
    <n v="7500"/>
    <s v="USD"/>
    <n v="202108"/>
    <d v="2021-08-30T00:00:00"/>
    <s v="GL"/>
    <n v="11001142"/>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CHQ UBA 00864407:  Printing of 10 pcs of Sign boards  ( 4ft *4ft) 70% pmt."/>
    <n v="1295"/>
    <s v="USD"/>
    <n v="202111"/>
    <d v="2021-11-26T00:00:00"/>
    <s v="BT"/>
    <n v="11001507"/>
    <s v="LBR199"/>
    <s v="UNPBF"/>
    <s v="LBR199-1"/>
    <s v="LBR199 UNPBF - UNPBF"/>
    <x v="10"/>
    <s v="Development learning publications and visibility materials"/>
    <s v="UNPBF"/>
    <s v="1.3.0"/>
    <s v="Services"/>
    <s v="1.3"/>
    <s v="Services"/>
    <s v="1"/>
    <s v="Direct Activity Costs"/>
    <s v="R"/>
    <s v="Income &amp; Expenditure"/>
  </r>
  <r>
    <s v="48300"/>
    <s v="Work contract"/>
    <s v="CHQ UBA 00864406:  Printing of 10 pcs of Sign boards  ( 4ft *4ft) 70% pmt."/>
    <n v="1400"/>
    <s v="USD"/>
    <n v="202111"/>
    <d v="2021-11-26T00:00:00"/>
    <s v="BT"/>
    <n v="11001507"/>
    <s v="LBR199"/>
    <s v="UNPBF"/>
    <s v="LBR199-1"/>
    <s v="LBR199 UNPBF - UNPBF"/>
    <x v="10"/>
    <s v="Development learning publications and visibility materials"/>
    <s v="UNPBF"/>
    <s v="1.3.0"/>
    <s v="Services"/>
    <s v="1.3"/>
    <s v="Services"/>
    <s v="1"/>
    <s v="Direct Activity Costs"/>
    <s v="R"/>
    <s v="Income &amp; Expenditure"/>
  </r>
  <r>
    <s v="48300"/>
    <s v="Work contract"/>
    <s v="CHQ UBA 01538385 Printing of 10 pcs of Sign boards ( 4ft *4ft) final pmt."/>
    <n v="600"/>
    <s v="USD"/>
    <n v="202112"/>
    <d v="2021-12-02T00:00:00"/>
    <s v="BT"/>
    <n v="11001641"/>
    <s v="LBR199"/>
    <s v="UNPBF"/>
    <s v="LBR199-1"/>
    <s v="LBR199 UNPBF - UNPBF"/>
    <x v="10"/>
    <s v="Development learning publications and visibility materials"/>
    <s v="UNPBF"/>
    <s v="1.3.0"/>
    <s v="Services"/>
    <s v="1.3"/>
    <s v="Services"/>
    <s v="1"/>
    <s v="Direct Activity Costs"/>
    <s v="R"/>
    <s v="Income &amp; Expenditure"/>
  </r>
  <r>
    <s v="48300"/>
    <s v="Work contract"/>
    <s v="CSO Bong County Women    48 visits with key blockers actors 2nd Installment Feb 22"/>
    <n v="960"/>
    <s v="USD"/>
    <n v="202202"/>
    <d v="2022-02-01T00:00:00"/>
    <s v="BT"/>
    <n v="11001909"/>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CSO Bong County Women 18 visits with key enabling actors 2nd Installment Feb 22"/>
    <n v="1440"/>
    <s v="USD"/>
    <n v="202202"/>
    <d v="2022-02-01T00:00:00"/>
    <s v="BT"/>
    <n v="11001909"/>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CSO Bong County Women 200 appreciative inquiry visits with key enabling actors 2nd Installment Feb 22"/>
    <n v="6000"/>
    <s v="USD"/>
    <n v="202202"/>
    <d v="2022-02-01T00:00:00"/>
    <s v="BT"/>
    <n v="11001909"/>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CSO tr2 Pmt 48 Al blockers visits  YWCA/MOH Feb 22"/>
    <n v="960"/>
    <s v="USD"/>
    <n v="202202"/>
    <d v="2022-02-25T00:00:00"/>
    <s v="BT"/>
    <n v="11001910"/>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CSO tr2 Pmt 72 enabling visits  YWCA/MOH Feb 22"/>
    <n v="1440"/>
    <s v="USD"/>
    <n v="202202"/>
    <d v="2022-02-25T00:00:00"/>
    <s v="BT"/>
    <n v="11001910"/>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CSO tr2 Pmt 200 appreciative inquiry visits  YWCA/MOH Feb 22"/>
    <n v="6000"/>
    <s v="USD"/>
    <n v="202202"/>
    <d v="2022-02-25T00:00:00"/>
    <s v="BT"/>
    <n v="11001910"/>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CSO tr2 Pmt 48 Al blockers visits Bong county Women Organization Feb 22"/>
    <n v="960"/>
    <s v="USD"/>
    <n v="202202"/>
    <d v="2022-02-27T00:00:00"/>
    <s v="BT"/>
    <n v="11001925"/>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CSO tr2 Pmt 72 enabling visits Bong county Women Organization  Feb 22"/>
    <n v="1440"/>
    <s v="USD"/>
    <n v="202202"/>
    <d v="2022-02-27T00:00:00"/>
    <s v="BT"/>
    <n v="11001925"/>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CSO tr2 Pmt 200 appreciative inquiry visits Bong county Women Organization Feb 22"/>
    <n v="6000"/>
    <s v="USD"/>
    <n v="202202"/>
    <d v="2022-02-27T00:00:00"/>
    <s v="BT"/>
    <n v="11001925"/>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2nd CSO IMPACT GRILS 18 visits with key blocker actors Mar 22"/>
    <n v="960"/>
    <s v="USD"/>
    <n v="202203"/>
    <d v="2022-03-01T00:00:00"/>
    <s v="BT"/>
    <n v="11001965"/>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300"/>
    <s v="Work contract"/>
    <s v="2nd Installment CSO IMPACT GRILS 18 visits with key enabling actors Mar 22"/>
    <n v="1440"/>
    <s v="USD"/>
    <n v="202203"/>
    <d v="2022-03-01T00:00:00"/>
    <s v="BT"/>
    <n v="11001965"/>
    <s v="LBR199"/>
    <s v="UNPBF"/>
    <s v="LBR199-1"/>
    <s v="LBR199 UNPBF - UNPBF"/>
    <x v="8"/>
    <s v="Implementation 72 AI visits with key enabling actors by local women led organizations (6 per key actor)"/>
    <s v="UNPBF"/>
    <s v="1.3.0"/>
    <s v="Services"/>
    <s v="1.3"/>
    <s v="Services"/>
    <s v="1"/>
    <s v="Direct Activity Costs"/>
    <s v="R"/>
    <s v="Income &amp; Expenditure"/>
  </r>
  <r>
    <s v="48300"/>
    <s v="Work contract"/>
    <s v="2nd CSO IMPACT GIRLS appreciative inquiry visits with women groups Mar 22"/>
    <n v="6000"/>
    <s v="USD"/>
    <n v="202203"/>
    <d v="2022-03-01T00:00:00"/>
    <s v="BT"/>
    <n v="11001965"/>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300"/>
    <s v="Work contract"/>
    <s v="Monitoring CSOs 20 communities  Bong &amp; Montserrado PBO Mar 22"/>
    <n v="4500"/>
    <s v="USD"/>
    <n v="202203"/>
    <d v="2022-03-01T00:00:00"/>
    <s v="BT"/>
    <n v="11001983"/>
    <s v="LBR199"/>
    <s v="UNPBF"/>
    <s v="LBR199-1"/>
    <s v="LBR199 UNPBF - UNPBF"/>
    <x v="2"/>
    <s v="MEAL Activities"/>
    <s v="UNPBF"/>
    <s v="6.1.0"/>
    <s v="Monitoring and Evaluation"/>
    <s v="6.1"/>
    <s v="Monitoring and Evaluation"/>
    <s v="6"/>
    <s v="Support"/>
    <s v="R"/>
    <s v="Income &amp; Expenditure"/>
  </r>
  <r>
    <s v="48300"/>
    <s v="Work contract"/>
    <s v="Catering LBR199 closure activities Jun 22"/>
    <n v="3240"/>
    <s v="USD"/>
    <n v="202206"/>
    <d v="2022-06-29T00:00:00"/>
    <s v="BT"/>
    <n v="11002325"/>
    <s v="LBR199"/>
    <s v="UNPBF"/>
    <s v="LBR199-1"/>
    <s v="LBR199 UNPBF - UNPBF"/>
    <x v="11"/>
    <s v="County workshops with women’s groups and local authorities and traditional leaders"/>
    <s v="UNPBF"/>
    <s v="1.3.0"/>
    <s v="Services"/>
    <s v="1.3"/>
    <s v="Services"/>
    <s v="1"/>
    <s v="Direct Activity Costs"/>
    <s v="R"/>
    <s v="Income &amp; Expenditure"/>
  </r>
  <r>
    <s v="48300"/>
    <s v="Work contract"/>
    <s v="Rev of Catering LBR199 closure activities Jun 22"/>
    <n v="-3240"/>
    <s v="USD"/>
    <n v="202208"/>
    <d v="2022-08-19T00:00:00"/>
    <s v="GL"/>
    <n v="11003013"/>
    <s v="LBR199"/>
    <s v="UNPBF"/>
    <s v="LBR199-1"/>
    <s v="LBR199 UNPBF - UNPBF"/>
    <x v="11"/>
    <s v="County workshops with women’s groups and local authorities and traditional leaders"/>
    <s v="UNPBF"/>
    <s v="1.3.0"/>
    <s v="Services"/>
    <s v="1.3"/>
    <s v="Services"/>
    <s v="1"/>
    <s v="Direct Activity Costs"/>
    <s v="R"/>
    <s v="Income &amp; Expenditure"/>
  </r>
  <r>
    <s v="48300"/>
    <s v="Work contract"/>
    <s v="Corr of Catering LBR199 closure activities Jun 22"/>
    <n v="3240"/>
    <s v="USD"/>
    <n v="202208"/>
    <d v="2022-08-19T00:00:00"/>
    <s v="GL"/>
    <n v="11003013"/>
    <s v="LBR199"/>
    <s v="UNPBF"/>
    <s v="LBR199-1"/>
    <s v="LBR199 UNPBF - UNPBF"/>
    <x v="4"/>
    <s v="Develop and document AI methodology and materials"/>
    <s v="UNPBF"/>
    <s v="1.3.0"/>
    <s v="Services"/>
    <s v="1.3"/>
    <s v="Services"/>
    <s v="1"/>
    <s v="Direct Activity Costs"/>
    <s v="R"/>
    <s v="Income &amp; Expenditure"/>
  </r>
  <r>
    <s v="48400"/>
    <s v="Training"/>
    <s v="CPV2104036: Printing of project fact sheet - 20 sets all in colour"/>
    <n v="50"/>
    <s v="USD"/>
    <n v="202104"/>
    <d v="2021-04-16T00:00:00"/>
    <s v="CA"/>
    <n v="11000527"/>
    <s v="LBR199"/>
    <s v="UNPBF"/>
    <s v="LBR199-1"/>
    <s v="LBR199 UNPBF - UNPBF"/>
    <x v="12"/>
    <s v="Inception, launch and coordination"/>
    <s v="UNPBF"/>
    <s v="1.3.0"/>
    <s v="Services"/>
    <s v="1.3"/>
    <s v="Services"/>
    <s v="1"/>
    <s v="Direct Activity Costs"/>
    <s v="R"/>
    <s v="Income &amp; Expenditure"/>
  </r>
  <r>
    <s v="48400"/>
    <s v="Training"/>
    <s v="Participants feeding and Transportation"/>
    <n v="688"/>
    <s v="USD"/>
    <n v="202107"/>
    <d v="2021-07-21T00:00:00"/>
    <s v="CA"/>
    <n v="11000970"/>
    <s v="LBR199"/>
    <s v="UNPBF"/>
    <s v="LBR199-1"/>
    <s v="LBR199 UNPBF - UNPBF"/>
    <x v="13"/>
    <s v="Conduct regular power and context analysis supported by local women led organizations"/>
    <s v="UNPBF"/>
    <s v="1.3.0"/>
    <s v="Services"/>
    <s v="1.3"/>
    <s v="Services"/>
    <s v="1"/>
    <s v="Direct Activity Costs"/>
    <s v="R"/>
    <s v="Income &amp; Expenditure"/>
  </r>
  <r>
    <s v="48400"/>
    <s v="Training"/>
    <s v="Perdiem and Accommodation for 2 Project  staff and Driver - 13 days"/>
    <n v="1680"/>
    <s v="USD"/>
    <n v="202107"/>
    <d v="2021-07-21T00:00:00"/>
    <s v="CA"/>
    <n v="11000970"/>
    <s v="LBR199"/>
    <s v="UNPBF"/>
    <s v="LBR199-1"/>
    <s v="LBR199 UNPBF - UNPBF"/>
    <x v="14"/>
    <s v="Per Diems"/>
    <s v="UNPBF"/>
    <s v="1.3.0"/>
    <s v="Services"/>
    <s v="1.3"/>
    <s v="Services"/>
    <s v="1"/>
    <s v="Direct Activity Costs"/>
    <s v="R"/>
    <s v="Income &amp; Expenditure"/>
  </r>
  <r>
    <s v="48400"/>
    <s v="Training"/>
    <s v="Liquidation: on CPV2107028-  To Conduct regular Training in Bong County ( Accommodation, Feeding and Transportation)"/>
    <n v="1660"/>
    <s v="USD"/>
    <n v="202108"/>
    <d v="2021-08-26T00:00:00"/>
    <s v="CA"/>
    <n v="11001063"/>
    <s v="LBR199"/>
    <s v="UNPBF"/>
    <s v="LBR199-1"/>
    <s v="LBR199 UNPBF - UNPBF"/>
    <x v="13"/>
    <s v="Conduct regular power and context analysis supported by local women led organizations"/>
    <s v="UNPBF"/>
    <s v="1.3.0"/>
    <s v="Services"/>
    <s v="1.3"/>
    <s v="Services"/>
    <s v="1"/>
    <s v="Direct Activity Costs"/>
    <s v="R"/>
    <s v="Income &amp; Expenditure"/>
  </r>
  <r>
    <s v="48400"/>
    <s v="Training"/>
    <s v="Liquidation - on CPV2108017- W/Advance on Refresher Training for CSOs in Bong &amp; Montserrado counties"/>
    <n v="2138"/>
    <s v="USD"/>
    <n v="202108"/>
    <d v="2021-08-26T00:00:00"/>
    <s v="CA"/>
    <n v="11001064"/>
    <s v="LBR199"/>
    <s v="UNPBF"/>
    <s v="LBR199-1"/>
    <s v="LBR199 UNPBF - UNPBF"/>
    <x v="12"/>
    <s v="Inception, launch and coordination"/>
    <s v="UNPBF"/>
    <s v="1.3.0"/>
    <s v="Services"/>
    <s v="1.3"/>
    <s v="Services"/>
    <s v="1"/>
    <s v="Direct Activity Costs"/>
    <s v="R"/>
    <s v="Income &amp; Expenditure"/>
  </r>
  <r>
    <s v="48400"/>
    <s v="Training"/>
    <s v="CPV2108071:  Transportation of 2 CSO  ( Bike Hire)for 4 days"/>
    <n v="275"/>
    <s v="USD"/>
    <n v="202108"/>
    <d v="2021-08-27T00:00:00"/>
    <s v="CA"/>
    <n v="11001108"/>
    <s v="LBR199"/>
    <s v="UNPBF"/>
    <s v="LBR199-1"/>
    <s v="LBR199 UNPBF - UNPBF"/>
    <x v="12"/>
    <s v="Inception, launch and coordination"/>
    <s v="UNPBF"/>
    <s v="1.3.0"/>
    <s v="Services"/>
    <s v="1.3"/>
    <s v="Services"/>
    <s v="1"/>
    <s v="Direct Activity Costs"/>
    <s v="R"/>
    <s v="Income &amp; Expenditure"/>
  </r>
  <r>
    <s v="48400"/>
    <s v="Training"/>
    <s v="000000022004251:NLD to LBR Traci Yoshiyama 1st Instalm Materials for the Al approach under LBR199"/>
    <n v="3000"/>
    <s v="USD"/>
    <n v="202109"/>
    <d v="2021-09-27T00:00:00"/>
    <s v="BI"/>
    <n v="50000221"/>
    <s v="LBR199"/>
    <s v="UNPBF"/>
    <s v="LBR199-1"/>
    <s v="LBR199 UNPBF - UNPBF"/>
    <x v="4"/>
    <s v="Develop and document AI methodology and materials"/>
    <s v="UNPBF"/>
    <s v="1.3.0"/>
    <s v="Services"/>
    <s v="1.3"/>
    <s v="Services"/>
    <s v="1"/>
    <s v="Direct Activity Costs"/>
    <s v="R"/>
    <s v="Income &amp; Expenditure"/>
  </r>
  <r>
    <s v="48400"/>
    <s v="Training"/>
    <s v="CPV2112018: Bill Board Erection -"/>
    <n v="184"/>
    <s v="USD"/>
    <n v="202107"/>
    <d v="2021-12-01T00:00:00"/>
    <s v="CA"/>
    <n v="11001636"/>
    <s v="LBR199"/>
    <s v="UNPBF"/>
    <s v="LBR199-1"/>
    <s v="LBR199 UNPBF - UNPBF"/>
    <x v="10"/>
    <s v="Development learning publications and visibility materials"/>
    <s v="UNPBF"/>
    <s v="1.3.0"/>
    <s v="Services"/>
    <s v="1.3"/>
    <s v="Services"/>
    <s v="1"/>
    <s v="Direct Activity Costs"/>
    <s v="R"/>
    <s v="Income &amp; Expenditure"/>
  </r>
  <r>
    <s v="48400"/>
    <s v="Training"/>
    <s v="CPV2112018:  Staff Travelling Perdiem &amp; Accommodation"/>
    <n v="320"/>
    <s v="USD"/>
    <n v="202107"/>
    <d v="2021-12-01T00:00:00"/>
    <s v="CA"/>
    <n v="11001636"/>
    <s v="LBR199"/>
    <s v="UNPBF"/>
    <s v="LBR199-1"/>
    <s v="LBR199 UNPBF - UNPBF"/>
    <x v="15"/>
    <s v="Supervision appreciative inquiry visits women's groups"/>
    <s v="UNPBF"/>
    <s v="1.3.0"/>
    <s v="Services"/>
    <s v="1.3"/>
    <s v="Services"/>
    <s v="1"/>
    <s v="Direct Activity Costs"/>
    <s v="R"/>
    <s v="Income &amp; Expenditure"/>
  </r>
  <r>
    <s v="48400"/>
    <s v="Training"/>
    <s v="CPV2112018:  Accommodation &amp; Feeding  for participants"/>
    <n v="507"/>
    <s v="USD"/>
    <n v="202107"/>
    <d v="2021-12-01T00:00:00"/>
    <s v="CA"/>
    <n v="11001636"/>
    <s v="LBR199"/>
    <s v="UNPBF"/>
    <s v="LBR199-1"/>
    <s v="LBR199 UNPBF - UNPBF"/>
    <x v="16"/>
    <s v="Review and feedback sessions in communities with women's groups and CSOs"/>
    <s v="UNPBF"/>
    <s v="1.3.0"/>
    <s v="Services"/>
    <s v="1.3"/>
    <s v="Services"/>
    <s v="1"/>
    <s v="Direct Activity Costs"/>
    <s v="R"/>
    <s v="Income &amp; Expenditure"/>
  </r>
  <r>
    <s v="48400"/>
    <s v="Training"/>
    <s v="W/Liquidation on CSO training activities"/>
    <n v="2887.73"/>
    <s v="USD"/>
    <n v="202112"/>
    <d v="2021-12-29T00:00:00"/>
    <s v="BI"/>
    <n v="50000313"/>
    <s v="LBR199"/>
    <s v="UNPBF"/>
    <s v="LBR199-1"/>
    <s v="LBR199 UNPBF - UNPBF"/>
    <x v="12"/>
    <s v="Inception, launch and coordination"/>
    <s v="UNPBF"/>
    <s v="1.3.0"/>
    <s v="Services"/>
    <s v="1.3"/>
    <s v="Services"/>
    <s v="1"/>
    <s v="Direct Activity Costs"/>
    <s v="R"/>
    <s v="Income &amp; Expenditure"/>
  </r>
  <r>
    <s v="48400"/>
    <s v="Training"/>
    <s v="CHQ UBA 00864432:  Catering  service - 17 person for 10ndays - @ 15.00  - Gbarnga"/>
    <n v="1170"/>
    <s v="USD"/>
    <n v="202201"/>
    <d v="2022-01-21T00:00:00"/>
    <s v="BT"/>
    <n v="11001790"/>
    <s v="LBR199"/>
    <s v="UNPBF"/>
    <s v="LBR199-1"/>
    <s v="LBR199 UNPBF - UNPBF"/>
    <x v="17"/>
    <s v="Capacity building local CSOs on accountability and integrity framework"/>
    <s v="UNPBF"/>
    <s v="1.3.0"/>
    <s v="Services"/>
    <s v="1.3"/>
    <s v="Services"/>
    <s v="1"/>
    <s v="Direct Activity Costs"/>
    <s v="R"/>
    <s v="Income &amp; Expenditure"/>
  </r>
  <r>
    <s v="48400"/>
    <s v="Training"/>
    <s v="CPV2201058:  Refresher &amp; Financial Training   for  CSO - Stationery, Hall rental, Transportation &amp; Accommodation for CSOs"/>
    <n v="2595"/>
    <s v="USD"/>
    <n v="202201"/>
    <d v="2022-01-27T00:00:00"/>
    <s v="CA"/>
    <n v="11001775"/>
    <s v="LBR199"/>
    <s v="UNPBF"/>
    <s v="LBR199-1"/>
    <s v="LBR199 UNPBF - UNPBF"/>
    <x v="17"/>
    <s v="Capacity building local CSOs on accountability and integrity framework"/>
    <s v="UNPBF"/>
    <s v="1.3.0"/>
    <s v="Services"/>
    <s v="1.3"/>
    <s v="Services"/>
    <s v="1"/>
    <s v="Direct Activity Costs"/>
    <s v="R"/>
    <s v="Income &amp; Expenditure"/>
  </r>
  <r>
    <s v="48400"/>
    <s v="Training"/>
    <s v="CHQ ECO 01634820:  Feeding &amp; Accommodation- Alycke Russen"/>
    <n v="988"/>
    <s v="USD"/>
    <n v="202205"/>
    <d v="2022-05-19T00:00:00"/>
    <s v="BT"/>
    <n v="11002180"/>
    <s v="LBR199"/>
    <s v="UNPBF"/>
    <s v="LBR199-1"/>
    <s v="LBR199 UNPBF - UNPBF"/>
    <x v="15"/>
    <s v="Supervision appreciative inquiry visits women's groups"/>
    <s v="UNPBF"/>
    <s v="1.3.0"/>
    <s v="Services"/>
    <s v="1.3"/>
    <s v="Services"/>
    <s v="1"/>
    <s v="Direct Activity Costs"/>
    <s v="R"/>
    <s v="Income &amp; Expenditure"/>
  </r>
  <r>
    <s v="48500"/>
    <s v="Other direct costs"/>
    <s v="CHQ Eco 01406927: Printing of Pull up Banner  - 3 Sets"/>
    <n v="990"/>
    <s v="USD"/>
    <n v="202105"/>
    <d v="2021-05-20T00:00:00"/>
    <s v="PI"/>
    <n v="22000112"/>
    <s v="LBR199"/>
    <s v="UNPBF"/>
    <s v="LBR199-1"/>
    <s v="LBR199 UNPBF - UNPBF"/>
    <x v="12"/>
    <s v="Inception, launch and coordination"/>
    <s v="UNPBF"/>
    <s v="1.3.0"/>
    <s v="Services"/>
    <s v="1.3"/>
    <s v="Services"/>
    <s v="1"/>
    <s v="Direct Activity Costs"/>
    <s v="R"/>
    <s v="Income &amp; Expenditure"/>
  </r>
  <r>
    <s v="48500"/>
    <s v="Other direct costs"/>
    <s v="W/Advance Liquidated - from CPV2105064"/>
    <n v="380"/>
    <s v="USD"/>
    <n v="202105"/>
    <d v="2021-05-26T00:00:00"/>
    <s v="CA"/>
    <n v="11000754"/>
    <s v="LBR199"/>
    <s v="UNPBF"/>
    <s v="LBR199-1"/>
    <s v="LBR199 UNPBF - UNPBF"/>
    <x v="12"/>
    <s v="Inception, launch and coordination"/>
    <s v="UNPBF"/>
    <s v="1.3.0"/>
    <s v="Services"/>
    <s v="1.3"/>
    <s v="Services"/>
    <s v="1"/>
    <s v="Direct Activity Costs"/>
    <s v="R"/>
    <s v="Income &amp; Expenditure"/>
  </r>
  <r>
    <s v="48500"/>
    <s v="Other direct costs"/>
    <s v="CPV2106001:  Perdiem and Accommodations - 3 staff - 3 days &amp; 2 Nights"/>
    <n v="250"/>
    <s v="USD"/>
    <n v="202106"/>
    <d v="2021-06-01T00:00:00"/>
    <s v="CA"/>
    <n v="11000805"/>
    <s v="LBR199"/>
    <s v="UNPBF"/>
    <s v="LBR199-1"/>
    <s v="LBR199 UNPBF - UNPBF"/>
    <x v="14"/>
    <s v="Per Diems"/>
    <s v="UNPBF"/>
    <s v="1.3.0"/>
    <s v="Services"/>
    <s v="1.3"/>
    <s v="Services"/>
    <s v="1"/>
    <s v="Direct Activity Costs"/>
    <s v="R"/>
    <s v="Income &amp; Expenditure"/>
  </r>
  <r>
    <s v="48500"/>
    <s v="Other direct costs"/>
    <s v="CPV2106026: Hall rental"/>
    <n v="200"/>
    <s v="USD"/>
    <n v="202106"/>
    <d v="2021-06-08T00:00:00"/>
    <s v="CA"/>
    <n v="11000825"/>
    <s v="LBR199"/>
    <s v="UNPBF"/>
    <s v="LBR199-1"/>
    <s v="LBR199 UNPBF - UNPBF"/>
    <x v="12"/>
    <s v="Inception, launch and coordination"/>
    <s v="UNPBF"/>
    <s v="1.3.0"/>
    <s v="Services"/>
    <s v="1.3"/>
    <s v="Services"/>
    <s v="1"/>
    <s v="Direct Activity Costs"/>
    <s v="R"/>
    <s v="Income &amp; Expenditure"/>
  </r>
  <r>
    <s v="48500"/>
    <s v="Other direct costs"/>
    <s v="Media Coverage"/>
    <n v="20"/>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11 Gal. Fuel used during inception and launch"/>
    <n v="43.08"/>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Hall Rental - Montserrado"/>
    <n v="100"/>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Hall Rental - Bong County -"/>
    <n v="125"/>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Transportation Reimbursement - 40 persons"/>
    <n v="370"/>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Nose mask and Stationery"/>
    <n v="420"/>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Feeding &amp; Accommodation -  Staff &amp; driver"/>
    <n v="880"/>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Participants Feeding - 20 persons- Inception Meeting- Bong County"/>
    <n v="1000"/>
    <s v="USD"/>
    <n v="202106"/>
    <d v="2021-06-17T00:00:00"/>
    <s v="CA"/>
    <n v="11000769"/>
    <s v="LBR199"/>
    <s v="UNPBF"/>
    <s v="LBR199-1"/>
    <s v="LBR199 UNPBF - UNPBF"/>
    <x v="4"/>
    <s v="Develop and document AI methodology and materials"/>
    <s v="UNPBF"/>
    <s v="1.3.0"/>
    <s v="Services"/>
    <s v="1.3"/>
    <s v="Services"/>
    <s v="1"/>
    <s v="Direct Activity Costs"/>
    <s v="R"/>
    <s v="Income &amp; Expenditure"/>
  </r>
  <r>
    <s v="48500"/>
    <s v="Other direct costs"/>
    <s v="Participants Feeding  - Montserrado County- Inception Meeting -"/>
    <n v="1500"/>
    <s v="USD"/>
    <n v="202106"/>
    <d v="2021-06-17T00:00:00"/>
    <s v="CA"/>
    <n v="11000769"/>
    <s v="LBR199"/>
    <s v="UNPBF"/>
    <s v="LBR199-1"/>
    <s v="LBR199 UNPBF - UNPBF"/>
    <x v="12"/>
    <s v="Inception, launch and coordination"/>
    <s v="UNPBF"/>
    <s v="1.3.0"/>
    <s v="Services"/>
    <s v="1.3"/>
    <s v="Services"/>
    <s v="1"/>
    <s v="Direct Activity Costs"/>
    <s v="R"/>
    <s v="Income &amp; Expenditure"/>
  </r>
  <r>
    <s v="48500"/>
    <s v="Other direct costs"/>
    <s v="Perdiem and Accommodation for - 3 persons - 3 days"/>
    <n v="450"/>
    <s v="USD"/>
    <n v="202101"/>
    <d v="2021-06-17T00:00:00"/>
    <s v="CA"/>
    <n v="11000775"/>
    <s v="LBR199"/>
    <s v="UNPBF"/>
    <s v="LBR199-1"/>
    <s v="LBR199 UNPBF - UNPBF"/>
    <x v="14"/>
    <s v="Per Diems"/>
    <s v="UNPBF"/>
    <s v="1.3.0"/>
    <s v="Services"/>
    <s v="1.3"/>
    <s v="Services"/>
    <s v="1"/>
    <s v="Direct Activity Costs"/>
    <s v="R"/>
    <s v="Income &amp; Expenditure"/>
  </r>
  <r>
    <s v="48500"/>
    <s v="Other direct costs"/>
    <s v="CHQ ECO 01406956:  Hall rental and Participants feeding - 30 persons lunch"/>
    <n v="1140"/>
    <s v="USD"/>
    <n v="202106"/>
    <d v="2021-06-25T00:00:00"/>
    <s v="BT"/>
    <n v="11000798"/>
    <s v="LBR199"/>
    <s v="UNPBF"/>
    <s v="LBR199-1"/>
    <s v="LBR199 UNPBF - UNPBF"/>
    <x v="12"/>
    <s v="Inception, launch and coordination"/>
    <s v="UNPBF"/>
    <s v="1.3.0"/>
    <s v="Services"/>
    <s v="1.3"/>
    <s v="Services"/>
    <s v="1"/>
    <s v="Direct Activity Costs"/>
    <s v="R"/>
    <s v="Income &amp; Expenditure"/>
  </r>
  <r>
    <s v="48500"/>
    <s v="Other direct costs"/>
    <s v="CPV2107029:  Assorted stationery and supplies - Field office use"/>
    <n v="475"/>
    <s v="USD"/>
    <n v="202107"/>
    <d v="2021-07-08T00:00:00"/>
    <s v="CA"/>
    <n v="11001008"/>
    <s v="LBR199"/>
    <s v="UNPBF"/>
    <s v="LBR199-1"/>
    <s v="LBR199 UNPBF - UNPBF"/>
    <x v="18"/>
    <s v="Office Supplies"/>
    <s v="UNPBF"/>
    <s v="5.3.0"/>
    <s v="Consumables - Office supplies"/>
    <s v="5.3"/>
    <s v="Consumables - Office supplies"/>
    <s v="5"/>
    <s v="Office, supplies and (small equipment)"/>
    <s v="R"/>
    <s v="Income &amp; Expenditure"/>
  </r>
  <r>
    <s v="48500"/>
    <s v="Other direct costs"/>
    <s v="CPV2107033:  2 boxes of Batteries for recording"/>
    <n v="50"/>
    <s v="USD"/>
    <n v="202107"/>
    <d v="2021-07-12T00:00:00"/>
    <s v="CA"/>
    <n v="11001009"/>
    <s v="LBR199"/>
    <s v="UNPBF"/>
    <s v="LBR199-1"/>
    <s v="LBR199 UNPBF - UNPBF"/>
    <x v="13"/>
    <s v="Conduct regular power and context analysis supported by local women led organizations"/>
    <s v="UNPBF"/>
    <s v="1.3.0"/>
    <s v="Services"/>
    <s v="1.3"/>
    <s v="Services"/>
    <s v="1"/>
    <s v="Direct Activity Costs"/>
    <s v="R"/>
    <s v="Income &amp; Expenditure"/>
  </r>
  <r>
    <s v="48500"/>
    <s v="Other direct costs"/>
    <s v="CPV2108018:  Travelling perdiem &amp; accommodation - 3 persons for 7 days"/>
    <n v="1530"/>
    <s v="USD"/>
    <n v="202108"/>
    <d v="2021-08-10T00:00:00"/>
    <s v="CA"/>
    <n v="11001061"/>
    <s v="LBR199"/>
    <s v="UNPBF"/>
    <s v="LBR199-1"/>
    <s v="LBR199 UNPBF - UNPBF"/>
    <x v="12"/>
    <s v="Inception, launch and coordination"/>
    <s v="UNPBF"/>
    <s v="1.3.0"/>
    <s v="Services"/>
    <s v="1.3"/>
    <s v="Services"/>
    <s v="1"/>
    <s v="Direct Activity Costs"/>
    <s v="R"/>
    <s v="Income &amp; Expenditure"/>
  </r>
  <r>
    <s v="48500"/>
    <s v="Other direct costs"/>
    <s v="CPV2108065:  Two TECNO Tablets for project staff"/>
    <n v="260"/>
    <s v="USD"/>
    <n v="202108"/>
    <d v="2021-08-27T00:00:00"/>
    <s v="CA"/>
    <n v="11001100"/>
    <s v="LBR199"/>
    <s v="UNPBF"/>
    <s v="LBR199-1"/>
    <s v="LBR199 UNPBF - UNPBF"/>
    <x v="19"/>
    <s v="Tablets"/>
    <s v="UNPBF"/>
    <s v="4.6.0"/>
    <s v="Depreciation others"/>
    <s v="4.6"/>
    <s v="Depreciation others"/>
    <s v="4"/>
    <s v="Equipment (vehicle / motorcycle/other)"/>
    <s v="R"/>
    <s v="Income &amp; Expenditure"/>
  </r>
  <r>
    <s v="48500"/>
    <s v="Other direct costs"/>
    <s v="CPV2108070:  Travelling perdiem - 8 days &amp; 7 Nights -  for  4 person:  To conduct training for CSOs in Bong County"/>
    <n v="1620"/>
    <s v="USD"/>
    <n v="202108"/>
    <d v="2021-08-27T00:00:00"/>
    <s v="CA"/>
    <n v="11001107"/>
    <s v="LBR199"/>
    <s v="UNPBF"/>
    <s v="LBR199-1"/>
    <s v="LBR199 UNPBF - UNPBF"/>
    <x v="12"/>
    <s v="Inception, launch and coordination"/>
    <s v="UNPBF"/>
    <s v="1.3.0"/>
    <s v="Services"/>
    <s v="1.3"/>
    <s v="Services"/>
    <s v="1"/>
    <s v="Direct Activity Costs"/>
    <s v="R"/>
    <s v="Income &amp; Expenditure"/>
  </r>
  <r>
    <s v="48500"/>
    <s v="Other direct costs"/>
    <s v="CPV2108074:   Travelling perdiem  for 2  staff"/>
    <n v="180"/>
    <s v="USD"/>
    <n v="202108"/>
    <d v="2021-08-27T00:00:00"/>
    <s v="CA"/>
    <n v="11001111"/>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500"/>
    <s v="Other direct costs"/>
    <s v="Scratch cards Data collection LBR199  Aug 2021"/>
    <n v="5"/>
    <s v="USD"/>
    <n v="202108"/>
    <d v="2021-08-30T00:00:00"/>
    <s v="GL"/>
    <n v="11001134"/>
    <s v="LBR199"/>
    <s v="UNPBF"/>
    <s v="LBR199-1"/>
    <s v="LBR199 UNPBF - UNPBF"/>
    <x v="0"/>
    <s v="Monitoring Budget"/>
    <s v="UNPBF"/>
    <s v="1.6.0"/>
    <s v="Local Partner Support Costs"/>
    <s v="1.6"/>
    <s v="Local Partner Support Costs"/>
    <s v="1"/>
    <s v="Direct Activity Costs"/>
    <s v="R"/>
    <s v="Income &amp; Expenditure"/>
  </r>
  <r>
    <s v="48500"/>
    <s v="Other direct costs"/>
    <s v="CPV2109019:  Travelling perdiem &amp; Accommodation for 3 persons * 14 days"/>
    <n v="3200"/>
    <s v="USD"/>
    <n v="202109"/>
    <d v="2021-09-06T00:00:00"/>
    <s v="CA"/>
    <n v="11001171"/>
    <s v="LBR199"/>
    <s v="UNPBF"/>
    <s v="LBR199-1"/>
    <s v="LBR199 UNPBF - UNPBF"/>
    <x v="13"/>
    <s v="Conduct regular power and context analysis supported by local women led organizations"/>
    <s v="UNPBF"/>
    <s v="1.3.0"/>
    <s v="Services"/>
    <s v="1.3"/>
    <s v="Services"/>
    <s v="1"/>
    <s v="Direct Activity Costs"/>
    <s v="R"/>
    <s v="Income &amp; Expenditure"/>
  </r>
  <r>
    <s v="48500"/>
    <s v="Other direct costs"/>
    <s v="CPV2109030:   Office materials -"/>
    <n v="350"/>
    <s v="USD"/>
    <n v="202109"/>
    <d v="2021-09-10T00:00:00"/>
    <s v="CA"/>
    <n v="11001174"/>
    <s v="LBR199"/>
    <s v="UNPBF"/>
    <s v="LBR199-1"/>
    <s v="LBR199 UNPBF - UNPBF"/>
    <x v="18"/>
    <s v="Office Supplies"/>
    <s v="UNPBF"/>
    <s v="5.3.0"/>
    <s v="Consumables - Office supplies"/>
    <s v="5.3"/>
    <s v="Consumables - Office supplies"/>
    <s v="5"/>
    <s v="Office, supplies and (small equipment)"/>
    <s v="R"/>
    <s v="Income &amp; Expenditure"/>
  </r>
  <r>
    <s v="48500"/>
    <s v="Other direct costs"/>
    <s v="CHQ UBA 00779827:  Buying  and Printing of VISIBILITY JACKETS -"/>
    <n v="210"/>
    <s v="USD"/>
    <n v="202109"/>
    <d v="2021-09-27T00:00:00"/>
    <s v="CA"/>
    <n v="11001214"/>
    <s v="LBR199"/>
    <s v="UNPBF"/>
    <s v="LBR199-1"/>
    <s v="LBR199 UNPBF - UNPBF"/>
    <x v="21"/>
    <s v="Communication and visibility actions"/>
    <s v="UNPBF"/>
    <s v="1.6.0"/>
    <s v="Local Partner Support Costs"/>
    <s v="1.6"/>
    <s v="Local Partner Support Costs"/>
    <s v="1"/>
    <s v="Direct Activity Costs"/>
    <s v="R"/>
    <s v="Income &amp; Expenditure"/>
  </r>
  <r>
    <s v="48500"/>
    <s v="Other direct costs"/>
    <s v="Scartch card M&amp;E Sept 2021"/>
    <n v="35"/>
    <s v="USD"/>
    <n v="202109"/>
    <d v="2021-09-29T00:00:00"/>
    <s v="GL"/>
    <n v="11001218"/>
    <s v="LBR199"/>
    <s v="UNPBF"/>
    <s v="LBR199-1"/>
    <s v="LBR199 UNPBF - UNPBF"/>
    <x v="0"/>
    <s v="Monitoring Budget"/>
    <s v="UNPBF"/>
    <s v="1.6.0"/>
    <s v="Local Partner Support Costs"/>
    <s v="1.6"/>
    <s v="Local Partner Support Costs"/>
    <s v="1"/>
    <s v="Direct Activity Costs"/>
    <s v="R"/>
    <s v="Income &amp; Expenditure"/>
  </r>
  <r>
    <s v="48500"/>
    <s v="Other direct costs"/>
    <s v="CPV2110002:   Assorted office supplies and Stationery"/>
    <n v="380"/>
    <s v="USD"/>
    <n v="202110"/>
    <d v="2021-10-01T00:00:00"/>
    <s v="CA"/>
    <n v="11001256"/>
    <s v="LBR199"/>
    <s v="UNPBF"/>
    <s v="LBR199-1"/>
    <s v="LBR199 UNPBF - UNPBF"/>
    <x v="18"/>
    <s v="Office Supplies"/>
    <s v="UNPBF"/>
    <s v="5.3.0"/>
    <s v="Consumables - Office supplies"/>
    <s v="5.3"/>
    <s v="Consumables - Office supplies"/>
    <s v="5"/>
    <s v="Office, supplies and (small equipment)"/>
    <s v="R"/>
    <s v="Income &amp; Expenditure"/>
  </r>
  <r>
    <s v="48500"/>
    <s v="Other direct costs"/>
    <s v="CPV2110005:  Assorted printing and training materials"/>
    <n v="161"/>
    <s v="USD"/>
    <n v="202110"/>
    <d v="2021-10-01T00:00:00"/>
    <s v="CA"/>
    <n v="11001259"/>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110005:  Hall rental  Fees in Bong &amp; Montserrado"/>
    <n v="225"/>
    <s v="USD"/>
    <n v="202110"/>
    <d v="2021-10-01T00:00:00"/>
    <s v="CA"/>
    <n v="11001259"/>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110005: Feeding for participants"/>
    <n v="365"/>
    <s v="USD"/>
    <n v="202110"/>
    <d v="2021-10-01T00:00:00"/>
    <s v="CA"/>
    <n v="11001259"/>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110005:   Feeding and accommodation for 3 persons for 8 days"/>
    <n v="1530"/>
    <s v="USD"/>
    <n v="202110"/>
    <d v="2021-10-01T00:00:00"/>
    <s v="CA"/>
    <n v="11001259"/>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110017:  Job advertisement for Consultant"/>
    <n v="105"/>
    <s v="USD"/>
    <n v="202110"/>
    <d v="2021-10-06T00:00:00"/>
    <s v="CA"/>
    <n v="11001269"/>
    <s v="LBR199"/>
    <s v="UNPBF"/>
    <s v="LBR199-1"/>
    <s v="LBR199 UNPBF - UNPBF"/>
    <x v="4"/>
    <s v="Develop and document AI methodology and materials"/>
    <s v="UNPBF"/>
    <s v="1.3.0"/>
    <s v="Services"/>
    <s v="1.3"/>
    <s v="Services"/>
    <s v="1"/>
    <s v="Direct Activity Costs"/>
    <s v="R"/>
    <s v="Income &amp; Expenditure"/>
  </r>
  <r>
    <s v="48500"/>
    <s v="Other direct costs"/>
    <s v="CPV2110078:  Travelling DSA for 3  for 12 days - ( AI Meeting)"/>
    <n v="2570"/>
    <s v="USD"/>
    <n v="202110"/>
    <d v="2021-10-28T00:00:00"/>
    <s v="CA"/>
    <n v="11001301"/>
    <s v="LBR199"/>
    <s v="UNPBF"/>
    <s v="LBR199-1"/>
    <s v="LBR199 UNPBF - UNPBF"/>
    <x v="15"/>
    <s v="Supervision appreciative inquiry visits women's groups"/>
    <s v="UNPBF"/>
    <s v="1.3.0"/>
    <s v="Services"/>
    <s v="1.3"/>
    <s v="Services"/>
    <s v="1"/>
    <s v="Direct Activity Costs"/>
    <s v="R"/>
    <s v="Income &amp; Expenditure"/>
  </r>
  <r>
    <s v="48500"/>
    <s v="Other direct costs"/>
    <s v="CHQ ECO 01538366:  Printing &amp; Limiting of   Accountability Cards"/>
    <n v="200"/>
    <s v="USD"/>
    <n v="202110"/>
    <d v="2021-10-28T00:00:00"/>
    <s v="BT"/>
    <n v="11001369"/>
    <s v="LBR199"/>
    <s v="UNPBF"/>
    <s v="LBR199-1"/>
    <s v="LBR199 UNPBF - UNPBF"/>
    <x v="6"/>
    <s v="Accountability Systems"/>
    <s v="UNPBF"/>
    <s v="6.1.0"/>
    <s v="Monitoring and Evaluation"/>
    <s v="6.1"/>
    <s v="Monitoring and Evaluation"/>
    <s v="6"/>
    <s v="Support"/>
    <s v="R"/>
    <s v="Income &amp; Expenditure"/>
  </r>
  <r>
    <s v="48500"/>
    <s v="Other direct costs"/>
    <s v="CPV2111038:   7 Days Travelling perdiem  &amp; Accommodation  - 3 persons"/>
    <n v="1320"/>
    <s v="USD"/>
    <n v="202111"/>
    <d v="2021-11-10T00:00:00"/>
    <s v="CA"/>
    <n v="11001471"/>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111077:  8 Days perdiem &amp; Accommodation  for 3 person - Conduct training for  CSO in Bong county"/>
    <n v="1730"/>
    <s v="USD"/>
    <n v="202111"/>
    <d v="2021-11-22T00:00:00"/>
    <s v="CA"/>
    <n v="11001480"/>
    <s v="LBR199"/>
    <s v="UNPBF"/>
    <s v="LBR199-1"/>
    <s v="LBR199 UNPBF - UNPBF"/>
    <x v="15"/>
    <s v="Supervision appreciative inquiry visits women's groups"/>
    <s v="UNPBF"/>
    <s v="1.3.0"/>
    <s v="Services"/>
    <s v="1.3"/>
    <s v="Services"/>
    <s v="1"/>
    <s v="Direct Activity Costs"/>
    <s v="R"/>
    <s v="Income &amp; Expenditure"/>
  </r>
  <r>
    <s v="48500"/>
    <s v="Other direct costs"/>
    <s v="RTV2111001:  Cash return less expense on CPV2110078 - Gbeme Horace  ( Perdiem)"/>
    <n v="-73"/>
    <s v="USD"/>
    <n v="202111"/>
    <d v="2021-11-23T00:00:00"/>
    <s v="CA"/>
    <n v="11001458"/>
    <s v="LBR199"/>
    <s v="UNPBF"/>
    <s v="LBR199-1"/>
    <s v="LBR199 UNPBF - UNPBF"/>
    <x v="15"/>
    <s v="Supervision appreciative inquiry visits women's groups"/>
    <s v="UNPBF"/>
    <s v="1.3.0"/>
    <s v="Services"/>
    <s v="1.3"/>
    <s v="Services"/>
    <s v="1"/>
    <s v="Direct Activity Costs"/>
    <s v="R"/>
    <s v="Income &amp; Expenditure"/>
  </r>
  <r>
    <s v="48500"/>
    <s v="Other direct costs"/>
    <s v="Rev of cost on project"/>
    <n v="-9277.08"/>
    <s v="USD"/>
    <n v="202111"/>
    <d v="2021-11-26T00:00:00"/>
    <s v="GL"/>
    <n v="11002995"/>
    <s v="LBR199"/>
    <s v="UNPBF"/>
    <s v="LBR199-1"/>
    <s v="LBR199 UNPBF - UNPBF"/>
    <x v="3"/>
    <s v="Administration / AKV"/>
    <s v="UNPBF"/>
    <s v="7.1.0"/>
    <s v="Administration / overhead HQ"/>
    <s v="7.1"/>
    <s v="Overhead Compensation"/>
    <s v="7"/>
    <s v="Overhead Compensation"/>
    <s v="R"/>
    <s v="Income &amp; Expenditure"/>
  </r>
  <r>
    <s v="48500"/>
    <s v="Other direct costs"/>
    <s v="Rev of cost on project"/>
    <n v="-8596"/>
    <s v="USD"/>
    <n v="202111"/>
    <d v="2021-11-26T00:00:00"/>
    <s v="GL"/>
    <n v="11002995"/>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Rev of cost on project"/>
    <n v="-3040"/>
    <s v="USD"/>
    <n v="202111"/>
    <d v="2021-11-26T00:00:00"/>
    <s v="GL"/>
    <n v="11002995"/>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500"/>
    <s v="Other direct costs"/>
    <s v="Rev of cost on project"/>
    <n v="-2632.19"/>
    <s v="USD"/>
    <n v="202111"/>
    <d v="2021-11-26T00:00:00"/>
    <s v="GL"/>
    <n v="11002995"/>
    <s v="LBR199"/>
    <s v="UNPBF"/>
    <s v="LBR199-1"/>
    <s v="LBR199 UNPBF - UNPBF"/>
    <x v="23"/>
    <s v="County workshops in which women’s groups share learning (one workshop per county)"/>
    <s v="UNPBF"/>
    <s v="1.3.0"/>
    <s v="Services"/>
    <s v="1.3"/>
    <s v="Services"/>
    <s v="1"/>
    <s v="Direct Activity Costs"/>
    <s v="R"/>
    <s v="Income &amp; Expenditure"/>
  </r>
  <r>
    <s v="48500"/>
    <s v="Other direct costs"/>
    <s v="Rev of cost on project"/>
    <n v="-2295.21"/>
    <s v="USD"/>
    <n v="202111"/>
    <d v="2021-11-26T00:00:00"/>
    <s v="GL"/>
    <n v="11002995"/>
    <s v="LBR199"/>
    <s v="UNPBF"/>
    <s v="LBR199-1"/>
    <s v="LBR199 UNPBF - UNPBF"/>
    <x v="0"/>
    <s v="Monitoring Budget"/>
    <s v="UNPBF"/>
    <s v="1.6.0"/>
    <s v="Local Partner Support Costs"/>
    <s v="1.6"/>
    <s v="Local Partner Support Costs"/>
    <s v="1"/>
    <s v="Direct Activity Costs"/>
    <s v="R"/>
    <s v="Income &amp; Expenditure"/>
  </r>
  <r>
    <s v="48500"/>
    <s v="Other direct costs"/>
    <s v="Rev of cost on project"/>
    <n v="-1745"/>
    <s v="USD"/>
    <n v="202111"/>
    <d v="2021-11-26T00:00:00"/>
    <s v="GL"/>
    <n v="11002995"/>
    <s v="LBR199"/>
    <s v="UNPBF"/>
    <s v="LBR199-1"/>
    <s v="LBR199 UNPBF - UNPBF"/>
    <x v="21"/>
    <s v="Communication and visibility actions"/>
    <s v="UNPBF"/>
    <s v="1.6.0"/>
    <s v="Local Partner Support Costs"/>
    <s v="1.6"/>
    <s v="Local Partner Support Costs"/>
    <s v="1"/>
    <s v="Direct Activity Costs"/>
    <s v="R"/>
    <s v="Income &amp; Expenditure"/>
  </r>
  <r>
    <s v="48500"/>
    <s v="Other direct costs"/>
    <s v="Rev of cost on project"/>
    <n v="-1266.48"/>
    <s v="USD"/>
    <n v="202111"/>
    <d v="2021-11-26T00:00:00"/>
    <s v="GL"/>
    <n v="11002995"/>
    <s v="LBR199"/>
    <s v="UNPBF"/>
    <s v="LBR199-1"/>
    <s v="LBR199 UNPBF - UNPBF"/>
    <x v="24"/>
    <s v="Office Maintenance &amp; Energy"/>
    <s v="UNPBF"/>
    <s v="1.2.0"/>
    <s v="Supplies &amp; Equipment"/>
    <s v="1.2"/>
    <s v="Supplies &amp; Equipment"/>
    <s v="1"/>
    <s v="Direct Activity Costs"/>
    <s v="R"/>
    <s v="Income &amp; Expenditure"/>
  </r>
  <r>
    <s v="48500"/>
    <s v="Other direct costs"/>
    <s v="Rev of cost on project"/>
    <n v="-1128.81"/>
    <s v="USD"/>
    <n v="202111"/>
    <d v="2021-11-26T00:00:00"/>
    <s v="GL"/>
    <n v="11002995"/>
    <s v="LBR199"/>
    <s v="UNPBF"/>
    <s v="LBR199-1"/>
    <s v="LBR199 UNPBF - UNPBF"/>
    <x v="12"/>
    <s v="Inception, launch and coordination"/>
    <s v="UNPBF"/>
    <s v="1.3.0"/>
    <s v="Services"/>
    <s v="1.3"/>
    <s v="Services"/>
    <s v="1"/>
    <s v="Direct Activity Costs"/>
    <s v="R"/>
    <s v="Income &amp; Expenditure"/>
  </r>
  <r>
    <s v="48500"/>
    <s v="Other direct costs"/>
    <s v="Rev of cost on project"/>
    <n v="-1068.3"/>
    <s v="USD"/>
    <n v="202111"/>
    <d v="2021-11-26T00:00:00"/>
    <s v="GL"/>
    <n v="11002995"/>
    <s v="LBR199"/>
    <s v="UNPBF"/>
    <s v="LBR199-1"/>
    <s v="LBR199 UNPBF - UNPBF"/>
    <x v="25"/>
    <s v="Office Rent"/>
    <s v="UNPBF"/>
    <s v="1.2.0"/>
    <s v="Supplies &amp; Equipment"/>
    <s v="1.2"/>
    <s v="Supplies &amp; Equipment"/>
    <s v="1"/>
    <s v="Direct Activity Costs"/>
    <s v="R"/>
    <s v="Income &amp; Expenditure"/>
  </r>
  <r>
    <s v="48500"/>
    <s v="Other direct costs"/>
    <s v="Rev of cost on project"/>
    <n v="-220.68"/>
    <s v="USD"/>
    <n v="202111"/>
    <d v="2021-11-26T00:00:00"/>
    <s v="GL"/>
    <n v="11002995"/>
    <s v="LBR199"/>
    <s v="UNPBF"/>
    <s v="LBR199-1"/>
    <s v="LBR199 UNPBF - UNPBF"/>
    <x v="26"/>
    <s v="Additional Personnel Costs"/>
    <s v="UNPBF"/>
    <s v="1.6.0"/>
    <s v="Local Partner Support Costs"/>
    <s v="1.6"/>
    <s v="Local Partner Support Costs"/>
    <s v="1"/>
    <s v="Direct Activity Costs"/>
    <s v="R"/>
    <s v="Income &amp; Expenditure"/>
  </r>
  <r>
    <s v="48500"/>
    <s v="Other direct costs"/>
    <s v="Rev of cost on project"/>
    <n v="-180"/>
    <s v="USD"/>
    <n v="202111"/>
    <d v="2021-11-26T00:00:00"/>
    <s v="GL"/>
    <n v="11002995"/>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500"/>
    <s v="Other direct costs"/>
    <s v="End evaluation payment"/>
    <n v="3643.92"/>
    <s v="USD"/>
    <n v="202111"/>
    <d v="2021-11-26T00:00:00"/>
    <s v="GL"/>
    <n v="11003007"/>
    <s v="LBR199"/>
    <s v="UNPBF"/>
    <s v="LBR199-1"/>
    <s v="LBR199 UNPBF - UNPBF"/>
    <x v="27"/>
    <s v="End Evaluation"/>
    <s v="UNPBF"/>
    <s v="6.1.0"/>
    <s v="Monitoring and Evaluation"/>
    <s v="6.1"/>
    <s v="Monitoring and Evaluation"/>
    <s v="6"/>
    <s v="Support"/>
    <s v="R"/>
    <s v="Income &amp; Expenditure"/>
  </r>
  <r>
    <s v="48500"/>
    <s v="Other direct costs"/>
    <s v="CPV2112018: Accommodation &amp; Feeding for participants-CORR"/>
    <n v="-507"/>
    <s v="USD"/>
    <n v="202107"/>
    <d v="2021-12-01T00:00:00"/>
    <s v="CA"/>
    <n v="11001639"/>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112018: Staff Travelling Perdiem &amp; Accommodation-CORR"/>
    <n v="-320"/>
    <s v="USD"/>
    <n v="202107"/>
    <d v="2021-12-01T00:00:00"/>
    <s v="CA"/>
    <n v="11001639"/>
    <s v="LBR199"/>
    <s v="UNPBF"/>
    <s v="LBR199-1"/>
    <s v="LBR199 UNPBF - UNPBF"/>
    <x v="15"/>
    <s v="Supervision appreciative inquiry visits women's groups"/>
    <s v="UNPBF"/>
    <s v="1.3.0"/>
    <s v="Services"/>
    <s v="1.3"/>
    <s v="Services"/>
    <s v="1"/>
    <s v="Direct Activity Costs"/>
    <s v="R"/>
    <s v="Income &amp; Expenditure"/>
  </r>
  <r>
    <s v="48500"/>
    <s v="Other direct costs"/>
    <s v="CPV2112018: Bill Board Erection -CORR"/>
    <n v="-184"/>
    <s v="USD"/>
    <n v="202107"/>
    <d v="2021-12-01T00:00:00"/>
    <s v="CA"/>
    <n v="11001639"/>
    <s v="LBR199"/>
    <s v="UNPBF"/>
    <s v="LBR199-1"/>
    <s v="LBR199 UNPBF - UNPBF"/>
    <x v="10"/>
    <s v="Development learning publications and visibility materials"/>
    <s v="UNPBF"/>
    <s v="1.3.0"/>
    <s v="Services"/>
    <s v="1.3"/>
    <s v="Services"/>
    <s v="1"/>
    <s v="Direct Activity Costs"/>
    <s v="R"/>
    <s v="Income &amp; Expenditure"/>
  </r>
  <r>
    <s v="48500"/>
    <s v="Other direct costs"/>
    <s v="RTV2112004:  Cash return less Expense - (CPV211077) G.  Horace"/>
    <n v="-40"/>
    <s v="USD"/>
    <n v="202112"/>
    <d v="2021-12-02T00:00:00"/>
    <s v="CA"/>
    <n v="11001624"/>
    <s v="LBR199"/>
    <s v="UNPBF"/>
    <s v="LBR199-1"/>
    <s v="LBR199 UNPBF - UNPBF"/>
    <x v="15"/>
    <s v="Supervision appreciative inquiry visits women's groups"/>
    <s v="UNPBF"/>
    <s v="1.3.0"/>
    <s v="Services"/>
    <s v="1.3"/>
    <s v="Services"/>
    <s v="1"/>
    <s v="Direct Activity Costs"/>
    <s v="R"/>
    <s v="Income &amp; Expenditure"/>
  </r>
  <r>
    <s v="48500"/>
    <s v="Other direct costs"/>
    <s v="CPV2112018: Bill Board Erection -"/>
    <n v="184"/>
    <s v="USD"/>
    <n v="202112"/>
    <d v="2021-12-03T00:00:00"/>
    <s v="CA"/>
    <n v="11001647"/>
    <s v="LBR199"/>
    <s v="UNPBF"/>
    <s v="LBR199-1"/>
    <s v="LBR199 UNPBF - UNPBF"/>
    <x v="10"/>
    <s v="Development learning publications and visibility materials"/>
    <s v="UNPBF"/>
    <s v="1.3.0"/>
    <s v="Services"/>
    <s v="1.3"/>
    <s v="Services"/>
    <s v="1"/>
    <s v="Direct Activity Costs"/>
    <s v="R"/>
    <s v="Income &amp; Expenditure"/>
  </r>
  <r>
    <s v="48500"/>
    <s v="Other direct costs"/>
    <s v="CPV2112018: Staff Travelling Perdiem &amp; Accommodation"/>
    <n v="320"/>
    <s v="USD"/>
    <n v="202112"/>
    <d v="2021-12-03T00:00:00"/>
    <s v="CA"/>
    <n v="11001647"/>
    <s v="LBR199"/>
    <s v="UNPBF"/>
    <s v="LBR199-1"/>
    <s v="LBR199 UNPBF - UNPBF"/>
    <x v="15"/>
    <s v="Supervision appreciative inquiry visits women's groups"/>
    <s v="UNPBF"/>
    <s v="1.3.0"/>
    <s v="Services"/>
    <s v="1.3"/>
    <s v="Services"/>
    <s v="1"/>
    <s v="Direct Activity Costs"/>
    <s v="R"/>
    <s v="Income &amp; Expenditure"/>
  </r>
  <r>
    <s v="48500"/>
    <s v="Other direct costs"/>
    <s v="CPV2112018: Accommodation &amp; Feeding for participants"/>
    <n v="507"/>
    <s v="USD"/>
    <n v="202112"/>
    <d v="2021-12-03T00:00:00"/>
    <s v="CA"/>
    <n v="11001647"/>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Rev of # 11001008 CPV2107029:  Assorted stationery and supplies - Field office use"/>
    <n v="-475"/>
    <s v="USD"/>
    <n v="202112"/>
    <d v="2021-12-29T00:00:00"/>
    <s v="GL"/>
    <n v="11003035"/>
    <s v="LBR199"/>
    <s v="UNPBF"/>
    <s v="LBR199-1"/>
    <s v="LBR199 UNPBF - UNPBF"/>
    <x v="18"/>
    <s v="Office Supplies"/>
    <s v="UNPBF"/>
    <s v="5.3.0"/>
    <s v="Consumables - Office supplies"/>
    <s v="5.3"/>
    <s v="Consumables - Office supplies"/>
    <s v="5"/>
    <s v="Office, supplies and (small equipment)"/>
    <s v="R"/>
    <s v="Income &amp; Expenditure"/>
  </r>
  <r>
    <s v="48500"/>
    <s v="Other direct costs"/>
    <s v="Rev of # 11001256 CPV2110002:   Assorted office supplies and Stationery"/>
    <n v="-380"/>
    <s v="USD"/>
    <n v="202112"/>
    <d v="2021-12-29T00:00:00"/>
    <s v="GL"/>
    <n v="11003035"/>
    <s v="LBR199"/>
    <s v="UNPBF"/>
    <s v="LBR199-1"/>
    <s v="LBR199 UNPBF - UNPBF"/>
    <x v="18"/>
    <s v="Office Supplies"/>
    <s v="UNPBF"/>
    <s v="5.3.0"/>
    <s v="Consumables - Office supplies"/>
    <s v="5.3"/>
    <s v="Consumables - Office supplies"/>
    <s v="5"/>
    <s v="Office, supplies and (small equipment)"/>
    <s v="R"/>
    <s v="Income &amp; Expenditure"/>
  </r>
  <r>
    <s v="48500"/>
    <s v="Other direct costs"/>
    <s v="Rev of CPV2109030:   Office materials -"/>
    <n v="-350"/>
    <s v="USD"/>
    <n v="202112"/>
    <d v="2021-12-29T00:00:00"/>
    <s v="GL"/>
    <n v="11003035"/>
    <s v="LBR199"/>
    <s v="UNPBF"/>
    <s v="LBR199-1"/>
    <s v="LBR199 UNPBF - UNPBF"/>
    <x v="18"/>
    <s v="Office Supplies"/>
    <s v="UNPBF"/>
    <s v="5.3.0"/>
    <s v="Consumables - Office supplies"/>
    <s v="5.3"/>
    <s v="Consumables - Office supplies"/>
    <s v="5"/>
    <s v="Office, supplies and (small equipment)"/>
    <s v="R"/>
    <s v="Income &amp; Expenditure"/>
  </r>
  <r>
    <s v="48500"/>
    <s v="Other direct costs"/>
    <s v="Corr of CPV2109030:   Office materials -"/>
    <n v="350"/>
    <s v="USD"/>
    <n v="202112"/>
    <d v="2021-12-29T00:00:00"/>
    <s v="GL"/>
    <n v="11003035"/>
    <s v="LBR199"/>
    <s v="UNPBF"/>
    <s v="LBR199-1"/>
    <s v="LBR199 UNPBF - UNPBF"/>
    <x v="15"/>
    <s v="Supervision appreciative inquiry visits women's groups"/>
    <s v="UNPBF"/>
    <s v="1.3.0"/>
    <s v="Services"/>
    <s v="1.3"/>
    <s v="Services"/>
    <s v="1"/>
    <s v="Direct Activity Costs"/>
    <s v="R"/>
    <s v="Income &amp; Expenditure"/>
  </r>
  <r>
    <s v="48500"/>
    <s v="Other direct costs"/>
    <s v="Corr of # 11001256 CPV2110002:   Assorted office supplies and Stationery"/>
    <n v="380"/>
    <s v="USD"/>
    <n v="202112"/>
    <d v="2021-12-29T00:00:00"/>
    <s v="GL"/>
    <n v="11003035"/>
    <s v="LBR199"/>
    <s v="UNPBF"/>
    <s v="LBR199-1"/>
    <s v="LBR199 UNPBF - UNPBF"/>
    <x v="15"/>
    <s v="Supervision appreciative inquiry visits women's groups"/>
    <s v="UNPBF"/>
    <s v="1.3.0"/>
    <s v="Services"/>
    <s v="1.3"/>
    <s v="Services"/>
    <s v="1"/>
    <s v="Direct Activity Costs"/>
    <s v="R"/>
    <s v="Income &amp; Expenditure"/>
  </r>
  <r>
    <s v="48500"/>
    <s v="Other direct costs"/>
    <s v="Corr of # 11001008 CPV2107029:  Assorted stationery and supplies - Field office use"/>
    <n v="475"/>
    <s v="USD"/>
    <n v="202112"/>
    <d v="2021-12-29T00:00:00"/>
    <s v="GL"/>
    <n v="11003035"/>
    <s v="LBR199"/>
    <s v="UNPBF"/>
    <s v="LBR199-1"/>
    <s v="LBR199 UNPBF - UNPBF"/>
    <x v="15"/>
    <s v="Supervision appreciative inquiry visits women's groups"/>
    <s v="UNPBF"/>
    <s v="1.3.0"/>
    <s v="Services"/>
    <s v="1.3"/>
    <s v="Services"/>
    <s v="1"/>
    <s v="Direct Activity Costs"/>
    <s v="R"/>
    <s v="Income &amp; Expenditure"/>
  </r>
  <r>
    <s v="48500"/>
    <s v="Other direct costs"/>
    <s v="Rev of # 11002599 Pymt for vehicle repairs cost for ZOA16"/>
    <n v="-255"/>
    <s v="USD"/>
    <n v="202112"/>
    <d v="2021-12-29T00:00:00"/>
    <s v="GL"/>
    <n v="11003039"/>
    <s v="LBR199"/>
    <s v="UNPBF"/>
    <s v="LBR199-1"/>
    <s v="LBR199 UNPBF - UNPBF"/>
    <x v="28"/>
    <s v="Vehicle Running Costs"/>
    <s v="UNPBF"/>
    <s v="4.3.0"/>
    <s v="Vehicle running cost"/>
    <s v="4.3"/>
    <s v="Vehicle running cost"/>
    <s v="4"/>
    <s v="Equipment (vehicle / motorcycle/other)"/>
    <s v="R"/>
    <s v="Income &amp; Expenditure"/>
  </r>
  <r>
    <s v="48500"/>
    <s v="Other direct costs"/>
    <s v="Rev of # 11002600 Pymt for vehicle fuel"/>
    <n v="-40"/>
    <s v="USD"/>
    <n v="202112"/>
    <d v="2021-12-29T00:00:00"/>
    <s v="GL"/>
    <n v="11003039"/>
    <s v="LBR199"/>
    <s v="UNPBF"/>
    <s v="LBR199-1"/>
    <s v="LBR199 UNPBF - UNPBF"/>
    <x v="28"/>
    <s v="Vehicle Running Costs"/>
    <s v="UNPBF"/>
    <s v="4.3.0"/>
    <s v="Vehicle running cost"/>
    <s v="4.3"/>
    <s v="Vehicle running cost"/>
    <s v="4"/>
    <s v="Equipment (vehicle / motorcycle/other)"/>
    <s v="R"/>
    <s v="Income &amp; Expenditure"/>
  </r>
  <r>
    <s v="48500"/>
    <s v="Other direct costs"/>
    <s v="Corr of # 11002600 Pymt for vehicle fuel"/>
    <n v="40"/>
    <s v="USD"/>
    <n v="202112"/>
    <d v="2021-12-29T00:00:00"/>
    <s v="GL"/>
    <n v="11003039"/>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500"/>
    <s v="Other direct costs"/>
    <s v="Corr of # 11002599 Pymt for vehicle repairs cost for ZOA16"/>
    <n v="255"/>
    <s v="USD"/>
    <n v="202112"/>
    <d v="2021-12-29T00:00:00"/>
    <s v="GL"/>
    <n v="11003039"/>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500"/>
    <s v="Other direct costs"/>
    <s v="Corr of consultancy cost for LBR199"/>
    <n v="2542.9699999999998"/>
    <s v="USD"/>
    <n v="202112"/>
    <d v="2021-12-29T00:00:00"/>
    <s v="BI"/>
    <n v="50000343"/>
    <s v="LBR199"/>
    <s v="UNPBF"/>
    <s v="LBR199-1"/>
    <s v="LBR199 UNPBF - UNPBF"/>
    <x v="0"/>
    <s v="Monitoring Budget"/>
    <s v="UNPBF"/>
    <s v="1.6.0"/>
    <s v="Local Partner Support Costs"/>
    <s v="1.6"/>
    <s v="Local Partner Support Costs"/>
    <s v="1"/>
    <s v="Direct Activity Costs"/>
    <s v="R"/>
    <s v="Income &amp; Expenditure"/>
  </r>
  <r>
    <s v="48500"/>
    <s v="Other direct costs"/>
    <s v="CPV2201024:  Buying and printing of T Shirts - 40 pcs"/>
    <n v="600"/>
    <s v="USD"/>
    <n v="202201"/>
    <d v="2022-01-07T00:00:00"/>
    <s v="CA"/>
    <n v="11001754"/>
    <s v="LBR199"/>
    <s v="UNPBF"/>
    <s v="LBR199-1"/>
    <s v="LBR199 UNPBF - UNPBF"/>
    <x v="21"/>
    <s v="Communication and visibility actions"/>
    <s v="UNPBF"/>
    <s v="1.6.0"/>
    <s v="Local Partner Support Costs"/>
    <s v="1.6"/>
    <s v="Local Partner Support Costs"/>
    <s v="1"/>
    <s v="Direct Activity Costs"/>
    <s v="R"/>
    <s v="Income &amp; Expenditure"/>
  </r>
  <r>
    <s v="48500"/>
    <s v="Other direct costs"/>
    <s v="CPV2201029: Mat. to support AI Visit"/>
    <n v="58"/>
    <s v="USD"/>
    <n v="202201"/>
    <d v="2022-01-07T00:00:00"/>
    <s v="CA"/>
    <n v="11001755"/>
    <s v="LBR199"/>
    <s v="UNPBF"/>
    <s v="LBR199-1"/>
    <s v="LBR199 UNPBF - UNPBF"/>
    <x v="15"/>
    <s v="Supervision appreciative inquiry visits women's groups"/>
    <s v="UNPBF"/>
    <s v="1.3.0"/>
    <s v="Services"/>
    <s v="1.3"/>
    <s v="Services"/>
    <s v="1"/>
    <s v="Direct Activity Costs"/>
    <s v="R"/>
    <s v="Income &amp; Expenditure"/>
  </r>
  <r>
    <s v="48500"/>
    <s v="Other direct costs"/>
    <s v="CPV2201029:  Perdiem &amp; accommodation  - 3 persons . Supports AI"/>
    <n v="1320"/>
    <s v="USD"/>
    <n v="202201"/>
    <d v="2022-01-07T00:00:00"/>
    <s v="CA"/>
    <n v="11001755"/>
    <s v="LBR199"/>
    <s v="UNPBF"/>
    <s v="LBR199-1"/>
    <s v="LBR199 UNPBF - UNPBF"/>
    <x v="15"/>
    <s v="Supervision appreciative inquiry visits women's groups"/>
    <s v="UNPBF"/>
    <s v="1.3.0"/>
    <s v="Services"/>
    <s v="1.3"/>
    <s v="Services"/>
    <s v="1"/>
    <s v="Direct Activity Costs"/>
    <s v="R"/>
    <s v="Income &amp; Expenditure"/>
  </r>
  <r>
    <s v="48500"/>
    <s v="Other direct costs"/>
    <s v="CORR: (CPV2201057:  Travelling perdiem &amp; Accommodation &amp;  3 Days feeding for 12 CSOs)"/>
    <n v="-80"/>
    <s v="USD"/>
    <n v="202201"/>
    <d v="2022-01-14T00:00:00"/>
    <s v="CA"/>
    <n v="11001793"/>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HQ UBA 00864442:  Final stage payment for Billboard Welding- 10 sets"/>
    <n v="505"/>
    <s v="USD"/>
    <n v="202201"/>
    <d v="2022-01-21T00:00:00"/>
    <s v="BT"/>
    <n v="11001790"/>
    <s v="LBR199"/>
    <s v="UNPBF"/>
    <s v="LBR199-1"/>
    <s v="LBR199 UNPBF - UNPBF"/>
    <x v="10"/>
    <s v="Development learning publications and visibility materials"/>
    <s v="UNPBF"/>
    <s v="1.3.0"/>
    <s v="Services"/>
    <s v="1.3"/>
    <s v="Services"/>
    <s v="1"/>
    <s v="Direct Activity Costs"/>
    <s v="R"/>
    <s v="Income &amp; Expenditure"/>
  </r>
  <r>
    <s v="48500"/>
    <s v="Other direct costs"/>
    <s v="CPV2201046:  Construction  and Erection of Bill boards"/>
    <n v="240"/>
    <s v="USD"/>
    <n v="202201"/>
    <d v="2022-01-25T00:00:00"/>
    <s v="CA"/>
    <n v="11001764"/>
    <s v="LBR199"/>
    <s v="UNPBF"/>
    <s v="LBR199-1"/>
    <s v="LBR199 UNPBF - UNPBF"/>
    <x v="10"/>
    <s v="Development learning publications and visibility materials"/>
    <s v="UNPBF"/>
    <s v="1.3.0"/>
    <s v="Services"/>
    <s v="1.3"/>
    <s v="Services"/>
    <s v="1"/>
    <s v="Direct Activity Costs"/>
    <s v="R"/>
    <s v="Income &amp; Expenditure"/>
  </r>
  <r>
    <s v="48500"/>
    <s v="Other direct costs"/>
    <s v="CPV2201058:  4 pcs Scratch Cards for PO   to work on AI Kits and to support M&amp;E Plans"/>
    <n v="20"/>
    <s v="USD"/>
    <n v="202201"/>
    <d v="2022-01-27T00:00:00"/>
    <s v="CA"/>
    <n v="11001775"/>
    <s v="LBR199"/>
    <s v="UNPBF"/>
    <s v="LBR199-1"/>
    <s v="LBR199 UNPBF - UNPBF"/>
    <x v="10"/>
    <s v="Development learning publications and visibility materials"/>
    <s v="UNPBF"/>
    <s v="1.3.0"/>
    <s v="Services"/>
    <s v="1.3"/>
    <s v="Services"/>
    <s v="1"/>
    <s v="Direct Activity Costs"/>
    <s v="R"/>
    <s v="Income &amp; Expenditure"/>
  </r>
  <r>
    <s v="48500"/>
    <s v="Other direct costs"/>
    <s v="CPV2201058:  Scratch cards to work to support M&amp;E Plans"/>
    <n v="20"/>
    <s v="USD"/>
    <n v="202201"/>
    <d v="2022-01-27T00:00:00"/>
    <s v="CA"/>
    <n v="11001775"/>
    <s v="LBR199"/>
    <s v="UNPBF"/>
    <s v="LBR199-1"/>
    <s v="LBR199 UNPBF - UNPBF"/>
    <x v="2"/>
    <s v="MEAL Activities"/>
    <s v="UNPBF"/>
    <s v="6.1.0"/>
    <s v="Monitoring and Evaluation"/>
    <s v="6.1"/>
    <s v="Monitoring and Evaluation"/>
    <s v="6"/>
    <s v="Support"/>
    <s v="R"/>
    <s v="Income &amp; Expenditure"/>
  </r>
  <r>
    <s v="48500"/>
    <s v="Other direct costs"/>
    <s v="CPV2201057:  Travelling perdiem &amp; Accommodation &amp;  3 Days feeding for 12 SCOs"/>
    <n v="2480"/>
    <s v="USD"/>
    <n v="202201"/>
    <d v="2022-01-27T00:00:00"/>
    <s v="CA"/>
    <n v="11001775"/>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orr of Scratch Cards UNPBF  reporting Gbeme January 2022 to account 48500"/>
    <n v="10"/>
    <s v="USD"/>
    <n v="202201"/>
    <d v="2022-01-30T00:00:00"/>
    <s v="GL"/>
    <n v="11001893"/>
    <s v="LBR199"/>
    <s v="UNPBF"/>
    <s v="LBR199-1"/>
    <s v="LBR199 UNPBF - UNPBF"/>
    <x v="2"/>
    <s v="MEAL Activities"/>
    <s v="UNPBF"/>
    <s v="6.1.0"/>
    <s v="Monitoring and Evaluation"/>
    <s v="6.1"/>
    <s v="Monitoring and Evaluation"/>
    <s v="6"/>
    <s v="Support"/>
    <s v="R"/>
    <s v="Income &amp; Expenditure"/>
  </r>
  <r>
    <s v="48500"/>
    <s v="Other direct costs"/>
    <s v="CPV2202057:  Participants transportation &amp; Participation Feeding  - AI Visit"/>
    <n v="400"/>
    <s v="USD"/>
    <n v="202202"/>
    <d v="2022-02-08T00:00:00"/>
    <s v="CA"/>
    <n v="11001896"/>
    <s v="LBR199"/>
    <s v="UNPBF"/>
    <s v="LBR199-1"/>
    <s v="LBR199 UNPBF - UNPBF"/>
    <x v="15"/>
    <s v="Supervision appreciative inquiry visits women's groups"/>
    <s v="UNPBF"/>
    <s v="1.3.0"/>
    <s v="Services"/>
    <s v="1.3"/>
    <s v="Services"/>
    <s v="1"/>
    <s v="Direct Activity Costs"/>
    <s v="R"/>
    <s v="Income &amp; Expenditure"/>
  </r>
  <r>
    <s v="48500"/>
    <s v="Other direct costs"/>
    <s v="CPV2202021:  Travelling perdiem  &amp; Accommodation for  two person  -7 days"/>
    <n v="880"/>
    <s v="USD"/>
    <n v="202202"/>
    <d v="2022-02-08T00:00:00"/>
    <s v="CA"/>
    <n v="11001896"/>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202040:  Travelling perdiem &amp; Accommodation- 2 persons @7 days - (Bong county) Appreciative inquiry  visit to women group  -"/>
    <n v="880"/>
    <s v="USD"/>
    <n v="202202"/>
    <d v="2022-02-08T00:00:00"/>
    <s v="CA"/>
    <n v="11001896"/>
    <s v="LBR199"/>
    <s v="UNPBF"/>
    <s v="LBR199-1"/>
    <s v="LBR199 UNPBF - UNPBF"/>
    <x v="15"/>
    <s v="Supervision appreciative inquiry visits women's groups"/>
    <s v="UNPBF"/>
    <s v="1.3.0"/>
    <s v="Services"/>
    <s v="1.3"/>
    <s v="Services"/>
    <s v="1"/>
    <s v="Direct Activity Costs"/>
    <s v="R"/>
    <s v="Income &amp; Expenditure"/>
  </r>
  <r>
    <s v="48500"/>
    <s v="Other direct costs"/>
    <s v="CPV2202028: CSOs Meeting and Workshop"/>
    <n v="1250"/>
    <s v="USD"/>
    <n v="202202"/>
    <d v="2022-02-08T00:00:00"/>
    <s v="CA"/>
    <n v="11001896"/>
    <s v="LBR199"/>
    <s v="UNPBF"/>
    <s v="LBR199-1"/>
    <s v="LBR199 UNPBF - UNPBF"/>
    <x v="17"/>
    <s v="Capacity building local CSOs on accountability and integrity framework"/>
    <s v="UNPBF"/>
    <s v="1.3.0"/>
    <s v="Services"/>
    <s v="1.3"/>
    <s v="Services"/>
    <s v="1"/>
    <s v="Direct Activity Costs"/>
    <s v="R"/>
    <s v="Income &amp; Expenditure"/>
  </r>
  <r>
    <s v="48500"/>
    <s v="Other direct costs"/>
    <s v="000000022005391:flight SLOMP/ALYCKE MRS --- Support to LBR199 and Partner - ABIC"/>
    <n v="1322.84"/>
    <s v="USD"/>
    <n v="202202"/>
    <d v="2022-02-25T00:00:00"/>
    <s v="BI"/>
    <n v="50000401"/>
    <s v="LBR199"/>
    <s v="UNPBF"/>
    <s v="LBR199-1"/>
    <s v="LBR199 UNPBF - UNPBF"/>
    <x v="5"/>
    <s v="Inernational Travel"/>
    <s v="UNPBF"/>
    <s v="1.3.0"/>
    <s v="Services"/>
    <s v="1.3"/>
    <s v="Services"/>
    <s v="1"/>
    <s v="Direct Activity Costs"/>
    <s v="R"/>
    <s v="Income &amp; Expenditure"/>
  </r>
  <r>
    <s v="48500"/>
    <s v="Other direct costs"/>
    <s v="CPV2203008:  Balance payment to contractor (  Bill Board) construction"/>
    <n v="50"/>
    <s v="USD"/>
    <n v="202203"/>
    <d v="2022-03-01T00:00:00"/>
    <s v="CA"/>
    <n v="11001986"/>
    <s v="LBR199"/>
    <s v="UNPBF"/>
    <s v="LBR199-1"/>
    <s v="LBR199 UNPBF - UNPBF"/>
    <x v="10"/>
    <s v="Development learning publications and visibility materials"/>
    <s v="UNPBF"/>
    <s v="1.3.0"/>
    <s v="Services"/>
    <s v="1.3"/>
    <s v="Services"/>
    <s v="1"/>
    <s v="Direct Activity Costs"/>
    <s v="R"/>
    <s v="Income &amp; Expenditure"/>
  </r>
  <r>
    <s v="48500"/>
    <s v="Other direct costs"/>
    <s v="CPV2203073:  Production of Feedback boxes"/>
    <n v="250"/>
    <s v="USD"/>
    <n v="202203"/>
    <d v="2022-03-01T00:00:00"/>
    <s v="CA"/>
    <n v="11001986"/>
    <s v="LBR199"/>
    <s v="UNPBF"/>
    <s v="LBR199-1"/>
    <s v="LBR199 UNPBF - UNPBF"/>
    <x v="6"/>
    <s v="Accountability Systems"/>
    <s v="UNPBF"/>
    <s v="6.1.0"/>
    <s v="Monitoring and Evaluation"/>
    <s v="6.1"/>
    <s v="Monitoring and Evaluation"/>
    <s v="6"/>
    <s v="Support"/>
    <s v="R"/>
    <s v="Income &amp; Expenditure"/>
  </r>
  <r>
    <s v="48500"/>
    <s v="Other direct costs"/>
    <s v="CPV2203011:  Materials to Support Women day Celebration"/>
    <n v="280"/>
    <s v="USD"/>
    <n v="202203"/>
    <d v="2022-03-01T00:00:00"/>
    <s v="CA"/>
    <n v="11001986"/>
    <s v="LBR199"/>
    <s v="UNPBF"/>
    <s v="LBR199-1"/>
    <s v="LBR199 UNPBF - UNPBF"/>
    <x v="15"/>
    <s v="Supervision appreciative inquiry visits women's groups"/>
    <s v="UNPBF"/>
    <s v="1.3.0"/>
    <s v="Services"/>
    <s v="1.3"/>
    <s v="Services"/>
    <s v="1"/>
    <s v="Direct Activity Costs"/>
    <s v="R"/>
    <s v="Income &amp; Expenditure"/>
  </r>
  <r>
    <s v="48500"/>
    <s v="Other direct costs"/>
    <s v="CPV2203052:  Feeding and transportation for participants"/>
    <n v="400"/>
    <s v="USD"/>
    <n v="202203"/>
    <d v="2022-03-01T00:00:00"/>
    <s v="CA"/>
    <n v="11001986"/>
    <s v="LBR199"/>
    <s v="UNPBF"/>
    <s v="LBR199-1"/>
    <s v="LBR199 UNPBF - UNPBF"/>
    <x v="15"/>
    <s v="Supervision appreciative inquiry visits women's groups"/>
    <s v="UNPBF"/>
    <s v="1.3.0"/>
    <s v="Services"/>
    <s v="1.3"/>
    <s v="Services"/>
    <s v="1"/>
    <s v="Direct Activity Costs"/>
    <s v="R"/>
    <s v="Income &amp; Expenditure"/>
  </r>
  <r>
    <s v="48500"/>
    <s v="Other direct costs"/>
    <s v="CPV2203037:  Supervision and monitoring activities - (Perdiem &amp; Accommodation ) 2 persons"/>
    <n v="460"/>
    <s v="USD"/>
    <n v="202203"/>
    <d v="2022-03-01T00:00:00"/>
    <s v="CA"/>
    <n v="11001986"/>
    <s v="LBR199"/>
    <s v="UNPBF"/>
    <s v="LBR199-1"/>
    <s v="LBR199 UNPBF - UNPBF"/>
    <x v="15"/>
    <s v="Supervision appreciative inquiry visits women's groups"/>
    <s v="UNPBF"/>
    <s v="1.3.0"/>
    <s v="Services"/>
    <s v="1.3"/>
    <s v="Services"/>
    <s v="1"/>
    <s v="Direct Activity Costs"/>
    <s v="R"/>
    <s v="Income &amp; Expenditure"/>
  </r>
  <r>
    <s v="48500"/>
    <s v="Other direct costs"/>
    <s v="CPV2203056:  Perdiem &amp; Accommodation  - 3 person ( Monitoring visit"/>
    <n v="480"/>
    <s v="USD"/>
    <n v="202203"/>
    <d v="2022-03-01T00:00:00"/>
    <s v="CA"/>
    <n v="11001986"/>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3056;  CSO Training Workshop"/>
    <n v="670"/>
    <s v="USD"/>
    <n v="202203"/>
    <d v="2022-03-01T00:00:00"/>
    <s v="CA"/>
    <n v="11001986"/>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3002:  Printing of Assorting Standing Banner"/>
    <n v="725"/>
    <s v="USD"/>
    <n v="202203"/>
    <d v="2022-03-01T00:00:00"/>
    <s v="CA"/>
    <n v="11001986"/>
    <s v="LBR199"/>
    <s v="UNPBF"/>
    <s v="LBR199-1"/>
    <s v="LBR199 UNPBF - UNPBF"/>
    <x v="15"/>
    <s v="Supervision appreciative inquiry visits women's groups"/>
    <s v="UNPBF"/>
    <s v="1.3.0"/>
    <s v="Services"/>
    <s v="1.3"/>
    <s v="Services"/>
    <s v="1"/>
    <s v="Direct Activity Costs"/>
    <s v="R"/>
    <s v="Income &amp; Expenditure"/>
  </r>
  <r>
    <s v="48500"/>
    <s v="Other direct costs"/>
    <s v="CPV2203028:   Travelling  Perdiem &amp; Accommodation - 3 persons"/>
    <n v="880"/>
    <s v="USD"/>
    <n v="202203"/>
    <d v="2022-03-01T00:00:00"/>
    <s v="CA"/>
    <n v="11001986"/>
    <s v="LBR199"/>
    <s v="UNPBF"/>
    <s v="LBR199-1"/>
    <s v="LBR199 UNPBF - UNPBF"/>
    <x v="14"/>
    <s v="Per Diems"/>
    <s v="UNPBF"/>
    <s v="1.3.0"/>
    <s v="Services"/>
    <s v="1.3"/>
    <s v="Services"/>
    <s v="1"/>
    <s v="Direct Activity Costs"/>
    <s v="R"/>
    <s v="Income &amp; Expenditure"/>
  </r>
  <r>
    <s v="48500"/>
    <s v="Other direct costs"/>
    <s v="CPV2203074:  Monitoring visit - (Accommodation )7 days"/>
    <n v="980"/>
    <s v="USD"/>
    <n v="202203"/>
    <d v="2022-03-01T00:00:00"/>
    <s v="CA"/>
    <n v="11001986"/>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HQ UBA 00864447:  Catering Service for 100 person - UN Women Day Celebration"/>
    <n v="1000"/>
    <s v="USD"/>
    <n v="202203"/>
    <d v="2022-03-10T00:00:00"/>
    <s v="BT"/>
    <n v="11001962"/>
    <s v="LBR199"/>
    <s v="UNPBF"/>
    <s v="LBR199-1"/>
    <s v="LBR199 UNPBF - UNPBF"/>
    <x v="15"/>
    <s v="Supervision appreciative inquiry visits women's groups"/>
    <s v="UNPBF"/>
    <s v="1.3.0"/>
    <s v="Services"/>
    <s v="1.3"/>
    <s v="Services"/>
    <s v="1"/>
    <s v="Direct Activity Costs"/>
    <s v="R"/>
    <s v="Income &amp; Expenditure"/>
  </r>
  <r>
    <s v="48500"/>
    <s v="Other direct costs"/>
    <s v="RTV2203001:  Cash return less expense on 2202028 - Gbeme Horace"/>
    <n v="-80"/>
    <s v="USD"/>
    <n v="202203"/>
    <d v="2022-03-16T00:00:00"/>
    <s v="CA"/>
    <n v="11001985"/>
    <s v="LBR199"/>
    <s v="UNPBF"/>
    <s v="LBR199-1"/>
    <s v="LBR199 UNPBF - UNPBF"/>
    <x v="17"/>
    <s v="Capacity building local CSOs on accountability and integrity framework"/>
    <s v="UNPBF"/>
    <s v="1.3.0"/>
    <s v="Services"/>
    <s v="1.3"/>
    <s v="Services"/>
    <s v="1"/>
    <s v="Direct Activity Costs"/>
    <s v="R"/>
    <s v="Income &amp; Expenditure"/>
  </r>
  <r>
    <s v="48500"/>
    <s v="Other direct costs"/>
    <s v="000000022005577:flight SLOMP/ALYCKE MRS --- Support to LBR199 and Partner - ABIC"/>
    <n v="1461.78"/>
    <s v="USD"/>
    <n v="202203"/>
    <d v="2022-03-30T00:00:00"/>
    <s v="GL"/>
    <n v="11001960"/>
    <s v="LBR199"/>
    <s v="UNPBF"/>
    <s v="LBR199-1"/>
    <s v="LBR199 UNPBF - UNPBF"/>
    <x v="5"/>
    <s v="Inernational Travel"/>
    <s v="UNPBF"/>
    <s v="1.3.0"/>
    <s v="Services"/>
    <s v="1.3"/>
    <s v="Services"/>
    <s v="1"/>
    <s v="Direct Activity Costs"/>
    <s v="R"/>
    <s v="Income &amp; Expenditure"/>
  </r>
  <r>
    <s v="48500"/>
    <s v="Other direct costs"/>
    <s v="000000022005577:flight SLOMP/ALYCKE MRS --- Support to LBR199 and Partner - ABIC"/>
    <n v="1461.78"/>
    <s v="USD"/>
    <n v="202203"/>
    <d v="2022-03-30T00:00:00"/>
    <s v="BI"/>
    <n v="50000407"/>
    <s v="LBR199"/>
    <s v="UNPBF"/>
    <s v="LBR199-1"/>
    <s v="LBR199 UNPBF - UNPBF"/>
    <x v="5"/>
    <s v="Inernational Travel"/>
    <s v="UNPBF"/>
    <s v="1.3.0"/>
    <s v="Services"/>
    <s v="1.3"/>
    <s v="Services"/>
    <s v="1"/>
    <s v="Direct Activity Costs"/>
    <s v="R"/>
    <s v="Income &amp; Expenditure"/>
  </r>
  <r>
    <s v="48500"/>
    <s v="Other direct costs"/>
    <s v="Rev of # 50000407 - 000000022005577:flight SLOMP/ALYCKE MRS --- Support to LBR199 and Partner - ABIC"/>
    <n v="1461.78"/>
    <s v="USD"/>
    <n v="202203"/>
    <d v="2022-03-30T00:00:00"/>
    <s v="BI"/>
    <n v="50000408"/>
    <s v="LBR199"/>
    <s v="UNPBF"/>
    <s v="LBR199-1"/>
    <s v="LBR199 UNPBF - UNPBF"/>
    <x v="5"/>
    <s v="Inernational Travel"/>
    <s v="UNPBF"/>
    <s v="1.3.0"/>
    <s v="Services"/>
    <s v="1.3"/>
    <s v="Services"/>
    <s v="1"/>
    <s v="Direct Activity Costs"/>
    <s v="R"/>
    <s v="Income &amp; Expenditure"/>
  </r>
  <r>
    <s v="48500"/>
    <s v="Other direct costs"/>
    <s v="Rev of # 50000407 - 000000022005577:flight SLOMP/ALYCKE MRS --- Support to LBR199 and Partner - ABIC"/>
    <n v="-1461.78"/>
    <s v="USD"/>
    <n v="202203"/>
    <d v="2022-03-30T00:00:00"/>
    <s v="BI"/>
    <n v="50000409"/>
    <s v="LBR199"/>
    <s v="UNPBF"/>
    <s v="LBR199-1"/>
    <s v="LBR199 UNPBF - UNPBF"/>
    <x v="5"/>
    <s v="Inernational Travel"/>
    <s v="UNPBF"/>
    <s v="1.3.0"/>
    <s v="Services"/>
    <s v="1.3"/>
    <s v="Services"/>
    <s v="1"/>
    <s v="Direct Activity Costs"/>
    <s v="R"/>
    <s v="Income &amp; Expenditure"/>
  </r>
  <r>
    <s v="48500"/>
    <s v="Other direct costs"/>
    <s v="Rev of # 50000407 - 000000022005577:flight SLOMP/ALYCKE MRS --- Support to LBR199 and Partner - ABIC"/>
    <n v="-1461.78"/>
    <s v="USD"/>
    <n v="202203"/>
    <d v="2022-03-30T00:00:00"/>
    <s v="BI"/>
    <n v="50000410"/>
    <s v="LBR199"/>
    <s v="UNPBF"/>
    <s v="LBR199-1"/>
    <s v="LBR199 UNPBF - UNPBF"/>
    <x v="5"/>
    <s v="Inernational Travel"/>
    <s v="UNPBF"/>
    <s v="1.3.0"/>
    <s v="Services"/>
    <s v="1.3"/>
    <s v="Services"/>
    <s v="1"/>
    <s v="Direct Activity Costs"/>
    <s v="R"/>
    <s v="Income &amp; Expenditure"/>
  </r>
  <r>
    <s v="48500"/>
    <s v="Other direct costs"/>
    <s v="CPV2204024:  Air port VIAS for Alycka"/>
    <n v="75"/>
    <s v="USD"/>
    <n v="202204"/>
    <d v="2022-04-04T00:00:00"/>
    <s v="CA"/>
    <n v="11002092"/>
    <s v="LBR199"/>
    <s v="UNPBF"/>
    <s v="LBR199-1"/>
    <s v="LBR199 UNPBF - UNPBF"/>
    <x v="5"/>
    <s v="Inernational Travel"/>
    <s v="UNPBF"/>
    <s v="1.3.0"/>
    <s v="Services"/>
    <s v="1.3"/>
    <s v="Services"/>
    <s v="1"/>
    <s v="Direct Activity Costs"/>
    <s v="R"/>
    <s v="Income &amp; Expenditure"/>
  </r>
  <r>
    <s v="48500"/>
    <s v="Other direct costs"/>
    <s v="CPV2204065:  Travelling Perdiem &amp;  Accommodation - Alycke Slomp"/>
    <n v="220"/>
    <s v="USD"/>
    <n v="202204"/>
    <d v="2022-04-04T00:00:00"/>
    <s v="CA"/>
    <n v="11002092"/>
    <s v="LBR199"/>
    <s v="UNPBF"/>
    <s v="LBR199-1"/>
    <s v="LBR199 UNPBF - UNPBF"/>
    <x v="29"/>
    <s v="Support/follow up on implementation solutions"/>
    <s v="UNPBF"/>
    <s v="1.3.0"/>
    <s v="Services"/>
    <s v="1.3"/>
    <s v="Services"/>
    <s v="1"/>
    <s v="Direct Activity Costs"/>
    <s v="R"/>
    <s v="Income &amp; Expenditure"/>
  </r>
  <r>
    <s v="48500"/>
    <s v="Other direct costs"/>
    <s v="CPV2204005;  Training and visibility materials  - Banners etc"/>
    <n v="375"/>
    <s v="USD"/>
    <n v="202204"/>
    <d v="2022-04-04T00:00:00"/>
    <s v="CA"/>
    <n v="11002092"/>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4029:  Assorted Visibility materials  and banners - for 4 CSOs community"/>
    <n v="800"/>
    <s v="USD"/>
    <n v="202204"/>
    <d v="2022-04-04T00:00:00"/>
    <s v="CA"/>
    <n v="11002092"/>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4037:  Buying and printing of T-shirts  9 85 pcs"/>
    <n v="935"/>
    <s v="USD"/>
    <n v="202204"/>
    <d v="2022-04-04T00:00:00"/>
    <s v="CA"/>
    <n v="11002092"/>
    <s v="LBR199"/>
    <s v="UNPBF"/>
    <s v="LBR199-1"/>
    <s v="LBR199 UNPBF - UNPBF"/>
    <x v="21"/>
    <s v="Communication and visibility actions"/>
    <s v="UNPBF"/>
    <s v="1.6.0"/>
    <s v="Local Partner Support Costs"/>
    <s v="1.6"/>
    <s v="Local Partner Support Costs"/>
    <s v="1"/>
    <s v="Direct Activity Costs"/>
    <s v="R"/>
    <s v="Income &amp; Expenditure"/>
  </r>
  <r>
    <s v="48500"/>
    <s v="Other direct costs"/>
    <s v="CHQ ECO 01634803:  Printing and Binding of Booklets  -30 copies"/>
    <n v="399"/>
    <s v="USD"/>
    <n v="202204"/>
    <d v="2022-04-14T00:00:00"/>
    <s v="CA"/>
    <n v="11002090"/>
    <s v="LBR199"/>
    <s v="UNPBF"/>
    <s v="LBR199-1"/>
    <s v="LBR199 UNPBF - UNPBF"/>
    <x v="10"/>
    <s v="Development learning publications and visibility materials"/>
    <s v="UNPBF"/>
    <s v="1.3.0"/>
    <s v="Services"/>
    <s v="1.3"/>
    <s v="Services"/>
    <s v="1"/>
    <s v="Direct Activity Costs"/>
    <s v="R"/>
    <s v="Income &amp; Expenditure"/>
  </r>
  <r>
    <s v="48500"/>
    <s v="Other direct costs"/>
    <s v="CHQ ECO 01634817:  Printing of  AI Materials  - 47 copies"/>
    <n v="625.1"/>
    <s v="USD"/>
    <n v="202204"/>
    <d v="2022-04-14T00:00:00"/>
    <s v="CA"/>
    <n v="11002090"/>
    <s v="LBR199"/>
    <s v="UNPBF"/>
    <s v="LBR199-1"/>
    <s v="LBR199 UNPBF - UNPBF"/>
    <x v="10"/>
    <s v="Development learning publications and visibility materials"/>
    <s v="UNPBF"/>
    <s v="1.3.0"/>
    <s v="Services"/>
    <s v="1.3"/>
    <s v="Services"/>
    <s v="1"/>
    <s v="Direct Activity Costs"/>
    <s v="R"/>
    <s v="Income &amp; Expenditure"/>
  </r>
  <r>
    <s v="48500"/>
    <s v="Other direct costs"/>
    <s v="000000022005746:credit note flight SLOMP/ALYCKE MRS"/>
    <n v="-1282.47"/>
    <s v="USD"/>
    <n v="202204"/>
    <d v="2022-04-25T00:00:00"/>
    <s v="GL"/>
    <n v="11002084"/>
    <s v="LBR199"/>
    <s v="UNPBF"/>
    <s v="LBR199-1"/>
    <s v="LBR199 UNPBF - UNPBF"/>
    <x v="5"/>
    <s v="Inernational Travel"/>
    <s v="UNPBF"/>
    <s v="1.3.0"/>
    <s v="Services"/>
    <s v="1.3"/>
    <s v="Services"/>
    <s v="1"/>
    <s v="Direct Activity Costs"/>
    <s v="R"/>
    <s v="Income &amp; Expenditure"/>
  </r>
  <r>
    <s v="48500"/>
    <s v="Other direct costs"/>
    <s v="Liquidation - W/Advance on CPV 2203007 &amp; CPV2203011 ( Gbeme Horrace Killie( Supervision / celebration of  Women Day -"/>
    <n v="5645"/>
    <s v="USD"/>
    <n v="202204"/>
    <d v="2022-04-26T00:00:00"/>
    <s v="CA"/>
    <n v="11002080"/>
    <s v="LBR199"/>
    <s v="UNPBF"/>
    <s v="LBR199-1"/>
    <s v="LBR199 UNPBF - UNPBF"/>
    <x v="15"/>
    <s v="Supervision appreciative inquiry visits women's groups"/>
    <s v="UNPBF"/>
    <s v="1.3.0"/>
    <s v="Services"/>
    <s v="1.3"/>
    <s v="Services"/>
    <s v="1"/>
    <s v="Direct Activity Costs"/>
    <s v="R"/>
    <s v="Income &amp; Expenditure"/>
  </r>
  <r>
    <s v="48500"/>
    <s v="Other direct costs"/>
    <s v="Activities on local authories and traditional leaders"/>
    <n v="253.2"/>
    <s v="USD"/>
    <n v="202204"/>
    <d v="2022-04-28T00:00:00"/>
    <s v="GL"/>
    <n v="11002304"/>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Office rent cost"/>
    <n v="560"/>
    <s v="USD"/>
    <n v="202204"/>
    <d v="2022-04-28T00:00:00"/>
    <s v="GL"/>
    <n v="11002374"/>
    <s v="LBR199"/>
    <s v="UNPBF"/>
    <s v="LBR199-1"/>
    <s v="LBR199 UNPBF - UNPBF"/>
    <x v="25"/>
    <s v="Office Rent"/>
    <s v="UNPBF"/>
    <s v="1.2.0"/>
    <s v="Supplies &amp; Equipment"/>
    <s v="1.2"/>
    <s v="Supplies &amp; Equipment"/>
    <s v="1"/>
    <s v="Direct Activity Costs"/>
    <s v="R"/>
    <s v="Income &amp; Expenditure"/>
  </r>
  <r>
    <s v="48500"/>
    <s v="Other direct costs"/>
    <s v="Training includes requisite skills to successfully convene mediation dialogues by women"/>
    <n v="960"/>
    <s v="USD"/>
    <n v="202204"/>
    <d v="2022-04-28T00:00:00"/>
    <s v="GL"/>
    <n v="11002374"/>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500"/>
    <s v="Other direct costs"/>
    <s v="Female and male youth engage  on how to promote peace with one another in counties"/>
    <n v="980"/>
    <s v="USD"/>
    <n v="202204"/>
    <d v="2022-04-28T00:00:00"/>
    <s v="GL"/>
    <n v="11002374"/>
    <s v="LBR199"/>
    <s v="UNPBF"/>
    <s v="LBR199-1"/>
    <s v="LBR199 UNPBF - UNPBF"/>
    <x v="31"/>
    <s v="Youth peer to peer peace engagements in communities"/>
    <s v="UNPBF"/>
    <s v="1.6.0"/>
    <s v="Local Partner Support Costs"/>
    <s v="1.6"/>
    <s v="Local Partner Support Costs"/>
    <s v="1"/>
    <s v="Direct Activity Costs"/>
    <s v="R"/>
    <s v="Income &amp; Expenditure"/>
  </r>
  <r>
    <s v="48500"/>
    <s v="Other direct costs"/>
    <s v="Project Vehicle, Motorcycles, Office Rent, operational running costs, consumables, maintenance, laptops, furniture, banking and legal fees (April - 2022)"/>
    <n v="1200"/>
    <s v="USD"/>
    <n v="202204"/>
    <d v="2022-04-28T00:00:00"/>
    <s v="GL"/>
    <n v="11002374"/>
    <s v="LBR199"/>
    <s v="UNPBF"/>
    <s v="LBR199-1"/>
    <s v="LBR199 UNPBF - UNPBF"/>
    <x v="32"/>
    <s v="Additional Operational Costs"/>
    <s v="UNPBF"/>
    <s v="1.6.0"/>
    <s v="Local Partner Support Costs"/>
    <s v="1.6"/>
    <s v="Local Partner Support Costs"/>
    <s v="1"/>
    <s v="Direct Activity Costs"/>
    <s v="R"/>
    <s v="Income &amp; Expenditure"/>
  </r>
  <r>
    <s v="48500"/>
    <s v="Other direct costs"/>
    <s v="Training includes practical requisite skills to successfully undertake peer to peer peace engagements by females / males"/>
    <n v="1265"/>
    <s v="USD"/>
    <n v="202204"/>
    <d v="2022-04-28T00:00:00"/>
    <s v="GL"/>
    <n v="11002374"/>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500"/>
    <s v="Other direct costs"/>
    <s v="Bank transfer fees Mar, April &amp; May"/>
    <n v="1401.33"/>
    <s v="USD"/>
    <n v="202204"/>
    <d v="2022-04-28T00:00:00"/>
    <s v="GL"/>
    <n v="11002374"/>
    <s v="LBR199"/>
    <s v="UNPBF"/>
    <s v="LBR199-1"/>
    <s v="LBR199 UNPBF - UNPBF"/>
    <x v="34"/>
    <s v="Bank Transfer Fees"/>
    <s v="UNPBF"/>
    <s v="6.7.0"/>
    <s v="Financial Services (incl. Bank fees)"/>
    <s v="6.7"/>
    <s v="Financial Services (incl. Bank fees)"/>
    <s v="6"/>
    <s v="Support"/>
    <s v="R"/>
    <s v="Income &amp; Expenditure"/>
  </r>
  <r>
    <s v="48500"/>
    <s v="Other direct costs"/>
    <s v="Women led mediation and peace dialogues with women and men conflicting political actors"/>
    <n v="4960"/>
    <s v="USD"/>
    <n v="202204"/>
    <d v="2022-04-28T00:00:00"/>
    <s v="GL"/>
    <n v="11002374"/>
    <s v="LBR199"/>
    <s v="UNPBF"/>
    <s v="LBR199-1"/>
    <s v="LBR199 UNPBF - UNPBF"/>
    <x v="35"/>
    <s v="Women’s Mediation Dialogues with political actors"/>
    <s v="UNPBF"/>
    <s v="1.6.0"/>
    <s v="Local Partner Support Costs"/>
    <s v="1.6"/>
    <s v="Local Partner Support Costs"/>
    <s v="1"/>
    <s v="Direct Activity Costs"/>
    <s v="R"/>
    <s v="Income &amp; Expenditure"/>
  </r>
  <r>
    <s v="48500"/>
    <s v="Other direct costs"/>
    <s v="Rev of cost"/>
    <n v="-4960"/>
    <s v="USD"/>
    <n v="202204"/>
    <d v="2022-04-28T00:00:00"/>
    <s v="GL"/>
    <n v="11002375"/>
    <s v="LBR199"/>
    <s v="UNPBF"/>
    <s v="LBR199-1"/>
    <s v="LBR199 UNPBF - UNPBF"/>
    <x v="35"/>
    <s v="Women’s Mediation Dialogues with political actors"/>
    <s v="UNPBF"/>
    <s v="1.6.0"/>
    <s v="Local Partner Support Costs"/>
    <s v="1.6"/>
    <s v="Local Partner Support Costs"/>
    <s v="1"/>
    <s v="Direct Activity Costs"/>
    <s v="R"/>
    <s v="Income &amp; Expenditure"/>
  </r>
  <r>
    <s v="48500"/>
    <s v="Other direct costs"/>
    <s v="Rev of cost"/>
    <n v="-1401.33"/>
    <s v="USD"/>
    <n v="202204"/>
    <d v="2022-04-28T00:00:00"/>
    <s v="GL"/>
    <n v="11002375"/>
    <s v="LBR199"/>
    <s v="UNPBF"/>
    <s v="LBR199-1"/>
    <s v="LBR199 UNPBF - UNPBF"/>
    <x v="34"/>
    <s v="Bank Transfer Fees"/>
    <s v="UNPBF"/>
    <s v="6.7.0"/>
    <s v="Financial Services (incl. Bank fees)"/>
    <s v="6.7"/>
    <s v="Financial Services (incl. Bank fees)"/>
    <s v="6"/>
    <s v="Support"/>
    <s v="R"/>
    <s v="Income &amp; Expenditure"/>
  </r>
  <r>
    <s v="48500"/>
    <s v="Other direct costs"/>
    <s v="Rev of cost"/>
    <n v="-1265"/>
    <s v="USD"/>
    <n v="202204"/>
    <d v="2022-04-28T00:00:00"/>
    <s v="GL"/>
    <n v="11002375"/>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500"/>
    <s v="Other direct costs"/>
    <s v="Rev of cost"/>
    <n v="-1200"/>
    <s v="USD"/>
    <n v="202204"/>
    <d v="2022-04-28T00:00:00"/>
    <s v="GL"/>
    <n v="11002375"/>
    <s v="LBR199"/>
    <s v="UNPBF"/>
    <s v="LBR199-1"/>
    <s v="LBR199 UNPBF - UNPBF"/>
    <x v="32"/>
    <s v="Additional Operational Costs"/>
    <s v="UNPBF"/>
    <s v="1.6.0"/>
    <s v="Local Partner Support Costs"/>
    <s v="1.6"/>
    <s v="Local Partner Support Costs"/>
    <s v="1"/>
    <s v="Direct Activity Costs"/>
    <s v="R"/>
    <s v="Income &amp; Expenditure"/>
  </r>
  <r>
    <s v="48500"/>
    <s v="Other direct costs"/>
    <s v="Rev of cost"/>
    <n v="-980"/>
    <s v="USD"/>
    <n v="202204"/>
    <d v="2022-04-28T00:00:00"/>
    <s v="GL"/>
    <n v="11002375"/>
    <s v="LBR199"/>
    <s v="UNPBF"/>
    <s v="LBR199-1"/>
    <s v="LBR199 UNPBF - UNPBF"/>
    <x v="31"/>
    <s v="Youth peer to peer peace engagements in communities"/>
    <s v="UNPBF"/>
    <s v="1.6.0"/>
    <s v="Local Partner Support Costs"/>
    <s v="1.6"/>
    <s v="Local Partner Support Costs"/>
    <s v="1"/>
    <s v="Direct Activity Costs"/>
    <s v="R"/>
    <s v="Income &amp; Expenditure"/>
  </r>
  <r>
    <s v="48500"/>
    <s v="Other direct costs"/>
    <s v="Rev of cost"/>
    <n v="-960"/>
    <s v="USD"/>
    <n v="202204"/>
    <d v="2022-04-28T00:00:00"/>
    <s v="GL"/>
    <n v="11002375"/>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500"/>
    <s v="Other direct costs"/>
    <s v="Rev of cost"/>
    <n v="-560"/>
    <s v="USD"/>
    <n v="202204"/>
    <d v="2022-04-28T00:00:00"/>
    <s v="GL"/>
    <n v="11002375"/>
    <s v="LBR199"/>
    <s v="UNPBF"/>
    <s v="LBR199-1"/>
    <s v="LBR199 UNPBF - UNPBF"/>
    <x v="25"/>
    <s v="Office Rent"/>
    <s v="UNPBF"/>
    <s v="1.2.0"/>
    <s v="Supplies &amp; Equipment"/>
    <s v="1.2"/>
    <s v="Supplies &amp; Equipment"/>
    <s v="1"/>
    <s v="Direct Activity Costs"/>
    <s v="R"/>
    <s v="Income &amp; Expenditure"/>
  </r>
  <r>
    <s v="48500"/>
    <s v="Other direct costs"/>
    <s v="CPV2205044:  Lunch meeting with ZOA staff and Angie Brooks"/>
    <n v="120"/>
    <s v="USD"/>
    <n v="202205"/>
    <d v="2022-05-03T00:00:00"/>
    <s v="CA"/>
    <n v="11002210"/>
    <s v="LBR199"/>
    <s v="UNPBF"/>
    <s v="LBR199-1"/>
    <s v="LBR199 UNPBF - UNPBF"/>
    <x v="12"/>
    <s v="Inception, launch and coordination"/>
    <s v="UNPBF"/>
    <s v="1.3.0"/>
    <s v="Services"/>
    <s v="1.3"/>
    <s v="Services"/>
    <s v="1"/>
    <s v="Direct Activity Costs"/>
    <s v="R"/>
    <s v="Income &amp; Expenditure"/>
  </r>
  <r>
    <s v="48500"/>
    <s v="Other direct costs"/>
    <s v="CPV2205002:  Travelling perdiem &amp; Accommodation  - Alycke Slomp"/>
    <n v="230"/>
    <s v="USD"/>
    <n v="202205"/>
    <d v="2022-05-03T00:00:00"/>
    <s v="CA"/>
    <n v="11002210"/>
    <s v="LBR199"/>
    <s v="UNPBF"/>
    <s v="LBR199-1"/>
    <s v="LBR199 UNPBF - UNPBF"/>
    <x v="15"/>
    <s v="Supervision appreciative inquiry visits women's groups"/>
    <s v="UNPBF"/>
    <s v="1.3.0"/>
    <s v="Services"/>
    <s v="1.3"/>
    <s v="Services"/>
    <s v="1"/>
    <s v="Direct Activity Costs"/>
    <s v="R"/>
    <s v="Income &amp; Expenditure"/>
  </r>
  <r>
    <s v="48500"/>
    <s v="Other direct costs"/>
    <s v="CPV2205018:  Transportation reimbursement for CSOs- Lunch meeting"/>
    <n v="250"/>
    <s v="USD"/>
    <n v="202205"/>
    <d v="2022-05-03T00:00:00"/>
    <s v="CA"/>
    <n v="11002210"/>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205041:  Coordination  meeting with key actors ( Lunch meeting)"/>
    <n v="250"/>
    <s v="USD"/>
    <n v="202205"/>
    <d v="2022-05-03T00:00:00"/>
    <s v="CA"/>
    <n v="11002210"/>
    <s v="LBR199"/>
    <s v="UNPBF"/>
    <s v="LBR199-1"/>
    <s v="LBR199 UNPBF - UNPBF"/>
    <x v="12"/>
    <s v="Inception, launch and coordination"/>
    <s v="UNPBF"/>
    <s v="1.3.0"/>
    <s v="Services"/>
    <s v="1.3"/>
    <s v="Services"/>
    <s v="1"/>
    <s v="Direct Activity Costs"/>
    <s v="R"/>
    <s v="Income &amp; Expenditure"/>
  </r>
  <r>
    <s v="48500"/>
    <s v="Other direct costs"/>
    <s v="CPV2205035:  Lunch meeting ( Feeding) for two days- Local partners meeting"/>
    <n v="324"/>
    <s v="USD"/>
    <n v="202205"/>
    <d v="2022-05-03T00:00:00"/>
    <s v="CA"/>
    <n v="11002210"/>
    <s v="LBR199"/>
    <s v="UNPBF"/>
    <s v="LBR199-1"/>
    <s v="LBR199 UNPBF - UNPBF"/>
    <x v="17"/>
    <s v="Capacity building local CSOs on accountability and integrity framework"/>
    <s v="UNPBF"/>
    <s v="1.3.0"/>
    <s v="Services"/>
    <s v="1.3"/>
    <s v="Services"/>
    <s v="1"/>
    <s v="Direct Activity Costs"/>
    <s v="R"/>
    <s v="Income &amp; Expenditure"/>
  </r>
  <r>
    <s v="48500"/>
    <s v="Other direct costs"/>
    <s v="CPV2205072:  Additional training materials  - Bong county CSOs Training/ Experience and Knowledge sharing"/>
    <n v="327"/>
    <s v="USD"/>
    <n v="202205"/>
    <d v="2022-05-03T00:00:00"/>
    <s v="CA"/>
    <n v="11002210"/>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5056:  Printing of large size banner - CSOs Training working  with key actors"/>
    <n v="450"/>
    <s v="USD"/>
    <n v="202205"/>
    <d v="2022-05-03T00:00:00"/>
    <s v="CA"/>
    <n v="11002210"/>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5046:  Travelling perdiem and Accommodation"/>
    <n v="460"/>
    <s v="USD"/>
    <n v="202205"/>
    <d v="2022-05-03T00:00:00"/>
    <s v="CA"/>
    <n v="11002210"/>
    <s v="LBR199"/>
    <s v="UNPBF"/>
    <s v="LBR199-1"/>
    <s v="LBR199 UNPBF - UNPBF"/>
    <x v="15"/>
    <s v="Supervision appreciative inquiry visits women's groups"/>
    <s v="UNPBF"/>
    <s v="1.3.0"/>
    <s v="Services"/>
    <s v="1.3"/>
    <s v="Services"/>
    <s v="1"/>
    <s v="Direct Activity Costs"/>
    <s v="R"/>
    <s v="Income &amp; Expenditure"/>
  </r>
  <r>
    <s v="48500"/>
    <s v="Other direct costs"/>
    <s v="CPV2205067:  Stationery and supplies  -"/>
    <n v="650"/>
    <s v="USD"/>
    <n v="202205"/>
    <d v="2022-05-03T00:00:00"/>
    <s v="CA"/>
    <n v="11002210"/>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5010:  Printing of 50 copies of  SHE CAN LEAD TOO Booklets"/>
    <n v="665"/>
    <s v="USD"/>
    <n v="202205"/>
    <d v="2022-05-03T00:00:00"/>
    <s v="CA"/>
    <n v="11002210"/>
    <s v="LBR199"/>
    <s v="UNPBF"/>
    <s v="LBR199-1"/>
    <s v="LBR199 UNPBF - UNPBF"/>
    <x v="10"/>
    <s v="Development learning publications and visibility materials"/>
    <s v="UNPBF"/>
    <s v="1.3.0"/>
    <s v="Services"/>
    <s v="1.3"/>
    <s v="Services"/>
    <s v="1"/>
    <s v="Direct Activity Costs"/>
    <s v="R"/>
    <s v="Income &amp; Expenditure"/>
  </r>
  <r>
    <s v="48500"/>
    <s v="Other direct costs"/>
    <s v="CPV2205050:  Printing and Binding of Booklets - She can Lead Too"/>
    <n v="665"/>
    <s v="USD"/>
    <n v="202205"/>
    <d v="2022-05-03T00:00:00"/>
    <s v="CA"/>
    <n v="11002210"/>
    <s v="LBR199"/>
    <s v="UNPBF"/>
    <s v="LBR199-1"/>
    <s v="LBR199 UNPBF - UNPBF"/>
    <x v="10"/>
    <s v="Development learning publications and visibility materials"/>
    <s v="UNPBF"/>
    <s v="1.3.0"/>
    <s v="Services"/>
    <s v="1.3"/>
    <s v="Services"/>
    <s v="1"/>
    <s v="Direct Activity Costs"/>
    <s v="R"/>
    <s v="Income &amp; Expenditure"/>
  </r>
  <r>
    <s v="48500"/>
    <s v="Other direct costs"/>
    <s v="Liquidation from W/ Advance on CPV2205031  ( Francis Kortie ( Travelling Perdiem &amp; Accommodation)"/>
    <n v="843"/>
    <s v="USD"/>
    <n v="202205"/>
    <d v="2022-05-13T00:00:00"/>
    <s v="CA"/>
    <n v="11002299"/>
    <s v="LBR199"/>
    <s v="UNPBF"/>
    <s v="LBR199-1"/>
    <s v="LBR199 UNPBF - UNPBF"/>
    <x v="2"/>
    <s v="MEAL Activities"/>
    <s v="UNPBF"/>
    <s v="6.1.0"/>
    <s v="Monitoring and Evaluation"/>
    <s v="6.1"/>
    <s v="Monitoring and Evaluation"/>
    <s v="6"/>
    <s v="Support"/>
    <s v="R"/>
    <s v="Income &amp; Expenditure"/>
  </r>
  <r>
    <s v="48500"/>
    <s v="Other direct costs"/>
    <s v="Liquidation on CPV 2204002 ( Gbeme Horace Killie)  Review and feed back session in communities  with women groups and CSO"/>
    <n v="7815"/>
    <s v="USD"/>
    <n v="202205"/>
    <d v="2022-05-23T00:00:00"/>
    <s v="CA"/>
    <n v="11002148"/>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000000022005953:Trainticket Driebergen-Brussel Alycke Slomp"/>
    <n v="63.12"/>
    <s v="USD"/>
    <n v="202205"/>
    <d v="2022-05-27T00:00:00"/>
    <s v="GL"/>
    <n v="11002219"/>
    <s v="LBR199"/>
    <s v="UNPBF"/>
    <s v="LBR199-1"/>
    <s v="LBR199 UNPBF - UNPBF"/>
    <x v="5"/>
    <s v="Inernational Travel"/>
    <s v="UNPBF"/>
    <s v="1.3.0"/>
    <s v="Services"/>
    <s v="1.3"/>
    <s v="Services"/>
    <s v="1"/>
    <s v="Direct Activity Costs"/>
    <s v="R"/>
    <s v="Income &amp; Expenditure"/>
  </r>
  <r>
    <s v="48500"/>
    <s v="Other direct costs"/>
    <s v="000000022005955:Laboratory Test for Alycke Slomp LBR199 Consultant"/>
    <n v="1026.8"/>
    <s v="USD"/>
    <n v="202205"/>
    <d v="2022-05-27T00:00:00"/>
    <s v="GL"/>
    <n v="11002220"/>
    <s v="LBR199"/>
    <s v="UNPBF"/>
    <s v="LBR199-1"/>
    <s v="LBR199 UNPBF - UNPBF"/>
    <x v="5"/>
    <s v="Inernational Travel"/>
    <s v="UNPBF"/>
    <s v="1.3.0"/>
    <s v="Services"/>
    <s v="1.3"/>
    <s v="Services"/>
    <s v="1"/>
    <s v="Direct Activity Costs"/>
    <s v="R"/>
    <s v="Income &amp; Expenditure"/>
  </r>
  <r>
    <s v="48500"/>
    <s v="Other direct costs"/>
    <s v="Activities for local authorities and traditional leaders"/>
    <n v="157.28"/>
    <s v="USD"/>
    <n v="202205"/>
    <d v="2022-05-27T00:00:00"/>
    <s v="GL"/>
    <n v="11002305"/>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Activities for women organisation"/>
    <n v="288.33999999999997"/>
    <s v="USD"/>
    <n v="202205"/>
    <d v="2022-05-27T00:00:00"/>
    <s v="GL"/>
    <n v="11002305"/>
    <s v="LBR199"/>
    <s v="UNPBF"/>
    <s v="LBR199-1"/>
    <s v="LBR199 UNPBF - UNPBF"/>
    <x v="36"/>
    <s v="Learning event with local led women organizations per county"/>
    <s v="UNPBF"/>
    <s v="1.3.0"/>
    <s v="Services"/>
    <s v="1.3"/>
    <s v="Services"/>
    <s v="1"/>
    <s v="Direct Activity Costs"/>
    <s v="R"/>
    <s v="Income &amp; Expenditure"/>
  </r>
  <r>
    <s v="48500"/>
    <s v="Other direct costs"/>
    <s v="Rev of #11002220 000000022005955:Laboratory Test for Alycke Slomp LBR199 Consultant"/>
    <n v="-1026.8"/>
    <s v="USD"/>
    <n v="202205"/>
    <d v="2022-05-27T00:00:00"/>
    <s v="GL"/>
    <n v="11003002"/>
    <s v="LBR199"/>
    <s v="UNPBF"/>
    <s v="LBR199-1"/>
    <s v="LBR199 UNPBF - UNPBF"/>
    <x v="5"/>
    <s v="Inernational Travel"/>
    <s v="UNPBF"/>
    <s v="1.3.0"/>
    <s v="Services"/>
    <s v="1.3"/>
    <s v="Services"/>
    <s v="1"/>
    <s v="Direct Activity Costs"/>
    <s v="R"/>
    <s v="Income &amp; Expenditure"/>
  </r>
  <r>
    <s v="48500"/>
    <s v="Other direct costs"/>
    <s v="CHQ ECO 01634846:     80% payment on Hall Rental  - Learning &amp; Experiencing sharing workshop"/>
    <n v="1600"/>
    <s v="USD"/>
    <n v="202205"/>
    <d v="2022-05-30T00:00:00"/>
    <s v="BT"/>
    <n v="11002172"/>
    <s v="LBR199"/>
    <s v="UNPBF"/>
    <s v="LBR199-1"/>
    <s v="LBR199 UNPBF - UNPBF"/>
    <x v="23"/>
    <s v="County workshops in which women’s groups share learning (one workshop per county)"/>
    <s v="UNPBF"/>
    <s v="1.3.0"/>
    <s v="Services"/>
    <s v="1.3"/>
    <s v="Services"/>
    <s v="1"/>
    <s v="Direct Activity Costs"/>
    <s v="R"/>
    <s v="Income &amp; Expenditure"/>
  </r>
  <r>
    <s v="48500"/>
    <s v="Other direct costs"/>
    <s v="CHQ ECO 01634846:     80% payment on Participant Feeding - Learning &amp; Experiencing sharing workshop"/>
    <n v="5240"/>
    <s v="USD"/>
    <n v="202205"/>
    <d v="2022-05-30T00:00:00"/>
    <s v="BT"/>
    <n v="11002172"/>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HQ ECO 01634846:     80% payment on Participant Accommodation - Learning &amp; Experiencing sharing workshop"/>
    <n v="9600"/>
    <s v="USD"/>
    <n v="202205"/>
    <d v="2022-05-30T00:00:00"/>
    <s v="BT"/>
    <n v="11002172"/>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HQ UBA 00907987:  80%  on Contract - Repertoire -"/>
    <n v="972"/>
    <s v="USD"/>
    <n v="202205"/>
    <d v="2022-05-30T00:00:00"/>
    <s v="BT"/>
    <n v="11002176"/>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6070:  Burial materials &amp; Contribution ( memorial service)"/>
    <n v="300"/>
    <s v="USD"/>
    <n v="202206"/>
    <d v="2022-06-01T00:00:00"/>
    <s v="CA"/>
    <n v="11002343"/>
    <s v="LBR199"/>
    <s v="UNPBF"/>
    <s v="LBR199-1"/>
    <s v="LBR199 UNPBF - UNPBF"/>
    <x v="12"/>
    <s v="Inception, launch and coordination"/>
    <s v="UNPBF"/>
    <s v="1.3.0"/>
    <s v="Services"/>
    <s v="1.3"/>
    <s v="Services"/>
    <s v="1"/>
    <s v="Direct Activity Costs"/>
    <s v="R"/>
    <s v="Income &amp; Expenditure"/>
  </r>
  <r>
    <s v="48500"/>
    <s v="Other direct costs"/>
    <s v="CPV2206014:  Travelling perdiem &amp; Snack for  Women Group visit"/>
    <n v="330"/>
    <s v="USD"/>
    <n v="202206"/>
    <d v="2022-06-01T00:00:00"/>
    <s v="CA"/>
    <n v="11002343"/>
    <s v="LBR199"/>
    <s v="UNPBF"/>
    <s v="LBR199-1"/>
    <s v="LBR199 UNPBF - UNPBF"/>
    <x v="10"/>
    <s v="Development learning publications and visibility materials"/>
    <s v="UNPBF"/>
    <s v="1.3.0"/>
    <s v="Services"/>
    <s v="1.3"/>
    <s v="Services"/>
    <s v="1"/>
    <s v="Direct Activity Costs"/>
    <s v="R"/>
    <s v="Income &amp; Expenditure"/>
  </r>
  <r>
    <s v="48500"/>
    <s v="Other direct costs"/>
    <s v="CPV2206007:  Printing of Large Size Banner - Women Group Meeting"/>
    <n v="350"/>
    <s v="USD"/>
    <n v="202206"/>
    <d v="2022-06-01T00:00:00"/>
    <s v="CA"/>
    <n v="11002343"/>
    <s v="LBR199"/>
    <s v="UNPBF"/>
    <s v="LBR199-1"/>
    <s v="LBR199 UNPBF - UNPBF"/>
    <x v="15"/>
    <s v="Supervision appreciative inquiry visits women's groups"/>
    <s v="UNPBF"/>
    <s v="1.3.0"/>
    <s v="Services"/>
    <s v="1.3"/>
    <s v="Services"/>
    <s v="1"/>
    <s v="Direct Activity Costs"/>
    <s v="R"/>
    <s v="Income &amp; Expenditure"/>
  </r>
  <r>
    <s v="48500"/>
    <s v="Other direct costs"/>
    <s v="CPV2206087: Perdiem  &amp; Accommodation - Coordination Meeting with key Stakeholders"/>
    <n v="350"/>
    <s v="USD"/>
    <n v="202206"/>
    <d v="2022-06-01T00:00:00"/>
    <s v="CA"/>
    <n v="11002343"/>
    <s v="LBR199"/>
    <s v="UNPBF"/>
    <s v="LBR199-1"/>
    <s v="LBR199 UNPBF - UNPBF"/>
    <x v="12"/>
    <s v="Inception, launch and coordination"/>
    <s v="UNPBF"/>
    <s v="1.3.0"/>
    <s v="Services"/>
    <s v="1.3"/>
    <s v="Services"/>
    <s v="1"/>
    <s v="Direct Activity Costs"/>
    <s v="R"/>
    <s v="Income &amp; Expenditure"/>
  </r>
  <r>
    <s v="48500"/>
    <s v="Other direct costs"/>
    <s v="CPV2206034:  Printing of 45 pcs of  appreciative Inquiry materials  -"/>
    <n v="450"/>
    <s v="USD"/>
    <n v="202206"/>
    <d v="2022-06-01T00:00:00"/>
    <s v="CA"/>
    <n v="11002343"/>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6068:  Printing of Large and Medium size Banners -"/>
    <n v="625"/>
    <s v="USD"/>
    <n v="202206"/>
    <d v="2022-06-01T00:00:00"/>
    <s v="CA"/>
    <n v="11002343"/>
    <s v="LBR199"/>
    <s v="UNPBF"/>
    <s v="LBR199-1"/>
    <s v="LBR199 UNPBF - UNPBF"/>
    <x v="37"/>
    <s v="Sensitize local women-led organizations on AI methodology"/>
    <s v="UNPBF"/>
    <s v="1.3.0"/>
    <s v="Services"/>
    <s v="1.3"/>
    <s v="Services"/>
    <s v="1"/>
    <s v="Direct Activity Costs"/>
    <s v="R"/>
    <s v="Income &amp; Expenditure"/>
  </r>
  <r>
    <s v="48500"/>
    <s v="Other direct costs"/>
    <s v="CPV2206001:  Printing of 50 set of Booklets"/>
    <n v="655"/>
    <s v="USD"/>
    <n v="202206"/>
    <d v="2022-06-01T00:00:00"/>
    <s v="CA"/>
    <n v="11002343"/>
    <s v="LBR199"/>
    <s v="UNPBF"/>
    <s v="LBR199-1"/>
    <s v="LBR199 UNPBF - UNPBF"/>
    <x v="10"/>
    <s v="Development learning publications and visibility materials"/>
    <s v="UNPBF"/>
    <s v="1.3.0"/>
    <s v="Services"/>
    <s v="1.3"/>
    <s v="Services"/>
    <s v="1"/>
    <s v="Direct Activity Costs"/>
    <s v="R"/>
    <s v="Income &amp; Expenditure"/>
  </r>
  <r>
    <s v="48500"/>
    <s v="Other direct costs"/>
    <s v="CPV2206052:  Travelling Perdiem &amp; Accommodation for 3 person  - 5 days"/>
    <n v="900"/>
    <s v="USD"/>
    <n v="202206"/>
    <d v="2022-06-01T00:00:00"/>
    <s v="CA"/>
    <n v="11002343"/>
    <s v="LBR199"/>
    <s v="UNPBF"/>
    <s v="LBR199-1"/>
    <s v="LBR199 UNPBF - UNPBF"/>
    <x v="15"/>
    <s v="Supervision appreciative inquiry visits women's groups"/>
    <s v="UNPBF"/>
    <s v="1.3.0"/>
    <s v="Services"/>
    <s v="1.3"/>
    <s v="Services"/>
    <s v="1"/>
    <s v="Direct Activity Costs"/>
    <s v="R"/>
    <s v="Income &amp; Expenditure"/>
  </r>
  <r>
    <s v="48500"/>
    <s v="Other direct costs"/>
    <s v="CHQ ECO 01634757:  Advertisement- End line evaluation -"/>
    <n v="375"/>
    <s v="USD"/>
    <n v="202206"/>
    <d v="2022-06-02T00:00:00"/>
    <s v="BT"/>
    <n v="11002324"/>
    <s v="LBR199"/>
    <s v="UNPBF"/>
    <s v="LBR199-1"/>
    <s v="LBR199 UNPBF - UNPBF"/>
    <x v="27"/>
    <s v="End Evaluation"/>
    <s v="UNPBF"/>
    <s v="6.1.0"/>
    <s v="Monitoring and Evaluation"/>
    <s v="6.1"/>
    <s v="Monitoring and Evaluation"/>
    <s v="6"/>
    <s v="Support"/>
    <s v="R"/>
    <s v="Income &amp; Expenditure"/>
  </r>
  <r>
    <s v="48500"/>
    <s v="Other direct costs"/>
    <s v="CHQ UBA 00907996:  Catering service - CSOs Training in Bong county - 262 participants for 5 Days"/>
    <n v="3930"/>
    <s v="USD"/>
    <n v="202206"/>
    <d v="2022-06-02T00:00:00"/>
    <s v="BT"/>
    <n v="11002324"/>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HQ ECO 01634756:  20% Final Stage payment - Catering service and Accommodation"/>
    <n v="4110"/>
    <s v="USD"/>
    <n v="202206"/>
    <d v="2022-06-02T00:00:00"/>
    <s v="BT"/>
    <n v="11002324"/>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000000011006414:NLD to SSU Support PD&amp;S AdeHaan-Slomp 15 days Q2 2022 April-May"/>
    <n v="7265.7"/>
    <s v="USD"/>
    <n v="202206"/>
    <d v="2022-06-28T00:00:00"/>
    <s v="GL"/>
    <n v="11002328"/>
    <s v="LBR199"/>
    <s v="UNPBF"/>
    <s v="LBR199-1"/>
    <s v="LBR199 UNPBF - UNPBF"/>
    <x v="5"/>
    <s v="Inernational Travel"/>
    <s v="UNPBF"/>
    <s v="1.3.0"/>
    <s v="Services"/>
    <s v="1.3"/>
    <s v="Services"/>
    <s v="1"/>
    <s v="Direct Activity Costs"/>
    <s v="R"/>
    <s v="Income &amp; Expenditure"/>
  </r>
  <r>
    <s v="48500"/>
    <s v="Other direct costs"/>
    <s v="Bank transfer fee - April 2022"/>
    <n v="1401.33"/>
    <s v="USD"/>
    <n v="202206"/>
    <d v="2022-06-28T00:00:00"/>
    <s v="GL"/>
    <n v="11002376"/>
    <s v="LBR199"/>
    <s v="UNPBF"/>
    <s v="LBR199-1"/>
    <s v="LBR199 UNPBF - UNPBF"/>
    <x v="34"/>
    <s v="Bank Transfer Fees"/>
    <s v="UNPBF"/>
    <s v="6.7.0"/>
    <s v="Financial Services (incl. Bank fees)"/>
    <s v="6.7"/>
    <s v="Financial Services (incl. Bank fees)"/>
    <s v="6"/>
    <s v="Support"/>
    <s v="R"/>
    <s v="Income &amp; Expenditure"/>
  </r>
  <r>
    <s v="48500"/>
    <s v="Other direct costs"/>
    <s v="2021 Institutional audit accrued cost"/>
    <n v="650"/>
    <s v="USD"/>
    <n v="202206"/>
    <d v="2022-06-28T00:00:00"/>
    <s v="GL"/>
    <n v="11002382"/>
    <s v="LBR199"/>
    <s v="UNPBF"/>
    <s v="LBR199-1"/>
    <s v="LBR199 UNPBF - UNPBF"/>
    <x v="38"/>
    <s v="Independent Audit"/>
    <s v="UNPBF"/>
    <s v="6.2.0"/>
    <s v="Project Audit"/>
    <s v="6.2"/>
    <s v="Project Audit"/>
    <s v="6"/>
    <s v="Support"/>
    <s v="R"/>
    <s v="Income &amp; Expenditure"/>
  </r>
  <r>
    <s v="48500"/>
    <s v="Other direct costs"/>
    <s v="CVP2207012:  Travelling perdiem &amp; accommodation"/>
    <n v="460"/>
    <s v="USD"/>
    <n v="202207"/>
    <d v="2022-07-05T00:00:00"/>
    <s v="CA"/>
    <n v="11002550"/>
    <s v="LBR199"/>
    <s v="UNPBF"/>
    <s v="LBR199-1"/>
    <s v="LBR199 UNPBF - UNPBF"/>
    <x v="10"/>
    <s v="Development learning publications and visibility materials"/>
    <s v="UNPBF"/>
    <s v="1.3.0"/>
    <s v="Services"/>
    <s v="1.3"/>
    <s v="Services"/>
    <s v="1"/>
    <s v="Direct Activity Costs"/>
    <s v="R"/>
    <s v="Income &amp; Expenditure"/>
  </r>
  <r>
    <s v="48500"/>
    <s v="Other direct costs"/>
    <s v="CPV2207027:  1st  Stage payment for Transcription"/>
    <n v="60"/>
    <s v="USD"/>
    <n v="202207"/>
    <d v="2022-07-07T00:00:00"/>
    <s v="CA"/>
    <n v="11002545"/>
    <s v="LBR199"/>
    <s v="UNPBF"/>
    <s v="LBR199-1"/>
    <s v="LBR199 UNPBF - UNPBF"/>
    <x v="2"/>
    <s v="MEAL Activities"/>
    <s v="UNPBF"/>
    <s v="6.1.0"/>
    <s v="Monitoring and Evaluation"/>
    <s v="6.1"/>
    <s v="Monitoring and Evaluation"/>
    <s v="6"/>
    <s v="Support"/>
    <s v="R"/>
    <s v="Income &amp; Expenditure"/>
  </r>
  <r>
    <s v="48500"/>
    <s v="Other direct costs"/>
    <s v="CPV2207046:  Final stage payment for Transcription"/>
    <n v="60"/>
    <s v="USD"/>
    <n v="202207"/>
    <d v="2022-07-07T00:00:00"/>
    <s v="CA"/>
    <n v="11002545"/>
    <s v="LBR199"/>
    <s v="UNPBF"/>
    <s v="LBR199-1"/>
    <s v="LBR199 UNPBF - UNPBF"/>
    <x v="2"/>
    <s v="MEAL Activities"/>
    <s v="UNPBF"/>
    <s v="6.1.0"/>
    <s v="Monitoring and Evaluation"/>
    <s v="6.1"/>
    <s v="Monitoring and Evaluation"/>
    <s v="6"/>
    <s v="Support"/>
    <s v="R"/>
    <s v="Income &amp; Expenditure"/>
  </r>
  <r>
    <s v="48500"/>
    <s v="Other direct costs"/>
    <s v="CPV2207015: Travelling perdiem &amp; Accommodation"/>
    <n v="270"/>
    <s v="USD"/>
    <n v="202207"/>
    <d v="2022-07-07T00:00:00"/>
    <s v="CA"/>
    <n v="11002545"/>
    <s v="LBR199"/>
    <s v="UNPBF"/>
    <s v="LBR199-1"/>
    <s v="LBR199 UNPBF - UNPBF"/>
    <x v="39"/>
    <s v="Supervision appreciative inquiry visits key actors"/>
    <s v="UNPBF"/>
    <s v="1.3.0"/>
    <s v="Services"/>
    <s v="1.3"/>
    <s v="Services"/>
    <s v="1"/>
    <s v="Direct Activity Costs"/>
    <s v="R"/>
    <s v="Income &amp; Expenditure"/>
  </r>
  <r>
    <s v="48500"/>
    <s v="Other direct costs"/>
    <s v="CPV2207063:  Travelling perdiem &amp; Accommodations -"/>
    <n v="270"/>
    <s v="USD"/>
    <n v="202207"/>
    <d v="2022-07-07T00:00:00"/>
    <s v="CA"/>
    <n v="11002545"/>
    <s v="LBR199"/>
    <s v="UNPBF"/>
    <s v="LBR199-1"/>
    <s v="LBR199 UNPBF - UNPBF"/>
    <x v="36"/>
    <s v="Learning event with local led women organizations per county"/>
    <s v="UNPBF"/>
    <s v="1.3.0"/>
    <s v="Services"/>
    <s v="1.3"/>
    <s v="Services"/>
    <s v="1"/>
    <s v="Direct Activity Costs"/>
    <s v="R"/>
    <s v="Income &amp; Expenditure"/>
  </r>
  <r>
    <s v="48500"/>
    <s v="Other direct costs"/>
    <s v="CPV2207032:  Overnight Feeding and Transportation for participant"/>
    <n v="350"/>
    <s v="USD"/>
    <n v="202207"/>
    <d v="2022-07-07T00:00:00"/>
    <s v="CA"/>
    <n v="11002545"/>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PV2207037:  Training of CSO on Data Collection  &amp; Perdiem"/>
    <n v="440"/>
    <s v="USD"/>
    <n v="202207"/>
    <d v="2022-07-07T00:00:00"/>
    <s v="CA"/>
    <n v="11002545"/>
    <s v="LBR199"/>
    <s v="UNPBF"/>
    <s v="LBR199-1"/>
    <s v="LBR199 UNPBF - UNPBF"/>
    <x v="2"/>
    <s v="MEAL Activities"/>
    <s v="UNPBF"/>
    <s v="6.1.0"/>
    <s v="Monitoring and Evaluation"/>
    <s v="6.1"/>
    <s v="Monitoring and Evaluation"/>
    <s v="6"/>
    <s v="Support"/>
    <s v="R"/>
    <s v="Income &amp; Expenditure"/>
  </r>
  <r>
    <s v="48500"/>
    <s v="Other direct costs"/>
    <s v="CPV2207033;  Printing of Booklets"/>
    <n v="455"/>
    <s v="USD"/>
    <n v="202207"/>
    <d v="2022-07-07T00:00:00"/>
    <s v="CA"/>
    <n v="11002545"/>
    <s v="LBR199"/>
    <s v="UNPBF"/>
    <s v="LBR199-1"/>
    <s v="LBR199 UNPBF - UNPBF"/>
    <x v="10"/>
    <s v="Development learning publications and visibility materials"/>
    <s v="UNPBF"/>
    <s v="1.3.0"/>
    <s v="Services"/>
    <s v="1.3"/>
    <s v="Services"/>
    <s v="1"/>
    <s v="Direct Activity Costs"/>
    <s v="R"/>
    <s v="Income &amp; Expenditure"/>
  </r>
  <r>
    <s v="48500"/>
    <s v="Other direct costs"/>
    <s v="CPV2207012:  Travelling perdiem &amp; Accommodation"/>
    <n v="560"/>
    <s v="USD"/>
    <n v="202207"/>
    <d v="2022-07-07T00:00:00"/>
    <s v="CA"/>
    <n v="11002545"/>
    <s v="LBR199"/>
    <s v="UNPBF"/>
    <s v="LBR199-1"/>
    <s v="LBR199 UNPBF - UNPBF"/>
    <x v="10"/>
    <s v="Development learning publications and visibility materials"/>
    <s v="UNPBF"/>
    <s v="1.3.0"/>
    <s v="Services"/>
    <s v="1.3"/>
    <s v="Services"/>
    <s v="1"/>
    <s v="Direct Activity Costs"/>
    <s v="R"/>
    <s v="Income &amp; Expenditure"/>
  </r>
  <r>
    <s v="48500"/>
    <s v="Other direct costs"/>
    <s v="CPV2207028:  Printing of Booklet and Assorted Visibility materials"/>
    <n v="600"/>
    <s v="USD"/>
    <n v="202207"/>
    <d v="2022-07-07T00:00:00"/>
    <s v="CA"/>
    <n v="11002545"/>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PV2207005:  Printing of  booklets - 50 Copies"/>
    <n v="650"/>
    <s v="USD"/>
    <n v="202207"/>
    <d v="2022-07-07T00:00:00"/>
    <s v="CA"/>
    <n v="11002545"/>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PV2207002:  Travelling perdiem &amp; Accommodation  - 3 persons"/>
    <n v="900"/>
    <s v="USD"/>
    <n v="202207"/>
    <d v="2022-07-07T00:00:00"/>
    <s v="CA"/>
    <n v="11002545"/>
    <s v="LBR199"/>
    <s v="UNPBF"/>
    <s v="LBR199-1"/>
    <s v="LBR199 UNPBF - UNPBF"/>
    <x v="36"/>
    <s v="Learning event with local led women organizations per county"/>
    <s v="UNPBF"/>
    <s v="1.3.0"/>
    <s v="Services"/>
    <s v="1.3"/>
    <s v="Services"/>
    <s v="1"/>
    <s v="Direct Activity Costs"/>
    <s v="R"/>
    <s v="Income &amp; Expenditure"/>
  </r>
  <r>
    <s v="48500"/>
    <s v="Other direct costs"/>
    <s v="CPV2207064:  Monitoring visit to key Actors and Blockers"/>
    <n v="900"/>
    <s v="USD"/>
    <n v="202207"/>
    <d v="2022-07-07T00:00:00"/>
    <s v="CA"/>
    <n v="11002545"/>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PV2207054:  Transportation &amp; Accommodation for CSOs"/>
    <n v="1000"/>
    <s v="USD"/>
    <n v="202207"/>
    <d v="2022-07-07T00:00:00"/>
    <s v="CA"/>
    <n v="11002545"/>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PV2207032:  Over night Feeding for participants"/>
    <n v="350"/>
    <s v="USD"/>
    <n v="202207"/>
    <d v="2022-07-07T00:00:00"/>
    <s v="CA"/>
    <n v="11002552"/>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Pymt for vehicle battery ZOA 16"/>
    <n v="150"/>
    <s v="USD"/>
    <n v="202207"/>
    <d v="2022-07-28T00:00:00"/>
    <s v="GL"/>
    <n v="11002599"/>
    <s v="LBR199"/>
    <s v="UNPBF"/>
    <s v="LBR199-1"/>
    <s v="LBR199 UNPBF - UNPBF"/>
    <x v="28"/>
    <s v="Vehicle Running Costs"/>
    <s v="UNPBF"/>
    <s v="4.3.0"/>
    <s v="Vehicle running cost"/>
    <s v="4.3"/>
    <s v="Vehicle running cost"/>
    <s v="4"/>
    <s v="Equipment (vehicle / motorcycle/other)"/>
    <s v="R"/>
    <s v="Income &amp; Expenditure"/>
  </r>
  <r>
    <s v="48500"/>
    <s v="Other direct costs"/>
    <s v="Pymt for vehicle repairs cost for ZOA16"/>
    <n v="255"/>
    <s v="USD"/>
    <n v="202207"/>
    <d v="2022-07-28T00:00:00"/>
    <s v="GL"/>
    <n v="11002599"/>
    <s v="LBR199"/>
    <s v="UNPBF"/>
    <s v="LBR199-1"/>
    <s v="LBR199 UNPBF - UNPBF"/>
    <x v="28"/>
    <s v="Vehicle Running Costs"/>
    <s v="UNPBF"/>
    <s v="4.3.0"/>
    <s v="Vehicle running cost"/>
    <s v="4.3"/>
    <s v="Vehicle running cost"/>
    <s v="4"/>
    <s v="Equipment (vehicle / motorcycle/other)"/>
    <s v="R"/>
    <s v="Income &amp; Expenditure"/>
  </r>
  <r>
    <s v="48500"/>
    <s v="Other direct costs"/>
    <s v="Vehicle support cost on activities implementation"/>
    <n v="960"/>
    <s v="USD"/>
    <n v="202207"/>
    <d v="2022-07-28T00:00:00"/>
    <s v="GL"/>
    <n v="11002726"/>
    <s v="LBR199"/>
    <s v="UNPBF"/>
    <s v="LBR199-1"/>
    <s v="LBR199 UNPBF - UNPBF"/>
    <x v="2"/>
    <s v="MEAL Activities"/>
    <s v="UNPBF"/>
    <s v="6.1.0"/>
    <s v="Monitoring and Evaluation"/>
    <s v="6.1"/>
    <s v="Monitoring and Evaluation"/>
    <s v="6"/>
    <s v="Support"/>
    <s v="R"/>
    <s v="Income &amp; Expenditure"/>
  </r>
  <r>
    <s v="48500"/>
    <s v="Other direct costs"/>
    <s v="Vehicle support cost on activities implementation"/>
    <n v="550"/>
    <s v="USD"/>
    <n v="202207"/>
    <d v="2022-07-28T00:00:00"/>
    <s v="GL"/>
    <n v="11002726"/>
    <s v="LBR199"/>
    <s v="UNPBF"/>
    <s v="LBR199-1"/>
    <s v="LBR199 UNPBF - UNPBF"/>
    <x v="36"/>
    <s v="Learning event with local led women organizations per county"/>
    <s v="UNPBF"/>
    <s v="1.3.0"/>
    <s v="Services"/>
    <s v="1.3"/>
    <s v="Services"/>
    <s v="1"/>
    <s v="Direct Activity Costs"/>
    <s v="R"/>
    <s v="Income &amp; Expenditure"/>
  </r>
  <r>
    <s v="48500"/>
    <s v="Other direct costs"/>
    <s v="Vehicle support cost on activities implementation"/>
    <n v="566.19000000000005"/>
    <s v="USD"/>
    <n v="202207"/>
    <d v="2022-07-28T00:00:00"/>
    <s v="GL"/>
    <n v="11002726"/>
    <s v="LBR199"/>
    <s v="UNPBF"/>
    <s v="LBR199-1"/>
    <s v="LBR199 UNPBF - UNPBF"/>
    <x v="23"/>
    <s v="County workshops in which women’s groups share learning (one workshop per county)"/>
    <s v="UNPBF"/>
    <s v="1.3.0"/>
    <s v="Services"/>
    <s v="1.3"/>
    <s v="Services"/>
    <s v="1"/>
    <s v="Direct Activity Costs"/>
    <s v="R"/>
    <s v="Income &amp; Expenditure"/>
  </r>
  <r>
    <s v="48500"/>
    <s v="Other direct costs"/>
    <s v="Pymt for transportation"/>
    <n v="90"/>
    <s v="USD"/>
    <n v="202207"/>
    <d v="2022-07-29T00:00:00"/>
    <s v="GL"/>
    <n v="11002616"/>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Pymt for feeding &amp; tranportation"/>
    <n v="350"/>
    <s v="USD"/>
    <n v="202207"/>
    <d v="2022-07-29T00:00:00"/>
    <s v="GL"/>
    <n v="11002616"/>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Pymt for travelling, perdiem &amp;accomodation"/>
    <n v="560"/>
    <s v="USD"/>
    <n v="202207"/>
    <d v="2022-07-29T00:00:00"/>
    <s v="GL"/>
    <n v="11002616"/>
    <s v="LBR199"/>
    <s v="UNPBF"/>
    <s v="LBR199-1"/>
    <s v="LBR199 UNPBF - UNPBF"/>
    <x v="15"/>
    <s v="Supervision appreciative inquiry visits women's groups"/>
    <s v="UNPBF"/>
    <s v="1.3.0"/>
    <s v="Services"/>
    <s v="1.3"/>
    <s v="Services"/>
    <s v="1"/>
    <s v="Direct Activity Costs"/>
    <s v="R"/>
    <s v="Income &amp; Expenditure"/>
  </r>
  <r>
    <s v="48500"/>
    <s v="Other direct costs"/>
    <s v="Bank transfer fee"/>
    <n v="25"/>
    <s v="USD"/>
    <n v="202207"/>
    <d v="2022-07-29T00:00:00"/>
    <s v="GL"/>
    <n v="11002620"/>
    <s v="LBR199"/>
    <s v="UNPBF"/>
    <s v="LBR199-1"/>
    <s v="LBR199 UNPBF - UNPBF"/>
    <x v="34"/>
    <s v="Bank Transfer Fees"/>
    <s v="UNPBF"/>
    <s v="6.7.0"/>
    <s v="Financial Services (incl. Bank fees)"/>
    <s v="6.7"/>
    <s v="Financial Services (incl. Bank fees)"/>
    <s v="6"/>
    <s v="Support"/>
    <s v="R"/>
    <s v="Income &amp; Expenditure"/>
  </r>
  <r>
    <s v="48500"/>
    <s v="Other direct costs"/>
    <s v="Rev of tablets cost"/>
    <n v="-344.25"/>
    <s v="USD"/>
    <n v="202207"/>
    <d v="2022-07-29T00:00:00"/>
    <s v="GL"/>
    <n v="11002689"/>
    <s v="LBR199"/>
    <s v="UNPBF"/>
    <s v="LBR199-1"/>
    <s v="LBR199 UNPBF - UNPBF"/>
    <x v="19"/>
    <s v="Tablets"/>
    <s v="UNPBF"/>
    <s v="4.6.0"/>
    <s v="Depreciation others"/>
    <s v="4.6"/>
    <s v="Depreciation others"/>
    <s v="4"/>
    <s v="Equipment (vehicle / motorcycle/other)"/>
    <s v="R"/>
    <s v="Income &amp; Expenditure"/>
  </r>
  <r>
    <s v="48500"/>
    <s v="Other direct costs"/>
    <s v="Rev of cost on laptop for MEAL"/>
    <n v="-102.42"/>
    <s v="USD"/>
    <n v="202207"/>
    <d v="2022-07-29T00:00:00"/>
    <s v="GL"/>
    <n v="11002689"/>
    <s v="LBR199"/>
    <s v="UNPBF"/>
    <s v="LBR199-1"/>
    <s v="LBR199 UNPBF - UNPBF"/>
    <x v="40"/>
    <s v="Laptop MEAL"/>
    <s v="UNPBF"/>
    <s v="4.6.0"/>
    <s v="Depreciation others"/>
    <s v="4.6"/>
    <s v="Depreciation others"/>
    <s v="4"/>
    <s v="Equipment (vehicle / motorcycle/other)"/>
    <s v="R"/>
    <s v="Income &amp; Expenditure"/>
  </r>
  <r>
    <s v="48500"/>
    <s v="Other direct costs"/>
    <s v="Allocation of cost to MEAL activities"/>
    <n v="102.42"/>
    <s v="USD"/>
    <n v="202207"/>
    <d v="2022-07-29T00:00:00"/>
    <s v="GL"/>
    <n v="11002689"/>
    <s v="LBR199"/>
    <s v="UNPBF"/>
    <s v="LBR199-1"/>
    <s v="LBR199 UNPBF - UNPBF"/>
    <x v="2"/>
    <s v="MEAL Activities"/>
    <s v="UNPBF"/>
    <s v="6.1.0"/>
    <s v="Monitoring and Evaluation"/>
    <s v="6.1"/>
    <s v="Monitoring and Evaluation"/>
    <s v="6"/>
    <s v="Support"/>
    <s v="R"/>
    <s v="Income &amp; Expenditure"/>
  </r>
  <r>
    <s v="48500"/>
    <s v="Other direct costs"/>
    <s v="Allocation of cost on tablets"/>
    <n v="344.25"/>
    <s v="USD"/>
    <n v="202207"/>
    <d v="2022-07-29T00:00:00"/>
    <s v="GL"/>
    <n v="11002689"/>
    <s v="LBR199"/>
    <s v="UNPBF"/>
    <s v="LBR199-1"/>
    <s v="LBR199 UNPBF - UNPBF"/>
    <x v="6"/>
    <s v="Accountability Systems"/>
    <s v="UNPBF"/>
    <s v="6.1.0"/>
    <s v="Monitoring and Evaluation"/>
    <s v="6.1"/>
    <s v="Monitoring and Evaluation"/>
    <s v="6"/>
    <s v="Support"/>
    <s v="R"/>
    <s v="Income &amp; Expenditure"/>
  </r>
  <r>
    <s v="48500"/>
    <s v="Other direct costs"/>
    <s v="Distribution 130 story books - Bong county women"/>
    <n v="500"/>
    <s v="USD"/>
    <n v="202208"/>
    <d v="2022-08-08T00:00:00"/>
    <s v="GL"/>
    <n v="11002625"/>
    <s v="LBR199"/>
    <s v="UNPBF"/>
    <s v="LBR199-1"/>
    <s v="LBR199 UNPBF - UNPBF"/>
    <x v="4"/>
    <s v="Develop and document AI methodology and materials"/>
    <s v="UNPBF"/>
    <s v="1.3.0"/>
    <s v="Services"/>
    <s v="1.3"/>
    <s v="Services"/>
    <s v="1"/>
    <s v="Direct Activity Costs"/>
    <s v="R"/>
    <s v="Income &amp; Expenditure"/>
  </r>
  <r>
    <s v="48500"/>
    <s v="Other direct costs"/>
    <s v="Distribution 130 story books - Impact Girls"/>
    <n v="500"/>
    <s v="USD"/>
    <n v="202208"/>
    <d v="2022-08-08T00:00:00"/>
    <s v="GL"/>
    <n v="11002625"/>
    <s v="LBR199"/>
    <s v="UNPBF"/>
    <s v="LBR199-1"/>
    <s v="LBR199 UNPBF - UNPBF"/>
    <x v="4"/>
    <s v="Develop and document AI methodology and materials"/>
    <s v="UNPBF"/>
    <s v="1.3.0"/>
    <s v="Services"/>
    <s v="1.3"/>
    <s v="Services"/>
    <s v="1"/>
    <s v="Direct Activity Costs"/>
    <s v="R"/>
    <s v="Income &amp; Expenditure"/>
  </r>
  <r>
    <s v="48500"/>
    <s v="Other direct costs"/>
    <s v="Distribution 130 story books - Rural Women"/>
    <n v="500"/>
    <s v="USD"/>
    <n v="202208"/>
    <d v="2022-08-08T00:00:00"/>
    <s v="GL"/>
    <n v="11002625"/>
    <s v="LBR199"/>
    <s v="UNPBF"/>
    <s v="LBR199-1"/>
    <s v="LBR199 UNPBF - UNPBF"/>
    <x v="4"/>
    <s v="Develop and document AI methodology and materials"/>
    <s v="UNPBF"/>
    <s v="1.3.0"/>
    <s v="Services"/>
    <s v="1.3"/>
    <s v="Services"/>
    <s v="1"/>
    <s v="Direct Activity Costs"/>
    <s v="R"/>
    <s v="Income &amp; Expenditure"/>
  </r>
  <r>
    <s v="48500"/>
    <s v="Other direct costs"/>
    <s v="Distribution 130 story books - YWCA"/>
    <n v="500"/>
    <s v="USD"/>
    <n v="202208"/>
    <d v="2022-08-08T00:00:00"/>
    <s v="GL"/>
    <n v="11002625"/>
    <s v="LBR199"/>
    <s v="UNPBF"/>
    <s v="LBR199-1"/>
    <s v="LBR199 UNPBF - UNPBF"/>
    <x v="4"/>
    <s v="Develop and document AI methodology and materials"/>
    <s v="UNPBF"/>
    <s v="1.3.0"/>
    <s v="Services"/>
    <s v="1.3"/>
    <s v="Services"/>
    <s v="1"/>
    <s v="Direct Activity Costs"/>
    <s v="R"/>
    <s v="Income &amp; Expenditure"/>
  </r>
  <r>
    <s v="48500"/>
    <s v="Other direct costs"/>
    <s v="CHQ UBA 00964566:  Office Canon printer-"/>
    <n v="390"/>
    <s v="USD"/>
    <n v="202208"/>
    <d v="2022-08-09T00:00:00"/>
    <s v="BT"/>
    <n v="11002633"/>
    <s v="LBR199"/>
    <s v="UNPBF"/>
    <s v="LBR199-1"/>
    <s v="LBR199 UNPBF - UNPBF"/>
    <x v="12"/>
    <s v="Inception, launch and coordination"/>
    <s v="UNPBF"/>
    <s v="1.3.0"/>
    <s v="Services"/>
    <s v="1.3"/>
    <s v="Services"/>
    <s v="1"/>
    <s v="Direct Activity Costs"/>
    <s v="R"/>
    <s v="Income &amp; Expenditure"/>
  </r>
  <r>
    <s v="48500"/>
    <s v="Other direct costs"/>
    <s v="CHQ UBA 00964560:  Office Chairs - 2 Sets"/>
    <n v="500"/>
    <s v="USD"/>
    <n v="202208"/>
    <d v="2022-08-09T00:00:00"/>
    <s v="BT"/>
    <n v="11002633"/>
    <s v="LBR199"/>
    <s v="UNPBF"/>
    <s v="LBR199-1"/>
    <s v="LBR199 UNPBF - UNPBF"/>
    <x v="12"/>
    <s v="Inception, launch and coordination"/>
    <s v="UNPBF"/>
    <s v="1.3.0"/>
    <s v="Services"/>
    <s v="1.3"/>
    <s v="Services"/>
    <s v="1"/>
    <s v="Direct Activity Costs"/>
    <s v="R"/>
    <s v="Income &amp; Expenditure"/>
  </r>
  <r>
    <s v="48500"/>
    <s v="Other direct costs"/>
    <s v="CHQ UBA 00964565:  Office projector - 1 set"/>
    <n v="750"/>
    <s v="USD"/>
    <n v="202208"/>
    <d v="2022-08-09T00:00:00"/>
    <s v="BT"/>
    <n v="11002633"/>
    <s v="LBR199"/>
    <s v="UNPBF"/>
    <s v="LBR199-1"/>
    <s v="LBR199 UNPBF - UNPBF"/>
    <x v="12"/>
    <s v="Inception, launch and coordination"/>
    <s v="UNPBF"/>
    <s v="1.3.0"/>
    <s v="Services"/>
    <s v="1.3"/>
    <s v="Services"/>
    <s v="1"/>
    <s v="Direct Activity Costs"/>
    <s v="R"/>
    <s v="Income &amp; Expenditure"/>
  </r>
  <r>
    <s v="48500"/>
    <s v="Other direct costs"/>
    <s v="CHQ ECO 011538450: 1st. Stage payment  for the printing of 800 Booklets"/>
    <n v="2850"/>
    <s v="USD"/>
    <n v="202208"/>
    <d v="2022-08-09T00:00:00"/>
    <s v="BT"/>
    <n v="11002633"/>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HQ UBA 00964574:  Final stage payment for Printing of 800 Booklet (Contracts)"/>
    <n v="2850"/>
    <s v="USD"/>
    <n v="202208"/>
    <d v="2022-08-09T00:00:00"/>
    <s v="BT"/>
    <n v="11002633"/>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HQ ECO 01634794: Catering contract -  to feed 150  participants"/>
    <n v="3750"/>
    <s v="USD"/>
    <n v="202208"/>
    <d v="2022-08-09T00:00:00"/>
    <s v="BT"/>
    <n v="11002633"/>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HQ UBA 00964574:  Final stage payment for Printing of 800 Booklet (Contracts)"/>
    <n v="-2850"/>
    <s v="USD"/>
    <n v="202208"/>
    <d v="2022-08-09T00:00:00"/>
    <s v="BT"/>
    <n v="11002687"/>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HQ UBA 00964574:  Final stage payment for Printing of 800 Booklet (Contracts) Corr"/>
    <n v="-2850"/>
    <s v="USD"/>
    <n v="202208"/>
    <d v="2022-08-09T00:00:00"/>
    <s v="BT"/>
    <n v="11002687"/>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HQ UBA 00964574: Final stage payment for Printing of 800 Booklet (Contracts"/>
    <n v="2850"/>
    <s v="USD"/>
    <n v="202208"/>
    <d v="2022-08-09T00:00:00"/>
    <s v="BT"/>
    <n v="11002697"/>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Development/printing of the appreciative enquiry methodology materials"/>
    <n v="2750"/>
    <s v="USD"/>
    <n v="202208"/>
    <d v="2022-08-10T00:00:00"/>
    <s v="GL"/>
    <n v="11002737"/>
    <s v="LBR199"/>
    <s v="UNPBF"/>
    <s v="LBR199-1"/>
    <s v="LBR199 UNPBF - UNPBF"/>
    <x v="4"/>
    <s v="Develop and document AI methodology and materials"/>
    <s v="UNPBF"/>
    <s v="1.3.0"/>
    <s v="Services"/>
    <s v="1.3"/>
    <s v="Services"/>
    <s v="1"/>
    <s v="Direct Activity Costs"/>
    <s v="R"/>
    <s v="Income &amp; Expenditure"/>
  </r>
  <r>
    <s v="48500"/>
    <s v="Other direct costs"/>
    <s v="Transportation for participants on AL Meeting in Monrovia (first set)"/>
    <n v="937.5"/>
    <s v="USD"/>
    <n v="202208"/>
    <d v="2022-08-15T00:00:00"/>
    <s v="GL"/>
    <n v="11002733"/>
    <s v="LBR199"/>
    <s v="UNPBF"/>
    <s v="LBR199-1"/>
    <s v="LBR199 UNPBF - UNPBF"/>
    <x v="15"/>
    <s v="Supervision appreciative inquiry visits women's groups"/>
    <s v="UNPBF"/>
    <s v="1.3.0"/>
    <s v="Services"/>
    <s v="1.3"/>
    <s v="Services"/>
    <s v="1"/>
    <s v="Direct Activity Costs"/>
    <s v="R"/>
    <s v="Income &amp; Expenditure"/>
  </r>
  <r>
    <s v="48500"/>
    <s v="Other direct costs"/>
    <s v="Transportation for participants on AL Meeting in Monrovia (Second set)"/>
    <n v="937.5"/>
    <s v="USD"/>
    <n v="202208"/>
    <d v="2022-08-15T00:00:00"/>
    <s v="GL"/>
    <n v="11002733"/>
    <s v="LBR199"/>
    <s v="UNPBF"/>
    <s v="LBR199-1"/>
    <s v="LBR199 UNPBF - UNPBF"/>
    <x v="15"/>
    <s v="Supervision appreciative inquiry visits women's groups"/>
    <s v="UNPBF"/>
    <s v="1.3.0"/>
    <s v="Services"/>
    <s v="1.3"/>
    <s v="Services"/>
    <s v="1"/>
    <s v="Direct Activity Costs"/>
    <s v="R"/>
    <s v="Income &amp; Expenditure"/>
  </r>
  <r>
    <s v="48500"/>
    <s v="Other direct costs"/>
    <s v="Food items for women group and blockers --- Monsterado - Chacolate city, careburgs and bental community"/>
    <n v="1000"/>
    <s v="USD"/>
    <n v="202208"/>
    <d v="2022-08-15T00:00:00"/>
    <s v="GL"/>
    <n v="11002734"/>
    <s v="LBR199"/>
    <s v="UNPBF"/>
    <s v="LBR199-1"/>
    <s v="LBR199 UNPBF - UNPBF"/>
    <x v="15"/>
    <s v="Supervision appreciative inquiry visits women's groups"/>
    <s v="UNPBF"/>
    <s v="1.3.0"/>
    <s v="Services"/>
    <s v="1.3"/>
    <s v="Services"/>
    <s v="1"/>
    <s v="Direct Activity Costs"/>
    <s v="R"/>
    <s v="Income &amp; Expenditure"/>
  </r>
  <r>
    <s v="48500"/>
    <s v="Other direct costs"/>
    <s v="Food items for women group and blockers --- Monsterado - Chacolate city, Gbachop and king gray community"/>
    <n v="1000"/>
    <s v="USD"/>
    <n v="202208"/>
    <d v="2022-08-15T00:00:00"/>
    <s v="GL"/>
    <n v="11002734"/>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500"/>
    <s v="Other direct costs"/>
    <s v="Food items for women group and blockers --- Monsterado - westpoint and parker corner community"/>
    <n v="1000"/>
    <s v="USD"/>
    <n v="202208"/>
    <d v="2022-08-15T00:00:00"/>
    <s v="GL"/>
    <n v="11002734"/>
    <s v="LBR199"/>
    <s v="UNPBF"/>
    <s v="LBR199-1"/>
    <s v="LBR199 UNPBF - UNPBF"/>
    <x v="15"/>
    <s v="Supervision appreciative inquiry visits women's groups"/>
    <s v="UNPBF"/>
    <s v="1.3.0"/>
    <s v="Services"/>
    <s v="1.3"/>
    <s v="Services"/>
    <s v="1"/>
    <s v="Direct Activity Costs"/>
    <s v="R"/>
    <s v="Income &amp; Expenditure"/>
  </r>
  <r>
    <s v="48500"/>
    <s v="Other direct costs"/>
    <s v="Food items for women group and blockers --- Bong -  Blameyea, chief quarter and milloner quarter community"/>
    <n v="1000"/>
    <s v="USD"/>
    <n v="202208"/>
    <d v="2022-08-15T00:00:00"/>
    <s v="GL"/>
    <n v="11002735"/>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500"/>
    <s v="Other direct costs"/>
    <s v="Food items for women group and blockers --- Bong - kornie and gbatala  community"/>
    <n v="1000"/>
    <s v="USD"/>
    <n v="202208"/>
    <d v="2022-08-15T00:00:00"/>
    <s v="GL"/>
    <n v="11002735"/>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500"/>
    <s v="Other direct costs"/>
    <s v="Food items for women group and blockers --- Bong - Suakoko, Jeannepleta and Duta  community"/>
    <n v="1000"/>
    <s v="USD"/>
    <n v="202208"/>
    <d v="2022-08-15T00:00:00"/>
    <s v="GL"/>
    <n v="11002735"/>
    <s v="LBR199"/>
    <s v="UNPBF"/>
    <s v="LBR199-1"/>
    <s v="LBR199 UNPBF - UNPBF"/>
    <x v="7"/>
    <s v="Implementation 48 AI visits with key blocking actors by local women led organizations (6 per key actor)"/>
    <s v="UNPBF"/>
    <s v="1.3.0"/>
    <s v="Services"/>
    <s v="1.3"/>
    <s v="Services"/>
    <s v="1"/>
    <s v="Direct Activity Costs"/>
    <s v="R"/>
    <s v="Income &amp; Expenditure"/>
  </r>
  <r>
    <s v="48500"/>
    <s v="Other direct costs"/>
    <s v="CPV2208014: Final stage payment for rapporteur"/>
    <n v="243"/>
    <s v="USD"/>
    <n v="202208"/>
    <d v="2022-08-17T00:00:00"/>
    <s v="CA"/>
    <n v="11002650"/>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CPV2208037:  Printing of Banner"/>
    <n v="250"/>
    <s v="USD"/>
    <n v="202208"/>
    <d v="2022-08-17T00:00:00"/>
    <s v="CA"/>
    <n v="11002650"/>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PV2208017:  Printing &amp; Photocopying  of Assorted Training materials"/>
    <n v="375"/>
    <s v="USD"/>
    <n v="202208"/>
    <d v="2022-08-17T00:00:00"/>
    <s v="CA"/>
    <n v="11002650"/>
    <s v="LBR199"/>
    <s v="UNPBF"/>
    <s v="LBR199-1"/>
    <s v="LBR199 UNPBF - UNPBF"/>
    <x v="39"/>
    <s v="Supervision appreciative inquiry visits key actors"/>
    <s v="UNPBF"/>
    <s v="1.3.0"/>
    <s v="Services"/>
    <s v="1.3"/>
    <s v="Services"/>
    <s v="1"/>
    <s v="Direct Activity Costs"/>
    <s v="R"/>
    <s v="Income &amp; Expenditure"/>
  </r>
  <r>
    <s v="48500"/>
    <s v="Other direct costs"/>
    <s v="CPV2208036:  Travelling perdiem &amp; Accommodation"/>
    <n v="480"/>
    <s v="USD"/>
    <n v="202208"/>
    <d v="2022-08-17T00:00:00"/>
    <s v="CA"/>
    <n v="11002650"/>
    <s v="LBR199"/>
    <s v="UNPBF"/>
    <s v="LBR199-1"/>
    <s v="LBR199 UNPBF - UNPBF"/>
    <x v="29"/>
    <s v="Support/follow up on implementation solutions"/>
    <s v="UNPBF"/>
    <s v="1.3.0"/>
    <s v="Services"/>
    <s v="1.3"/>
    <s v="Services"/>
    <s v="1"/>
    <s v="Direct Activity Costs"/>
    <s v="R"/>
    <s v="Income &amp; Expenditure"/>
  </r>
  <r>
    <s v="48500"/>
    <s v="Other direct costs"/>
    <s v="CPV2208047:  Follow up  visit"/>
    <n v="600"/>
    <s v="USD"/>
    <n v="202208"/>
    <d v="2022-08-17T00:00:00"/>
    <s v="CA"/>
    <n v="11002650"/>
    <s v="LBR199"/>
    <s v="UNPBF"/>
    <s v="LBR199-1"/>
    <s v="LBR199 UNPBF - UNPBF"/>
    <x v="29"/>
    <s v="Support/follow up on implementation solutions"/>
    <s v="UNPBF"/>
    <s v="1.3.0"/>
    <s v="Services"/>
    <s v="1.3"/>
    <s v="Services"/>
    <s v="1"/>
    <s v="Direct Activity Costs"/>
    <s v="R"/>
    <s v="Income &amp; Expenditure"/>
  </r>
  <r>
    <s v="48500"/>
    <s v="Other direct costs"/>
    <s v="CPV2208050:  Printing of Booklets"/>
    <n v="650"/>
    <s v="USD"/>
    <n v="202208"/>
    <d v="2022-08-17T00:00:00"/>
    <s v="CA"/>
    <n v="11002650"/>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PV2208027:  Travelling perdiem &amp; Accommodation  for 3 staff"/>
    <n v="690"/>
    <s v="USD"/>
    <n v="202208"/>
    <d v="2022-08-17T00:00:00"/>
    <s v="CA"/>
    <n v="11002650"/>
    <s v="LBR199"/>
    <s v="UNPBF"/>
    <s v="LBR199-1"/>
    <s v="LBR199 UNPBF - UNPBF"/>
    <x v="29"/>
    <s v="Support/follow up on implementation solutions"/>
    <s v="UNPBF"/>
    <s v="1.3.0"/>
    <s v="Services"/>
    <s v="1.3"/>
    <s v="Services"/>
    <s v="1"/>
    <s v="Direct Activity Costs"/>
    <s v="R"/>
    <s v="Income &amp; Expenditure"/>
  </r>
  <r>
    <s v="48500"/>
    <s v="Other direct costs"/>
    <s v="CPV2208033:  Perdiem &amp; Accommodation  - Monitoring visit - 2 personas"/>
    <n v="740"/>
    <s v="USD"/>
    <n v="202208"/>
    <d v="2022-08-17T00:00:00"/>
    <s v="CA"/>
    <n v="11002650"/>
    <s v="LBR199"/>
    <s v="UNPBF"/>
    <s v="LBR199-1"/>
    <s v="LBR199 UNPBF - UNPBF"/>
    <x v="39"/>
    <s v="Supervision appreciative inquiry visits key actors"/>
    <s v="UNPBF"/>
    <s v="1.3.0"/>
    <s v="Services"/>
    <s v="1.3"/>
    <s v="Services"/>
    <s v="1"/>
    <s v="Direct Activity Costs"/>
    <s v="R"/>
    <s v="Income &amp; Expenditure"/>
  </r>
  <r>
    <s v="48500"/>
    <s v="Other direct costs"/>
    <s v="CPV2208035:  Participants feeding"/>
    <n v="750"/>
    <s v="USD"/>
    <n v="202208"/>
    <d v="2022-08-17T00:00:00"/>
    <s v="CA"/>
    <n v="11002650"/>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PV2208049:  Overnight Travelling &amp; Accommodation"/>
    <n v="880"/>
    <s v="USD"/>
    <n v="202208"/>
    <d v="2022-08-17T00:00:00"/>
    <s v="CA"/>
    <n v="11002650"/>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PV2208046:  Feeding &amp; Transportation   for participants in 8 communities"/>
    <n v="950"/>
    <s v="USD"/>
    <n v="202208"/>
    <d v="2022-08-17T00:00:00"/>
    <s v="CA"/>
    <n v="11002650"/>
    <s v="LBR199"/>
    <s v="UNPBF"/>
    <s v="LBR199-1"/>
    <s v="LBR199 UNPBF - UNPBF"/>
    <x v="29"/>
    <s v="Support/follow up on implementation solutions"/>
    <s v="UNPBF"/>
    <s v="1.3.0"/>
    <s v="Services"/>
    <s v="1.3"/>
    <s v="Services"/>
    <s v="1"/>
    <s v="Direct Activity Costs"/>
    <s v="R"/>
    <s v="Income &amp; Expenditure"/>
  </r>
  <r>
    <s v="48500"/>
    <s v="Other direct costs"/>
    <s v="CPV2208048:  Transportation for CSOs - &amp; Printing materials"/>
    <n v="960"/>
    <s v="USD"/>
    <n v="202208"/>
    <d v="2022-08-17T00:00:00"/>
    <s v="CA"/>
    <n v="11002650"/>
    <s v="LBR199"/>
    <s v="UNPBF"/>
    <s v="LBR199-1"/>
    <s v="LBR199 UNPBF - UNPBF"/>
    <x v="29"/>
    <s v="Support/follow up on implementation solutions"/>
    <s v="UNPBF"/>
    <s v="1.3.0"/>
    <s v="Services"/>
    <s v="1.3"/>
    <s v="Services"/>
    <s v="1"/>
    <s v="Direct Activity Costs"/>
    <s v="R"/>
    <s v="Income &amp; Expenditure"/>
  </r>
  <r>
    <s v="48500"/>
    <s v="Other direct costs"/>
    <s v="CPV2208034:   Printing if Assorted Training materials"/>
    <n v="996"/>
    <s v="USD"/>
    <n v="202208"/>
    <d v="2022-08-17T00:00:00"/>
    <s v="CA"/>
    <n v="11002650"/>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CPV2208028:  Workshop with Women groups and Local Authorities"/>
    <n v="5000"/>
    <s v="USD"/>
    <n v="202208"/>
    <d v="2022-08-17T00:00:00"/>
    <s v="CA"/>
    <n v="11002650"/>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LBR199 support cost to ZOA Institutional audit for 2022"/>
    <n v="1850"/>
    <s v="USD"/>
    <n v="202208"/>
    <d v="2022-08-18T00:00:00"/>
    <s v="GL"/>
    <n v="11002542"/>
    <s v="LBR199"/>
    <s v="UNPBF"/>
    <s v="LBR199-1"/>
    <s v="LBR199 UNPBF - UNPBF"/>
    <x v="38"/>
    <s v="Independent Audit"/>
    <s v="UNPBF"/>
    <s v="6.2.0"/>
    <s v="Project Audit"/>
    <s v="6.2"/>
    <s v="Project Audit"/>
    <s v="6"/>
    <s v="Support"/>
    <s v="R"/>
    <s v="Income &amp; Expenditure"/>
  </r>
  <r>
    <s v="48500"/>
    <s v="Other direct costs"/>
    <s v="End of project audit cost LBR199(ZOA/ABIC)_2021/2022"/>
    <n v="6500"/>
    <s v="USD"/>
    <n v="202208"/>
    <d v="2022-08-18T00:00:00"/>
    <s v="GL"/>
    <n v="11002542"/>
    <s v="LBR199"/>
    <s v="UNPBF"/>
    <s v="LBR199-1"/>
    <s v="LBR199 UNPBF - UNPBF"/>
    <x v="38"/>
    <s v="Independent Audit"/>
    <s v="UNPBF"/>
    <s v="6.2.0"/>
    <s v="Project Audit"/>
    <s v="6.2"/>
    <s v="Project Audit"/>
    <s v="6"/>
    <s v="Support"/>
    <s v="R"/>
    <s v="Income &amp; Expenditure"/>
  </r>
  <r>
    <s v="48500"/>
    <s v="Other direct costs"/>
    <s v="Pulling ZOA 25 out of the water with Jack truck Aug 2022"/>
    <n v="405"/>
    <s v="USD"/>
    <n v="202208"/>
    <d v="2022-08-18T00:00:00"/>
    <s v="GL"/>
    <n v="11002823"/>
    <s v="LBR199"/>
    <s v="UNPBF"/>
    <s v="LBR199-1"/>
    <s v="LBR199 UNPBF - UNPBF"/>
    <x v="24"/>
    <s v="Office Maintenance &amp; Energy"/>
    <s v="UNPBF"/>
    <s v="1.2.0"/>
    <s v="Supplies &amp; Equipment"/>
    <s v="1.2"/>
    <s v="Supplies &amp; Equipment"/>
    <s v="1"/>
    <s v="Direct Activity Costs"/>
    <s v="R"/>
    <s v="Income &amp; Expenditure"/>
  </r>
  <r>
    <s v="48500"/>
    <s v="Other direct costs"/>
    <s v="Pymt for vehicle fuel"/>
    <n v="40"/>
    <s v="USD"/>
    <n v="202208"/>
    <d v="2022-08-19T00:00:00"/>
    <s v="GL"/>
    <n v="11002600"/>
    <s v="LBR199"/>
    <s v="UNPBF"/>
    <s v="LBR199-1"/>
    <s v="LBR199 UNPBF - UNPBF"/>
    <x v="28"/>
    <s v="Vehicle Running Costs"/>
    <s v="UNPBF"/>
    <s v="4.3.0"/>
    <s v="Vehicle running cost"/>
    <s v="4.3"/>
    <s v="Vehicle running cost"/>
    <s v="4"/>
    <s v="Equipment (vehicle / motorcycle/other)"/>
    <s v="R"/>
    <s v="Income &amp; Expenditure"/>
  </r>
  <r>
    <s v="48500"/>
    <s v="Other direct costs"/>
    <s v="Pymt for transportation and accomodation"/>
    <n v="180"/>
    <s v="USD"/>
    <n v="202208"/>
    <d v="2022-08-19T00:00:00"/>
    <s v="GL"/>
    <n v="11002600"/>
    <s v="LBR199"/>
    <s v="UNPBF"/>
    <s v="LBR199-1"/>
    <s v="LBR199 UNPBF - UNPBF"/>
    <x v="15"/>
    <s v="Supervision appreciative inquiry visits women's groups"/>
    <s v="UNPBF"/>
    <s v="1.3.0"/>
    <s v="Services"/>
    <s v="1.3"/>
    <s v="Services"/>
    <s v="1"/>
    <s v="Direct Activity Costs"/>
    <s v="R"/>
    <s v="Income &amp; Expenditure"/>
  </r>
  <r>
    <s v="48500"/>
    <s v="Other direct costs"/>
    <s v="Pymt for transportation and accomodation"/>
    <n v="575"/>
    <s v="USD"/>
    <n v="202208"/>
    <d v="2022-08-19T00:00:00"/>
    <s v="GL"/>
    <n v="11002600"/>
    <s v="LBR199"/>
    <s v="UNPBF"/>
    <s v="LBR199-1"/>
    <s v="LBR199 UNPBF - UNPBF"/>
    <x v="23"/>
    <s v="County workshops in which women’s groups share learning (one workshop per county)"/>
    <s v="UNPBF"/>
    <s v="1.3.0"/>
    <s v="Services"/>
    <s v="1.3"/>
    <s v="Services"/>
    <s v="1"/>
    <s v="Direct Activity Costs"/>
    <s v="R"/>
    <s v="Income &amp; Expenditure"/>
  </r>
  <r>
    <s v="48500"/>
    <s v="Other direct costs"/>
    <s v="Pymt for hall rental for actors workshop"/>
    <n v="510"/>
    <s v="USD"/>
    <n v="202208"/>
    <d v="2022-08-19T00:00:00"/>
    <s v="GL"/>
    <n v="11002600"/>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Pymt for dinner &amp; overnight stay"/>
    <n v="1251"/>
    <s v="USD"/>
    <n v="202208"/>
    <d v="2022-08-19T00:00:00"/>
    <s v="GL"/>
    <n v="11002600"/>
    <s v="LBR199"/>
    <s v="UNPBF"/>
    <s v="LBR199-1"/>
    <s v="LBR199 UNPBF - UNPBF"/>
    <x v="23"/>
    <s v="County workshops in which women’s groups share learning (one workshop per county)"/>
    <s v="UNPBF"/>
    <s v="1.3.0"/>
    <s v="Services"/>
    <s v="1.3"/>
    <s v="Services"/>
    <s v="1"/>
    <s v="Direct Activity Costs"/>
    <s v="R"/>
    <s v="Income &amp; Expenditure"/>
  </r>
  <r>
    <s v="48500"/>
    <s v="Other direct costs"/>
    <s v="Pymt M&amp;E Training for CSO's"/>
    <n v="360"/>
    <s v="USD"/>
    <n v="202208"/>
    <d v="2022-08-19T00:00:00"/>
    <s v="GL"/>
    <n v="11002600"/>
    <s v="LBR199"/>
    <s v="UNPBF"/>
    <s v="LBR199-1"/>
    <s v="LBR199 UNPBF - UNPBF"/>
    <x v="2"/>
    <s v="MEAL Activities"/>
    <s v="UNPBF"/>
    <s v="6.1.0"/>
    <s v="Monitoring and Evaluation"/>
    <s v="6.1"/>
    <s v="Monitoring and Evaluation"/>
    <s v="6"/>
    <s v="Support"/>
    <s v="R"/>
    <s v="Income &amp; Expenditure"/>
  </r>
  <r>
    <s v="48500"/>
    <s v="Other direct costs"/>
    <s v="Pymt for hall rental and assorted materials"/>
    <n v="970"/>
    <s v="USD"/>
    <n v="202208"/>
    <d v="2022-08-19T00:00:00"/>
    <s v="GL"/>
    <n v="11002600"/>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Pymt on actors follow-up CTIVITIES"/>
    <n v="1025"/>
    <s v="USD"/>
    <n v="202208"/>
    <d v="2022-08-19T00:00:00"/>
    <s v="GL"/>
    <n v="11002600"/>
    <s v="LBR199"/>
    <s v="UNPBF"/>
    <s v="LBR199-1"/>
    <s v="LBR199 UNPBF - UNPBF"/>
    <x v="39"/>
    <s v="Supervision appreciative inquiry visits key actors"/>
    <s v="UNPBF"/>
    <s v="1.3.0"/>
    <s v="Services"/>
    <s v="1.3"/>
    <s v="Services"/>
    <s v="1"/>
    <s v="Direct Activity Costs"/>
    <s v="R"/>
    <s v="Income &amp; Expenditure"/>
  </r>
  <r>
    <s v="48500"/>
    <s v="Other direct costs"/>
    <s v="Pymt for participants accomodation"/>
    <n v="4500"/>
    <s v="USD"/>
    <n v="202208"/>
    <d v="2022-08-19T00:00:00"/>
    <s v="GL"/>
    <n v="11002600"/>
    <s v="LBR199"/>
    <s v="UNPBF"/>
    <s v="LBR199-1"/>
    <s v="LBR199 UNPBF - UNPBF"/>
    <x v="15"/>
    <s v="Supervision appreciative inquiry visits women's groups"/>
    <s v="UNPBF"/>
    <s v="1.3.0"/>
    <s v="Services"/>
    <s v="1.3"/>
    <s v="Services"/>
    <s v="1"/>
    <s v="Direct Activity Costs"/>
    <s v="R"/>
    <s v="Income &amp; Expenditure"/>
  </r>
  <r>
    <s v="48500"/>
    <s v="Other direct costs"/>
    <s v="Pymt for transportation and accomodation"/>
    <n v="1718"/>
    <s v="USD"/>
    <n v="202208"/>
    <d v="2022-08-19T00:00:00"/>
    <s v="GL"/>
    <n v="11002600"/>
    <s v="LBR199"/>
    <s v="UNPBF"/>
    <s v="LBR199-1"/>
    <s v="LBR199 UNPBF - UNPBF"/>
    <x v="16"/>
    <s v="Review and feedback sessions in communities with women's groups and CSOs"/>
    <s v="UNPBF"/>
    <s v="1.3.0"/>
    <s v="Services"/>
    <s v="1.3"/>
    <s v="Services"/>
    <s v="1"/>
    <s v="Direct Activity Costs"/>
    <s v="R"/>
    <s v="Income &amp; Expenditure"/>
  </r>
  <r>
    <s v="48500"/>
    <s v="Other direct costs"/>
    <s v="Staff travelling perdiem  and accomodation"/>
    <n v="2320"/>
    <s v="USD"/>
    <n v="202208"/>
    <d v="2022-08-19T00:00:00"/>
    <s v="GL"/>
    <n v="11002600"/>
    <s v="LBR199"/>
    <s v="UNPBF"/>
    <s v="LBR199-1"/>
    <s v="LBR199 UNPBF - UNPBF"/>
    <x v="23"/>
    <s v="County workshops in which women’s groups share learning (one workshop per county)"/>
    <s v="UNPBF"/>
    <s v="1.3.0"/>
    <s v="Services"/>
    <s v="1.3"/>
    <s v="Services"/>
    <s v="1"/>
    <s v="Direct Activity Costs"/>
    <s v="R"/>
    <s v="Income &amp; Expenditure"/>
  </r>
  <r>
    <s v="48500"/>
    <s v="Other direct costs"/>
    <s v="Pymt for participant overnight &amp; transportation"/>
    <n v="4320"/>
    <s v="USD"/>
    <n v="202208"/>
    <d v="2022-08-19T00:00:00"/>
    <s v="GL"/>
    <n v="11002600"/>
    <s v="LBR199"/>
    <s v="UNPBF"/>
    <s v="LBR199-1"/>
    <s v="LBR199 UNPBF - UNPBF"/>
    <x v="23"/>
    <s v="County workshops in which women’s groups share learning (one workshop per county)"/>
    <s v="UNPBF"/>
    <s v="1.3.0"/>
    <s v="Services"/>
    <s v="1.3"/>
    <s v="Services"/>
    <s v="1"/>
    <s v="Direct Activity Costs"/>
    <s v="R"/>
    <s v="Income &amp; Expenditure"/>
  </r>
  <r>
    <s v="48500"/>
    <s v="Other direct costs"/>
    <s v="Pymt for travel allowance, accomodation &amp; transportation"/>
    <n v="6795"/>
    <s v="USD"/>
    <n v="202208"/>
    <d v="2022-08-19T00:00:00"/>
    <s v="GL"/>
    <n v="11002600"/>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Pymt for CSO's training activities"/>
    <n v="2745"/>
    <s v="USD"/>
    <n v="202208"/>
    <d v="2022-08-19T00:00:00"/>
    <s v="GL"/>
    <n v="11002601"/>
    <s v="LBR199"/>
    <s v="UNPBF"/>
    <s v="LBR199-1"/>
    <s v="LBR199 UNPBF - UNPBF"/>
    <x v="36"/>
    <s v="Learning event with local led women organizations per county"/>
    <s v="UNPBF"/>
    <s v="1.3.0"/>
    <s v="Services"/>
    <s v="1.3"/>
    <s v="Services"/>
    <s v="1"/>
    <s v="Direct Activity Costs"/>
    <s v="R"/>
    <s v="Income &amp; Expenditure"/>
  </r>
  <r>
    <s v="48500"/>
    <s v="Other direct costs"/>
    <s v="Rev of liquidation"/>
    <n v="-2745"/>
    <s v="USD"/>
    <n v="202208"/>
    <d v="2022-08-19T00:00:00"/>
    <s v="GL"/>
    <n v="11002602"/>
    <s v="LBR199"/>
    <s v="UNPBF"/>
    <s v="LBR199-1"/>
    <s v="LBR199 UNPBF - UNPBF"/>
    <x v="36"/>
    <s v="Learning event with local led women organizations per county"/>
    <s v="UNPBF"/>
    <s v="1.3.0"/>
    <s v="Services"/>
    <s v="1.3"/>
    <s v="Services"/>
    <s v="1"/>
    <s v="Direct Activity Costs"/>
    <s v="R"/>
    <s v="Income &amp; Expenditure"/>
  </r>
  <r>
    <s v="48500"/>
    <s v="Other direct costs"/>
    <s v="Pymt for CSO's training activities"/>
    <n v="2745"/>
    <s v="USD"/>
    <n v="202208"/>
    <d v="2022-08-19T00:00:00"/>
    <s v="GL"/>
    <n v="11002603"/>
    <s v="LBR199"/>
    <s v="UNPBF"/>
    <s v="LBR199-1"/>
    <s v="LBR199 UNPBF - UNPBF"/>
    <x v="36"/>
    <s v="Learning event with local led women organizations per county"/>
    <s v="UNPBF"/>
    <s v="1.3.0"/>
    <s v="Services"/>
    <s v="1.3"/>
    <s v="Services"/>
    <s v="1"/>
    <s v="Direct Activity Costs"/>
    <s v="R"/>
    <s v="Income &amp; Expenditure"/>
  </r>
  <r>
    <s v="48500"/>
    <s v="Other direct costs"/>
    <s v="Final payment for printing of booklet"/>
    <n v="2850"/>
    <s v="USD"/>
    <n v="202208"/>
    <d v="2022-08-19T00:00:00"/>
    <s v="GL"/>
    <n v="11002750"/>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500"/>
    <s v="Other direct costs"/>
    <s v="Rev of cost on bank charges"/>
    <n v="-200"/>
    <s v="USD"/>
    <n v="202208"/>
    <d v="2022-08-19T00:00:00"/>
    <s v="GL"/>
    <n v="11003008"/>
    <s v="LBR199"/>
    <s v="UNPBF"/>
    <s v="LBR199-1"/>
    <s v="LBR199 UNPBF - UNPBF"/>
    <x v="41"/>
    <s v="Bank Charges"/>
    <s v="UNPBF"/>
    <s v="6.7.0"/>
    <s v="Financial Services (incl. Bank fees)"/>
    <s v="6.7"/>
    <s v="Financial Services (incl. Bank fees)"/>
    <s v="6"/>
    <s v="Support"/>
    <s v="R"/>
    <s v="Income &amp; Expenditure"/>
  </r>
  <r>
    <s v="48500"/>
    <s v="Other direct costs"/>
    <s v="Corr of cost on bank charges"/>
    <n v="200"/>
    <s v="USD"/>
    <n v="202208"/>
    <d v="2022-08-19T00:00:00"/>
    <s v="GL"/>
    <n v="11003008"/>
    <s v="LBR199"/>
    <s v="UNPBF"/>
    <s v="LBR199-1"/>
    <s v="LBR199 UNPBF - UNPBF"/>
    <x v="42"/>
    <s v="Legal Services"/>
    <s v="UNPBF"/>
    <s v="6.6.0"/>
    <s v="Legal, registration and subscription fees"/>
    <s v="6.6"/>
    <s v="Legal, registration and subscription fees"/>
    <s v="6"/>
    <s v="Support"/>
    <s v="R"/>
    <s v="Income &amp; Expenditure"/>
  </r>
  <r>
    <s v="48500"/>
    <s v="Other direct costs"/>
    <s v="Rev of Pymt for travel allowance, accomodation &amp; transportation"/>
    <n v="-6795"/>
    <s v="USD"/>
    <n v="202208"/>
    <d v="2022-08-19T00:00:00"/>
    <s v="GL"/>
    <n v="11003013"/>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Rev of CPV2208028:  Workshop with Women groups and Local Authorities"/>
    <n v="-5000"/>
    <s v="USD"/>
    <n v="202208"/>
    <d v="2022-08-19T00:00:00"/>
    <s v="GL"/>
    <n v="11003013"/>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Rev of CHQ ECO 01634794: Catering contract -  to feed 150  participants"/>
    <n v="-3750"/>
    <s v="USD"/>
    <n v="202208"/>
    <d v="2022-08-19T00:00:00"/>
    <s v="GL"/>
    <n v="11003013"/>
    <s v="LBR199"/>
    <s v="UNPBF"/>
    <s v="LBR199-1"/>
    <s v="LBR199 UNPBF - UNPBF"/>
    <x v="11"/>
    <s v="County workshops with women’s groups and local authorities and traditional leaders"/>
    <s v="UNPBF"/>
    <s v="1.3.0"/>
    <s v="Services"/>
    <s v="1.3"/>
    <s v="Services"/>
    <s v="1"/>
    <s v="Direct Activity Costs"/>
    <s v="R"/>
    <s v="Income &amp; Expenditure"/>
  </r>
  <r>
    <s v="48500"/>
    <s v="Other direct costs"/>
    <s v="Corr of CHQ ECO 01634794: Catering contract -  to feed 150  participants"/>
    <n v="3750"/>
    <s v="USD"/>
    <n v="202208"/>
    <d v="2022-08-19T00:00:00"/>
    <s v="GL"/>
    <n v="11003013"/>
    <s v="LBR199"/>
    <s v="UNPBF"/>
    <s v="LBR199-1"/>
    <s v="LBR199 UNPBF - UNPBF"/>
    <x v="39"/>
    <s v="Supervision appreciative inquiry visits key actors"/>
    <s v="UNPBF"/>
    <s v="1.3.0"/>
    <s v="Services"/>
    <s v="1.3"/>
    <s v="Services"/>
    <s v="1"/>
    <s v="Direct Activity Costs"/>
    <s v="R"/>
    <s v="Income &amp; Expenditure"/>
  </r>
  <r>
    <s v="48500"/>
    <s v="Other direct costs"/>
    <s v="Corr of CPV2208028:  Workshop with Women groups and Local Authorities"/>
    <n v="5000"/>
    <s v="USD"/>
    <n v="202208"/>
    <d v="2022-08-19T00:00:00"/>
    <s v="GL"/>
    <n v="11003013"/>
    <s v="LBR199"/>
    <s v="UNPBF"/>
    <s v="LBR199-1"/>
    <s v="LBR199 UNPBF - UNPBF"/>
    <x v="13"/>
    <s v="Conduct regular power and context analysis supported by local women led organizations"/>
    <s v="UNPBF"/>
    <s v="1.3.0"/>
    <s v="Services"/>
    <s v="1.3"/>
    <s v="Services"/>
    <s v="1"/>
    <s v="Direct Activity Costs"/>
    <s v="R"/>
    <s v="Income &amp; Expenditure"/>
  </r>
  <r>
    <s v="48500"/>
    <s v="Other direct costs"/>
    <s v="Corr of Pymt for travel allowance, accomodation &amp; transportation"/>
    <n v="6795"/>
    <s v="USD"/>
    <n v="202208"/>
    <d v="2022-08-19T00:00:00"/>
    <s v="GL"/>
    <n v="11003013"/>
    <s v="LBR199"/>
    <s v="UNPBF"/>
    <s v="LBR199-1"/>
    <s v="LBR199 UNPBF - UNPBF"/>
    <x v="39"/>
    <s v="Supervision appreciative inquiry visits key actors"/>
    <s v="UNPBF"/>
    <s v="1.3.0"/>
    <s v="Services"/>
    <s v="1.3"/>
    <s v="Services"/>
    <s v="1"/>
    <s v="Direct Activity Costs"/>
    <s v="R"/>
    <s v="Income &amp; Expenditure"/>
  </r>
  <r>
    <s v="48500"/>
    <s v="Other direct costs"/>
    <s v="Rev of 000000011006414:NLD to SSU Support PD&amp;S AdeHaan-Slomp 15 days Q2 2022 April-May"/>
    <n v="-7265.7"/>
    <s v="USD"/>
    <n v="202208"/>
    <d v="2022-08-19T00:00:00"/>
    <s v="GL"/>
    <n v="11003014"/>
    <s v="LBR199"/>
    <s v="UNPBF"/>
    <s v="LBR199-1"/>
    <s v="LBR199 UNPBF - UNPBF"/>
    <x v="5"/>
    <s v="Inernational Travel"/>
    <s v="UNPBF"/>
    <s v="1.3.0"/>
    <s v="Services"/>
    <s v="1.3"/>
    <s v="Services"/>
    <s v="1"/>
    <s v="Direct Activity Costs"/>
    <s v="R"/>
    <s v="Income &amp; Expenditure"/>
  </r>
  <r>
    <s v="48500"/>
    <s v="Other direct costs"/>
    <s v="Rev of CPV2204024:  Air port VIAS for Alycka"/>
    <n v="-75"/>
    <s v="USD"/>
    <n v="202208"/>
    <d v="2022-08-19T00:00:00"/>
    <s v="GL"/>
    <n v="11003014"/>
    <s v="LBR199"/>
    <s v="UNPBF"/>
    <s v="LBR199-1"/>
    <s v="LBR199 UNPBF - UNPBF"/>
    <x v="5"/>
    <s v="Inernational Travel"/>
    <s v="UNPBF"/>
    <s v="1.3.0"/>
    <s v="Services"/>
    <s v="1.3"/>
    <s v="Services"/>
    <s v="1"/>
    <s v="Direct Activity Costs"/>
    <s v="R"/>
    <s v="Income &amp; Expenditure"/>
  </r>
  <r>
    <s v="48500"/>
    <s v="Other direct costs"/>
    <s v="Rev of 000000022005953:Trainticket Driebergen-Brussel Alycke Slomp"/>
    <n v="-63.12"/>
    <s v="USD"/>
    <n v="202208"/>
    <d v="2022-08-19T00:00:00"/>
    <s v="GL"/>
    <n v="11003014"/>
    <s v="LBR199"/>
    <s v="UNPBF"/>
    <s v="LBR199-1"/>
    <s v="LBR199 UNPBF - UNPBF"/>
    <x v="5"/>
    <s v="Inernational Travel"/>
    <s v="UNPBF"/>
    <s v="1.3.0"/>
    <s v="Services"/>
    <s v="1.3"/>
    <s v="Services"/>
    <s v="1"/>
    <s v="Direct Activity Costs"/>
    <s v="R"/>
    <s v="Income &amp; Expenditure"/>
  </r>
  <r>
    <s v="48500"/>
    <s v="Other direct costs"/>
    <s v="Corr of 000000022005953:Trainticket Driebergen-Brussel Alycke Slomp"/>
    <n v="63.12"/>
    <s v="USD"/>
    <n v="202208"/>
    <d v="2022-08-19T00:00:00"/>
    <s v="GL"/>
    <n v="11003014"/>
    <s v="LBR199"/>
    <s v="UNPBF"/>
    <s v="LBR199-1"/>
    <s v="LBR199 UNPBF - UNPBF"/>
    <x v="6"/>
    <s v="Accountability Systems"/>
    <s v="UNPBF"/>
    <s v="6.1.0"/>
    <s v="Monitoring and Evaluation"/>
    <s v="6.1"/>
    <s v="Monitoring and Evaluation"/>
    <s v="6"/>
    <s v="Support"/>
    <s v="R"/>
    <s v="Income &amp; Expenditure"/>
  </r>
  <r>
    <s v="48500"/>
    <s v="Other direct costs"/>
    <s v="Corr of CPV2204024:  Air port VIAS for Alycka"/>
    <n v="75"/>
    <s v="USD"/>
    <n v="202208"/>
    <d v="2022-08-19T00:00:00"/>
    <s v="GL"/>
    <n v="11003014"/>
    <s v="LBR199"/>
    <s v="UNPBF"/>
    <s v="LBR199-1"/>
    <s v="LBR199 UNPBF - UNPBF"/>
    <x v="6"/>
    <s v="Accountability Systems"/>
    <s v="UNPBF"/>
    <s v="6.1.0"/>
    <s v="Monitoring and Evaluation"/>
    <s v="6.1"/>
    <s v="Monitoring and Evaluation"/>
    <s v="6"/>
    <s v="Support"/>
    <s v="R"/>
    <s v="Income &amp; Expenditure"/>
  </r>
  <r>
    <s v="48500"/>
    <s v="Other direct costs"/>
    <s v="Corr of 000000011006414:NLD to SSU Support PD&amp;S AdeHaan-Slomp 15 days Q2 2022 April-May"/>
    <n v="7265.7"/>
    <s v="USD"/>
    <n v="202208"/>
    <d v="2022-08-19T00:00:00"/>
    <s v="GL"/>
    <n v="11003014"/>
    <s v="LBR199"/>
    <s v="UNPBF"/>
    <s v="LBR199-1"/>
    <s v="LBR199 UNPBF - UNPBF"/>
    <x v="2"/>
    <s v="MEAL Activities"/>
    <s v="UNPBF"/>
    <s v="6.1.0"/>
    <s v="Monitoring and Evaluation"/>
    <s v="6.1"/>
    <s v="Monitoring and Evaluation"/>
    <s v="6"/>
    <s v="Support"/>
    <s v="R"/>
    <s v="Income &amp; Expenditure"/>
  </r>
  <r>
    <s v="48500"/>
    <s v="Other direct costs"/>
    <s v="000000022006728:Traci Mei Lan Yoshiyama via Charles Schwab - Invoice 068 LBR199 booklet design"/>
    <n v="2700"/>
    <s v="USD"/>
    <n v="202208"/>
    <d v="2022-08-29T00:00:00"/>
    <s v="GL"/>
    <n v="11002636"/>
    <s v="LBR199"/>
    <s v="UNPBF"/>
    <s v="LBR199-1"/>
    <s v="LBR199 UNPBF - UNPBF"/>
    <x v="10"/>
    <s v="Development learning publications and visibility materials"/>
    <s v="UNPBF"/>
    <s v="1.3.0"/>
    <s v="Services"/>
    <s v="1.3"/>
    <s v="Services"/>
    <s v="1"/>
    <s v="Direct Activity Costs"/>
    <s v="R"/>
    <s v="Income &amp; Expenditure"/>
  </r>
  <r>
    <s v="48500"/>
    <s v="Other direct costs"/>
    <s v="000000011006895:Bank fee for funds received from UNDP USD 386.884,45"/>
    <n v="12.15"/>
    <s v="USD"/>
    <n v="202208"/>
    <d v="2022-08-29T00:00:00"/>
    <s v="GL"/>
    <n v="11002638"/>
    <s v="LBR199"/>
    <s v="UNPBF"/>
    <s v="LBR199-1"/>
    <s v="LBR199 UNPBF - UNPBF"/>
    <x v="27"/>
    <s v="End Evaluation"/>
    <s v="UNPBF"/>
    <s v="6.1.0"/>
    <s v="Monitoring and Evaluation"/>
    <s v="6.1"/>
    <s v="Monitoring and Evaluation"/>
    <s v="6"/>
    <s v="Support"/>
    <s v="R"/>
    <s v="Income &amp; Expenditure"/>
  </r>
  <r>
    <s v="48500"/>
    <s v="Other direct costs"/>
    <s v="000000022006634:NLD to LBR Consultancy payment for UNPBF end evaluation LBR199"/>
    <n v="5465.88"/>
    <s v="USD"/>
    <n v="202208"/>
    <d v="2022-08-29T00:00:00"/>
    <s v="GL"/>
    <n v="11002638"/>
    <s v="LBR199"/>
    <s v="UNPBF"/>
    <s v="LBR199-1"/>
    <s v="LBR199 UNPBF - UNPBF"/>
    <x v="27"/>
    <s v="End Evaluation"/>
    <s v="UNPBF"/>
    <s v="6.1.0"/>
    <s v="Monitoring and Evaluation"/>
    <s v="6.1"/>
    <s v="Monitoring and Evaluation"/>
    <s v="6"/>
    <s v="Support"/>
    <s v="R"/>
    <s v="Income &amp; Expenditure"/>
  </r>
  <r>
    <s v="48500"/>
    <s v="Other direct costs"/>
    <s v="Vehicle support cost on activities implementation"/>
    <n v="400.35"/>
    <s v="USD"/>
    <n v="202208"/>
    <d v="2022-08-29T00:00:00"/>
    <s v="GL"/>
    <n v="11002727"/>
    <s v="LBR199"/>
    <s v="UNPBF"/>
    <s v="LBR199-1"/>
    <s v="LBR199 UNPBF - UNPBF"/>
    <x v="15"/>
    <s v="Supervision appreciative inquiry visits women's groups"/>
    <s v="UNPBF"/>
    <s v="1.3.0"/>
    <s v="Services"/>
    <s v="1.3"/>
    <s v="Services"/>
    <s v="1"/>
    <s v="Direct Activity Costs"/>
    <s v="R"/>
    <s v="Income &amp; Expenditure"/>
  </r>
  <r>
    <s v="48500"/>
    <s v="Other direct costs"/>
    <s v="Vehicle support cost on activities implementation"/>
    <n v="408"/>
    <s v="USD"/>
    <n v="202208"/>
    <d v="2022-08-29T00:00:00"/>
    <s v="GL"/>
    <n v="11002727"/>
    <s v="LBR199"/>
    <s v="UNPBF"/>
    <s v="LBR199-1"/>
    <s v="LBR199 UNPBF - UNPBF"/>
    <x v="11"/>
    <s v="County workshops with women’s groups and local authorities and traditional leaders"/>
    <s v="UNPBF"/>
    <s v="1.3.0"/>
    <s v="Services"/>
    <s v="1.3"/>
    <s v="Services"/>
    <s v="1"/>
    <s v="Direct Activity Costs"/>
    <s v="R"/>
    <s v="Income &amp; Expenditure"/>
  </r>
  <r>
    <s v="48600"/>
    <s v="Overhead Compensation"/>
    <s v="Donor overhead Q1"/>
    <n v="296.7"/>
    <s v="USD"/>
    <n v="202103"/>
    <d v="2021-03-30T00:00:00"/>
    <s v="BI"/>
    <n v="50000166"/>
    <s v="LBR199"/>
    <s v="UNPBF"/>
    <s v="LBR199-1"/>
    <s v="LBR199 UNPBF - UNPBF"/>
    <x v="3"/>
    <s v="Administration / AKV"/>
    <s v="UNPBF"/>
    <s v="7.1.0"/>
    <s v="Administration / overhead HQ"/>
    <s v="7.1"/>
    <s v="Overhead Compensation"/>
    <s v="7"/>
    <s v="Overhead Compensation"/>
    <s v="R"/>
    <s v="Income &amp; Expenditure"/>
  </r>
  <r>
    <s v="48600"/>
    <s v="Overhead Compensation"/>
    <s v="Donor overhead Q1"/>
    <n v="296.7"/>
    <s v="USD"/>
    <n v="202103"/>
    <d v="2021-03-30T00:00:00"/>
    <s v="BI"/>
    <n v="50000167"/>
    <s v="LBR199"/>
    <s v="UNPBF"/>
    <s v="LBR199-1"/>
    <s v="LBR199 UNPBF - UNPBF"/>
    <x v="3"/>
    <s v="Administration / AKV"/>
    <s v="UNPBF"/>
    <s v="7.1.0"/>
    <s v="Administration / overhead HQ"/>
    <s v="7.1"/>
    <s v="Overhead Compensation"/>
    <s v="7"/>
    <s v="Overhead Compensation"/>
    <s v="R"/>
    <s v="Income &amp; Expenditure"/>
  </r>
  <r>
    <s v="48600"/>
    <s v="Overhead Compensation"/>
    <s v="Reversal double imported Donor overhead Q1"/>
    <n v="-296.7"/>
    <s v="USD"/>
    <n v="202103"/>
    <d v="2021-03-30T00:00:00"/>
    <s v="BI"/>
    <n v="50000168"/>
    <s v="LBR199"/>
    <s v="UNPBF"/>
    <s v="LBR199-1"/>
    <s v="LBR199 UNPBF - UNPBF"/>
    <x v="3"/>
    <s v="Administration / AKV"/>
    <s v="UNPBF"/>
    <s v="7.1.0"/>
    <s v="Administration / overhead HQ"/>
    <s v="7.1"/>
    <s v="Overhead Compensation"/>
    <s v="7"/>
    <s v="Overhead Compensation"/>
    <s v="R"/>
    <s v="Income &amp; Expenditure"/>
  </r>
  <r>
    <s v="48600"/>
    <s v="Overhead Compensation"/>
    <s v="Donor overhead Q2"/>
    <n v="1845.26"/>
    <s v="USD"/>
    <n v="202106"/>
    <d v="2021-06-29T00:00:00"/>
    <s v="BI"/>
    <n v="50000185"/>
    <s v="LBR199"/>
    <s v="UNPBF"/>
    <s v="LBR199-1"/>
    <s v="LBR199 UNPBF - UNPBF"/>
    <x v="3"/>
    <s v="Administration / AKV"/>
    <s v="UNPBF"/>
    <s v="7.1.0"/>
    <s v="Administration / overhead HQ"/>
    <s v="7.1"/>
    <s v="Overhead Compensation"/>
    <s v="7"/>
    <s v="Overhead Compensation"/>
    <s v="R"/>
    <s v="Income &amp; Expenditure"/>
  </r>
  <r>
    <s v="48600"/>
    <s v="Overhead Compensation"/>
    <s v="Cancelled 211021 50000233"/>
    <n v="-26699.64"/>
    <s v="USD"/>
    <n v="202109"/>
    <d v="2021-09-29T00:00:00"/>
    <s v="RV"/>
    <n v="100072"/>
    <s v="LBR199"/>
    <s v="UNPBF"/>
    <s v="LBR199-1"/>
    <s v="LBR199 UNPBF - UNPBF"/>
    <x v="3"/>
    <s v="Administration / AKV"/>
    <s v="UNPBF"/>
    <s v="7.1.0"/>
    <s v="Administration / overhead HQ"/>
    <s v="7.1"/>
    <s v="Overhead Compensation"/>
    <s v="7"/>
    <s v="Overhead Compensation"/>
    <s v="R"/>
    <s v="Income &amp; Expenditure"/>
  </r>
  <r>
    <s v="48600"/>
    <s v="Overhead Compensation"/>
    <s v="Donor overhead Q3"/>
    <n v="26699.64"/>
    <s v="USD"/>
    <n v="202109"/>
    <d v="2021-09-29T00:00:00"/>
    <s v="BI"/>
    <n v="50000233"/>
    <s v="LBR199"/>
    <s v="UNPBF"/>
    <s v="LBR199-1"/>
    <s v="LBR199 UNPBF - UNPBF"/>
    <x v="3"/>
    <s v="Administration / AKV"/>
    <s v="UNPBF"/>
    <s v="7.1.0"/>
    <s v="Administration / overhead HQ"/>
    <s v="7.1"/>
    <s v="Overhead Compensation"/>
    <s v="7"/>
    <s v="Overhead Compensation"/>
    <s v="R"/>
    <s v="Income &amp; Expenditure"/>
  </r>
  <r>
    <s v="48600"/>
    <s v="Overhead Compensation"/>
    <s v="Donor overhead Q3"/>
    <n v="22857.16"/>
    <s v="USD"/>
    <n v="202109"/>
    <d v="2021-09-29T00:00:00"/>
    <s v="BI"/>
    <n v="50000247"/>
    <s v="LBR199"/>
    <s v="UNPBF"/>
    <s v="LBR199-1"/>
    <s v="LBR199 UNPBF - UNPBF"/>
    <x v="3"/>
    <s v="Administration / AKV"/>
    <s v="UNPBF"/>
    <s v="7.1.0"/>
    <s v="Administration / overhead HQ"/>
    <s v="7.1"/>
    <s v="Overhead Compensation"/>
    <s v="7"/>
    <s v="Overhead Compensation"/>
    <s v="R"/>
    <s v="Income &amp; Expenditure"/>
  </r>
  <r>
    <s v="48600"/>
    <s v="Overhead Compensation"/>
    <s v="Corr of overhead cost LBR199"/>
    <n v="-382.12"/>
    <s v="USD"/>
    <n v="202112"/>
    <d v="2021-12-20T00:00:00"/>
    <s v="GL"/>
    <n v="11003043"/>
    <s v="LBR199"/>
    <s v="UNPBF"/>
    <s v="LBR199-1"/>
    <s v="LBR199 UNPBF - UNPBF"/>
    <x v="3"/>
    <s v="Administration / AKV"/>
    <s v="UNPBF"/>
    <s v="7.1.0"/>
    <s v="Administration / overhead HQ"/>
    <s v="7.1"/>
    <s v="Overhead Compensation"/>
    <s v="7"/>
    <s v="Overhead Compensation"/>
    <s v="R"/>
    <s v="Income &amp; Expenditure"/>
  </r>
  <r>
    <s v="48600"/>
    <s v="Overhead Compensation"/>
    <s v="Donor Overhead cost Q4"/>
    <n v="4401.9399999999996"/>
    <s v="USD"/>
    <n v="202112"/>
    <d v="2021-12-30T00:00:00"/>
    <s v="GL"/>
    <n v="11001687"/>
    <s v="LBR199"/>
    <s v="UNPBF"/>
    <s v="LBR199-1"/>
    <s v="LBR199 UNPBF - UNPBF"/>
    <x v="3"/>
    <s v="Administration / AKV"/>
    <s v="UNPBF"/>
    <s v="7.1.0"/>
    <s v="Administration / overhead HQ"/>
    <s v="7.1"/>
    <s v="Overhead Compensation"/>
    <s v="7"/>
    <s v="Overhead Compensation"/>
    <s v="R"/>
    <s v="Income &amp; Expenditure"/>
  </r>
  <r>
    <s v="48600"/>
    <s v="Overhead Compensation"/>
    <s v="OC compensation cost"/>
    <n v="-411.52"/>
    <s v="USD"/>
    <n v="202112"/>
    <d v="2021-12-30T00:00:00"/>
    <s v="GL"/>
    <n v="11001766"/>
    <s v="LBR199"/>
    <s v="UNPBF"/>
    <s v="LBR199-1"/>
    <s v="LBR199 UNPBF - UNPBF"/>
    <x v="3"/>
    <s v="Administration / AKV"/>
    <s v="UNPBF"/>
    <s v="7.1.0"/>
    <s v="Administration / overhead HQ"/>
    <s v="7.1"/>
    <s v="Overhead Compensation"/>
    <s v="7"/>
    <s v="Overhead Compensation"/>
    <s v="R"/>
    <s v="Income &amp; Expenditure"/>
  </r>
  <r>
    <s v="48600"/>
    <s v="Overhead Compensation"/>
    <s v="OC compensation cost - January 2022"/>
    <n v="1136.78"/>
    <s v="USD"/>
    <n v="202201"/>
    <d v="2022-01-30T00:00:00"/>
    <s v="GL"/>
    <n v="11001928"/>
    <s v="LBR199"/>
    <s v="UNPBF"/>
    <s v="LBR199-1"/>
    <s v="LBR199 UNPBF - UNPBF"/>
    <x v="3"/>
    <s v="Administration / AKV"/>
    <s v="UNPBF"/>
    <s v="7.1.0"/>
    <s v="Administration / overhead HQ"/>
    <s v="7.1"/>
    <s v="Overhead Compensation"/>
    <s v="7"/>
    <s v="Overhead Compensation"/>
    <s v="R"/>
    <s v="Income &amp; Expenditure"/>
  </r>
  <r>
    <s v="48600"/>
    <s v="Overhead Compensation"/>
    <s v="Indirect costs (7%) for February 2022"/>
    <n v="2701.87"/>
    <s v="USD"/>
    <n v="202202"/>
    <d v="2022-02-25T00:00:00"/>
    <s v="GL"/>
    <n v="11002059"/>
    <s v="LBR199"/>
    <s v="UNPBF"/>
    <s v="LBR199-1"/>
    <s v="LBR199 UNPBF - UNPBF"/>
    <x v="3"/>
    <s v="Administration / AKV"/>
    <s v="UNPBF"/>
    <s v="7.1.0"/>
    <s v="Administration / overhead HQ"/>
    <s v="7.1"/>
    <s v="Overhead Compensation"/>
    <s v="7"/>
    <s v="Overhead Compensation"/>
    <s v="R"/>
    <s v="Income &amp; Expenditure"/>
  </r>
  <r>
    <s v="48600"/>
    <s v="Overhead Compensation"/>
    <s v="Indirect costs (7%) for March 2022"/>
    <n v="5185.4799999999996"/>
    <s v="USD"/>
    <n v="202203"/>
    <d v="2022-03-30T00:00:00"/>
    <s v="GL"/>
    <n v="11002056"/>
    <s v="LBR199"/>
    <s v="UNPBF"/>
    <s v="LBR199-1"/>
    <s v="LBR199 UNPBF - UNPBF"/>
    <x v="3"/>
    <s v="Administration / AKV"/>
    <s v="UNPBF"/>
    <s v="7.1.0"/>
    <s v="Administration / overhead HQ"/>
    <s v="7.1"/>
    <s v="Overhead Compensation"/>
    <s v="7"/>
    <s v="Overhead Compensation"/>
    <s v="R"/>
    <s v="Income &amp; Expenditure"/>
  </r>
  <r>
    <s v="48600"/>
    <s v="Overhead Compensation"/>
    <s v="Cancelled 220721 11002438"/>
    <n v="-19083.12"/>
    <s v="USD"/>
    <n v="202206"/>
    <d v="2022-06-29T00:00:00"/>
    <s v="RV"/>
    <n v="100091"/>
    <s v="LBR199"/>
    <s v="UNPBF"/>
    <s v="LBR199-1"/>
    <s v="LBR199 UNPBF - UNPBF"/>
    <x v="3"/>
    <s v="Administration / AKV"/>
    <s v="UNPBF"/>
    <s v="7.1.0"/>
    <s v="Administration / overhead HQ"/>
    <s v="7.1"/>
    <s v="Overhead Compensation"/>
    <s v="7"/>
    <s v="Overhead Compensation"/>
    <s v="R"/>
    <s v="Income &amp; Expenditure"/>
  </r>
  <r>
    <s v="48600"/>
    <s v="Overhead Compensation"/>
    <s v="Overhead Q2"/>
    <n v="19083.12"/>
    <s v="USD"/>
    <n v="202206"/>
    <d v="2022-06-29T00:00:00"/>
    <s v="GL"/>
    <n v="11002438"/>
    <s v="LBR199"/>
    <s v="UNPBF"/>
    <s v="LBR199-1"/>
    <s v="LBR199 UNPBF - UNPBF"/>
    <x v="3"/>
    <s v="Administration / AKV"/>
    <s v="UNPBF"/>
    <s v="7.1.0"/>
    <s v="Administration / overhead HQ"/>
    <s v="7.1"/>
    <s v="Overhead Compensation"/>
    <s v="7"/>
    <s v="Overhead Compensation"/>
    <s v="R"/>
    <s v="Income &amp; Expenditure"/>
  </r>
  <r>
    <s v="48600"/>
    <s v="Overhead Compensation"/>
    <s v="Overhead Q2"/>
    <n v="4191.96"/>
    <s v="USD"/>
    <n v="202206"/>
    <d v="2022-06-29T00:00:00"/>
    <s v="GL"/>
    <n v="11002453"/>
    <s v="LBR199"/>
    <s v="UNPBF"/>
    <s v="LBR199-1"/>
    <s v="LBR199 UNPBF - UNPBF"/>
    <x v="3"/>
    <s v="Administration / AKV"/>
    <s v="UNPBF"/>
    <s v="7.1.0"/>
    <s v="Administration / overhead HQ"/>
    <s v="7.1"/>
    <s v="Overhead Compensation"/>
    <s v="7"/>
    <s v="Overhead Compensation"/>
    <s v="R"/>
    <s v="Income &amp; Expenditure"/>
  </r>
  <r>
    <s v="48600"/>
    <s v="Overhead Compensation"/>
    <s v="Overhead Q3  (July - September 2022)"/>
    <n v="8441.6299999999992"/>
    <s v="USD"/>
    <n v="202208"/>
    <d v="2022-08-19T00:00:00"/>
    <s v="GL"/>
    <n v="11002853"/>
    <s v="LBR199"/>
    <s v="UNPBF"/>
    <s v="LBR199-1"/>
    <s v="LBR199 UNPBF - UNPBF"/>
    <x v="3"/>
    <s v="Administration / AKV"/>
    <s v="UNPBF"/>
    <s v="7.1.0"/>
    <s v="Administration / overhead HQ"/>
    <s v="7.1"/>
    <s v="Overhead Compensation"/>
    <s v="7"/>
    <s v="Overhead Compensation"/>
    <s v="R"/>
    <s v="Income &amp; Expenditure"/>
  </r>
  <r>
    <s v="48600"/>
    <s v="Overhead Compensation"/>
    <s v="Rev of donor OH cost"/>
    <n v="-8441.6299999999992"/>
    <s v="USD"/>
    <n v="202208"/>
    <d v="2022-08-29T00:00:00"/>
    <s v="GL"/>
    <n v="11002867"/>
    <s v="LBR199"/>
    <s v="UNPBF"/>
    <s v="LBR199-1"/>
    <s v="LBR199 UNPBF - UNPBF"/>
    <x v="3"/>
    <s v="Administration / AKV"/>
    <s v="UNPBF"/>
    <s v="7.1.0"/>
    <s v="Administration / overhead HQ"/>
    <s v="7.1"/>
    <s v="Overhead Compensation"/>
    <s v="7"/>
    <s v="Overhead Compensation"/>
    <s v="R"/>
    <s v="Income &amp; Expenditure"/>
  </r>
  <r>
    <s v="48600"/>
    <s v="Overhead Compensation"/>
    <s v="Corr of donor OH cost"/>
    <n v="8241.4699999999993"/>
    <s v="USD"/>
    <n v="202208"/>
    <d v="2022-08-29T00:00:00"/>
    <s v="GL"/>
    <n v="11002867"/>
    <s v="LBR199"/>
    <s v="UNPBF"/>
    <s v="LBR199-1"/>
    <s v="LBR199 UNPBF - UNPBF"/>
    <x v="3"/>
    <s v="Administration / AKV"/>
    <s v="UNPBF"/>
    <s v="7.1.0"/>
    <s v="Administration / overhead HQ"/>
    <s v="7.1"/>
    <s v="Overhead Compensation"/>
    <s v="7"/>
    <s v="Overhead Compensation"/>
    <s v="R"/>
    <s v="Income &amp; Expenditure"/>
  </r>
  <r>
    <s v="48901"/>
    <s v="Costs local partners"/>
    <s v="Report ABIC Q1 2021 - LBR199"/>
    <n v="140"/>
    <s v="USD"/>
    <n v="202103"/>
    <d v="2021-03-30T00:00:00"/>
    <s v="GL"/>
    <n v="11000605"/>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Report ABIC Q1 2021 - LBR199"/>
    <n v="400"/>
    <s v="USD"/>
    <n v="202103"/>
    <d v="2021-03-30T00:00:00"/>
    <s v="GL"/>
    <n v="11000605"/>
    <s v="LBR199"/>
    <s v="UNPBF"/>
    <s v="LBR199-1"/>
    <s v="LBR199 UNPBF - UNPBF"/>
    <x v="0"/>
    <s v="Monitoring Budget"/>
    <s v="UNPBF"/>
    <s v="1.6.0"/>
    <s v="Local Partner Support Costs"/>
    <s v="1.6"/>
    <s v="Local Partner Support Costs"/>
    <s v="1"/>
    <s v="Direct Activity Costs"/>
    <s v="R"/>
    <s v="Income &amp; Expenditure"/>
  </r>
  <r>
    <s v="48901"/>
    <s v="Costs local partners"/>
    <s v="Report ABIC Q1 2021 - LBR199"/>
    <n v="581.70000000000005"/>
    <s v="USD"/>
    <n v="202103"/>
    <d v="2021-03-30T00:00:00"/>
    <s v="GL"/>
    <n v="11000605"/>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Report ABIC Q1 2021 - LBR199"/>
    <n v="581.70000000000005"/>
    <s v="USD"/>
    <n v="202103"/>
    <d v="2021-03-30T00:00:00"/>
    <s v="GL"/>
    <n v="11000605"/>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Report ABIC Q1 2021 - LBR199"/>
    <n v="581.70000000000005"/>
    <s v="USD"/>
    <n v="202103"/>
    <d v="2021-03-30T00:00:00"/>
    <s v="GL"/>
    <n v="11000605"/>
    <s v="LBR199"/>
    <s v="UNPBF"/>
    <s v="LBR199-1"/>
    <s v="LBR199 UNPBF - UNPBF"/>
    <x v="45"/>
    <s v="Introductory meetings with local women groups and recruitment of Women Mediators"/>
    <s v="UNPBF"/>
    <s v="1.6.0"/>
    <s v="Local Partner Support Costs"/>
    <s v="1.6"/>
    <s v="Local Partner Support Costs"/>
    <s v="1"/>
    <s v="Direct Activity Costs"/>
    <s v="R"/>
    <s v="Income &amp; Expenditure"/>
  </r>
  <r>
    <s v="48901"/>
    <s v="Costs local partners"/>
    <s v="Report ABIC Q1 2021 - LBR199"/>
    <n v="581.70000000000005"/>
    <s v="USD"/>
    <n v="202103"/>
    <d v="2021-03-30T00:00:00"/>
    <s v="GL"/>
    <n v="11000605"/>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Report ABIC Q1 2021 - LBR199"/>
    <n v="581.70000000000005"/>
    <s v="USD"/>
    <n v="202103"/>
    <d v="2021-03-30T00:00:00"/>
    <s v="GL"/>
    <n v="11000605"/>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Report ABIC Q1 2021 - LBR199"/>
    <n v="581.70000000000005"/>
    <s v="USD"/>
    <n v="202103"/>
    <d v="2021-03-30T00:00:00"/>
    <s v="GL"/>
    <n v="11000605"/>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Report ABIC Q1 2021 - LBR199"/>
    <n v="1163.4000000000001"/>
    <s v="USD"/>
    <n v="202103"/>
    <d v="2021-03-30T00:00:00"/>
    <s v="GL"/>
    <n v="11000605"/>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Report ABIC Q1 2021 - LBR199"/>
    <n v="1163.4000000000001"/>
    <s v="USD"/>
    <n v="202103"/>
    <d v="2021-03-30T00:00:00"/>
    <s v="GL"/>
    <n v="11000605"/>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Report ABIC Q1 2021 - LBR199"/>
    <n v="1449.14"/>
    <s v="USD"/>
    <n v="202103"/>
    <d v="2021-03-30T00:00:00"/>
    <s v="GL"/>
    <n v="11000605"/>
    <s v="LBR199"/>
    <s v="UNPBF"/>
    <s v="LBR199-1"/>
    <s v="LBR199 UNPBF - UNPBF"/>
    <x v="49"/>
    <s v="Administration / AKV Partner"/>
    <s v="UNPBF"/>
    <s v="1.6.0"/>
    <s v="Local Partner Support Costs"/>
    <s v="1.6"/>
    <s v="Local Partner Support Costs"/>
    <s v="1"/>
    <s v="Direct Activity Costs"/>
    <s v="R"/>
    <s v="Income &amp; Expenditure"/>
  </r>
  <r>
    <s v="48901"/>
    <s v="Costs local partners"/>
    <s v="Report ABIC Q1 2021 - LBR199"/>
    <n v="2140"/>
    <s v="USD"/>
    <n v="202103"/>
    <d v="2021-03-30T00:00:00"/>
    <s v="GL"/>
    <n v="11000605"/>
    <s v="LBR199"/>
    <s v="UNPBF"/>
    <s v="LBR199-1"/>
    <s v="LBR199 UNPBF - UNPBF"/>
    <x v="26"/>
    <s v="Additional Personnel Costs"/>
    <s v="UNPBF"/>
    <s v="1.6.0"/>
    <s v="Local Partner Support Costs"/>
    <s v="1.6"/>
    <s v="Local Partner Support Costs"/>
    <s v="1"/>
    <s v="Direct Activity Costs"/>
    <s v="R"/>
    <s v="Income &amp; Expenditure"/>
  </r>
  <r>
    <s v="48901"/>
    <s v="Costs local partners"/>
    <s v="Report ABIC Q1 2021 - LBR199"/>
    <n v="12205"/>
    <s v="USD"/>
    <n v="202103"/>
    <d v="2021-03-30T00:00:00"/>
    <s v="GL"/>
    <n v="11000605"/>
    <s v="LBR199"/>
    <s v="UNPBF"/>
    <s v="LBR199-1"/>
    <s v="LBR199 UNPBF - UNPBF"/>
    <x v="32"/>
    <s v="Additional Operational Costs"/>
    <s v="UNPBF"/>
    <s v="1.6.0"/>
    <s v="Local Partner Support Costs"/>
    <s v="1.6"/>
    <s v="Local Partner Support Costs"/>
    <s v="1"/>
    <s v="Direct Activity Costs"/>
    <s v="R"/>
    <s v="Income &amp; Expenditure"/>
  </r>
  <r>
    <s v="48901"/>
    <s v="Costs local partners"/>
    <s v="Materials on women mediators breaking stereotypes by working to ensure peace in the counties"/>
    <n v="85"/>
    <s v="USD"/>
    <n v="202107"/>
    <d v="2021-07-28T00:00:00"/>
    <s v="BI"/>
    <n v="50000202"/>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Training includes practical requisite skills to successfully undertake peer to peer peace engagements by females / males"/>
    <n v="89.86"/>
    <s v="USD"/>
    <n v="202107"/>
    <d v="2021-07-28T00:00:00"/>
    <s v="BI"/>
    <n v="50000202"/>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Women and conflicting political actors record messages to promote peace in counties"/>
    <n v="546.08000000000004"/>
    <s v="USD"/>
    <n v="202107"/>
    <d v="2021-07-28T00:00:00"/>
    <s v="BI"/>
    <n v="50000202"/>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Female and male youth engage  on how to promote peace with one another in counties"/>
    <n v="592.16999999999996"/>
    <s v="USD"/>
    <n v="202107"/>
    <d v="2021-07-28T00:00:00"/>
    <s v="BI"/>
    <n v="50000202"/>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Women march on streets to demand peace in the counties from all political actors"/>
    <n v="688.06"/>
    <s v="USD"/>
    <n v="202107"/>
    <d v="2021-07-28T00:00:00"/>
    <s v="BI"/>
    <n v="50000202"/>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Engagements with grassroots women groups in counties to plan women peace activities"/>
    <n v="873.73"/>
    <s v="USD"/>
    <n v="202107"/>
    <d v="2021-07-28T00:00:00"/>
    <s v="BI"/>
    <n v="50000202"/>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MEAL Officers, Monitoring Activities, Accountability systems, Baseline, midterm evaluation"/>
    <n v="1200.01"/>
    <s v="USD"/>
    <n v="202107"/>
    <d v="2021-07-28T00:00:00"/>
    <s v="BI"/>
    <n v="50000202"/>
    <s v="LBR199"/>
    <s v="UNPBF"/>
    <s v="LBR199-1"/>
    <s v="LBR199 UNPBF - UNPBF"/>
    <x v="0"/>
    <s v="Monitoring Budget"/>
    <s v="UNPBF"/>
    <s v="1.6.0"/>
    <s v="Local Partner Support Costs"/>
    <s v="1.6"/>
    <s v="Local Partner Support Costs"/>
    <s v="1"/>
    <s v="Direct Activity Costs"/>
    <s v="R"/>
    <s v="Income &amp; Expenditure"/>
  </r>
  <r>
    <s v="48901"/>
    <s v="Costs local partners"/>
    <s v="Youth groups have equal focus and representation of females and males; training materials have practical exercises that reflect gender"/>
    <n v="1995.3"/>
    <s v="USD"/>
    <n v="202107"/>
    <d v="2021-07-28T00:00:00"/>
    <s v="BI"/>
    <n v="50000202"/>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Continuous capacity building on new gender tools and skills introduced to mediation that works within local context"/>
    <n v="2738.1"/>
    <s v="USD"/>
    <n v="202107"/>
    <d v="2021-07-28T00:00:00"/>
    <s v="BI"/>
    <n v="50000202"/>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Local per diem to enable women participate in training"/>
    <n v="2738.1"/>
    <s v="USD"/>
    <n v="202107"/>
    <d v="2021-07-28T00:00:00"/>
    <s v="BI"/>
    <n v="50000202"/>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Mediation trainers with practical exercises that reflect gender"/>
    <n v="2848.1"/>
    <s v="USD"/>
    <n v="202107"/>
    <d v="2021-07-28T00:00:00"/>
    <s v="BI"/>
    <n v="50000202"/>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Women led inception meetings with conflicting actors, majority of whom are men"/>
    <n v="3184.18"/>
    <s v="USD"/>
    <n v="202107"/>
    <d v="2021-07-28T00:00:00"/>
    <s v="BI"/>
    <n v="50000202"/>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Women continue to engage with political actors"/>
    <n v="3196.81"/>
    <s v="USD"/>
    <n v="202107"/>
    <d v="2021-07-28T00:00:00"/>
    <s v="BI"/>
    <n v="50000202"/>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Participants are women groups with core focus on gendered mediation"/>
    <n v="4403.1000000000004"/>
    <s v="USD"/>
    <n v="202107"/>
    <d v="2021-07-28T00:00:00"/>
    <s v="BI"/>
    <n v="50000202"/>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Training includes requisite skills to successfully convene mediation dialogues by women"/>
    <n v="5476.2"/>
    <s v="USD"/>
    <n v="202107"/>
    <d v="2021-07-28T00:00:00"/>
    <s v="BI"/>
    <n v="50000202"/>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Salary related costs for support staff"/>
    <n v="8560"/>
    <s v="USD"/>
    <n v="202107"/>
    <d v="2021-07-28T00:00:00"/>
    <s v="BI"/>
    <n v="50000202"/>
    <s v="LBR199"/>
    <s v="UNPBF"/>
    <s v="LBR199-1"/>
    <s v="LBR199 UNPBF - UNPBF"/>
    <x v="26"/>
    <s v="Additional Personnel Costs"/>
    <s v="UNPBF"/>
    <s v="1.6.0"/>
    <s v="Local Partner Support Costs"/>
    <s v="1.6"/>
    <s v="Local Partner Support Costs"/>
    <s v="1"/>
    <s v="Direct Activity Costs"/>
    <s v="R"/>
    <s v="Income &amp; Expenditure"/>
  </r>
  <r>
    <s v="48901"/>
    <s v="Costs local partners"/>
    <s v="Women led mediation and peace dialogues with women and men conflicting political actors"/>
    <n v="11481.2"/>
    <s v="USD"/>
    <n v="202107"/>
    <d v="2021-07-28T00:00:00"/>
    <s v="BI"/>
    <n v="50000202"/>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Project Vehicle, Motorcycles, Office Rent, operational running costs, consumables, maintenance, laptops, furniture, banking and legal fees"/>
    <n v="48923.1"/>
    <s v="USD"/>
    <n v="202107"/>
    <d v="2021-07-28T00:00:00"/>
    <s v="BI"/>
    <n v="50000202"/>
    <s v="LBR199"/>
    <s v="UNPBF"/>
    <s v="LBR199-1"/>
    <s v="LBR199 UNPBF - UNPBF"/>
    <x v="32"/>
    <s v="Additional Operational Costs"/>
    <s v="UNPBF"/>
    <s v="1.6.0"/>
    <s v="Local Partner Support Costs"/>
    <s v="1.6"/>
    <s v="Local Partner Support Costs"/>
    <s v="1"/>
    <s v="Direct Activity Costs"/>
    <s v="R"/>
    <s v="Income &amp; Expenditure"/>
  </r>
  <r>
    <s v="48901"/>
    <s v="Costs local partners"/>
    <s v="Project Vehicle, Motorcycles, Office Rent, operational running costs, consumables, maintenance, laptops, furniture, banking and legal fees"/>
    <n v="-48923.1"/>
    <s v="USD"/>
    <n v="202107"/>
    <d v="2021-07-28T00:00:00"/>
    <s v="BI"/>
    <n v="50000235"/>
    <s v="LBR199"/>
    <s v="UNPBF"/>
    <s v="LBR199-1"/>
    <s v="LBR199 UNPBF - UNPBF"/>
    <x v="32"/>
    <s v="Additional Operational Costs"/>
    <s v="UNPBF"/>
    <s v="1.6.0"/>
    <s v="Local Partner Support Costs"/>
    <s v="1.6"/>
    <s v="Local Partner Support Costs"/>
    <s v="1"/>
    <s v="Direct Activity Costs"/>
    <s v="R"/>
    <s v="Income &amp; Expenditure"/>
  </r>
  <r>
    <s v="48901"/>
    <s v="Costs local partners"/>
    <s v="Women led mediation and peace dialogues with women and men conflicting political actors"/>
    <n v="-11481.2"/>
    <s v="USD"/>
    <n v="202107"/>
    <d v="2021-07-28T00:00:00"/>
    <s v="BI"/>
    <n v="50000235"/>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Salary related costs for support staff"/>
    <n v="-8560"/>
    <s v="USD"/>
    <n v="202107"/>
    <d v="2021-07-28T00:00:00"/>
    <s v="BI"/>
    <n v="50000235"/>
    <s v="LBR199"/>
    <s v="UNPBF"/>
    <s v="LBR199-1"/>
    <s v="LBR199 UNPBF - UNPBF"/>
    <x v="26"/>
    <s v="Additional Personnel Costs"/>
    <s v="UNPBF"/>
    <s v="1.6.0"/>
    <s v="Local Partner Support Costs"/>
    <s v="1.6"/>
    <s v="Local Partner Support Costs"/>
    <s v="1"/>
    <s v="Direct Activity Costs"/>
    <s v="R"/>
    <s v="Income &amp; Expenditure"/>
  </r>
  <r>
    <s v="48901"/>
    <s v="Costs local partners"/>
    <s v="Training includes requisite skills to successfully convene mediation dialogues by women"/>
    <n v="-5476.2"/>
    <s v="USD"/>
    <n v="202107"/>
    <d v="2021-07-28T00:00:00"/>
    <s v="BI"/>
    <n v="50000235"/>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Participants are women groups with core focus on gendered mediation"/>
    <n v="-4403.1000000000004"/>
    <s v="USD"/>
    <n v="202107"/>
    <d v="2021-07-28T00:00:00"/>
    <s v="BI"/>
    <n v="50000235"/>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Women continue to engage with political actors"/>
    <n v="-3196.81"/>
    <s v="USD"/>
    <n v="202107"/>
    <d v="2021-07-28T00:00:00"/>
    <s v="BI"/>
    <n v="50000235"/>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Women led inception meetings with conflicting actors, majority of whom are men"/>
    <n v="-3184.18"/>
    <s v="USD"/>
    <n v="202107"/>
    <d v="2021-07-28T00:00:00"/>
    <s v="BI"/>
    <n v="50000235"/>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Mediation trainers with practical exercises that reflect gender"/>
    <n v="-2848.1"/>
    <s v="USD"/>
    <n v="202107"/>
    <d v="2021-07-28T00:00:00"/>
    <s v="BI"/>
    <n v="50000235"/>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Continuous capacity building on new gender tools and skills introduced to mediation that works within local context"/>
    <n v="-2738.1"/>
    <s v="USD"/>
    <n v="202107"/>
    <d v="2021-07-28T00:00:00"/>
    <s v="BI"/>
    <n v="50000235"/>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Local per diem to enable women participate in training"/>
    <n v="-2738.1"/>
    <s v="USD"/>
    <n v="202107"/>
    <d v="2021-07-28T00:00:00"/>
    <s v="BI"/>
    <n v="50000235"/>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Youth groups have equal focus and representation of females and males; training materials have practical exercises that reflect gender"/>
    <n v="-1995.3"/>
    <s v="USD"/>
    <n v="202107"/>
    <d v="2021-07-28T00:00:00"/>
    <s v="BI"/>
    <n v="50000235"/>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MEAL Officers, Monitoring Activities, Accountability systems, Baseline, midterm evaluation"/>
    <n v="-1200.01"/>
    <s v="USD"/>
    <n v="202107"/>
    <d v="2021-07-28T00:00:00"/>
    <s v="BI"/>
    <n v="50000235"/>
    <s v="LBR199"/>
    <s v="UNPBF"/>
    <s v="LBR199-1"/>
    <s v="LBR199 UNPBF - UNPBF"/>
    <x v="0"/>
    <s v="Monitoring Budget"/>
    <s v="UNPBF"/>
    <s v="1.6.0"/>
    <s v="Local Partner Support Costs"/>
    <s v="1.6"/>
    <s v="Local Partner Support Costs"/>
    <s v="1"/>
    <s v="Direct Activity Costs"/>
    <s v="R"/>
    <s v="Income &amp; Expenditure"/>
  </r>
  <r>
    <s v="48901"/>
    <s v="Costs local partners"/>
    <s v="Engagements with grassroots women groups in counties to plan women peace activities"/>
    <n v="-873.73"/>
    <s v="USD"/>
    <n v="202107"/>
    <d v="2021-07-28T00:00:00"/>
    <s v="BI"/>
    <n v="50000235"/>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Women march on streets to demand peace in the counties from all political actors"/>
    <n v="-688.06"/>
    <s v="USD"/>
    <n v="202107"/>
    <d v="2021-07-28T00:00:00"/>
    <s v="BI"/>
    <n v="50000235"/>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Female and male youth engage  on how to promote peace with one another in counties"/>
    <n v="-592.16999999999996"/>
    <s v="USD"/>
    <n v="202107"/>
    <d v="2021-07-28T00:00:00"/>
    <s v="BI"/>
    <n v="50000235"/>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Women and conflicting political actors record messages to promote peace in counties"/>
    <n v="-546.08000000000004"/>
    <s v="USD"/>
    <n v="202107"/>
    <d v="2021-07-28T00:00:00"/>
    <s v="BI"/>
    <n v="50000235"/>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Training includes practical requisite skills to successfully undertake peer to peer peace engagements by females / males"/>
    <n v="-89.86"/>
    <s v="USD"/>
    <n v="202107"/>
    <d v="2021-07-28T00:00:00"/>
    <s v="BI"/>
    <n v="50000235"/>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Materials on women mediators breaking stereotypes by working to ensure peace in the counties"/>
    <n v="-85"/>
    <s v="USD"/>
    <n v="202107"/>
    <d v="2021-07-28T00:00:00"/>
    <s v="BI"/>
    <n v="50000235"/>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Materials on women mediators breaking stereotypes by working to ensure peace in the counties"/>
    <n v="85"/>
    <s v="USD"/>
    <n v="202107"/>
    <d v="2021-07-28T00:00:00"/>
    <s v="BI"/>
    <n v="50000236"/>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Training includes practical requisite skills to successfully undertake peer to peer peace engagements by females / males"/>
    <n v="89.86"/>
    <s v="USD"/>
    <n v="202107"/>
    <d v="2021-07-28T00:00:00"/>
    <s v="BI"/>
    <n v="50000236"/>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Women and conflicting political actors record messages to promote peace in counties"/>
    <n v="546.08000000000004"/>
    <s v="USD"/>
    <n v="202107"/>
    <d v="2021-07-28T00:00:00"/>
    <s v="BI"/>
    <n v="50000236"/>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Female and male youth engage  on how to promote peace with one another in counties"/>
    <n v="592.16999999999996"/>
    <s v="USD"/>
    <n v="202107"/>
    <d v="2021-07-28T00:00:00"/>
    <s v="BI"/>
    <n v="50000236"/>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Women march on streets to demand peace in the counties from all political actors"/>
    <n v="688.06"/>
    <s v="USD"/>
    <n v="202107"/>
    <d v="2021-07-28T00:00:00"/>
    <s v="BI"/>
    <n v="50000236"/>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Engagements with grassroots women groups in counties to plan women peace activities"/>
    <n v="873.73"/>
    <s v="USD"/>
    <n v="202107"/>
    <d v="2021-07-28T00:00:00"/>
    <s v="BI"/>
    <n v="50000236"/>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MEAL Officers, Monitoring Activities, Accountability systems, Baseline, midterm evaluation"/>
    <n v="1200"/>
    <s v="USD"/>
    <n v="202107"/>
    <d v="2021-07-28T00:00:00"/>
    <s v="BI"/>
    <n v="50000236"/>
    <s v="LBR199"/>
    <s v="UNPBF"/>
    <s v="LBR199-1"/>
    <s v="LBR199 UNPBF - UNPBF"/>
    <x v="0"/>
    <s v="Monitoring Budget"/>
    <s v="UNPBF"/>
    <s v="1.6.0"/>
    <s v="Local Partner Support Costs"/>
    <s v="1.6"/>
    <s v="Local Partner Support Costs"/>
    <s v="1"/>
    <s v="Direct Activity Costs"/>
    <s v="R"/>
    <s v="Income &amp; Expenditure"/>
  </r>
  <r>
    <s v="48901"/>
    <s v="Costs local partners"/>
    <s v="Youth groups have equal focus and representation of females and males; training materials have practical exercises that reflect gender"/>
    <n v="1995.3"/>
    <s v="USD"/>
    <n v="202107"/>
    <d v="2021-07-28T00:00:00"/>
    <s v="BI"/>
    <n v="50000236"/>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Continuous capacity building on new gender tools and skills introduced to mediation that works within local context"/>
    <n v="2738.1"/>
    <s v="USD"/>
    <n v="202107"/>
    <d v="2021-07-28T00:00:00"/>
    <s v="BI"/>
    <n v="50000236"/>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Local per diem to enable women participate in training"/>
    <n v="2738.1"/>
    <s v="USD"/>
    <n v="202107"/>
    <d v="2021-07-28T00:00:00"/>
    <s v="BI"/>
    <n v="50000236"/>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Mediation trainers with practical exercises that reflect gender"/>
    <n v="2848.1"/>
    <s v="USD"/>
    <n v="202107"/>
    <d v="2021-07-28T00:00:00"/>
    <s v="BI"/>
    <n v="50000236"/>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Women led inception meetings with conflicting actors, majority of whom are men"/>
    <n v="3184.18"/>
    <s v="USD"/>
    <n v="202107"/>
    <d v="2021-07-28T00:00:00"/>
    <s v="BI"/>
    <n v="50000236"/>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Women continue to engage with political actors"/>
    <n v="3196.81"/>
    <s v="USD"/>
    <n v="202107"/>
    <d v="2021-07-28T00:00:00"/>
    <s v="BI"/>
    <n v="50000236"/>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Participants are women groups with core focus on gendered mediation"/>
    <n v="4403.1000000000004"/>
    <s v="USD"/>
    <n v="202107"/>
    <d v="2021-07-28T00:00:00"/>
    <s v="BI"/>
    <n v="50000236"/>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Training includes requisite skills to successfully convene mediation dialogues by women"/>
    <n v="5476.2"/>
    <s v="USD"/>
    <n v="202107"/>
    <d v="2021-07-28T00:00:00"/>
    <s v="BI"/>
    <n v="50000236"/>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Salary related costs for support staff"/>
    <n v="8560"/>
    <s v="USD"/>
    <n v="202107"/>
    <d v="2021-07-28T00:00:00"/>
    <s v="BI"/>
    <n v="50000236"/>
    <s v="LBR199"/>
    <s v="UNPBF"/>
    <s v="LBR199-1"/>
    <s v="LBR199 UNPBF - UNPBF"/>
    <x v="26"/>
    <s v="Additional Personnel Costs"/>
    <s v="UNPBF"/>
    <s v="1.6.0"/>
    <s v="Local Partner Support Costs"/>
    <s v="1.6"/>
    <s v="Local Partner Support Costs"/>
    <s v="1"/>
    <s v="Direct Activity Costs"/>
    <s v="R"/>
    <s v="Income &amp; Expenditure"/>
  </r>
  <r>
    <s v="48901"/>
    <s v="Costs local partners"/>
    <s v="Women led mediation and peace dialogues with women and men conflicting political actors"/>
    <n v="11481.2"/>
    <s v="USD"/>
    <n v="202107"/>
    <d v="2021-07-28T00:00:00"/>
    <s v="BI"/>
    <n v="50000236"/>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Project Vehicle, Motorcycles, Office Rent, operational running costs, consumables, maintenance, laptops, furniture, banking and legal fees"/>
    <n v="48923.1"/>
    <s v="USD"/>
    <n v="202107"/>
    <d v="2021-07-28T00:00:00"/>
    <s v="BI"/>
    <n v="50000236"/>
    <s v="LBR199"/>
    <s v="UNPBF"/>
    <s v="LBR199-1"/>
    <s v="LBR199 UNPBF - UNPBF"/>
    <x v="32"/>
    <s v="Additional Operational Costs"/>
    <s v="UNPBF"/>
    <s v="1.6.0"/>
    <s v="Local Partner Support Costs"/>
    <s v="1.6"/>
    <s v="Local Partner Support Costs"/>
    <s v="1"/>
    <s v="Direct Activity Costs"/>
    <s v="R"/>
    <s v="Income &amp; Expenditure"/>
  </r>
  <r>
    <s v="48901"/>
    <s v="Costs local partners"/>
    <s v="Communication and visibility actions"/>
    <n v="85"/>
    <s v="USD"/>
    <n v="202109"/>
    <d v="2021-09-29T00:00:00"/>
    <s v="BI"/>
    <n v="50000219"/>
    <s v="LBR199"/>
    <s v="UNPBF"/>
    <s v="LBR199-1"/>
    <s v="LBR199 UNPBF - UNPBF"/>
    <x v="21"/>
    <s v="Communication and visibility actions"/>
    <s v="UNPBF"/>
    <s v="1.6.0"/>
    <s v="Local Partner Support Costs"/>
    <s v="1.6"/>
    <s v="Local Partner Support Costs"/>
    <s v="1"/>
    <s v="Direct Activity Costs"/>
    <s v="R"/>
    <s v="Income &amp; Expenditure"/>
  </r>
  <r>
    <s v="48901"/>
    <s v="Costs local partners"/>
    <s v="MEAL Officers, Monitoring Activities, Accountability systems, Baseline"/>
    <n v="1200"/>
    <s v="USD"/>
    <n v="202109"/>
    <d v="2021-09-29T00:00:00"/>
    <s v="BI"/>
    <n v="50000219"/>
    <s v="LBR199"/>
    <s v="UNPBF"/>
    <s v="LBR199-1"/>
    <s v="LBR199 UNPBF - UNPBF"/>
    <x v="0"/>
    <s v="Monitoring Budget"/>
    <s v="UNPBF"/>
    <s v="1.6.0"/>
    <s v="Local Partner Support Costs"/>
    <s v="1.6"/>
    <s v="Local Partner Support Costs"/>
    <s v="1"/>
    <s v="Direct Activity Costs"/>
    <s v="R"/>
    <s v="Income &amp; Expenditure"/>
  </r>
  <r>
    <s v="48901"/>
    <s v="Costs local partners"/>
    <s v="Coordination of Women’s Marches for post elections peace"/>
    <n v="1948.07"/>
    <s v="USD"/>
    <n v="202109"/>
    <d v="2021-09-29T00:00:00"/>
    <s v="BI"/>
    <n v="50000219"/>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Training of youth groups and peace monitors in conflict resolution"/>
    <n v="2719.86"/>
    <s v="USD"/>
    <n v="202109"/>
    <d v="2021-09-29T00:00:00"/>
    <s v="BI"/>
    <n v="50000219"/>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Recording and dissemination of peace messages"/>
    <n v="3246.08"/>
    <s v="USD"/>
    <n v="202109"/>
    <d v="2021-09-29T00:00:00"/>
    <s v="BI"/>
    <n v="50000219"/>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Consultative meetings with women’s groups in communities"/>
    <n v="3453.73"/>
    <s v="USD"/>
    <n v="202109"/>
    <d v="2021-09-29T00:00:00"/>
    <s v="BI"/>
    <n v="50000219"/>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Youth peer to peer peace engagements in communities"/>
    <n v="4067.17"/>
    <s v="USD"/>
    <n v="202109"/>
    <d v="2021-09-29T00:00:00"/>
    <s v="BI"/>
    <n v="50000219"/>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Refresher training for women mediators on Track II Mediation"/>
    <n v="4273.3999999999996"/>
    <s v="USD"/>
    <n v="202109"/>
    <d v="2021-09-29T00:00:00"/>
    <s v="BI"/>
    <n v="50000219"/>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Transportation for women mediators during training"/>
    <n v="4273.3999999999996"/>
    <s v="USD"/>
    <n v="202109"/>
    <d v="2021-09-29T00:00:00"/>
    <s v="BI"/>
    <n v="50000219"/>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Selection of youth groups, and development and printing of training materials"/>
    <n v="4295.3"/>
    <s v="USD"/>
    <n v="202109"/>
    <d v="2021-09-29T00:00:00"/>
    <s v="BI"/>
    <n v="50000219"/>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Contacting and independent consultative meetings with political actors and other relevant stakeholders"/>
    <n v="4719.4799999999996"/>
    <s v="USD"/>
    <n v="202109"/>
    <d v="2021-09-29T00:00:00"/>
    <s v="BI"/>
    <n v="50000219"/>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Networking and follow up activities with political actors"/>
    <n v="5572.11"/>
    <s v="USD"/>
    <n v="202109"/>
    <d v="2021-09-29T00:00:00"/>
    <s v="BI"/>
    <n v="50000219"/>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Selection and contracting Conflict Mediation Trainers"/>
    <n v="5808.4"/>
    <s v="USD"/>
    <n v="202109"/>
    <d v="2021-09-29T00:00:00"/>
    <s v="BI"/>
    <n v="50000219"/>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Introductory meetings with local women groups and recruitment of Women Mediators"/>
    <n v="6733.4"/>
    <s v="USD"/>
    <n v="202109"/>
    <d v="2021-09-29T00:00:00"/>
    <s v="BI"/>
    <n v="50000219"/>
    <s v="LBR199"/>
    <s v="UNPBF"/>
    <s v="LBR199-1"/>
    <s v="LBR199 UNPBF - UNPBF"/>
    <x v="45"/>
    <s v="Introductory meetings with local women groups and recruitment of Women Mediators"/>
    <s v="UNPBF"/>
    <s v="1.6.0"/>
    <s v="Local Partner Support Costs"/>
    <s v="1.6"/>
    <s v="Local Partner Support Costs"/>
    <s v="1"/>
    <s v="Direct Activity Costs"/>
    <s v="R"/>
    <s v="Income &amp; Expenditure"/>
  </r>
  <r>
    <s v="48901"/>
    <s v="Costs local partners"/>
    <s v="Training of women mediators on the WSR methodology and Track II Mediation"/>
    <n v="8546.7999999999993"/>
    <s v="USD"/>
    <n v="202109"/>
    <d v="2021-09-29T00:00:00"/>
    <s v="BI"/>
    <n v="50000219"/>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Support Staff (Country Director, Programme Manager, Finance &amp; Operations Staff)"/>
    <n v="12040"/>
    <s v="USD"/>
    <n v="202109"/>
    <d v="2021-09-29T00:00:00"/>
    <s v="BI"/>
    <n v="50000219"/>
    <s v="LBR199"/>
    <s v="UNPBF"/>
    <s v="LBR199-1"/>
    <s v="LBR199 UNPBF - UNPBF"/>
    <x v="26"/>
    <s v="Additional Personnel Costs"/>
    <s v="UNPBF"/>
    <s v="1.6.0"/>
    <s v="Local Partner Support Costs"/>
    <s v="1.6"/>
    <s v="Local Partner Support Costs"/>
    <s v="1"/>
    <s v="Direct Activity Costs"/>
    <s v="R"/>
    <s v="Income &amp; Expenditure"/>
  </r>
  <r>
    <s v="48901"/>
    <s v="Costs local partners"/>
    <s v="Women’s Mediation Dialogues with political actors"/>
    <n v="16651.8"/>
    <s v="USD"/>
    <n v="202109"/>
    <d v="2021-09-29T00:00:00"/>
    <s v="BI"/>
    <n v="50000219"/>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Office Running Costs, Bank &amp; Legal Fees"/>
    <n v="57419.49"/>
    <s v="USD"/>
    <n v="202109"/>
    <d v="2021-09-29T00:00:00"/>
    <s v="BI"/>
    <n v="50000219"/>
    <s v="LBR199"/>
    <s v="UNPBF"/>
    <s v="LBR199-1"/>
    <s v="LBR199 UNPBF - UNPBF"/>
    <x v="32"/>
    <s v="Additional Operational Costs"/>
    <s v="UNPBF"/>
    <s v="1.6.0"/>
    <s v="Local Partner Support Costs"/>
    <s v="1.6"/>
    <s v="Local Partner Support Costs"/>
    <s v="1"/>
    <s v="Direct Activity Costs"/>
    <s v="R"/>
    <s v="Income &amp; Expenditure"/>
  </r>
  <r>
    <s v="48901"/>
    <s v="Costs local partners"/>
    <s v="Office Running Costs, Bank &amp; Legal Fees"/>
    <n v="-57419.49"/>
    <s v="USD"/>
    <n v="202109"/>
    <d v="2021-09-29T00:00:00"/>
    <s v="BI"/>
    <n v="50000241"/>
    <s v="LBR199"/>
    <s v="UNPBF"/>
    <s v="LBR199-1"/>
    <s v="LBR199 UNPBF - UNPBF"/>
    <x v="32"/>
    <s v="Additional Operational Costs"/>
    <s v="UNPBF"/>
    <s v="1.6.0"/>
    <s v="Local Partner Support Costs"/>
    <s v="1.6"/>
    <s v="Local Partner Support Costs"/>
    <s v="1"/>
    <s v="Direct Activity Costs"/>
    <s v="R"/>
    <s v="Income &amp; Expenditure"/>
  </r>
  <r>
    <s v="48901"/>
    <s v="Costs local partners"/>
    <s v="Women’s Mediation Dialogues with political actors"/>
    <n v="-16651.8"/>
    <s v="USD"/>
    <n v="202109"/>
    <d v="2021-09-29T00:00:00"/>
    <s v="BI"/>
    <n v="50000241"/>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Support Staff (Country Director, Programme Manager, Finance &amp; Operations Staff)"/>
    <n v="-12040"/>
    <s v="USD"/>
    <n v="202109"/>
    <d v="2021-09-29T00:00:00"/>
    <s v="BI"/>
    <n v="50000241"/>
    <s v="LBR199"/>
    <s v="UNPBF"/>
    <s v="LBR199-1"/>
    <s v="LBR199 UNPBF - UNPBF"/>
    <x v="26"/>
    <s v="Additional Personnel Costs"/>
    <s v="UNPBF"/>
    <s v="1.6.0"/>
    <s v="Local Partner Support Costs"/>
    <s v="1.6"/>
    <s v="Local Partner Support Costs"/>
    <s v="1"/>
    <s v="Direct Activity Costs"/>
    <s v="R"/>
    <s v="Income &amp; Expenditure"/>
  </r>
  <r>
    <s v="48901"/>
    <s v="Costs local partners"/>
    <s v="Training of women mediators on the WSR methodology and Track II Mediation"/>
    <n v="-8546.7999999999993"/>
    <s v="USD"/>
    <n v="202109"/>
    <d v="2021-09-29T00:00:00"/>
    <s v="BI"/>
    <n v="50000241"/>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Introductory meetings with local women groups and recruitment of Women Mediators"/>
    <n v="-6733.4"/>
    <s v="USD"/>
    <n v="202109"/>
    <d v="2021-09-29T00:00:00"/>
    <s v="BI"/>
    <n v="50000241"/>
    <s v="LBR199"/>
    <s v="UNPBF"/>
    <s v="LBR199-1"/>
    <s v="LBR199 UNPBF - UNPBF"/>
    <x v="45"/>
    <s v="Introductory meetings with local women groups and recruitment of Women Mediators"/>
    <s v="UNPBF"/>
    <s v="1.6.0"/>
    <s v="Local Partner Support Costs"/>
    <s v="1.6"/>
    <s v="Local Partner Support Costs"/>
    <s v="1"/>
    <s v="Direct Activity Costs"/>
    <s v="R"/>
    <s v="Income &amp; Expenditure"/>
  </r>
  <r>
    <s v="48901"/>
    <s v="Costs local partners"/>
    <s v="Selection and contracting Conflict Mediation Trainers"/>
    <n v="-5808.4"/>
    <s v="USD"/>
    <n v="202109"/>
    <d v="2021-09-29T00:00:00"/>
    <s v="BI"/>
    <n v="50000241"/>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Networking and follow up activities with political actors"/>
    <n v="-5572.11"/>
    <s v="USD"/>
    <n v="202109"/>
    <d v="2021-09-29T00:00:00"/>
    <s v="BI"/>
    <n v="50000241"/>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Contacting and independent consultative meetings with political actors and other relevant stakeholders"/>
    <n v="-4719.4799999999996"/>
    <s v="USD"/>
    <n v="202109"/>
    <d v="2021-09-29T00:00:00"/>
    <s v="BI"/>
    <n v="50000241"/>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Selection of youth groups, and development and printing of training materials"/>
    <n v="-4295.3"/>
    <s v="USD"/>
    <n v="202109"/>
    <d v="2021-09-29T00:00:00"/>
    <s v="BI"/>
    <n v="50000241"/>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Refresher training for women mediators on Track II Mediation"/>
    <n v="-4273.3999999999996"/>
    <s v="USD"/>
    <n v="202109"/>
    <d v="2021-09-29T00:00:00"/>
    <s v="BI"/>
    <n v="50000241"/>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Transportation for women mediators during training"/>
    <n v="-4273.3999999999996"/>
    <s v="USD"/>
    <n v="202109"/>
    <d v="2021-09-29T00:00:00"/>
    <s v="BI"/>
    <n v="50000241"/>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Youth peer to peer peace engagements in communities"/>
    <n v="-4067.17"/>
    <s v="USD"/>
    <n v="202109"/>
    <d v="2021-09-29T00:00:00"/>
    <s v="BI"/>
    <n v="50000241"/>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Consultative meetings with women’s groups in communities"/>
    <n v="-3453.73"/>
    <s v="USD"/>
    <n v="202109"/>
    <d v="2021-09-29T00:00:00"/>
    <s v="BI"/>
    <n v="50000241"/>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Recording and dissemination of peace messages"/>
    <n v="-3246.08"/>
    <s v="USD"/>
    <n v="202109"/>
    <d v="2021-09-29T00:00:00"/>
    <s v="BI"/>
    <n v="50000241"/>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Training of youth groups and peace monitors in conflict resolution"/>
    <n v="-2719.86"/>
    <s v="USD"/>
    <n v="202109"/>
    <d v="2021-09-29T00:00:00"/>
    <s v="BI"/>
    <n v="50000241"/>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Coordination of Women’s Marches for post elections peace"/>
    <n v="-1948.07"/>
    <s v="USD"/>
    <n v="202109"/>
    <d v="2021-09-29T00:00:00"/>
    <s v="BI"/>
    <n v="50000241"/>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MEAL Officers, Monitoring Activities, Accountability systems, Baseline"/>
    <n v="-1200"/>
    <s v="USD"/>
    <n v="202109"/>
    <d v="2021-09-29T00:00:00"/>
    <s v="BI"/>
    <n v="50000241"/>
    <s v="LBR199"/>
    <s v="UNPBF"/>
    <s v="LBR199-1"/>
    <s v="LBR199 UNPBF - UNPBF"/>
    <x v="0"/>
    <s v="Monitoring Budget"/>
    <s v="UNPBF"/>
    <s v="1.6.0"/>
    <s v="Local Partner Support Costs"/>
    <s v="1.6"/>
    <s v="Local Partner Support Costs"/>
    <s v="1"/>
    <s v="Direct Activity Costs"/>
    <s v="R"/>
    <s v="Income &amp; Expenditure"/>
  </r>
  <r>
    <s v="48901"/>
    <s v="Costs local partners"/>
    <s v="Communication and visibility actions"/>
    <n v="-85"/>
    <s v="USD"/>
    <n v="202109"/>
    <d v="2021-09-29T00:00:00"/>
    <s v="BI"/>
    <n v="50000241"/>
    <s v="LBR199"/>
    <s v="UNPBF"/>
    <s v="LBR199-1"/>
    <s v="LBR199 UNPBF - UNPBF"/>
    <x v="21"/>
    <s v="Communication and visibility actions"/>
    <s v="UNPBF"/>
    <s v="1.6.0"/>
    <s v="Local Partner Support Costs"/>
    <s v="1.6"/>
    <s v="Local Partner Support Costs"/>
    <s v="1"/>
    <s v="Direct Activity Costs"/>
    <s v="R"/>
    <s v="Income &amp; Expenditure"/>
  </r>
  <r>
    <s v="48901"/>
    <s v="Costs local partners"/>
    <s v="Communication and visibility actions"/>
    <n v="85"/>
    <s v="USD"/>
    <n v="202109"/>
    <d v="2021-09-29T00:00:00"/>
    <s v="BI"/>
    <n v="50000242"/>
    <s v="LBR199"/>
    <s v="UNPBF"/>
    <s v="LBR199-1"/>
    <s v="LBR199 UNPBF - UNPBF"/>
    <x v="21"/>
    <s v="Communication and visibility actions"/>
    <s v="UNPBF"/>
    <s v="1.6.0"/>
    <s v="Local Partner Support Costs"/>
    <s v="1.6"/>
    <s v="Local Partner Support Costs"/>
    <s v="1"/>
    <s v="Direct Activity Costs"/>
    <s v="R"/>
    <s v="Income &amp; Expenditure"/>
  </r>
  <r>
    <s v="48901"/>
    <s v="Costs local partners"/>
    <s v="MEAL Officers, Monitoring Activities, Accountability systems, Baseline"/>
    <n v="1200"/>
    <s v="USD"/>
    <n v="202109"/>
    <d v="2021-09-29T00:00:00"/>
    <s v="BI"/>
    <n v="50000242"/>
    <s v="LBR199"/>
    <s v="UNPBF"/>
    <s v="LBR199-1"/>
    <s v="LBR199 UNPBF - UNPBF"/>
    <x v="0"/>
    <s v="Monitoring Budget"/>
    <s v="UNPBF"/>
    <s v="1.6.0"/>
    <s v="Local Partner Support Costs"/>
    <s v="1.6"/>
    <s v="Local Partner Support Costs"/>
    <s v="1"/>
    <s v="Direct Activity Costs"/>
    <s v="R"/>
    <s v="Income &amp; Expenditure"/>
  </r>
  <r>
    <s v="48901"/>
    <s v="Costs local partners"/>
    <s v="Coordination of Women’s Marches for post elections peace"/>
    <n v="1948.07"/>
    <s v="USD"/>
    <n v="202109"/>
    <d v="2021-09-29T00:00:00"/>
    <s v="BI"/>
    <n v="50000242"/>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Training of youth groups and peace monitors in conflict resolution"/>
    <n v="2719.86"/>
    <s v="USD"/>
    <n v="202109"/>
    <d v="2021-09-29T00:00:00"/>
    <s v="BI"/>
    <n v="50000242"/>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Recording and dissemination of peace messages"/>
    <n v="3246.08"/>
    <s v="USD"/>
    <n v="202109"/>
    <d v="2021-09-29T00:00:00"/>
    <s v="BI"/>
    <n v="50000242"/>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Consultative meetings with women’s groups in communities"/>
    <n v="3453.73"/>
    <s v="USD"/>
    <n v="202109"/>
    <d v="2021-09-29T00:00:00"/>
    <s v="BI"/>
    <n v="50000242"/>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Youth peer to peer peace engagements in communities"/>
    <n v="4067.17"/>
    <s v="USD"/>
    <n v="202109"/>
    <d v="2021-09-29T00:00:00"/>
    <s v="BI"/>
    <n v="50000242"/>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Refresher training for women mediators on Track II Mediation"/>
    <n v="4273.3999999999996"/>
    <s v="USD"/>
    <n v="202109"/>
    <d v="2021-09-29T00:00:00"/>
    <s v="BI"/>
    <n v="50000242"/>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Transportation for women mediators during training"/>
    <n v="4273.3999999999996"/>
    <s v="USD"/>
    <n v="202109"/>
    <d v="2021-09-29T00:00:00"/>
    <s v="BI"/>
    <n v="50000242"/>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Selection of youth groups, and development and printing of training materials"/>
    <n v="4295.3"/>
    <s v="USD"/>
    <n v="202109"/>
    <d v="2021-09-29T00:00:00"/>
    <s v="BI"/>
    <n v="50000242"/>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Contacting and independent consultative meetings with political actors and other relevant stakeholders"/>
    <n v="4719.4799999999996"/>
    <s v="USD"/>
    <n v="202109"/>
    <d v="2021-09-29T00:00:00"/>
    <s v="BI"/>
    <n v="50000242"/>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Networking and follow up activities with political actors"/>
    <n v="5572.11"/>
    <s v="USD"/>
    <n v="202109"/>
    <d v="2021-09-29T00:00:00"/>
    <s v="BI"/>
    <n v="50000242"/>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Selection and contracting Conflict Mediation Trainers"/>
    <n v="5808.4"/>
    <s v="USD"/>
    <n v="202109"/>
    <d v="2021-09-29T00:00:00"/>
    <s v="BI"/>
    <n v="50000242"/>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Introductory meetings with local women groups and recruitment of Women Mediators"/>
    <n v="6733.4"/>
    <s v="USD"/>
    <n v="202109"/>
    <d v="2021-09-29T00:00:00"/>
    <s v="BI"/>
    <n v="50000242"/>
    <s v="LBR199"/>
    <s v="UNPBF"/>
    <s v="LBR199-1"/>
    <s v="LBR199 UNPBF - UNPBF"/>
    <x v="45"/>
    <s v="Introductory meetings with local women groups and recruitment of Women Mediators"/>
    <s v="UNPBF"/>
    <s v="1.6.0"/>
    <s v="Local Partner Support Costs"/>
    <s v="1.6"/>
    <s v="Local Partner Support Costs"/>
    <s v="1"/>
    <s v="Direct Activity Costs"/>
    <s v="R"/>
    <s v="Income &amp; Expenditure"/>
  </r>
  <r>
    <s v="48901"/>
    <s v="Costs local partners"/>
    <s v="Training of women mediators on the WSR methodology and Track II Mediation"/>
    <n v="8546.7999999999993"/>
    <s v="USD"/>
    <n v="202109"/>
    <d v="2021-09-29T00:00:00"/>
    <s v="BI"/>
    <n v="50000242"/>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Support Staff (Country Director, Programme Manager, Finance &amp; Operations Staff)"/>
    <n v="12040"/>
    <s v="USD"/>
    <n v="202109"/>
    <d v="2021-09-29T00:00:00"/>
    <s v="BI"/>
    <n v="50000242"/>
    <s v="LBR199"/>
    <s v="UNPBF"/>
    <s v="LBR199-1"/>
    <s v="LBR199 UNPBF - UNPBF"/>
    <x v="26"/>
    <s v="Additional Personnel Costs"/>
    <s v="UNPBF"/>
    <s v="1.6.0"/>
    <s v="Local Partner Support Costs"/>
    <s v="1.6"/>
    <s v="Local Partner Support Costs"/>
    <s v="1"/>
    <s v="Direct Activity Costs"/>
    <s v="R"/>
    <s v="Income &amp; Expenditure"/>
  </r>
  <r>
    <s v="48901"/>
    <s v="Costs local partners"/>
    <s v="Women’s Mediation Dialogues with political actors"/>
    <n v="16651.8"/>
    <s v="USD"/>
    <n v="202109"/>
    <d v="2021-09-29T00:00:00"/>
    <s v="BI"/>
    <n v="50000242"/>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Office Running Costs, Bank &amp; Legal Fees"/>
    <n v="57419.49"/>
    <s v="USD"/>
    <n v="202109"/>
    <d v="2021-09-29T00:00:00"/>
    <s v="BI"/>
    <n v="50000242"/>
    <s v="LBR199"/>
    <s v="UNPBF"/>
    <s v="LBR199-1"/>
    <s v="LBR199 UNPBF - UNPBF"/>
    <x v="32"/>
    <s v="Additional Operational Costs"/>
    <s v="UNPBF"/>
    <s v="1.6.0"/>
    <s v="Local Partner Support Costs"/>
    <s v="1.6"/>
    <s v="Local Partner Support Costs"/>
    <s v="1"/>
    <s v="Direct Activity Costs"/>
    <s v="R"/>
    <s v="Income &amp; Expenditure"/>
  </r>
  <r>
    <s v="48901"/>
    <s v="Costs local partners"/>
    <s v="Introductory meetings with local women groups and recruitment of Women Mediators"/>
    <n v="0.1"/>
    <s v="USD"/>
    <n v="202112"/>
    <d v="2021-12-17T00:00:00"/>
    <s v="GL"/>
    <n v="11002993"/>
    <s v="LBR199"/>
    <s v="UNPBF"/>
    <s v="LBR199-1"/>
    <s v="LBR199 UNPBF - UNPBF"/>
    <x v="45"/>
    <s v="Introductory meetings with local women groups and recruitment of Women Mediators"/>
    <s v="UNPBF"/>
    <s v="1.6.0"/>
    <s v="Local Partner Support Costs"/>
    <s v="1.6"/>
    <s v="Local Partner Support Costs"/>
    <s v="1"/>
    <s v="Direct Activity Costs"/>
    <s v="R"/>
    <s v="Income &amp; Expenditure"/>
  </r>
  <r>
    <s v="48901"/>
    <s v="Costs local partners"/>
    <s v="Coordination of Women’s Marches for post elections peace"/>
    <n v="99.46"/>
    <s v="USD"/>
    <n v="202112"/>
    <d v="2021-12-17T00:00:00"/>
    <s v="GL"/>
    <n v="11002993"/>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Consultative meetings with women’s groups in communities"/>
    <n v="3217.4"/>
    <s v="USD"/>
    <n v="202112"/>
    <d v="2021-12-17T00:00:00"/>
    <s v="GL"/>
    <n v="11002993"/>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Contacting and independent consultative meetings with political actors and other relevant stakeholders"/>
    <n v="3764.3"/>
    <s v="USD"/>
    <n v="202112"/>
    <d v="2021-12-17T00:00:00"/>
    <s v="GL"/>
    <n v="11002993"/>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Selection of youth groups, and development and printing of training materials"/>
    <n v="5787.18"/>
    <s v="USD"/>
    <n v="202112"/>
    <d v="2021-12-17T00:00:00"/>
    <s v="GL"/>
    <n v="11002993"/>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Communication and visibility actions"/>
    <n v="6635"/>
    <s v="USD"/>
    <n v="202112"/>
    <d v="2021-12-17T00:00:00"/>
    <s v="GL"/>
    <n v="11002993"/>
    <s v="LBR199"/>
    <s v="UNPBF"/>
    <s v="LBR199-1"/>
    <s v="LBR199 UNPBF - UNPBF"/>
    <x v="21"/>
    <s v="Communication and visibility actions"/>
    <s v="UNPBF"/>
    <s v="1.6.0"/>
    <s v="Local Partner Support Costs"/>
    <s v="1.6"/>
    <s v="Local Partner Support Costs"/>
    <s v="1"/>
    <s v="Direct Activity Costs"/>
    <s v="R"/>
    <s v="Income &amp; Expenditure"/>
  </r>
  <r>
    <s v="48901"/>
    <s v="Costs local partners"/>
    <s v="Recording and dissemination of peace messages"/>
    <n v="8183.92"/>
    <s v="USD"/>
    <n v="202112"/>
    <d v="2021-12-17T00:00:00"/>
    <s v="GL"/>
    <n v="11002993"/>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Networking of peace monitors and communication and visibility actions"/>
    <n v="8360"/>
    <s v="USD"/>
    <n v="202112"/>
    <d v="2021-12-17T00:00:00"/>
    <s v="GL"/>
    <n v="11002993"/>
    <s v="LBR199"/>
    <s v="UNPBF"/>
    <s v="LBR199-1"/>
    <s v="LBR199 UNPBF - UNPBF"/>
    <x v="53"/>
    <s v="Networking of peace monitors and communication and visibility actions"/>
    <s v="UNPBF"/>
    <s v="1.6.0"/>
    <s v="Local Partner Support Costs"/>
    <s v="1.6"/>
    <s v="Local Partner Support Costs"/>
    <s v="1"/>
    <s v="Direct Activity Costs"/>
    <s v="R"/>
    <s v="Income &amp; Expenditure"/>
  </r>
  <r>
    <s v="48901"/>
    <s v="Costs local partners"/>
    <s v="Networking and follow up activities with political actors"/>
    <n v="12361.29"/>
    <s v="USD"/>
    <n v="202112"/>
    <d v="2021-12-17T00:00:00"/>
    <s v="GL"/>
    <n v="11002993"/>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Youth peer to peer peace engagements in communities"/>
    <n v="12449.1"/>
    <s v="USD"/>
    <n v="202112"/>
    <d v="2021-12-17T00:00:00"/>
    <s v="GL"/>
    <n v="11002993"/>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Development training methodology and printing of training materials"/>
    <n v="16100"/>
    <s v="USD"/>
    <n v="202112"/>
    <d v="2021-12-17T00:00:00"/>
    <s v="GL"/>
    <n v="11002993"/>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901"/>
    <s v="Costs local partners"/>
    <s v="Transportation for women mediators during training"/>
    <n v="19800.099999999999"/>
    <s v="USD"/>
    <n v="202112"/>
    <d v="2021-12-17T00:00:00"/>
    <s v="GL"/>
    <n v="11002993"/>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Women’s Mediation Dialogues with political actors"/>
    <n v="20347.13"/>
    <s v="USD"/>
    <n v="202112"/>
    <d v="2021-12-17T00:00:00"/>
    <s v="GL"/>
    <n v="11002993"/>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Training of youth groups and peace monitors in conflict resolution"/>
    <n v="26643.26"/>
    <s v="USD"/>
    <n v="202112"/>
    <d v="2021-12-17T00:00:00"/>
    <s v="GL"/>
    <n v="11002993"/>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Refresher training for women mediators on Track II Mediation"/>
    <n v="30960"/>
    <s v="USD"/>
    <n v="202112"/>
    <d v="2021-12-17T00:00:00"/>
    <s v="GL"/>
    <n v="11002993"/>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Training of women mediators on the WSR methodology and Track II Mediation"/>
    <n v="53024.32"/>
    <s v="USD"/>
    <n v="202112"/>
    <d v="2021-12-17T00:00:00"/>
    <s v="GL"/>
    <n v="11002993"/>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Additional Operational Costs - Partner"/>
    <n v="-53581.599999999999"/>
    <s v="USD"/>
    <n v="202203"/>
    <d v="2022-03-30T00:00:00"/>
    <s v="GL"/>
    <n v="11001984"/>
    <s v="LBR199"/>
    <s v="UNPBF"/>
    <s v="LBR199-1"/>
    <s v="LBR199 UNPBF - UNPBF"/>
    <x v="32"/>
    <s v="Additional Operational Costs"/>
    <s v="UNPBF"/>
    <s v="1.6.0"/>
    <s v="Local Partner Support Costs"/>
    <s v="1.6"/>
    <s v="Local Partner Support Costs"/>
    <s v="1"/>
    <s v="Direct Activity Costs"/>
    <s v="R"/>
    <s v="Income &amp; Expenditure"/>
  </r>
  <r>
    <s v="48901"/>
    <s v="Costs local partners"/>
    <s v="Women’s Mediation Dialogues with political actors"/>
    <n v="-10021.799999999999"/>
    <s v="USD"/>
    <n v="202203"/>
    <d v="2022-03-30T00:00:00"/>
    <s v="GL"/>
    <n v="11001984"/>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Networking and follow up activities with political actors"/>
    <n v="-8085.81"/>
    <s v="USD"/>
    <n v="202203"/>
    <d v="2022-03-30T00:00:00"/>
    <s v="GL"/>
    <n v="11001984"/>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Transportation for women mediators during training"/>
    <n v="-6469"/>
    <s v="USD"/>
    <n v="202203"/>
    <d v="2022-03-30T00:00:00"/>
    <s v="GL"/>
    <n v="11001984"/>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Refresher training for women mediators on Track II Mediation"/>
    <n v="-2065.9"/>
    <s v="USD"/>
    <n v="202203"/>
    <d v="2022-03-30T00:00:00"/>
    <s v="GL"/>
    <n v="11001984"/>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Selection and contracting Conflict Mediation Trainers"/>
    <n v="-1850.8"/>
    <s v="USD"/>
    <n v="202203"/>
    <d v="2022-03-30T00:00:00"/>
    <s v="GL"/>
    <n v="11001984"/>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Administration / AKV Partner"/>
    <n v="-1449.14"/>
    <s v="USD"/>
    <n v="202203"/>
    <d v="2022-03-30T00:00:00"/>
    <s v="GL"/>
    <n v="11001984"/>
    <s v="LBR199"/>
    <s v="UNPBF"/>
    <s v="LBR199-1"/>
    <s v="LBR199 UNPBF - UNPBF"/>
    <x v="49"/>
    <s v="Administration / AKV Partner"/>
    <s v="UNPBF"/>
    <s v="1.6.0"/>
    <s v="Local Partner Support Costs"/>
    <s v="1.6"/>
    <s v="Local Partner Support Costs"/>
    <s v="1"/>
    <s v="Direct Activity Costs"/>
    <s v="R"/>
    <s v="Income &amp; Expenditure"/>
  </r>
  <r>
    <s v="48901"/>
    <s v="Costs local partners"/>
    <s v="Selection of youth groups, and development and printing of training materials"/>
    <n v="161.1"/>
    <s v="USD"/>
    <n v="202203"/>
    <d v="2022-03-30T00:00:00"/>
    <s v="GL"/>
    <n v="11001984"/>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Introductory meetings with local women groups and recruitment of Women Mediators"/>
    <n v="757.2"/>
    <s v="USD"/>
    <n v="202203"/>
    <d v="2022-03-30T00:00:00"/>
    <s v="GL"/>
    <n v="11001984"/>
    <s v="LBR199"/>
    <s v="UNPBF"/>
    <s v="LBR199-1"/>
    <s v="LBR199 UNPBF - UNPBF"/>
    <x v="45"/>
    <s v="Introductory meetings with local women groups and recruitment of Women Mediators"/>
    <s v="UNPBF"/>
    <s v="1.6.0"/>
    <s v="Local Partner Support Costs"/>
    <s v="1.6"/>
    <s v="Local Partner Support Costs"/>
    <s v="1"/>
    <s v="Direct Activity Costs"/>
    <s v="R"/>
    <s v="Income &amp; Expenditure"/>
  </r>
  <r>
    <s v="48901"/>
    <s v="Costs local partners"/>
    <s v="Contacting and independent consultative meetings with political actors and other relevant stakeholders"/>
    <n v="1281.94"/>
    <s v="USD"/>
    <n v="202203"/>
    <d v="2022-03-30T00:00:00"/>
    <s v="GL"/>
    <n v="11001984"/>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Training of women mediators on the WSR methodology and Track II Mediation"/>
    <n v="1493.3"/>
    <s v="USD"/>
    <n v="202203"/>
    <d v="2022-03-30T00:00:00"/>
    <s v="GL"/>
    <n v="11001984"/>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Additional Personnel Costs - Partner"/>
    <n v="4420.99"/>
    <s v="USD"/>
    <n v="202203"/>
    <d v="2022-03-30T00:00:00"/>
    <s v="GL"/>
    <n v="11001984"/>
    <s v="LBR199"/>
    <s v="UNPBF"/>
    <s v="LBR199-1"/>
    <s v="LBR199 UNPBF - UNPBF"/>
    <x v="26"/>
    <s v="Additional Personnel Costs"/>
    <s v="UNPBF"/>
    <s v="1.6.0"/>
    <s v="Local Partner Support Costs"/>
    <s v="1.6"/>
    <s v="Local Partner Support Costs"/>
    <s v="1"/>
    <s v="Direct Activity Costs"/>
    <s v="R"/>
    <s v="Income &amp; Expenditure"/>
  </r>
  <r>
    <s v="48901"/>
    <s v="Costs local partners"/>
    <s v="Training of youth groups and peace monitors in conflict resolution"/>
    <n v="4737.42"/>
    <s v="USD"/>
    <n v="202203"/>
    <d v="2022-03-30T00:00:00"/>
    <s v="GL"/>
    <n v="11001984"/>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Networking of peace monitors and communication and visibility actions"/>
    <n v="4840"/>
    <s v="USD"/>
    <n v="202203"/>
    <d v="2022-03-30T00:00:00"/>
    <s v="GL"/>
    <n v="11001984"/>
    <s v="LBR199"/>
    <s v="UNPBF"/>
    <s v="LBR199-1"/>
    <s v="LBR199 UNPBF - UNPBF"/>
    <x v="53"/>
    <s v="Networking of peace monitors and communication and visibility actions"/>
    <s v="UNPBF"/>
    <s v="1.6.0"/>
    <s v="Local Partner Support Costs"/>
    <s v="1.6"/>
    <s v="Local Partner Support Costs"/>
    <s v="1"/>
    <s v="Direct Activity Costs"/>
    <s v="R"/>
    <s v="Income &amp; Expenditure"/>
  </r>
  <r>
    <s v="48901"/>
    <s v="Costs local partners"/>
    <s v="Monitoring Budget"/>
    <n v="5514.99"/>
    <s v="USD"/>
    <n v="202203"/>
    <d v="2022-03-30T00:00:00"/>
    <s v="GL"/>
    <n v="11001984"/>
    <s v="LBR199"/>
    <s v="UNPBF"/>
    <s v="LBR199-1"/>
    <s v="LBR199 UNPBF - UNPBF"/>
    <x v="0"/>
    <s v="Monitoring Budget"/>
    <s v="UNPBF"/>
    <s v="1.6.0"/>
    <s v="Local Partner Support Costs"/>
    <s v="1.6"/>
    <s v="Local Partner Support Costs"/>
    <s v="1"/>
    <s v="Direct Activity Costs"/>
    <s v="R"/>
    <s v="Income &amp; Expenditure"/>
  </r>
  <r>
    <s v="48901"/>
    <s v="Costs local partners"/>
    <s v="Recording and dissemination of peace messages"/>
    <n v="6735.32"/>
    <s v="USD"/>
    <n v="202203"/>
    <d v="2022-03-30T00:00:00"/>
    <s v="GL"/>
    <n v="11001984"/>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Communication and visibility actions - Partner"/>
    <n v="9380"/>
    <s v="USD"/>
    <n v="202203"/>
    <d v="2022-03-30T00:00:00"/>
    <s v="GL"/>
    <n v="11001984"/>
    <s v="LBR199"/>
    <s v="UNPBF"/>
    <s v="LBR199-1"/>
    <s v="LBR199 UNPBF - UNPBF"/>
    <x v="21"/>
    <s v="Communication and visibility actions"/>
    <s v="UNPBF"/>
    <s v="1.6.0"/>
    <s v="Local Partner Support Costs"/>
    <s v="1.6"/>
    <s v="Local Partner Support Costs"/>
    <s v="1"/>
    <s v="Direct Activity Costs"/>
    <s v="R"/>
    <s v="Income &amp; Expenditure"/>
  </r>
  <r>
    <s v="48901"/>
    <s v="Costs local partners"/>
    <s v="Consultative meetings with women’s groups in communities"/>
    <n v="16395.54"/>
    <s v="USD"/>
    <n v="202203"/>
    <d v="2022-03-30T00:00:00"/>
    <s v="GL"/>
    <n v="11001984"/>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Youth peer to peer peace engagements in communities"/>
    <n v="16536.96"/>
    <s v="USD"/>
    <n v="202203"/>
    <d v="2022-03-30T00:00:00"/>
    <s v="GL"/>
    <n v="11001984"/>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Coordination of Women’s Marches for post elections peace"/>
    <n v="51958.61"/>
    <s v="USD"/>
    <n v="202203"/>
    <d v="2022-03-30T00:00:00"/>
    <s v="GL"/>
    <n v="11001984"/>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Continuous capacity building on new gender tools and skills introduced to mediation that works within local context"/>
    <n v="85.1"/>
    <s v="USD"/>
    <n v="202206"/>
    <d v="2022-06-21T00:00:00"/>
    <s v="GL"/>
    <n v="11002289"/>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Women continue to engage with political actors"/>
    <n v="86.1"/>
    <s v="USD"/>
    <n v="202206"/>
    <d v="2022-06-21T00:00:00"/>
    <s v="GL"/>
    <n v="11002289"/>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Engagements with grassroots women groups in counties to plan women peace activities"/>
    <n v="107.7"/>
    <s v="USD"/>
    <n v="202206"/>
    <d v="2022-06-21T00:00:00"/>
    <s v="GL"/>
    <n v="11002289"/>
    <s v="LBR199"/>
    <s v="UNPBF"/>
    <s v="LBR199-1"/>
    <s v="LBR199 UNPBF - UNPBF"/>
    <x v="52"/>
    <s v="Consultative meetings with women’s groups in communities"/>
    <s v="UNPBF"/>
    <s v="1.6.0"/>
    <s v="Local Partner Support Costs"/>
    <s v="1.6"/>
    <s v="Local Partner Support Costs"/>
    <s v="1"/>
    <s v="Direct Activity Costs"/>
    <s v="R"/>
    <s v="Income &amp; Expenditure"/>
  </r>
  <r>
    <s v="48901"/>
    <s v="Costs local partners"/>
    <s v="Participants are women groups with core focus on gendered mediation"/>
    <n v="200"/>
    <s v="USD"/>
    <n v="202206"/>
    <d v="2022-06-21T00:00:00"/>
    <s v="GL"/>
    <n v="11002289"/>
    <s v="LBR199"/>
    <s v="UNPBF"/>
    <s v="LBR199-1"/>
    <s v="LBR199 UNPBF - UNPBF"/>
    <x v="45"/>
    <s v="Introductory meetings with local women groups and recruitment of Women Mediators"/>
    <s v="UNPBF"/>
    <s v="1.6.0"/>
    <s v="Local Partner Support Costs"/>
    <s v="1.6"/>
    <s v="Local Partner Support Costs"/>
    <s v="1"/>
    <s v="Direct Activity Costs"/>
    <s v="R"/>
    <s v="Income &amp; Expenditure"/>
  </r>
  <r>
    <s v="48901"/>
    <s v="Costs local partners"/>
    <s v="Mediation trainers with practical exercises that reflect gender"/>
    <n v="385"/>
    <s v="USD"/>
    <n v="202206"/>
    <d v="2022-06-21T00:00:00"/>
    <s v="GL"/>
    <n v="11002289"/>
    <s v="LBR199"/>
    <s v="UNPBF"/>
    <s v="LBR199-1"/>
    <s v="LBR199 UNPBF - UNPBF"/>
    <x v="43"/>
    <s v="Selection and contracting Conflict Mediation Trainers"/>
    <s v="UNPBF"/>
    <s v="1.6.0"/>
    <s v="Local Partner Support Costs"/>
    <s v="1.6"/>
    <s v="Local Partner Support Costs"/>
    <s v="1"/>
    <s v="Direct Activity Costs"/>
    <s v="R"/>
    <s v="Income &amp; Expenditure"/>
  </r>
  <r>
    <s v="48901"/>
    <s v="Costs local partners"/>
    <s v="MEAL Officers, Monitoring Activities, Accountability systems, Baseline, midterm evaluation (April - June 2022)"/>
    <n v="1200"/>
    <s v="USD"/>
    <n v="202206"/>
    <d v="2022-06-21T00:00:00"/>
    <s v="GL"/>
    <n v="11002289"/>
    <s v="LBR199"/>
    <s v="UNPBF"/>
    <s v="LBR199-1"/>
    <s v="LBR199 UNPBF - UNPBF"/>
    <x v="0"/>
    <s v="Monitoring Budget"/>
    <s v="UNPBF"/>
    <s v="1.6.0"/>
    <s v="Local Partner Support Costs"/>
    <s v="1.6"/>
    <s v="Local Partner Support Costs"/>
    <s v="1"/>
    <s v="Direct Activity Costs"/>
    <s v="R"/>
    <s v="Income &amp; Expenditure"/>
  </r>
  <r>
    <s v="48901"/>
    <s v="Costs local partners"/>
    <s v="Women and conflicting political actors record messages to promote peace in counties"/>
    <n v="1685.3"/>
    <s v="USD"/>
    <n v="202206"/>
    <d v="2022-06-21T00:00:00"/>
    <s v="GL"/>
    <n v="11002289"/>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Materials on women mediators breaking stereotypes by working to ensure peace in the counties"/>
    <n v="1900"/>
    <s v="USD"/>
    <n v="202206"/>
    <d v="2022-06-21T00:00:00"/>
    <s v="GL"/>
    <n v="11002289"/>
    <s v="LBR199"/>
    <s v="UNPBF"/>
    <s v="LBR199-1"/>
    <s v="LBR199 UNPBF - UNPBF"/>
    <x v="21"/>
    <s v="Communication and visibility actions"/>
    <s v="UNPBF"/>
    <s v="1.6.0"/>
    <s v="Local Partner Support Costs"/>
    <s v="1.6"/>
    <s v="Local Partner Support Costs"/>
    <s v="1"/>
    <s v="Direct Activity Costs"/>
    <s v="R"/>
    <s v="Income &amp; Expenditure"/>
  </r>
  <r>
    <s v="48901"/>
    <s v="Costs local partners"/>
    <s v="Women led inception meetings with conflicting actors, majority of whom are men"/>
    <n v="3040.8"/>
    <s v="USD"/>
    <n v="202206"/>
    <d v="2022-06-21T00:00:00"/>
    <s v="GL"/>
    <n v="11002289"/>
    <s v="LBR199"/>
    <s v="UNPBF"/>
    <s v="LBR199-1"/>
    <s v="LBR199 UNPBF - UNPBF"/>
    <x v="48"/>
    <s v="Contacting and independent consultative meetings with political actors and other relevant stakeholders"/>
    <s v="UNPBF"/>
    <s v="1.6.0"/>
    <s v="Local Partner Support Costs"/>
    <s v="1.6"/>
    <s v="Local Partner Support Costs"/>
    <s v="1"/>
    <s v="Direct Activity Costs"/>
    <s v="R"/>
    <s v="Income &amp; Expenditure"/>
  </r>
  <r>
    <s v="48901"/>
    <s v="Costs local partners"/>
    <s v="Women march on streets to demand peace in the counties from all political actors"/>
    <n v="3237"/>
    <s v="USD"/>
    <n v="202206"/>
    <d v="2022-06-21T00:00:00"/>
    <s v="GL"/>
    <n v="11002289"/>
    <s v="LBR199"/>
    <s v="UNPBF"/>
    <s v="LBR199-1"/>
    <s v="LBR199 UNPBF - UNPBF"/>
    <x v="51"/>
    <s v="Coordination of Women’s Marches for post elections peace"/>
    <s v="UNPBF"/>
    <s v="1.6.0"/>
    <s v="Local Partner Support Costs"/>
    <s v="1.6"/>
    <s v="Local Partner Support Costs"/>
    <s v="1"/>
    <s v="Direct Activity Costs"/>
    <s v="R"/>
    <s v="Income &amp; Expenditure"/>
  </r>
  <r>
    <s v="48901"/>
    <s v="Costs local partners"/>
    <s v="Consultants fees, transportation, printing cost"/>
    <n v="3900"/>
    <s v="USD"/>
    <n v="202206"/>
    <d v="2022-06-21T00:00:00"/>
    <s v="GL"/>
    <n v="11002289"/>
    <s v="LBR199"/>
    <s v="UNPBF"/>
    <s v="LBR199-1"/>
    <s v="LBR199 UNPBF - UNPBF"/>
    <x v="22"/>
    <s v="Development training methodology and printing of training materials"/>
    <s v="UNPBF"/>
    <s v="1.6.0"/>
    <s v="Local Partner Support Costs"/>
    <s v="1.6"/>
    <s v="Local Partner Support Costs"/>
    <s v="1"/>
    <s v="Direct Activity Costs"/>
    <s v="R"/>
    <s v="Income &amp; Expenditure"/>
  </r>
  <r>
    <s v="48901"/>
    <s v="Costs local partners"/>
    <s v="Salary related costs for support staff (April - June 2022)"/>
    <n v="6570"/>
    <s v="USD"/>
    <n v="202206"/>
    <d v="2022-06-21T00:00:00"/>
    <s v="GL"/>
    <n v="11002289"/>
    <s v="LBR199"/>
    <s v="UNPBF"/>
    <s v="LBR199-1"/>
    <s v="LBR199 UNPBF - UNPBF"/>
    <x v="26"/>
    <s v="Additional Personnel Costs"/>
    <s v="UNPBF"/>
    <s v="1.6.0"/>
    <s v="Local Partner Support Costs"/>
    <s v="1.6"/>
    <s v="Local Partner Support Costs"/>
    <s v="1"/>
    <s v="Direct Activity Costs"/>
    <s v="R"/>
    <s v="Income &amp; Expenditure"/>
  </r>
  <r>
    <s v="48901"/>
    <s v="Costs local partners"/>
    <s v="Project Vehicle, Motorcycles, Office Rent, operational running costs, consumables, maintenance, laptops, furniture, banking and legal fees (April - June 2022)"/>
    <n v="7044"/>
    <s v="USD"/>
    <n v="202206"/>
    <d v="2022-06-21T00:00:00"/>
    <s v="GL"/>
    <n v="11002289"/>
    <s v="LBR199"/>
    <s v="UNPBF"/>
    <s v="LBR199-1"/>
    <s v="LBR199 UNPBF - UNPBF"/>
    <x v="32"/>
    <s v="Additional Operational Costs"/>
    <s v="UNPBF"/>
    <s v="1.6.0"/>
    <s v="Local Partner Support Costs"/>
    <s v="1.6"/>
    <s v="Local Partner Support Costs"/>
    <s v="1"/>
    <s v="Direct Activity Costs"/>
    <s v="R"/>
    <s v="Income &amp; Expenditure"/>
  </r>
  <r>
    <s v="48901"/>
    <s v="Costs local partners"/>
    <s v="Youth groups have equal focus and representation of females and males; training materials have practical exercises that reflect gender"/>
    <n v="8201.32"/>
    <s v="USD"/>
    <n v="202206"/>
    <d v="2022-06-21T00:00:00"/>
    <s v="GL"/>
    <n v="11002289"/>
    <s v="LBR199"/>
    <s v="UNPBF"/>
    <s v="LBR199-1"/>
    <s v="LBR199 UNPBF - UNPBF"/>
    <x v="20"/>
    <s v="Selection of youth groups, and development and printing of training materials"/>
    <s v="UNPBF"/>
    <s v="1.6.0"/>
    <s v="Local Partner Support Costs"/>
    <s v="1.6"/>
    <s v="Local Partner Support Costs"/>
    <s v="1"/>
    <s v="Direct Activity Costs"/>
    <s v="R"/>
    <s v="Income &amp; Expenditure"/>
  </r>
  <r>
    <s v="48901"/>
    <s v="Costs local partners"/>
    <s v="Training includes practical requisite skills to successfully undertake peer to peer peace engagements by females / males"/>
    <n v="10990"/>
    <s v="USD"/>
    <n v="202206"/>
    <d v="2022-06-21T00:00:00"/>
    <s v="GL"/>
    <n v="11002289"/>
    <s v="LBR199"/>
    <s v="UNPBF"/>
    <s v="LBR199-1"/>
    <s v="LBR199 UNPBF - UNPBF"/>
    <x v="33"/>
    <s v="Training of youth groups and peace monitors in conflict resolution"/>
    <s v="UNPBF"/>
    <s v="1.6.0"/>
    <s v="Local Partner Support Costs"/>
    <s v="1.6"/>
    <s v="Local Partner Support Costs"/>
    <s v="1"/>
    <s v="Direct Activity Costs"/>
    <s v="R"/>
    <s v="Income &amp; Expenditure"/>
  </r>
  <r>
    <s v="48901"/>
    <s v="Costs local partners"/>
    <s v="Training includes requisite skills to successfully convene mediation dialogues by women"/>
    <n v="14516.98"/>
    <s v="USD"/>
    <n v="202206"/>
    <d v="2022-06-21T00:00:00"/>
    <s v="GL"/>
    <n v="11002289"/>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Female and male youth engage  on how to promote peace with one another in counties"/>
    <n v="16675"/>
    <s v="USD"/>
    <n v="202206"/>
    <d v="2022-06-21T00:00:00"/>
    <s v="GL"/>
    <n v="11002289"/>
    <s v="LBR199"/>
    <s v="UNPBF"/>
    <s v="LBR199-1"/>
    <s v="LBR199 UNPBF - UNPBF"/>
    <x v="31"/>
    <s v="Youth peer to peer peace engagements in communities"/>
    <s v="UNPBF"/>
    <s v="1.6.0"/>
    <s v="Local Partner Support Costs"/>
    <s v="1.6"/>
    <s v="Local Partner Support Costs"/>
    <s v="1"/>
    <s v="Direct Activity Costs"/>
    <s v="R"/>
    <s v="Income &amp; Expenditure"/>
  </r>
  <r>
    <s v="48901"/>
    <s v="Costs local partners"/>
    <s v="Local per diem to enable women participate in training"/>
    <n v="35245"/>
    <s v="USD"/>
    <n v="202206"/>
    <d v="2022-06-21T00:00:00"/>
    <s v="GL"/>
    <n v="11002289"/>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Women led mediation and peace dialogues with women and men conflicting political actors"/>
    <n v="55523.07"/>
    <s v="USD"/>
    <n v="202206"/>
    <d v="2022-06-21T00:00:00"/>
    <s v="GL"/>
    <n v="11002289"/>
    <s v="LBR199"/>
    <s v="UNPBF"/>
    <s v="LBR199-1"/>
    <s v="LBR199 UNPBF - UNPBF"/>
    <x v="35"/>
    <s v="Women’s Mediation Dialogues with political actors"/>
    <s v="UNPBF"/>
    <s v="1.6.0"/>
    <s v="Local Partner Support Costs"/>
    <s v="1.6"/>
    <s v="Local Partner Support Costs"/>
    <s v="1"/>
    <s v="Direct Activity Costs"/>
    <s v="R"/>
    <s v="Income &amp; Expenditure"/>
  </r>
  <r>
    <s v="48901"/>
    <s v="Costs local partners"/>
    <s v="Partner overhead 2021/2022 cost"/>
    <n v="33607.379999999997"/>
    <s v="USD"/>
    <n v="202206"/>
    <d v="2022-06-29T00:00:00"/>
    <s v="GL"/>
    <n v="11002446"/>
    <s v="LBR199"/>
    <s v="UNPBF"/>
    <s v="LBR199-1"/>
    <s v="LBR199 UNPBF - UNPBF"/>
    <x v="49"/>
    <s v="Administration / AKV Partner"/>
    <s v="UNPBF"/>
    <s v="1.6.0"/>
    <s v="Local Partner Support Costs"/>
    <s v="1.6"/>
    <s v="Local Partner Support Costs"/>
    <s v="1"/>
    <s v="Direct Activity Costs"/>
    <s v="R"/>
    <s v="Income &amp; Expenditure"/>
  </r>
  <r>
    <s v="48901"/>
    <s v="Costs local partners"/>
    <s v="Women continue to engage with political actors"/>
    <n v="-1"/>
    <s v="USD"/>
    <n v="202207"/>
    <d v="2022-07-04T00:00:00"/>
    <s v="GL"/>
    <n v="11002524"/>
    <s v="LBR199"/>
    <s v="UNPBF"/>
    <s v="LBR199-1"/>
    <s v="LBR199 UNPBF - UNPBF"/>
    <x v="44"/>
    <s v="Networking and follow up activities with political actors"/>
    <s v="UNPBF"/>
    <s v="1.6.0"/>
    <s v="Local Partner Support Costs"/>
    <s v="1.6"/>
    <s v="Local Partner Support Costs"/>
    <s v="1"/>
    <s v="Direct Activity Costs"/>
    <s v="R"/>
    <s v="Income &amp; Expenditure"/>
  </r>
  <r>
    <s v="48901"/>
    <s v="Costs local partners"/>
    <s v="Women and conflicting political actors record messages to promote peace in counties"/>
    <n v="1"/>
    <s v="USD"/>
    <n v="202207"/>
    <d v="2022-07-04T00:00:00"/>
    <s v="GL"/>
    <n v="11002524"/>
    <s v="LBR199"/>
    <s v="UNPBF"/>
    <s v="LBR199-1"/>
    <s v="LBR199 UNPBF - UNPBF"/>
    <x v="50"/>
    <s v="Recording and dissemination of peace messages"/>
    <s v="UNPBF"/>
    <s v="1.6.0"/>
    <s v="Local Partner Support Costs"/>
    <s v="1.6"/>
    <s v="Local Partner Support Costs"/>
    <s v="1"/>
    <s v="Direct Activity Costs"/>
    <s v="R"/>
    <s v="Income &amp; Expenditure"/>
  </r>
  <r>
    <s v="48901"/>
    <s v="Costs local partners"/>
    <s v="Continuous capacity building on new gender tools and skills introduced to mediation that works within local context"/>
    <n v="1200"/>
    <s v="USD"/>
    <n v="202207"/>
    <d v="2022-07-04T00:00:00"/>
    <s v="GL"/>
    <n v="11002524"/>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Administration / AKV Partner 7% cost"/>
    <n v="2499.34"/>
    <s v="USD"/>
    <n v="202207"/>
    <d v="2022-07-04T00:00:00"/>
    <s v="GL"/>
    <n v="11002524"/>
    <s v="LBR199"/>
    <s v="UNPBF"/>
    <s v="LBR199-1"/>
    <s v="LBR199 UNPBF - UNPBF"/>
    <x v="49"/>
    <s v="Administration / AKV Partner"/>
    <s v="UNPBF"/>
    <s v="1.6.0"/>
    <s v="Local Partner Support Costs"/>
    <s v="1.6"/>
    <s v="Local Partner Support Costs"/>
    <s v="1"/>
    <s v="Direct Activity Costs"/>
    <s v="R"/>
    <s v="Income &amp; Expenditure"/>
  </r>
  <r>
    <s v="48901"/>
    <s v="Costs local partners"/>
    <s v="Allocation of support costs are done to support GEWE activities within the project., in case of recruitment a gender balance is being sought after. Equipment is bought to support the promotion of this purpose."/>
    <n v="10064.799999999999"/>
    <s v="USD"/>
    <n v="202207"/>
    <d v="2022-07-04T00:00:00"/>
    <s v="GL"/>
    <n v="11002524"/>
    <s v="LBR199"/>
    <s v="UNPBF"/>
    <s v="LBR199-1"/>
    <s v="LBR199 UNPBF - UNPBF"/>
    <x v="32"/>
    <s v="Additional Operational Costs"/>
    <s v="UNPBF"/>
    <s v="1.6.0"/>
    <s v="Local Partner Support Costs"/>
    <s v="1.6"/>
    <s v="Local Partner Support Costs"/>
    <s v="1"/>
    <s v="Direct Activity Costs"/>
    <s v="R"/>
    <s v="Income &amp; Expenditure"/>
  </r>
  <r>
    <s v="48901"/>
    <s v="Costs local partners"/>
    <s v="Training includes requisite skills to successfully convene mediation dialogues by women"/>
    <n v="10400"/>
    <s v="USD"/>
    <n v="202207"/>
    <d v="2022-07-04T00:00:00"/>
    <s v="GL"/>
    <n v="11002524"/>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Local per diem to enable women participate in training"/>
    <n v="14040"/>
    <s v="USD"/>
    <n v="202207"/>
    <d v="2022-07-04T00:00:00"/>
    <s v="GL"/>
    <n v="11002524"/>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Rev of Local per diem to enable women participate in training"/>
    <n v="-14040"/>
    <s v="USD"/>
    <n v="202207"/>
    <d v="2022-07-04T00:00:00"/>
    <s v="GL"/>
    <n v="11002859"/>
    <s v="LBR199"/>
    <s v="UNPBF"/>
    <s v="LBR199-1"/>
    <s v="LBR199 UNPBF - UNPBF"/>
    <x v="46"/>
    <s v="Transportation for women mediators during training"/>
    <s v="UNPBF"/>
    <s v="1.6.0"/>
    <s v="Local Partner Support Costs"/>
    <s v="1.6"/>
    <s v="Local Partner Support Costs"/>
    <s v="1"/>
    <s v="Direct Activity Costs"/>
    <s v="R"/>
    <s v="Income &amp; Expenditure"/>
  </r>
  <r>
    <s v="48901"/>
    <s v="Costs local partners"/>
    <s v="Rev of Training includes requisite skills to successfully convene mediation dialogues by women"/>
    <n v="-10400"/>
    <s v="USD"/>
    <n v="202207"/>
    <d v="2022-07-04T00:00:00"/>
    <s v="GL"/>
    <n v="11002859"/>
    <s v="LBR199"/>
    <s v="UNPBF"/>
    <s v="LBR199-1"/>
    <s v="LBR199 UNPBF - UNPBF"/>
    <x v="30"/>
    <s v="Training of women mediators on the WSR methodology and Track II Mediation"/>
    <s v="UNPBF"/>
    <s v="1.6.0"/>
    <s v="Local Partner Support Costs"/>
    <s v="1.6"/>
    <s v="Local Partner Support Costs"/>
    <s v="1"/>
    <s v="Direct Activity Costs"/>
    <s v="R"/>
    <s v="Income &amp; Expenditure"/>
  </r>
  <r>
    <s v="48901"/>
    <s v="Costs local partners"/>
    <s v="Rev of Allocation of support costs are done to support GEWE activities within the project., in case of recruitment a gender balance is being sought after. Equipment is bought to support the promotion of this purpose."/>
    <n v="-10064.799999999999"/>
    <s v="USD"/>
    <n v="202207"/>
    <d v="2022-07-04T00:00:00"/>
    <s v="GL"/>
    <n v="11002859"/>
    <s v="LBR199"/>
    <s v="UNPBF"/>
    <s v="LBR199-1"/>
    <s v="LBR199 UNPBF - UNPBF"/>
    <x v="32"/>
    <s v="Additional Operational Costs"/>
    <s v="UNPBF"/>
    <s v="1.6.0"/>
    <s v="Local Partner Support Costs"/>
    <s v="1.6"/>
    <s v="Local Partner Support Costs"/>
    <s v="1"/>
    <s v="Direct Activity Costs"/>
    <s v="R"/>
    <s v="Income &amp; Expenditure"/>
  </r>
  <r>
    <s v="48901"/>
    <s v="Costs local partners"/>
    <s v="Rev of Administration / AKV Partner 7% cost"/>
    <n v="-2499.34"/>
    <s v="USD"/>
    <n v="202207"/>
    <d v="2022-07-04T00:00:00"/>
    <s v="GL"/>
    <n v="11002859"/>
    <s v="LBR199"/>
    <s v="UNPBF"/>
    <s v="LBR199-1"/>
    <s v="LBR199 UNPBF - UNPBF"/>
    <x v="49"/>
    <s v="Administration / AKV Partner"/>
    <s v="UNPBF"/>
    <s v="1.6.0"/>
    <s v="Local Partner Support Costs"/>
    <s v="1.6"/>
    <s v="Local Partner Support Costs"/>
    <s v="1"/>
    <s v="Direct Activity Costs"/>
    <s v="R"/>
    <s v="Income &amp; Expenditure"/>
  </r>
  <r>
    <s v="48901"/>
    <s v="Costs local partners"/>
    <s v="Rev of Continuous capacity building on new gender tools and skills introduced to mediation that works within local context"/>
    <n v="-1200"/>
    <s v="USD"/>
    <n v="202207"/>
    <d v="2022-07-04T00:00:00"/>
    <s v="GL"/>
    <n v="11002859"/>
    <s v="LBR199"/>
    <s v="UNPBF"/>
    <s v="LBR199-1"/>
    <s v="LBR199 UNPBF - UNPBF"/>
    <x v="47"/>
    <s v="Refresher training for women mediators on Track II Mediation"/>
    <s v="UNPBF"/>
    <s v="1.6.0"/>
    <s v="Local Partner Support Costs"/>
    <s v="1.6"/>
    <s v="Local Partner Support Costs"/>
    <s v="1"/>
    <s v="Direct Activity Costs"/>
    <s v="R"/>
    <s v="Income &amp; Expenditure"/>
  </r>
  <r>
    <s v="48901"/>
    <s v="Costs local partners"/>
    <s v="Q3_Overhead cost on partner ABIC UNPBF 7%"/>
    <n v="2674.29"/>
    <s v="USD"/>
    <n v="202208"/>
    <d v="2022-08-19T00:00:00"/>
    <s v="GL"/>
    <n v="11002858"/>
    <s v="LBR199"/>
    <s v="UNPBF"/>
    <s v="LBR199-1"/>
    <s v="LBR199 UNPBF - UNPBF"/>
    <x v="49"/>
    <s v="Administration / AKV Partner"/>
    <s v="UNPBF"/>
    <s v="1.6.0"/>
    <s v="Local Partner Support Costs"/>
    <s v="1.6"/>
    <s v="Local Partner Support Costs"/>
    <s v="1"/>
    <s v="Direct Activity Costs"/>
    <s v="R"/>
    <s v="Income &amp; Expenditure"/>
  </r>
  <r>
    <s v="48901"/>
    <s v="Costs local partners"/>
    <s v="Rev of Q3_Overhead cost on partner ABIC UNPBF 7%"/>
    <n v="-2674.29"/>
    <s v="USD"/>
    <n v="202208"/>
    <d v="2022-08-19T00:00:00"/>
    <s v="GL"/>
    <n v="11002860"/>
    <s v="LBR199"/>
    <s v="UNPBF"/>
    <s v="LBR199-1"/>
    <s v="LBR199 UNPBF - UNPBF"/>
    <x v="49"/>
    <s v="Administration / AKV Partner"/>
    <s v="UNPBF"/>
    <s v="1.6.0"/>
    <s v="Local Partner Support Costs"/>
    <s v="1.6"/>
    <s v="Local Partner Support Costs"/>
    <s v="1"/>
    <s v="Direct Activity Costs"/>
    <s v="R"/>
    <s v="Income &amp; Expenditure"/>
  </r>
  <r>
    <s v="48901"/>
    <s v="Costs local partners"/>
    <s v="Rev of double posting on partner overhead cost 2021/2022"/>
    <n v="-31602.93"/>
    <s v="USD"/>
    <n v="202208"/>
    <d v="2022-08-19T00:00:00"/>
    <s v="GL"/>
    <n v="11002972"/>
    <s v="LBR199"/>
    <s v="UNPBF"/>
    <s v="LBR199-1"/>
    <s v="LBR199 UNPBF - UNPBF"/>
    <x v="49"/>
    <s v="Administration / AKV Partner"/>
    <s v="UNPBF"/>
    <s v="1.6.0"/>
    <s v="Local Partner Support Costs"/>
    <s v="1.6"/>
    <s v="Local Partner Support Costs"/>
    <s v="1"/>
    <s v="Direct Activity Costs"/>
    <s v="R"/>
    <s v="Income &amp; Expenditure"/>
  </r>
  <r>
    <s v="48901"/>
    <s v="Costs local partners"/>
    <s v="Support Staff (Country Director, Programme Manager, Finance &amp; Operations Staff)"/>
    <n v="4789.01"/>
    <s v="USD"/>
    <n v="202208"/>
    <d v="2022-08-19T00:00:00"/>
    <s v="GL"/>
    <n v="11002988"/>
    <s v="LBR199"/>
    <s v="UNPBF"/>
    <s v="LBR199-1"/>
    <s v="LBR199 UNPBF - UNPBF"/>
    <x v="26"/>
    <s v="Additional Personnel Costs"/>
    <s v="UNPBF"/>
    <s v="1.6.0"/>
    <s v="Local Partner Support Costs"/>
    <s v="1.6"/>
    <s v="Local Partner Support Costs"/>
    <s v="1"/>
    <s v="Direct Activity Costs"/>
    <s v="R"/>
    <s v="Income &amp; Expenditure"/>
  </r>
  <r>
    <s v="48901"/>
    <s v="Costs local partners"/>
    <s v="MEAL Officers, Monitoring Activities, Accountability systems, Baseline"/>
    <n v="12885"/>
    <s v="USD"/>
    <n v="202208"/>
    <d v="2022-08-19T00:00:00"/>
    <s v="GL"/>
    <n v="11002988"/>
    <s v="LBR199"/>
    <s v="UNPBF"/>
    <s v="LBR199-1"/>
    <s v="LBR199 UNPBF - UNPBF"/>
    <x v="0"/>
    <s v="Monitoring Budget"/>
    <s v="UNPBF"/>
    <s v="1.6.0"/>
    <s v="Local Partner Support Costs"/>
    <s v="1.6"/>
    <s v="Local Partner Support Costs"/>
    <s v="1"/>
    <s v="Direct Activity Costs"/>
    <s v="R"/>
    <s v="Income &amp; Expenditure"/>
  </r>
  <r>
    <s v="48901"/>
    <s v="Costs local partners"/>
    <s v="Office Running Costs, Bank &amp; Legal Fees"/>
    <n v="19148.009999999998"/>
    <s v="USD"/>
    <n v="202208"/>
    <d v="2022-08-19T00:00:00"/>
    <s v="GL"/>
    <n v="11002988"/>
    <s v="LBR199"/>
    <s v="UNPBF"/>
    <s v="LBR199-1"/>
    <s v="LBR199 UNPBF - UNPBF"/>
    <x v="32"/>
    <s v="Additional Operational Costs"/>
    <s v="UNPBF"/>
    <s v="1.6.0"/>
    <s v="Local Partner Support Costs"/>
    <s v="1.6"/>
    <s v="Local Partner Support Costs"/>
    <s v="1"/>
    <s v="Direct Activity Costs"/>
    <s v="R"/>
    <s v="Income &amp; Expenditure"/>
  </r>
  <r>
    <s v="48901"/>
    <s v="Costs local partners"/>
    <s v="Indirect support costs (7%):"/>
    <n v="50121.75"/>
    <s v="USD"/>
    <n v="202208"/>
    <d v="2022-08-19T00:00:00"/>
    <s v="GL"/>
    <n v="11002988"/>
    <s v="LBR199"/>
    <s v="UNPBF"/>
    <s v="LBR199-1"/>
    <s v="LBR199 UNPBF - UNPBF"/>
    <x v="49"/>
    <s v="Administration / AKV Partner"/>
    <s v="UNPBF"/>
    <s v="1.6.0"/>
    <s v="Local Partner Support Costs"/>
    <s v="1.6"/>
    <s v="Local Partner Support Costs"/>
    <s v="1"/>
    <s v="Direct Activity Costs"/>
    <s v="R"/>
    <s v="Income &amp; Expenditure"/>
  </r>
  <r>
    <s v="48999"/>
    <s v="Re-allocated costs"/>
    <s v="Re-Allocation Financial Services (incl. bank costs) Mar 21"/>
    <n v="15.26"/>
    <s v="USD"/>
    <n v="202103"/>
    <d v="2021-03-30T00:00:00"/>
    <s v="GL"/>
    <n v="11000702"/>
    <s v="LBR199"/>
    <s v="UNPBF"/>
    <s v="LBR199-1"/>
    <s v="LBR199 UNPBF - UNPBF"/>
    <x v="41"/>
    <s v="Bank Charges"/>
    <s v="UNPBF"/>
    <s v="6.7.0"/>
    <s v="Financial Services (incl. Bank fees)"/>
    <s v="6.7"/>
    <s v="Financial Services (incl. Bank fees)"/>
    <s v="6"/>
    <s v="Support"/>
    <s v="R"/>
    <s v="Income &amp; Expenditure"/>
  </r>
  <r>
    <s v="48999"/>
    <s v="Re-allocated costs"/>
    <s v="Re-Allocation Consumables - Office supplies Mar 21"/>
    <n v="89.22"/>
    <s v="USD"/>
    <n v="202103"/>
    <d v="2021-03-30T00:00:00"/>
    <s v="GL"/>
    <n v="11000702"/>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Communication IT costs Mar 21"/>
    <n v="276.11"/>
    <s v="USD"/>
    <n v="202103"/>
    <d v="2021-03-30T00:00:00"/>
    <s v="GL"/>
    <n v="11000702"/>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Financial Services (incl. bank costs) Mar 21"/>
    <n v="612.77"/>
    <s v="USD"/>
    <n v="202103"/>
    <d v="2021-03-30T00:00:00"/>
    <s v="GL"/>
    <n v="11000702"/>
    <s v="LBR199"/>
    <s v="UNPBF"/>
    <s v="LBR199-1"/>
    <s v="LBR199 UNPBF - UNPBF"/>
    <x v="34"/>
    <s v="Bank Transfer Fees"/>
    <s v="UNPBF"/>
    <s v="6.7.0"/>
    <s v="Financial Services (incl. Bank fees)"/>
    <s v="6.7"/>
    <s v="Financial Services (incl. Bank fees)"/>
    <s v="6"/>
    <s v="Support"/>
    <s v="R"/>
    <s v="Income &amp; Expenditure"/>
  </r>
  <r>
    <s v="48999"/>
    <s v="Re-allocated costs"/>
    <s v="Re-allocation Staff Costs Caretaker Mar 2021"/>
    <n v="38.64"/>
    <s v="USD"/>
    <n v="202103"/>
    <d v="2021-03-30T00:00:00"/>
    <s v="BI"/>
    <n v="50000165"/>
    <s v="LBR199"/>
    <s v="UNPBF"/>
    <s v="LBR199-1"/>
    <s v="LBR199 UNPBF - UNPBF"/>
    <x v="54"/>
    <s v="Office Assistant"/>
    <s v="UNPBF"/>
    <s v="2.5.0"/>
    <s v="Local Support Staff"/>
    <s v="2.5"/>
    <s v="Local Support Staff"/>
    <s v="2"/>
    <s v="Human Resources"/>
    <s v="R"/>
    <s v="Income &amp; Expenditure"/>
  </r>
  <r>
    <s v="48999"/>
    <s v="Re-allocated costs"/>
    <s v="Re-allocation Staff Costs Driver Mar 2021 - 10%"/>
    <n v="51.64"/>
    <s v="USD"/>
    <n v="202103"/>
    <d v="2021-03-30T00:00:00"/>
    <s v="BI"/>
    <n v="50000165"/>
    <s v="LBR199"/>
    <s v="UNPBF"/>
    <s v="LBR199-1"/>
    <s v="LBR199 UNPBF - UNPBF"/>
    <x v="55"/>
    <s v="Project Driver"/>
    <s v="UNPBF"/>
    <s v="2.4.0"/>
    <s v="Local Program Staff"/>
    <s v="2.4"/>
    <s v="Local Program Staff"/>
    <s v="2"/>
    <s v="Human Resources"/>
    <s v="R"/>
    <s v="Income &amp; Expenditure"/>
  </r>
  <r>
    <s v="48999"/>
    <s v="Re-allocated costs"/>
    <s v="Re-allocation Staff Costs Administration Mar 2021"/>
    <n v="67.849999999999994"/>
    <s v="USD"/>
    <n v="202103"/>
    <d v="2021-03-30T00:00:00"/>
    <s v="BI"/>
    <n v="50000165"/>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r Mar 2021"/>
    <n v="71.25"/>
    <s v="USD"/>
    <n v="202103"/>
    <d v="2021-03-30T00:00:00"/>
    <s v="BI"/>
    <n v="50000165"/>
    <s v="LBR199"/>
    <s v="UNPBF"/>
    <s v="LBR199-1"/>
    <s v="LBR199 UNPBF - UNPBF"/>
    <x v="57"/>
    <s v="Logistics Officer"/>
    <s v="UNPBF"/>
    <s v="2.5.0"/>
    <s v="Local Support Staff"/>
    <s v="2.5"/>
    <s v="Local Support Staff"/>
    <s v="2"/>
    <s v="Human Resources"/>
    <s v="R"/>
    <s v="Income &amp; Expenditure"/>
  </r>
  <r>
    <s v="48999"/>
    <s v="Re-allocated costs"/>
    <s v="Re-allocation Staff Costs Finance Mar 2021"/>
    <n v="97.49"/>
    <s v="USD"/>
    <n v="202103"/>
    <d v="2021-03-30T00:00:00"/>
    <s v="BI"/>
    <n v="50000165"/>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EAL officer Mar 2021 - 19.5%"/>
    <n v="255.91"/>
    <s v="USD"/>
    <n v="202103"/>
    <d v="2021-03-30T00:00:00"/>
    <s v="BI"/>
    <n v="50000165"/>
    <s v="LBR199"/>
    <s v="UNPBF"/>
    <s v="LBR199-1"/>
    <s v="LBR199 UNPBF - UNPBF"/>
    <x v="59"/>
    <s v="MEAL Officer"/>
    <s v="UNPBF"/>
    <s v="2.4.0"/>
    <s v="Local Program Staff"/>
    <s v="2.4"/>
    <s v="Local Program Staff"/>
    <s v="2"/>
    <s v="Human Resources"/>
    <s v="R"/>
    <s v="Income &amp; Expenditure"/>
  </r>
  <r>
    <s v="48999"/>
    <s v="Re-allocated costs"/>
    <s v="Re-allocation Staff Costs MoPQ Mar 2021"/>
    <n v="324.83"/>
    <s v="USD"/>
    <n v="202103"/>
    <d v="2021-03-30T00:00:00"/>
    <s v="BI"/>
    <n v="50000165"/>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PGM Mar 2021"/>
    <n v="433.44"/>
    <s v="USD"/>
    <n v="202103"/>
    <d v="2021-03-30T00:00:00"/>
    <s v="BI"/>
    <n v="50000165"/>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CD/MoO Mar 2021"/>
    <n v="600"/>
    <s v="USD"/>
    <n v="202103"/>
    <d v="2021-03-30T00:00:00"/>
    <s v="BI"/>
    <n v="50000165"/>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B PC Mar 2021"/>
    <n v="728.33"/>
    <s v="USD"/>
    <n v="202103"/>
    <d v="2021-03-30T00:00:00"/>
    <s v="BI"/>
    <n v="50000165"/>
    <s v="LBR199"/>
    <s v="UNPBF"/>
    <s v="LBR199-1"/>
    <s v="LBR199 UNPBF - UNPBF"/>
    <x v="63"/>
    <s v="PB Project Coordinator"/>
    <s v="UNPBF"/>
    <s v="2.4.0"/>
    <s v="Local Program Staff"/>
    <s v="2.4"/>
    <s v="Local Program Staff"/>
    <s v="2"/>
    <s v="Human Resources"/>
    <s v="R"/>
    <s v="Income &amp; Expenditure"/>
  </r>
  <r>
    <s v="48999"/>
    <s v="Re-allocated costs"/>
    <s v="Reallocation Vehicle Costs - April 2021"/>
    <n v="270.14999999999998"/>
    <s v="USD"/>
    <n v="202104"/>
    <d v="2021-04-28T00:00:00"/>
    <s v="GL"/>
    <n v="11000972"/>
    <s v="LBR199"/>
    <s v="UNPBF"/>
    <s v="LBR199-1"/>
    <s v="LBR199 UNPBF - UNPBF"/>
    <x v="28"/>
    <s v="Vehicle Running Costs"/>
    <s v="UNPBF"/>
    <s v="4.3.0"/>
    <s v="Vehicle running cost"/>
    <s v="4.3"/>
    <s v="Vehicle running cost"/>
    <s v="4"/>
    <s v="Equipment (vehicle / motorcycle/other)"/>
    <s v="R"/>
    <s v="Income &amp; Expenditure"/>
  </r>
  <r>
    <s v="48999"/>
    <s v="Re-allocated costs"/>
    <s v="Corr of cost on HQ IT charges"/>
    <n v="172.59"/>
    <s v="USD"/>
    <n v="202104"/>
    <d v="2021-04-28T00:00:00"/>
    <s v="GL"/>
    <n v="11001758"/>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Staff Costs Office assistant/caretakers (Lydia) Apr 2021"/>
    <n v="39.01"/>
    <s v="USD"/>
    <n v="202104"/>
    <d v="2021-04-29T00:00:00"/>
    <s v="BI"/>
    <n v="50000178"/>
    <s v="LBR199"/>
    <s v="UNPBF"/>
    <s v="LBR199-1"/>
    <s v="LBR199 UNPBF - UNPBF"/>
    <x v="54"/>
    <s v="Office Assistant"/>
    <s v="UNPBF"/>
    <s v="2.5.0"/>
    <s v="Local Support Staff"/>
    <s v="2.5"/>
    <s v="Local Support Staff"/>
    <s v="2"/>
    <s v="Human Resources"/>
    <s v="R"/>
    <s v="Income &amp; Expenditure"/>
  </r>
  <r>
    <s v="48999"/>
    <s v="Re-allocated costs"/>
    <s v="Re-allocation Staff Costs Driver EU (Alpha) LBR179 + Apr 2021"/>
    <n v="52.64"/>
    <s v="USD"/>
    <n v="202104"/>
    <d v="2021-04-29T00:00:00"/>
    <s v="BI"/>
    <n v="50000178"/>
    <s v="LBR199"/>
    <s v="UNPBF"/>
    <s v="LBR199-1"/>
    <s v="LBR199 UNPBF - UNPBF"/>
    <x v="55"/>
    <s v="Project Driver"/>
    <s v="UNPBF"/>
    <s v="2.4.0"/>
    <s v="Local Program Staff"/>
    <s v="2.4"/>
    <s v="Local Program Staff"/>
    <s v="2"/>
    <s v="Human Resources"/>
    <s v="R"/>
    <s v="Income &amp; Expenditure"/>
  </r>
  <r>
    <s v="48999"/>
    <s v="Re-allocated costs"/>
    <s v="Re-allocation Staff Costs Administrative Officer Apr 2021"/>
    <n v="68.97"/>
    <s v="USD"/>
    <n v="202104"/>
    <d v="2021-04-29T00:00:00"/>
    <s v="BI"/>
    <n v="50000178"/>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r (Jefferson) Apr 2021"/>
    <n v="71.25"/>
    <s v="USD"/>
    <n v="202104"/>
    <d v="2021-04-29T00:00:00"/>
    <s v="BI"/>
    <n v="50000178"/>
    <s v="LBR199"/>
    <s v="UNPBF"/>
    <s v="LBR199-1"/>
    <s v="LBR199 UNPBF - UNPBF"/>
    <x v="57"/>
    <s v="Logistics Officer"/>
    <s v="UNPBF"/>
    <s v="2.5.0"/>
    <s v="Local Support Staff"/>
    <s v="2.5"/>
    <s v="Local Support Staff"/>
    <s v="2"/>
    <s v="Human Resources"/>
    <s v="R"/>
    <s v="Income &amp; Expenditure"/>
  </r>
  <r>
    <s v="48999"/>
    <s v="Re-allocated costs"/>
    <s v="Re-allocation Staff Costs MEAL Officer (Lewis) Apr 2021"/>
    <n v="72.73"/>
    <s v="USD"/>
    <n v="202104"/>
    <d v="2021-04-29T00:00:00"/>
    <s v="BI"/>
    <n v="50000178"/>
    <s v="LBR199"/>
    <s v="UNPBF"/>
    <s v="LBR199-1"/>
    <s v="LBR199 UNPBF - UNPBF"/>
    <x v="59"/>
    <s v="MEAL Officer"/>
    <s v="UNPBF"/>
    <s v="2.4.0"/>
    <s v="Local Program Staff"/>
    <s v="2.4"/>
    <s v="Local Program Staff"/>
    <s v="2"/>
    <s v="Human Resources"/>
    <s v="R"/>
    <s v="Income &amp; Expenditure"/>
  </r>
  <r>
    <s v="48999"/>
    <s v="Re-allocated costs"/>
    <s v="Re-allocation Staff Costs Finance  Officer Apr 2021"/>
    <n v="97.5"/>
    <s v="USD"/>
    <n v="202104"/>
    <d v="2021-04-29T00:00:00"/>
    <s v="BI"/>
    <n v="50000178"/>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anager of Program Quality Apr 2021"/>
    <n v="311.89999999999998"/>
    <s v="USD"/>
    <n v="202104"/>
    <d v="2021-04-29T00:00:00"/>
    <s v="BI"/>
    <n v="50000178"/>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PGM Apr 2021"/>
    <n v="420.1"/>
    <s v="USD"/>
    <n v="202104"/>
    <d v="2021-04-29T00:00:00"/>
    <s v="BI"/>
    <n v="50000178"/>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Country Director / Manager of Operations Apr 2021"/>
    <n v="600"/>
    <s v="USD"/>
    <n v="202104"/>
    <d v="2021-04-29T00:00:00"/>
    <s v="BI"/>
    <n v="50000178"/>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eacebuilding Programme Coordinator Apr 2021"/>
    <n v="803.33"/>
    <s v="USD"/>
    <n v="202104"/>
    <d v="2021-04-29T00:00:00"/>
    <s v="BI"/>
    <n v="50000178"/>
    <s v="LBR199"/>
    <s v="UNPBF"/>
    <s v="LBR199-1"/>
    <s v="LBR199 UNPBF - UNPBF"/>
    <x v="63"/>
    <s v="PB Project Coordinator"/>
    <s v="UNPBF"/>
    <s v="2.4.0"/>
    <s v="Local Program Staff"/>
    <s v="2.4"/>
    <s v="Local Program Staff"/>
    <s v="2"/>
    <s v="Human Resources"/>
    <s v="R"/>
    <s v="Income &amp; Expenditure"/>
  </r>
  <r>
    <s v="48999"/>
    <s v="Re-allocated costs"/>
    <s v="Reallocation Communication IT costs April 2021"/>
    <n v="80.86"/>
    <s v="USD"/>
    <n v="202104"/>
    <d v="2021-04-30T00:00:00"/>
    <s v="GL"/>
    <n v="11000981"/>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Consumables - Office suppliers April 2021"/>
    <n v="101.12"/>
    <s v="USD"/>
    <n v="202104"/>
    <d v="2021-04-30T00:00:00"/>
    <s v="GL"/>
    <n v="11000981"/>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Vehicle Costs - May 2021"/>
    <n v="256.82"/>
    <s v="USD"/>
    <n v="202105"/>
    <d v="2021-05-28T00:00:00"/>
    <s v="GL"/>
    <n v="11000969"/>
    <s v="LBR199"/>
    <s v="UNPBF"/>
    <s v="LBR199-1"/>
    <s v="LBR199 UNPBF - UNPBF"/>
    <x v="28"/>
    <s v="Vehicle Running Costs"/>
    <s v="UNPBF"/>
    <s v="4.3.0"/>
    <s v="Vehicle running cost"/>
    <s v="4.3"/>
    <s v="Vehicle running cost"/>
    <s v="4"/>
    <s v="Equipment (vehicle / motorcycle/other)"/>
    <s v="R"/>
    <s v="Income &amp; Expenditure"/>
  </r>
  <r>
    <s v="48999"/>
    <s v="Re-allocated costs"/>
    <s v="Re-allocation Staff Costs Office assistant/caretakers (Lydia) May 2021"/>
    <n v="39.39"/>
    <s v="USD"/>
    <n v="202105"/>
    <d v="2021-05-30T00:00:00"/>
    <s v="BI"/>
    <n v="50000179"/>
    <s v="LBR199"/>
    <s v="UNPBF"/>
    <s v="LBR199-1"/>
    <s v="LBR199 UNPBF - UNPBF"/>
    <x v="54"/>
    <s v="Office Assistant"/>
    <s v="UNPBF"/>
    <s v="2.5.0"/>
    <s v="Local Support Staff"/>
    <s v="2.5"/>
    <s v="Local Support Staff"/>
    <s v="2"/>
    <s v="Human Resources"/>
    <s v="R"/>
    <s v="Income &amp; Expenditure"/>
  </r>
  <r>
    <s v="48999"/>
    <s v="Re-allocated costs"/>
    <s v="Re-allocation Staff Costs Driver EU (Alpha) LBR179 + May 2021"/>
    <n v="52.64"/>
    <s v="USD"/>
    <n v="202105"/>
    <d v="2021-05-30T00:00:00"/>
    <s v="BI"/>
    <n v="50000179"/>
    <s v="LBR199"/>
    <s v="UNPBF"/>
    <s v="LBR199-1"/>
    <s v="LBR199 UNPBF - UNPBF"/>
    <x v="55"/>
    <s v="Project Driver"/>
    <s v="UNPBF"/>
    <s v="2.4.0"/>
    <s v="Local Program Staff"/>
    <s v="2.4"/>
    <s v="Local Program Staff"/>
    <s v="2"/>
    <s v="Human Resources"/>
    <s v="R"/>
    <s v="Income &amp; Expenditure"/>
  </r>
  <r>
    <s v="48999"/>
    <s v="Re-allocated costs"/>
    <s v="Re-allocation Staff Costs Administrative Officer May 2021"/>
    <n v="68.97"/>
    <s v="USD"/>
    <n v="202105"/>
    <d v="2021-05-30T00:00:00"/>
    <s v="BI"/>
    <n v="50000179"/>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r (Jefferson) May 2021"/>
    <n v="71.25"/>
    <s v="USD"/>
    <n v="202105"/>
    <d v="2021-05-30T00:00:00"/>
    <s v="BI"/>
    <n v="50000179"/>
    <s v="LBR199"/>
    <s v="UNPBF"/>
    <s v="LBR199-1"/>
    <s v="LBR199 UNPBF - UNPBF"/>
    <x v="57"/>
    <s v="Logistics Officer"/>
    <s v="UNPBF"/>
    <s v="2.5.0"/>
    <s v="Local Support Staff"/>
    <s v="2.5"/>
    <s v="Local Support Staff"/>
    <s v="2"/>
    <s v="Human Resources"/>
    <s v="R"/>
    <s v="Income &amp; Expenditure"/>
  </r>
  <r>
    <s v="48999"/>
    <s v="Re-allocated costs"/>
    <s v="Re-allocation Staff Costs Finance  Officer May 2021"/>
    <n v="97.5"/>
    <s v="USD"/>
    <n v="202105"/>
    <d v="2021-05-30T00:00:00"/>
    <s v="BI"/>
    <n v="50000179"/>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Country Director / Manager of Operations May 2021"/>
    <n v="893.36"/>
    <s v="USD"/>
    <n v="202105"/>
    <d v="2021-05-30T00:00:00"/>
    <s v="BI"/>
    <n v="50000179"/>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Manager of Program Quality May 2021"/>
    <n v="322.27999999999997"/>
    <s v="USD"/>
    <n v="202105"/>
    <d v="2021-05-30T00:00:00"/>
    <s v="BI"/>
    <n v="50000179"/>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PGM May 2021"/>
    <n v="430.24"/>
    <s v="USD"/>
    <n v="202105"/>
    <d v="2021-05-30T00:00:00"/>
    <s v="BI"/>
    <n v="50000179"/>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Peacebuilding Programme Coordinator May 2021"/>
    <n v="803.33"/>
    <s v="USD"/>
    <n v="202105"/>
    <d v="2021-05-30T00:00:00"/>
    <s v="BI"/>
    <n v="50000179"/>
    <s v="LBR199"/>
    <s v="UNPBF"/>
    <s v="LBR199-1"/>
    <s v="LBR199 UNPBF - UNPBF"/>
    <x v="63"/>
    <s v="PB Project Coordinator"/>
    <s v="UNPBF"/>
    <s v="2.4.0"/>
    <s v="Local Program Staff"/>
    <s v="2.4"/>
    <s v="Local Program Staff"/>
    <s v="2"/>
    <s v="Human Resources"/>
    <s v="R"/>
    <s v="Income &amp; Expenditure"/>
  </r>
  <r>
    <s v="48999"/>
    <s v="Re-allocated costs"/>
    <s v="Re-allocation Staff Costs MEAL Officer (Lewis) May 2021"/>
    <n v="1096.3"/>
    <s v="USD"/>
    <n v="202105"/>
    <d v="2021-05-30T00:00:00"/>
    <s v="BI"/>
    <n v="50000179"/>
    <s v="LBR199"/>
    <s v="UNPBF"/>
    <s v="LBR199-1"/>
    <s v="LBR199 UNPBF - UNPBF"/>
    <x v="59"/>
    <s v="MEAL Officer"/>
    <s v="UNPBF"/>
    <s v="2.4.0"/>
    <s v="Local Program Staff"/>
    <s v="2.4"/>
    <s v="Local Program Staff"/>
    <s v="2"/>
    <s v="Human Resources"/>
    <s v="R"/>
    <s v="Income &amp; Expenditure"/>
  </r>
  <r>
    <s v="48999"/>
    <s v="Re-allocated costs"/>
    <s v="Re-allocation Staff Costs Peacebuilding Programme Coordinator May 2021"/>
    <n v="2120.33"/>
    <s v="USD"/>
    <n v="202105"/>
    <d v="2021-05-30T00:00:00"/>
    <s v="BI"/>
    <n v="50000179"/>
    <s v="LBR199"/>
    <s v="UNPBF"/>
    <s v="LBR199-1"/>
    <s v="LBR199 UNPBF - UNPBF"/>
    <x v="64"/>
    <s v="Sr PB Officer"/>
    <s v="UNPBF"/>
    <s v="2.4.0"/>
    <s v="Local Program Staff"/>
    <s v="2.4"/>
    <s v="Local Program Staff"/>
    <s v="2"/>
    <s v="Human Resources"/>
    <s v="R"/>
    <s v="Income &amp; Expenditure"/>
  </r>
  <r>
    <s v="48999"/>
    <s v="Re-allocated costs"/>
    <s v="Re-Allocation Communication IT costs May 21"/>
    <n v="75.3"/>
    <s v="USD"/>
    <n v="202105"/>
    <d v="2021-05-31T00:00:00"/>
    <s v="GL"/>
    <n v="11000985"/>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Consumables - Office supplies May 21"/>
    <n v="251.24"/>
    <s v="USD"/>
    <n v="202105"/>
    <d v="2021-05-31T00:00:00"/>
    <s v="GL"/>
    <n v="11000985"/>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Vehicle Costs - June 2021"/>
    <n v="486.56"/>
    <s v="USD"/>
    <n v="202106"/>
    <d v="2021-06-28T00:00:00"/>
    <s v="GL"/>
    <n v="11000968"/>
    <s v="LBR199"/>
    <s v="UNPBF"/>
    <s v="LBR199-1"/>
    <s v="LBR199 UNPBF - UNPBF"/>
    <x v="28"/>
    <s v="Vehicle Running Costs"/>
    <s v="UNPBF"/>
    <s v="4.3.0"/>
    <s v="Vehicle running cost"/>
    <s v="4.3"/>
    <s v="Vehicle running cost"/>
    <s v="4"/>
    <s v="Equipment (vehicle / motorcycle/other)"/>
    <s v="R"/>
    <s v="Income &amp; Expenditure"/>
  </r>
  <r>
    <s v="48999"/>
    <s v="Re-allocated costs"/>
    <s v="Re-allocation Staff Costs Office assistant/caretakers (Lydia) June 2021"/>
    <n v="39.39"/>
    <s v="USD"/>
    <n v="202106"/>
    <d v="2021-06-29T00:00:00"/>
    <s v="BI"/>
    <n v="50000180"/>
    <s v="LBR199"/>
    <s v="UNPBF"/>
    <s v="LBR199-1"/>
    <s v="LBR199 UNPBF - UNPBF"/>
    <x v="54"/>
    <s v="Office Assistant"/>
    <s v="UNPBF"/>
    <s v="2.5.0"/>
    <s v="Local Support Staff"/>
    <s v="2.5"/>
    <s v="Local Support Staff"/>
    <s v="2"/>
    <s v="Human Resources"/>
    <s v="R"/>
    <s v="Income &amp; Expenditure"/>
  </r>
  <r>
    <s v="48999"/>
    <s v="Re-allocated costs"/>
    <s v="Re-allocation Staff Costs Driver EU (Alpha) LBR179 + June 2021"/>
    <n v="52.64"/>
    <s v="USD"/>
    <n v="202106"/>
    <d v="2021-06-29T00:00:00"/>
    <s v="BI"/>
    <n v="50000180"/>
    <s v="LBR199"/>
    <s v="UNPBF"/>
    <s v="LBR199-1"/>
    <s v="LBR199 UNPBF - UNPBF"/>
    <x v="55"/>
    <s v="Project Driver"/>
    <s v="UNPBF"/>
    <s v="2.4.0"/>
    <s v="Local Program Staff"/>
    <s v="2.4"/>
    <s v="Local Program Staff"/>
    <s v="2"/>
    <s v="Human Resources"/>
    <s v="R"/>
    <s v="Income &amp; Expenditure"/>
  </r>
  <r>
    <s v="48999"/>
    <s v="Re-allocated costs"/>
    <s v="Re-allocation Staff Costs Administrative Officer June 2021"/>
    <n v="68.98"/>
    <s v="USD"/>
    <n v="202106"/>
    <d v="2021-06-29T00:00:00"/>
    <s v="BI"/>
    <n v="50000180"/>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r (Jefferson) June 2021"/>
    <n v="71.25"/>
    <s v="USD"/>
    <n v="202106"/>
    <d v="2021-06-29T00:00:00"/>
    <s v="BI"/>
    <n v="50000180"/>
    <s v="LBR199"/>
    <s v="UNPBF"/>
    <s v="LBR199-1"/>
    <s v="LBR199 UNPBF - UNPBF"/>
    <x v="57"/>
    <s v="Logistics Officer"/>
    <s v="UNPBF"/>
    <s v="2.5.0"/>
    <s v="Local Support Staff"/>
    <s v="2.5"/>
    <s v="Local Support Staff"/>
    <s v="2"/>
    <s v="Human Resources"/>
    <s v="R"/>
    <s v="Income &amp; Expenditure"/>
  </r>
  <r>
    <s v="48999"/>
    <s v="Re-allocated costs"/>
    <s v="Re-allocation Staff Costs Finance  Officer June 2021"/>
    <n v="97.5"/>
    <s v="USD"/>
    <n v="202106"/>
    <d v="2021-06-29T00:00:00"/>
    <s v="BI"/>
    <n v="50000180"/>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Trainee MoO June 2021"/>
    <n v="117.61"/>
    <s v="USD"/>
    <n v="202106"/>
    <d v="2021-06-29T00:00:00"/>
    <s v="BI"/>
    <n v="50000180"/>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MEAL Officer (Lewis) June 2021"/>
    <n v="256.06"/>
    <s v="USD"/>
    <n v="202106"/>
    <d v="2021-06-29T00:00:00"/>
    <s v="BI"/>
    <n v="50000180"/>
    <s v="LBR199"/>
    <s v="UNPBF"/>
    <s v="LBR199-1"/>
    <s v="LBR199 UNPBF - UNPBF"/>
    <x v="59"/>
    <s v="MEAL Officer"/>
    <s v="UNPBF"/>
    <s v="2.4.0"/>
    <s v="Local Program Staff"/>
    <s v="2.4"/>
    <s v="Local Program Staff"/>
    <s v="2"/>
    <s v="Human Resources"/>
    <s v="R"/>
    <s v="Income &amp; Expenditure"/>
  </r>
  <r>
    <s v="48999"/>
    <s v="Re-allocated costs"/>
    <s v="Re-allocation Staff Costs Manager of Program Quality June 2021"/>
    <n v="257.67"/>
    <s v="USD"/>
    <n v="202106"/>
    <d v="2021-06-29T00:00:00"/>
    <s v="BI"/>
    <n v="50000180"/>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Manager of Operations June 2021"/>
    <n v="262.85000000000002"/>
    <s v="USD"/>
    <n v="202106"/>
    <d v="2021-06-29T00:00:00"/>
    <s v="BI"/>
    <n v="50000180"/>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Country Director / PGM June 2021"/>
    <n v="429.64"/>
    <s v="USD"/>
    <n v="202106"/>
    <d v="2021-06-29T00:00:00"/>
    <s v="BI"/>
    <n v="50000180"/>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Peacebuilding Programme Coordinator June 2021"/>
    <n v="803.33"/>
    <s v="USD"/>
    <n v="202106"/>
    <d v="2021-06-29T00:00:00"/>
    <s v="BI"/>
    <n v="50000180"/>
    <s v="LBR199"/>
    <s v="UNPBF"/>
    <s v="LBR199-1"/>
    <s v="LBR199 UNPBF - UNPBF"/>
    <x v="63"/>
    <s v="PB Project Coordinator"/>
    <s v="UNPBF"/>
    <s v="2.4.0"/>
    <s v="Local Program Staff"/>
    <s v="2.4"/>
    <s v="Local Program Staff"/>
    <s v="2"/>
    <s v="Human Resources"/>
    <s v="R"/>
    <s v="Income &amp; Expenditure"/>
  </r>
  <r>
    <s v="48999"/>
    <s v="Re-allocated costs"/>
    <s v="Re-allocation Staff Costs Peacebuilding Officer June 2021"/>
    <n v="2120.33"/>
    <s v="USD"/>
    <n v="202106"/>
    <d v="2021-06-29T00:00:00"/>
    <s v="BI"/>
    <n v="50000180"/>
    <s v="LBR199"/>
    <s v="UNPBF"/>
    <s v="LBR199-1"/>
    <s v="LBR199 UNPBF - UNPBF"/>
    <x v="64"/>
    <s v="Sr PB Officer"/>
    <s v="UNPBF"/>
    <s v="2.4.0"/>
    <s v="Local Program Staff"/>
    <s v="2.4"/>
    <s v="Local Program Staff"/>
    <s v="2"/>
    <s v="Human Resources"/>
    <s v="R"/>
    <s v="Income &amp; Expenditure"/>
  </r>
  <r>
    <s v="48999"/>
    <s v="Re-allocated costs"/>
    <s v="Re-Allocation Communication IT costs Jun 21"/>
    <n v="85.23"/>
    <s v="USD"/>
    <n v="202106"/>
    <d v="2021-06-30T00:00:00"/>
    <s v="GL"/>
    <n v="11000986"/>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Consumables - Office supplies Jun 21"/>
    <n v="1113.19"/>
    <s v="USD"/>
    <n v="202106"/>
    <d v="2021-06-30T00:00:00"/>
    <s v="GL"/>
    <n v="11000986"/>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Staff Costs Officer Asst. July 2021"/>
    <n v="39.39"/>
    <s v="USD"/>
    <n v="202107"/>
    <d v="2021-07-29T00:00:00"/>
    <s v="BI"/>
    <n v="50000192"/>
    <s v="LBR199"/>
    <s v="UNPBF"/>
    <s v="LBR199-1"/>
    <s v="LBR199 UNPBF - UNPBF"/>
    <x v="54"/>
    <s v="Office Assistant"/>
    <s v="UNPBF"/>
    <s v="2.5.0"/>
    <s v="Local Support Staff"/>
    <s v="2.5"/>
    <s v="Local Support Staff"/>
    <s v="2"/>
    <s v="Human Resources"/>
    <s v="R"/>
    <s v="Income &amp; Expenditure"/>
  </r>
  <r>
    <s v="48999"/>
    <s v="Re-allocated costs"/>
    <s v="Re-allocation Staff Costs Administration Officer July 2021"/>
    <n v="68.97"/>
    <s v="USD"/>
    <n v="202107"/>
    <d v="2021-07-29T00:00:00"/>
    <s v="BI"/>
    <n v="50000192"/>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 July 2021"/>
    <n v="73.52"/>
    <s v="USD"/>
    <n v="202107"/>
    <d v="2021-07-29T00:00:00"/>
    <s v="BI"/>
    <n v="50000192"/>
    <s v="LBR199"/>
    <s v="UNPBF"/>
    <s v="LBR199-1"/>
    <s v="LBR199 UNPBF - UNPBF"/>
    <x v="57"/>
    <s v="Logistics Officer"/>
    <s v="UNPBF"/>
    <s v="2.5.0"/>
    <s v="Local Support Staff"/>
    <s v="2.5"/>
    <s v="Local Support Staff"/>
    <s v="2"/>
    <s v="Human Resources"/>
    <s v="R"/>
    <s v="Income &amp; Expenditure"/>
  </r>
  <r>
    <s v="48999"/>
    <s v="Re-allocated costs"/>
    <s v="Re-allocation Staff Costs Project Accountant July 2021"/>
    <n v="77.8"/>
    <s v="USD"/>
    <n v="202107"/>
    <d v="2021-07-29T00:00:00"/>
    <s v="BI"/>
    <n v="50000192"/>
    <s v="LBR199"/>
    <s v="UNPBF"/>
    <s v="LBR199-1"/>
    <s v="LBR199 UNPBF - UNPBF"/>
    <x v="64"/>
    <s v="Sr PB Officer"/>
    <s v="UNPBF"/>
    <s v="2.4.0"/>
    <s v="Local Program Staff"/>
    <s v="2.4"/>
    <s v="Local Program Staff"/>
    <s v="2"/>
    <s v="Human Resources"/>
    <s v="R"/>
    <s v="Income &amp; Expenditure"/>
  </r>
  <r>
    <s v="48999"/>
    <s v="Re-allocated costs"/>
    <s v="Re-allocation Staff Costs Finance and Operations Coord. July 2021"/>
    <n v="99.55"/>
    <s v="USD"/>
    <n v="202107"/>
    <d v="2021-07-29T00:00:00"/>
    <s v="BI"/>
    <n v="50000192"/>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oO Trainee July 2021"/>
    <n v="115.15"/>
    <s v="USD"/>
    <n v="202107"/>
    <d v="2021-07-29T00:00:00"/>
    <s v="BI"/>
    <n v="50000192"/>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MoO July 2021"/>
    <n v="339.33"/>
    <s v="USD"/>
    <n v="202107"/>
    <d v="2021-07-29T00:00:00"/>
    <s v="BI"/>
    <n v="50000192"/>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QM July 2021"/>
    <n v="375"/>
    <s v="USD"/>
    <n v="202107"/>
    <d v="2021-07-29T00:00:00"/>
    <s v="BI"/>
    <n v="50000192"/>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Country Director / PGM July 2021"/>
    <n v="423.98"/>
    <s v="USD"/>
    <n v="202107"/>
    <d v="2021-07-29T00:00:00"/>
    <s v="BI"/>
    <n v="50000192"/>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Driver July 2021"/>
    <n v="485.39"/>
    <s v="USD"/>
    <n v="202107"/>
    <d v="2021-07-29T00:00:00"/>
    <s v="BI"/>
    <n v="50000192"/>
    <s v="LBR199"/>
    <s v="UNPBF"/>
    <s v="LBR199-1"/>
    <s v="LBR199 UNPBF - UNPBF"/>
    <x v="55"/>
    <s v="Project Driver"/>
    <s v="UNPBF"/>
    <s v="2.4.0"/>
    <s v="Local Program Staff"/>
    <s v="2.4"/>
    <s v="Local Program Staff"/>
    <s v="2"/>
    <s v="Human Resources"/>
    <s v="R"/>
    <s v="Income &amp; Expenditure"/>
  </r>
  <r>
    <s v="48999"/>
    <s v="Re-allocated costs"/>
    <s v="Re-allocation Staff Costs MEAL July 2021"/>
    <n v="1400.74"/>
    <s v="USD"/>
    <n v="202107"/>
    <d v="2021-07-29T00:00:00"/>
    <s v="BI"/>
    <n v="50000192"/>
    <s v="LBR199"/>
    <s v="UNPBF"/>
    <s v="LBR199-1"/>
    <s v="LBR199 UNPBF - UNPBF"/>
    <x v="59"/>
    <s v="MEAL Officer"/>
    <s v="UNPBF"/>
    <s v="2.4.0"/>
    <s v="Local Program Staff"/>
    <s v="2.4"/>
    <s v="Local Program Staff"/>
    <s v="2"/>
    <s v="Human Resources"/>
    <s v="R"/>
    <s v="Income &amp; Expenditure"/>
  </r>
  <r>
    <s v="48999"/>
    <s v="Re-allocated costs"/>
    <s v="Re-allocation Staff Costs Peace Building Coord. July 2021"/>
    <n v="803.33"/>
    <s v="USD"/>
    <n v="202107"/>
    <d v="2021-07-29T00:00:00"/>
    <s v="BI"/>
    <n v="50000192"/>
    <s v="LBR199"/>
    <s v="UNPBF"/>
    <s v="LBR199-1"/>
    <s v="LBR199 UNPBF - UNPBF"/>
    <x v="63"/>
    <s v="PB Project Coordinator"/>
    <s v="UNPBF"/>
    <s v="2.4.0"/>
    <s v="Local Program Staff"/>
    <s v="2.4"/>
    <s v="Local Program Staff"/>
    <s v="2"/>
    <s v="Human Resources"/>
    <s v="R"/>
    <s v="Income &amp; Expenditure"/>
  </r>
  <r>
    <s v="48999"/>
    <s v="Re-allocated costs"/>
    <s v="Re-Allocation Communication IT costs July 21"/>
    <n v="94.05"/>
    <s v="USD"/>
    <n v="202107"/>
    <d v="2021-07-29T00:00:00"/>
    <s v="BI"/>
    <n v="50000208"/>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Depreciation and others"/>
    <n v="107.03"/>
    <s v="USD"/>
    <n v="202107"/>
    <d v="2021-07-29T00:00:00"/>
    <s v="BI"/>
    <n v="50000208"/>
    <s v="LBR199"/>
    <s v="UNPBF"/>
    <s v="LBR199-1"/>
    <s v="LBR199 UNPBF - UNPBF"/>
    <x v="19"/>
    <s v="Tablets"/>
    <s v="UNPBF"/>
    <s v="4.6.0"/>
    <s v="Depreciation others"/>
    <s v="4.6"/>
    <s v="Depreciation others"/>
    <s v="4"/>
    <s v="Equipment (vehicle / motorcycle/other)"/>
    <s v="R"/>
    <s v="Income &amp; Expenditure"/>
  </r>
  <r>
    <s v="48999"/>
    <s v="Re-allocated costs"/>
    <s v="Re-Allocation Depreciation and others"/>
    <n v="243.73"/>
    <s v="USD"/>
    <n v="202107"/>
    <d v="2021-07-29T00:00:00"/>
    <s v="BI"/>
    <n v="50000208"/>
    <s v="LBR199"/>
    <s v="UNPBF"/>
    <s v="LBR199-1"/>
    <s v="LBR199 UNPBF - UNPBF"/>
    <x v="40"/>
    <s v="Laptop MEAL"/>
    <s v="UNPBF"/>
    <s v="4.6.0"/>
    <s v="Depreciation others"/>
    <s v="4.6"/>
    <s v="Depreciation others"/>
    <s v="4"/>
    <s v="Equipment (vehicle / motorcycle/other)"/>
    <s v="R"/>
    <s v="Income &amp; Expenditure"/>
  </r>
  <r>
    <s v="48999"/>
    <s v="Re-allocated costs"/>
    <s v="Re-Allocation Consumables - Office supplies July 21"/>
    <n v="249.81"/>
    <s v="USD"/>
    <n v="202107"/>
    <d v="2021-07-29T00:00:00"/>
    <s v="BI"/>
    <n v="50000208"/>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Vehicle Costs - July 2021"/>
    <n v="741.57"/>
    <s v="USD"/>
    <n v="202107"/>
    <d v="2021-07-30T00:00:00"/>
    <s v="GL"/>
    <n v="11001199"/>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August 2021"/>
    <n v="43.48"/>
    <s v="USD"/>
    <n v="202108"/>
    <d v="2021-08-30T00:00:00"/>
    <s v="GL"/>
    <n v="11001198"/>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August 2021"/>
    <n v="169.48"/>
    <s v="USD"/>
    <n v="202108"/>
    <d v="2021-08-30T00:00:00"/>
    <s v="GL"/>
    <n v="11001242"/>
    <s v="LBR199"/>
    <s v="UNPBF"/>
    <s v="LBR199-1"/>
    <s v="LBR199 UNPBF - UNPBF"/>
    <x v="28"/>
    <s v="Vehicle Running Costs"/>
    <s v="UNPBF"/>
    <s v="4.3.0"/>
    <s v="Vehicle running cost"/>
    <s v="4.3"/>
    <s v="Vehicle running cost"/>
    <s v="4"/>
    <s v="Equipment (vehicle / motorcycle/other)"/>
    <s v="R"/>
    <s v="Income &amp; Expenditure"/>
  </r>
  <r>
    <s v="48999"/>
    <s v="Re-allocated costs"/>
    <s v="Re-allocation Staff Costs Officer Asst. Aug 2021"/>
    <n v="39.39"/>
    <s v="USD"/>
    <n v="202108"/>
    <d v="2021-08-30T00:00:00"/>
    <s v="BI"/>
    <n v="50000198"/>
    <s v="LBR199"/>
    <s v="UNPBF"/>
    <s v="LBR199-1"/>
    <s v="LBR199 UNPBF - UNPBF"/>
    <x v="54"/>
    <s v="Office Assistant"/>
    <s v="UNPBF"/>
    <s v="2.5.0"/>
    <s v="Local Support Staff"/>
    <s v="2.5"/>
    <s v="Local Support Staff"/>
    <s v="2"/>
    <s v="Human Resources"/>
    <s v="R"/>
    <s v="Income &amp; Expenditure"/>
  </r>
  <r>
    <s v="48999"/>
    <s v="Re-allocated costs"/>
    <s v="Re-allocation Staff Costs Administration Officer Aug 2021"/>
    <n v="68.97"/>
    <s v="USD"/>
    <n v="202108"/>
    <d v="2021-08-30T00:00:00"/>
    <s v="BI"/>
    <n v="50000198"/>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 Aug 2021"/>
    <n v="73.52"/>
    <s v="USD"/>
    <n v="202108"/>
    <d v="2021-08-30T00:00:00"/>
    <s v="BI"/>
    <n v="50000198"/>
    <s v="LBR199"/>
    <s v="UNPBF"/>
    <s v="LBR199-1"/>
    <s v="LBR199 UNPBF - UNPBF"/>
    <x v="57"/>
    <s v="Logistics Officer"/>
    <s v="UNPBF"/>
    <s v="2.5.0"/>
    <s v="Local Support Staff"/>
    <s v="2.5"/>
    <s v="Local Support Staff"/>
    <s v="2"/>
    <s v="Human Resources"/>
    <s v="R"/>
    <s v="Income &amp; Expenditure"/>
  </r>
  <r>
    <s v="48999"/>
    <s v="Re-allocated costs"/>
    <s v="Re-allocation Staff Costs Project Accountant Aug 2021"/>
    <n v="77.8"/>
    <s v="USD"/>
    <n v="202108"/>
    <d v="2021-08-30T00:00:00"/>
    <s v="BI"/>
    <n v="50000198"/>
    <s v="LBR199"/>
    <s v="UNPBF"/>
    <s v="LBR199-1"/>
    <s v="LBR199 UNPBF - UNPBF"/>
    <x v="64"/>
    <s v="Sr PB Officer"/>
    <s v="UNPBF"/>
    <s v="2.4.0"/>
    <s v="Local Program Staff"/>
    <s v="2.4"/>
    <s v="Local Program Staff"/>
    <s v="2"/>
    <s v="Human Resources"/>
    <s v="R"/>
    <s v="Income &amp; Expenditure"/>
  </r>
  <r>
    <s v="48999"/>
    <s v="Re-allocated costs"/>
    <s v="Re-allocation Staff Costs Finance and Operations Coord. Aug 2021"/>
    <n v="99.18"/>
    <s v="USD"/>
    <n v="202108"/>
    <d v="2021-08-30T00:00:00"/>
    <s v="BI"/>
    <n v="50000198"/>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oO Trainee Aug 2021"/>
    <n v="115"/>
    <s v="USD"/>
    <n v="202108"/>
    <d v="2021-08-30T00:00:00"/>
    <s v="BI"/>
    <n v="50000198"/>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MoO Aug 2021"/>
    <n v="343.69"/>
    <s v="USD"/>
    <n v="202108"/>
    <d v="2021-08-30T00:00:00"/>
    <s v="BI"/>
    <n v="50000198"/>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QM Aug 2021"/>
    <n v="375"/>
    <s v="USD"/>
    <n v="202108"/>
    <d v="2021-08-30T00:00:00"/>
    <s v="BI"/>
    <n v="50000198"/>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Country Director / PGM Aug 2021"/>
    <n v="427.96"/>
    <s v="USD"/>
    <n v="202108"/>
    <d v="2021-08-30T00:00:00"/>
    <s v="BI"/>
    <n v="50000198"/>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Driver Aug 2021"/>
    <n v="485.39"/>
    <s v="USD"/>
    <n v="202108"/>
    <d v="2021-08-30T00:00:00"/>
    <s v="BI"/>
    <n v="50000198"/>
    <s v="LBR199"/>
    <s v="UNPBF"/>
    <s v="LBR199-1"/>
    <s v="LBR199 UNPBF - UNPBF"/>
    <x v="55"/>
    <s v="Project Driver"/>
    <s v="UNPBF"/>
    <s v="2.4.0"/>
    <s v="Local Program Staff"/>
    <s v="2.4"/>
    <s v="Local Program Staff"/>
    <s v="2"/>
    <s v="Human Resources"/>
    <s v="R"/>
    <s v="Income &amp; Expenditure"/>
  </r>
  <r>
    <s v="48999"/>
    <s v="Re-allocated costs"/>
    <s v="Re-allocation Staff Costs MEAL Aug 2021"/>
    <n v="1390.72"/>
    <s v="USD"/>
    <n v="202108"/>
    <d v="2021-08-30T00:00:00"/>
    <s v="BI"/>
    <n v="50000198"/>
    <s v="LBR199"/>
    <s v="UNPBF"/>
    <s v="LBR199-1"/>
    <s v="LBR199 UNPBF - UNPBF"/>
    <x v="59"/>
    <s v="MEAL Officer"/>
    <s v="UNPBF"/>
    <s v="2.4.0"/>
    <s v="Local Program Staff"/>
    <s v="2.4"/>
    <s v="Local Program Staff"/>
    <s v="2"/>
    <s v="Human Resources"/>
    <s v="R"/>
    <s v="Income &amp; Expenditure"/>
  </r>
  <r>
    <s v="48999"/>
    <s v="Re-allocated costs"/>
    <s v="Re-allocation Staff Costs Peace Building Coord. Aug 2021"/>
    <n v="803.33"/>
    <s v="USD"/>
    <n v="202108"/>
    <d v="2021-08-30T00:00:00"/>
    <s v="BI"/>
    <n v="50000198"/>
    <s v="LBR199"/>
    <s v="UNPBF"/>
    <s v="LBR199-1"/>
    <s v="LBR199 UNPBF - UNPBF"/>
    <x v="63"/>
    <s v="PB Project Coordinator"/>
    <s v="UNPBF"/>
    <s v="2.4.0"/>
    <s v="Local Program Staff"/>
    <s v="2.4"/>
    <s v="Local Program Staff"/>
    <s v="2"/>
    <s v="Human Resources"/>
    <s v="R"/>
    <s v="Income &amp; Expenditure"/>
  </r>
  <r>
    <s v="48999"/>
    <s v="Re-allocated costs"/>
    <s v="Re-Allocation Communication IT costs Aug 21"/>
    <n v="85.7"/>
    <s v="USD"/>
    <n v="202108"/>
    <d v="2021-08-30T00:00:00"/>
    <s v="BI"/>
    <n v="50000210"/>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Depreciation and others"/>
    <n v="106.89"/>
    <s v="USD"/>
    <n v="202108"/>
    <d v="2021-08-30T00:00:00"/>
    <s v="BI"/>
    <n v="50000210"/>
    <s v="LBR199"/>
    <s v="UNPBF"/>
    <s v="LBR199-1"/>
    <s v="LBR199 UNPBF - UNPBF"/>
    <x v="19"/>
    <s v="Tablets"/>
    <s v="UNPBF"/>
    <s v="4.6.0"/>
    <s v="Depreciation others"/>
    <s v="4.6"/>
    <s v="Depreciation others"/>
    <s v="4"/>
    <s v="Equipment (vehicle / motorcycle/other)"/>
    <s v="R"/>
    <s v="Income &amp; Expenditure"/>
  </r>
  <r>
    <s v="48999"/>
    <s v="Re-allocated costs"/>
    <s v="Re-Allocation Depreciation and others"/>
    <n v="267.20999999999998"/>
    <s v="USD"/>
    <n v="202108"/>
    <d v="2021-08-30T00:00:00"/>
    <s v="BI"/>
    <n v="50000210"/>
    <s v="LBR199"/>
    <s v="UNPBF"/>
    <s v="LBR199-1"/>
    <s v="LBR199 UNPBF - UNPBF"/>
    <x v="40"/>
    <s v="Laptop MEAL"/>
    <s v="UNPBF"/>
    <s v="4.6.0"/>
    <s v="Depreciation others"/>
    <s v="4.6"/>
    <s v="Depreciation others"/>
    <s v="4"/>
    <s v="Equipment (vehicle / motorcycle/other)"/>
    <s v="R"/>
    <s v="Income &amp; Expenditure"/>
  </r>
  <r>
    <s v="48999"/>
    <s v="Re-allocated costs"/>
    <s v="Re-Allocation Consumables - Office supplies Aug 21"/>
    <n v="308.02999999999997"/>
    <s v="USD"/>
    <n v="202108"/>
    <d v="2021-08-30T00:00:00"/>
    <s v="BI"/>
    <n v="50000210"/>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Communication IT costs Sept 21"/>
    <n v="217.11"/>
    <s v="USD"/>
    <n v="202109"/>
    <d v="2021-09-28T00:00:00"/>
    <s v="BI"/>
    <n v="50000232"/>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Consumables - Office supplies Sept 21"/>
    <n v="837.53"/>
    <s v="USD"/>
    <n v="202109"/>
    <d v="2021-09-28T00:00:00"/>
    <s v="BI"/>
    <n v="50000232"/>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Vehicle Costs - September 2021"/>
    <n v="598.80999999999995"/>
    <s v="USD"/>
    <n v="202109"/>
    <d v="2021-09-29T00:00:00"/>
    <s v="GL"/>
    <n v="11001239"/>
    <s v="LBR199"/>
    <s v="UNPBF"/>
    <s v="LBR199-1"/>
    <s v="LBR199 UNPBF - UNPBF"/>
    <x v="28"/>
    <s v="Vehicle Running Costs"/>
    <s v="UNPBF"/>
    <s v="4.3.0"/>
    <s v="Vehicle running cost"/>
    <s v="4.3"/>
    <s v="Vehicle running cost"/>
    <s v="4"/>
    <s v="Equipment (vehicle / motorcycle/other)"/>
    <s v="R"/>
    <s v="Income &amp; Expenditure"/>
  </r>
  <r>
    <s v="48999"/>
    <s v="Re-allocated costs"/>
    <s v="Corr of staff loan repayment for Varney Sackie"/>
    <n v="-719.4"/>
    <s v="USD"/>
    <n v="202109"/>
    <d v="2021-09-29T00:00:00"/>
    <s v="GL"/>
    <n v="11001347"/>
    <s v="LBR199"/>
    <s v="UNPBF"/>
    <s v="LBR199-1"/>
    <s v="LBR199 UNPBF - UNPBF"/>
    <x v="55"/>
    <s v="Project Driver"/>
    <s v="UNPBF"/>
    <s v="2.4.0"/>
    <s v="Local Program Staff"/>
    <s v="2.4"/>
    <s v="Local Program Staff"/>
    <s v="2"/>
    <s v="Human Resources"/>
    <s v="R"/>
    <s v="Income &amp; Expenditure"/>
  </r>
  <r>
    <s v="48999"/>
    <s v="Re-allocated costs"/>
    <s v="Corr of staff medical Jan- Sept 21"/>
    <n v="-413.03"/>
    <s v="USD"/>
    <n v="202109"/>
    <d v="2021-09-29T00:00:00"/>
    <s v="GL"/>
    <n v="11001741"/>
    <s v="LBR199"/>
    <s v="UNPBF"/>
    <s v="LBR199-1"/>
    <s v="LBR199 UNPBF - UNPBF"/>
    <x v="26"/>
    <s v="Additional Personnel Costs"/>
    <s v="UNPBF"/>
    <s v="1.6.0"/>
    <s v="Local Partner Support Costs"/>
    <s v="1.6"/>
    <s v="Local Partner Support Costs"/>
    <s v="1"/>
    <s v="Direct Activity Costs"/>
    <s v="R"/>
    <s v="Income &amp; Expenditure"/>
  </r>
  <r>
    <s v="48999"/>
    <s v="Re-allocated costs"/>
    <s v="Re-allocation Staff Costs Officer Asst. Aug 2021"/>
    <n v="39.39"/>
    <s v="USD"/>
    <n v="202109"/>
    <d v="2021-09-29T00:00:00"/>
    <s v="BI"/>
    <n v="50000213"/>
    <s v="LBR199"/>
    <s v="UNPBF"/>
    <s v="LBR199-1"/>
    <s v="LBR199 UNPBF - UNPBF"/>
    <x v="54"/>
    <s v="Office Assistant"/>
    <s v="UNPBF"/>
    <s v="2.5.0"/>
    <s v="Local Support Staff"/>
    <s v="2.5"/>
    <s v="Local Support Staff"/>
    <s v="2"/>
    <s v="Human Resources"/>
    <s v="R"/>
    <s v="Income &amp; Expenditure"/>
  </r>
  <r>
    <s v="48999"/>
    <s v="Re-allocated costs"/>
    <s v="Re-allocation Staff Costs Administration Officer Aug 2021"/>
    <n v="68.97"/>
    <s v="USD"/>
    <n v="202109"/>
    <d v="2021-09-29T00:00:00"/>
    <s v="BI"/>
    <n v="50000213"/>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 Aug 2021"/>
    <n v="73.52"/>
    <s v="USD"/>
    <n v="202109"/>
    <d v="2021-09-29T00:00:00"/>
    <s v="BI"/>
    <n v="50000213"/>
    <s v="LBR199"/>
    <s v="UNPBF"/>
    <s v="LBR199-1"/>
    <s v="LBR199 UNPBF - UNPBF"/>
    <x v="57"/>
    <s v="Logistics Officer"/>
    <s v="UNPBF"/>
    <s v="2.5.0"/>
    <s v="Local Support Staff"/>
    <s v="2.5"/>
    <s v="Local Support Staff"/>
    <s v="2"/>
    <s v="Human Resources"/>
    <s v="R"/>
    <s v="Income &amp; Expenditure"/>
  </r>
  <r>
    <s v="48999"/>
    <s v="Re-allocated costs"/>
    <s v="Re-allocation Staff Costs Project Accountant Aug 2021"/>
    <n v="77.8"/>
    <s v="USD"/>
    <n v="202109"/>
    <d v="2021-09-29T00:00:00"/>
    <s v="BI"/>
    <n v="50000213"/>
    <s v="LBR199"/>
    <s v="UNPBF"/>
    <s v="LBR199-1"/>
    <s v="LBR199 UNPBF - UNPBF"/>
    <x v="64"/>
    <s v="Sr PB Officer"/>
    <s v="UNPBF"/>
    <s v="2.4.0"/>
    <s v="Local Program Staff"/>
    <s v="2.4"/>
    <s v="Local Program Staff"/>
    <s v="2"/>
    <s v="Human Resources"/>
    <s v="R"/>
    <s v="Income &amp; Expenditure"/>
  </r>
  <r>
    <s v="48999"/>
    <s v="Re-allocated costs"/>
    <s v="Re-allocation Staff Costs Finance and Operations Coord. Aug 2021"/>
    <n v="99.17"/>
    <s v="USD"/>
    <n v="202109"/>
    <d v="2021-09-29T00:00:00"/>
    <s v="BI"/>
    <n v="50000213"/>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oO Trainee Aug 2021"/>
    <n v="114.3"/>
    <s v="USD"/>
    <n v="202109"/>
    <d v="2021-09-29T00:00:00"/>
    <s v="BI"/>
    <n v="50000213"/>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QM Aug 2021"/>
    <n v="375"/>
    <s v="USD"/>
    <n v="202109"/>
    <d v="2021-09-29T00:00:00"/>
    <s v="BI"/>
    <n v="50000213"/>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MoO Aug 2021"/>
    <n v="395.08"/>
    <s v="USD"/>
    <n v="202109"/>
    <d v="2021-09-29T00:00:00"/>
    <s v="BI"/>
    <n v="50000213"/>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Country Director / PGM Aug 2021"/>
    <n v="425.93"/>
    <s v="USD"/>
    <n v="202109"/>
    <d v="2021-09-29T00:00:00"/>
    <s v="BI"/>
    <n v="50000213"/>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Driver Aug 2021"/>
    <n v="485.39"/>
    <s v="USD"/>
    <n v="202109"/>
    <d v="2021-09-29T00:00:00"/>
    <s v="BI"/>
    <n v="50000213"/>
    <s v="LBR199"/>
    <s v="UNPBF"/>
    <s v="LBR199-1"/>
    <s v="LBR199 UNPBF - UNPBF"/>
    <x v="55"/>
    <s v="Project Driver"/>
    <s v="UNPBF"/>
    <s v="2.4.0"/>
    <s v="Local Program Staff"/>
    <s v="2.4"/>
    <s v="Local Program Staff"/>
    <s v="2"/>
    <s v="Human Resources"/>
    <s v="R"/>
    <s v="Income &amp; Expenditure"/>
  </r>
  <r>
    <s v="48999"/>
    <s v="Re-allocated costs"/>
    <s v="Re-allocation Staff Costs MEAL Aug 2021"/>
    <n v="1390.72"/>
    <s v="USD"/>
    <n v="202109"/>
    <d v="2021-09-29T00:00:00"/>
    <s v="BI"/>
    <n v="50000213"/>
    <s v="LBR199"/>
    <s v="UNPBF"/>
    <s v="LBR199-1"/>
    <s v="LBR199 UNPBF - UNPBF"/>
    <x v="59"/>
    <s v="MEAL Officer"/>
    <s v="UNPBF"/>
    <s v="2.4.0"/>
    <s v="Local Program Staff"/>
    <s v="2.4"/>
    <s v="Local Program Staff"/>
    <s v="2"/>
    <s v="Human Resources"/>
    <s v="R"/>
    <s v="Income &amp; Expenditure"/>
  </r>
  <r>
    <s v="48999"/>
    <s v="Re-allocated costs"/>
    <s v="Re-allocation Staff Costs Peace Building Coord. Aug 2021"/>
    <n v="803.33"/>
    <s v="USD"/>
    <n v="202109"/>
    <d v="2021-09-29T00:00:00"/>
    <s v="BI"/>
    <n v="50000213"/>
    <s v="LBR199"/>
    <s v="UNPBF"/>
    <s v="LBR199-1"/>
    <s v="LBR199 UNPBF - UNPBF"/>
    <x v="63"/>
    <s v="PB Project Coordinator"/>
    <s v="UNPBF"/>
    <s v="2.4.0"/>
    <s v="Local Program Staff"/>
    <s v="2.4"/>
    <s v="Local Program Staff"/>
    <s v="2"/>
    <s v="Human Resources"/>
    <s v="R"/>
    <s v="Income &amp; Expenditure"/>
  </r>
  <r>
    <s v="48999"/>
    <s v="Re-allocated costs"/>
    <s v="Reallocation Vehicle Costs - October 2021"/>
    <n v="551.83000000000004"/>
    <s v="USD"/>
    <n v="202110"/>
    <d v="2021-10-29T00:00:00"/>
    <s v="GL"/>
    <n v="11001449"/>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October 2021 Maint."/>
    <n v="1659.84"/>
    <s v="USD"/>
    <n v="202110"/>
    <d v="2021-10-29T00:00:00"/>
    <s v="GL"/>
    <n v="11001460"/>
    <s v="LBR199"/>
    <s v="UNPBF"/>
    <s v="LBR199-1"/>
    <s v="LBR199 UNPBF - UNPBF"/>
    <x v="28"/>
    <s v="Vehicle Running Costs"/>
    <s v="UNPBF"/>
    <s v="4.3.0"/>
    <s v="Vehicle running cost"/>
    <s v="4.3"/>
    <s v="Vehicle running cost"/>
    <s v="4"/>
    <s v="Equipment (vehicle / motorcycle/other)"/>
    <s v="R"/>
    <s v="Income &amp; Expenditure"/>
  </r>
  <r>
    <s v="48999"/>
    <s v="Re-allocated costs"/>
    <s v="Re-allocation Staff Costs Officer Asst. Oct 2021"/>
    <n v="39.39"/>
    <s v="USD"/>
    <n v="202110"/>
    <d v="2021-10-29T00:00:00"/>
    <s v="BI"/>
    <n v="50000281"/>
    <s v="LBR199"/>
    <s v="UNPBF"/>
    <s v="LBR199-1"/>
    <s v="LBR199 UNPBF - UNPBF"/>
    <x v="54"/>
    <s v="Office Assistant"/>
    <s v="UNPBF"/>
    <s v="2.5.0"/>
    <s v="Local Support Staff"/>
    <s v="2.5"/>
    <s v="Local Support Staff"/>
    <s v="2"/>
    <s v="Human Resources"/>
    <s v="R"/>
    <s v="Income &amp; Expenditure"/>
  </r>
  <r>
    <s v="48999"/>
    <s v="Re-allocated costs"/>
    <s v="Re-allocation Staff Costs Administration Officer Oct 2021"/>
    <n v="68.97"/>
    <s v="USD"/>
    <n v="202110"/>
    <d v="2021-10-29T00:00:00"/>
    <s v="BI"/>
    <n v="50000281"/>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r Oct 2021"/>
    <n v="73.53"/>
    <s v="USD"/>
    <n v="202110"/>
    <d v="2021-10-29T00:00:00"/>
    <s v="BI"/>
    <n v="50000281"/>
    <s v="LBR199"/>
    <s v="UNPBF"/>
    <s v="LBR199-1"/>
    <s v="LBR199 UNPBF - UNPBF"/>
    <x v="57"/>
    <s v="Logistics Officer"/>
    <s v="UNPBF"/>
    <s v="2.5.0"/>
    <s v="Local Support Staff"/>
    <s v="2.5"/>
    <s v="Local Support Staff"/>
    <s v="2"/>
    <s v="Human Resources"/>
    <s v="R"/>
    <s v="Income &amp; Expenditure"/>
  </r>
  <r>
    <s v="48999"/>
    <s v="Re-allocated costs"/>
    <s v="Re-allocation Staff Costs Project Accountant Oct 2021"/>
    <n v="77.8"/>
    <s v="USD"/>
    <n v="202110"/>
    <d v="2021-10-29T00:00:00"/>
    <s v="BI"/>
    <n v="50000281"/>
    <s v="LBR199"/>
    <s v="UNPBF"/>
    <s v="LBR199-1"/>
    <s v="LBR199 UNPBF - UNPBF"/>
    <x v="64"/>
    <s v="Sr PB Officer"/>
    <s v="UNPBF"/>
    <s v="2.4.0"/>
    <s v="Local Program Staff"/>
    <s v="2.4"/>
    <s v="Local Program Staff"/>
    <s v="2"/>
    <s v="Human Resources"/>
    <s v="R"/>
    <s v="Income &amp; Expenditure"/>
  </r>
  <r>
    <s v="48999"/>
    <s v="Re-allocated costs"/>
    <s v="Re-allocation Staff Costs Finance and Operations Coord. Oct 2021"/>
    <n v="99.17"/>
    <s v="USD"/>
    <n v="202110"/>
    <d v="2021-10-29T00:00:00"/>
    <s v="BI"/>
    <n v="50000281"/>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oO Oct 2021"/>
    <n v="391.6"/>
    <s v="USD"/>
    <n v="202110"/>
    <d v="2021-10-29T00:00:00"/>
    <s v="BI"/>
    <n v="50000281"/>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QM Oct 2021"/>
    <n v="401.24"/>
    <s v="USD"/>
    <n v="202110"/>
    <d v="2021-10-29T00:00:00"/>
    <s v="BI"/>
    <n v="50000281"/>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Country Director / PGM Oct 2021"/>
    <n v="422.06"/>
    <s v="USD"/>
    <n v="202110"/>
    <d v="2021-10-29T00:00:00"/>
    <s v="BI"/>
    <n v="50000281"/>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Driver Oct 2021"/>
    <n v="485.39"/>
    <s v="USD"/>
    <n v="202110"/>
    <d v="2021-10-29T00:00:00"/>
    <s v="BI"/>
    <n v="50000281"/>
    <s v="LBR199"/>
    <s v="UNPBF"/>
    <s v="LBR199-1"/>
    <s v="LBR199 UNPBF - UNPBF"/>
    <x v="55"/>
    <s v="Project Driver"/>
    <s v="UNPBF"/>
    <s v="2.4.0"/>
    <s v="Local Program Staff"/>
    <s v="2.4"/>
    <s v="Local Program Staff"/>
    <s v="2"/>
    <s v="Human Resources"/>
    <s v="R"/>
    <s v="Income &amp; Expenditure"/>
  </r>
  <r>
    <s v="48999"/>
    <s v="Re-allocated costs"/>
    <s v="Re-allocation Staff Costs MEAL Oct 2021"/>
    <n v="1390.74"/>
    <s v="USD"/>
    <n v="202110"/>
    <d v="2021-10-29T00:00:00"/>
    <s v="BI"/>
    <n v="50000281"/>
    <s v="LBR199"/>
    <s v="UNPBF"/>
    <s v="LBR199-1"/>
    <s v="LBR199 UNPBF - UNPBF"/>
    <x v="59"/>
    <s v="MEAL Officer"/>
    <s v="UNPBF"/>
    <s v="2.4.0"/>
    <s v="Local Program Staff"/>
    <s v="2.4"/>
    <s v="Local Program Staff"/>
    <s v="2"/>
    <s v="Human Resources"/>
    <s v="R"/>
    <s v="Income &amp; Expenditure"/>
  </r>
  <r>
    <s v="48999"/>
    <s v="Re-allocated costs"/>
    <s v="Re-allocation Staff Costs Peace Building Coord. Oct 2021"/>
    <n v="803.33"/>
    <s v="USD"/>
    <n v="202110"/>
    <d v="2021-10-29T00:00:00"/>
    <s v="BI"/>
    <n v="50000281"/>
    <s v="LBR199"/>
    <s v="UNPBF"/>
    <s v="LBR199-1"/>
    <s v="LBR199 UNPBF - UNPBF"/>
    <x v="63"/>
    <s v="PB Project Coordinator"/>
    <s v="UNPBF"/>
    <s v="2.4.0"/>
    <s v="Local Program Staff"/>
    <s v="2.4"/>
    <s v="Local Program Staff"/>
    <s v="2"/>
    <s v="Human Resources"/>
    <s v="R"/>
    <s v="Income &amp; Expenditure"/>
  </r>
  <r>
    <s v="48999"/>
    <s v="Re-allocated costs"/>
    <s v="Communication, IT and subscription expenses"/>
    <n v="89.58"/>
    <s v="USD"/>
    <n v="202110"/>
    <d v="2021-10-30T00:00:00"/>
    <s v="BI"/>
    <n v="50000285"/>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Consumables - Office supplies"/>
    <n v="256.89999999999998"/>
    <s v="USD"/>
    <n v="202110"/>
    <d v="2021-10-30T00:00:00"/>
    <s v="BI"/>
    <n v="50000285"/>
    <s v="LBR199"/>
    <s v="UNPBF"/>
    <s v="LBR199-1"/>
    <s v="LBR199 UNPBF - UNPBF"/>
    <x v="18"/>
    <s v="Office Supplies"/>
    <s v="UNPBF"/>
    <s v="5.3.0"/>
    <s v="Consumables - Office supplies"/>
    <s v="5.3"/>
    <s v="Consumables - Office supplies"/>
    <s v="5"/>
    <s v="Office, supplies and (small equipment)"/>
    <s v="R"/>
    <s v="Income &amp; Expenditure"/>
  </r>
  <r>
    <s v="48999"/>
    <s v="Re-allocated costs"/>
    <s v="Communication, IT and subscription expenses"/>
    <n v="89.58"/>
    <s v="USD"/>
    <n v="202110"/>
    <d v="2021-10-30T00:00:00"/>
    <s v="BI"/>
    <n v="50000290"/>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Consumables - Office supplies"/>
    <n v="256.89999999999998"/>
    <s v="USD"/>
    <n v="202110"/>
    <d v="2021-10-30T00:00:00"/>
    <s v="BI"/>
    <n v="50000290"/>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Consumables - Office supplies"/>
    <n v="-256.89999999999998"/>
    <s v="USD"/>
    <n v="202110"/>
    <d v="2021-10-30T00:00:00"/>
    <s v="BI"/>
    <n v="50000292"/>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Communication, IT and subscription expenses"/>
    <n v="-89.58"/>
    <s v="USD"/>
    <n v="202110"/>
    <d v="2021-10-30T00:00:00"/>
    <s v="BI"/>
    <n v="50000292"/>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Vehicle Costs - November 2021 Fuel"/>
    <n v="771.96"/>
    <s v="USD"/>
    <n v="202111"/>
    <d v="2021-11-29T00:00:00"/>
    <s v="GL"/>
    <n v="11001548"/>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November 2021 Maint."/>
    <n v="1110.69"/>
    <s v="USD"/>
    <n v="202111"/>
    <d v="2021-11-29T00:00:00"/>
    <s v="GL"/>
    <n v="11001548"/>
    <s v="LBR199"/>
    <s v="UNPBF"/>
    <s v="LBR199-1"/>
    <s v="LBR199 UNPBF - UNPBF"/>
    <x v="28"/>
    <s v="Vehicle Running Costs"/>
    <s v="UNPBF"/>
    <s v="4.3.0"/>
    <s v="Vehicle running cost"/>
    <s v="4.3"/>
    <s v="Vehicle running cost"/>
    <s v="4"/>
    <s v="Equipment (vehicle / motorcycle/other)"/>
    <s v="R"/>
    <s v="Income &amp; Expenditure"/>
  </r>
  <r>
    <s v="48999"/>
    <s v="Re-allocated costs"/>
    <s v="Re-allocation Staff Costs Officer Asst. Nov 2021"/>
    <n v="39.39"/>
    <s v="USD"/>
    <n v="202111"/>
    <d v="2021-11-29T00:00:00"/>
    <s v="BI"/>
    <n v="50000288"/>
    <s v="LBR199"/>
    <s v="UNPBF"/>
    <s v="LBR199-1"/>
    <s v="LBR199 UNPBF - UNPBF"/>
    <x v="54"/>
    <s v="Office Assistant"/>
    <s v="UNPBF"/>
    <s v="2.5.0"/>
    <s v="Local Support Staff"/>
    <s v="2.5"/>
    <s v="Local Support Staff"/>
    <s v="2"/>
    <s v="Human Resources"/>
    <s v="R"/>
    <s v="Income &amp; Expenditure"/>
  </r>
  <r>
    <s v="48999"/>
    <s v="Re-allocated costs"/>
    <s v="Re-allocation Staff Costs Administration Officer Nov 2021"/>
    <n v="68.97"/>
    <s v="USD"/>
    <n v="202111"/>
    <d v="2021-11-29T00:00:00"/>
    <s v="BI"/>
    <n v="50000288"/>
    <s v="LBR199"/>
    <s v="UNPBF"/>
    <s v="LBR199-1"/>
    <s v="LBR199 UNPBF - UNPBF"/>
    <x v="56"/>
    <s v="Administration Officer"/>
    <s v="UNPBF"/>
    <s v="2.5.0"/>
    <s v="Local Support Staff"/>
    <s v="2.5"/>
    <s v="Local Support Staff"/>
    <s v="2"/>
    <s v="Human Resources"/>
    <s v="R"/>
    <s v="Income &amp; Expenditure"/>
  </r>
  <r>
    <s v="48999"/>
    <s v="Re-allocated costs"/>
    <s v="Re-allocation Staff Costs Logistics Officer Nov 2021"/>
    <n v="73.53"/>
    <s v="USD"/>
    <n v="202111"/>
    <d v="2021-11-29T00:00:00"/>
    <s v="BI"/>
    <n v="50000288"/>
    <s v="LBR199"/>
    <s v="UNPBF"/>
    <s v="LBR199-1"/>
    <s v="LBR199 UNPBF - UNPBF"/>
    <x v="57"/>
    <s v="Logistics Officer"/>
    <s v="UNPBF"/>
    <s v="2.5.0"/>
    <s v="Local Support Staff"/>
    <s v="2.5"/>
    <s v="Local Support Staff"/>
    <s v="2"/>
    <s v="Human Resources"/>
    <s v="R"/>
    <s v="Income &amp; Expenditure"/>
  </r>
  <r>
    <s v="48999"/>
    <s v="Re-allocated costs"/>
    <s v="Re-allocation Staff Costs Project Accountant Nov 2021"/>
    <n v="77.8"/>
    <s v="USD"/>
    <n v="202111"/>
    <d v="2021-11-29T00:00:00"/>
    <s v="BI"/>
    <n v="50000288"/>
    <s v="LBR199"/>
    <s v="UNPBF"/>
    <s v="LBR199-1"/>
    <s v="LBR199 UNPBF - UNPBF"/>
    <x v="64"/>
    <s v="Sr PB Officer"/>
    <s v="UNPBF"/>
    <s v="2.4.0"/>
    <s v="Local Program Staff"/>
    <s v="2.4"/>
    <s v="Local Program Staff"/>
    <s v="2"/>
    <s v="Human Resources"/>
    <s v="R"/>
    <s v="Income &amp; Expenditure"/>
  </r>
  <r>
    <s v="48999"/>
    <s v="Re-allocated costs"/>
    <s v="Re-allocation Staff Costs Finance and Operations Coord. Nov 2021"/>
    <n v="99.17"/>
    <s v="USD"/>
    <n v="202111"/>
    <d v="2021-11-29T00:00:00"/>
    <s v="BI"/>
    <n v="50000288"/>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oO Oct 2021"/>
    <n v="390.15"/>
    <s v="USD"/>
    <n v="202111"/>
    <d v="2021-11-29T00:00:00"/>
    <s v="BI"/>
    <n v="50000288"/>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QM Nov 2021"/>
    <n v="400.08"/>
    <s v="USD"/>
    <n v="202111"/>
    <d v="2021-11-29T00:00:00"/>
    <s v="BI"/>
    <n v="50000288"/>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Country Director / PGM Nov 2021"/>
    <n v="420.62"/>
    <s v="USD"/>
    <n v="202111"/>
    <d v="2021-11-29T00:00:00"/>
    <s v="BI"/>
    <n v="50000288"/>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Driver Nov 2021"/>
    <n v="485.39"/>
    <s v="USD"/>
    <n v="202111"/>
    <d v="2021-11-29T00:00:00"/>
    <s v="BI"/>
    <n v="50000288"/>
    <s v="LBR199"/>
    <s v="UNPBF"/>
    <s v="LBR199-1"/>
    <s v="LBR199 UNPBF - UNPBF"/>
    <x v="55"/>
    <s v="Project Driver"/>
    <s v="UNPBF"/>
    <s v="2.4.0"/>
    <s v="Local Program Staff"/>
    <s v="2.4"/>
    <s v="Local Program Staff"/>
    <s v="2"/>
    <s v="Human Resources"/>
    <s v="R"/>
    <s v="Income &amp; Expenditure"/>
  </r>
  <r>
    <s v="48999"/>
    <s v="Re-allocated costs"/>
    <s v="Re-allocation Staff Costs MEAL Nov 2021"/>
    <n v="1390.74"/>
    <s v="USD"/>
    <n v="202111"/>
    <d v="2021-11-29T00:00:00"/>
    <s v="BI"/>
    <n v="50000288"/>
    <s v="LBR199"/>
    <s v="UNPBF"/>
    <s v="LBR199-1"/>
    <s v="LBR199 UNPBF - UNPBF"/>
    <x v="59"/>
    <s v="MEAL Officer"/>
    <s v="UNPBF"/>
    <s v="2.4.0"/>
    <s v="Local Program Staff"/>
    <s v="2.4"/>
    <s v="Local Program Staff"/>
    <s v="2"/>
    <s v="Human Resources"/>
    <s v="R"/>
    <s v="Income &amp; Expenditure"/>
  </r>
  <r>
    <s v="48999"/>
    <s v="Re-allocated costs"/>
    <s v="Re-allocation Staff Costs Peace Building Coord. Nov 2021"/>
    <n v="803.33"/>
    <s v="USD"/>
    <n v="202111"/>
    <d v="2021-11-29T00:00:00"/>
    <s v="BI"/>
    <n v="50000288"/>
    <s v="LBR199"/>
    <s v="UNPBF"/>
    <s v="LBR199-1"/>
    <s v="LBR199 UNPBF - UNPBF"/>
    <x v="63"/>
    <s v="PB Project Coordinator"/>
    <s v="UNPBF"/>
    <s v="2.4.0"/>
    <s v="Local Program Staff"/>
    <s v="2.4"/>
    <s v="Local Program Staff"/>
    <s v="2"/>
    <s v="Human Resources"/>
    <s v="R"/>
    <s v="Income &amp; Expenditure"/>
  </r>
  <r>
    <s v="48999"/>
    <s v="Re-allocated costs"/>
    <s v="Communication, IT and subscription expenses for Nov 21"/>
    <n v="148.11000000000001"/>
    <s v="USD"/>
    <n v="202111"/>
    <d v="2021-11-29T00:00:00"/>
    <s v="BI"/>
    <n v="50000291"/>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Depreciation others for Nov 21"/>
    <n v="270.33"/>
    <s v="USD"/>
    <n v="202111"/>
    <d v="2021-11-29T00:00:00"/>
    <s v="BI"/>
    <n v="50000291"/>
    <s v="LBR199"/>
    <s v="UNPBF"/>
    <s v="LBR199-1"/>
    <s v="LBR199 UNPBF - UNPBF"/>
    <x v="19"/>
    <s v="Tablets"/>
    <s v="UNPBF"/>
    <s v="4.6.0"/>
    <s v="Depreciation others"/>
    <s v="4.6"/>
    <s v="Depreciation others"/>
    <s v="4"/>
    <s v="Equipment (vehicle / motorcycle/other)"/>
    <s v="R"/>
    <s v="Income &amp; Expenditure"/>
  </r>
  <r>
    <s v="48999"/>
    <s v="Re-allocated costs"/>
    <s v="Depreciation others for Nov 21"/>
    <n v="327.08"/>
    <s v="USD"/>
    <n v="202111"/>
    <d v="2021-11-29T00:00:00"/>
    <s v="BI"/>
    <n v="50000291"/>
    <s v="LBR199"/>
    <s v="UNPBF"/>
    <s v="LBR199-1"/>
    <s v="LBR199 UNPBF - UNPBF"/>
    <x v="40"/>
    <s v="Laptop MEAL"/>
    <s v="UNPBF"/>
    <s v="4.6.0"/>
    <s v="Depreciation others"/>
    <s v="4.6"/>
    <s v="Depreciation others"/>
    <s v="4"/>
    <s v="Equipment (vehicle / motorcycle/other)"/>
    <s v="R"/>
    <s v="Income &amp; Expenditure"/>
  </r>
  <r>
    <s v="48999"/>
    <s v="Re-allocated costs"/>
    <s v="Consumables - Office supplies for Nov 21"/>
    <n v="622.66999999999996"/>
    <s v="USD"/>
    <n v="202111"/>
    <d v="2021-11-29T00:00:00"/>
    <s v="BI"/>
    <n v="50000291"/>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n Rellocation of staff NASSCORP"/>
    <n v="633.71"/>
    <s v="USD"/>
    <n v="202112"/>
    <d v="2021-12-29T00:00:00"/>
    <s v="GL"/>
    <n v="11001744"/>
    <s v="LBR199"/>
    <s v="UNPBF"/>
    <s v="LBR199-1"/>
    <s v="LBR199 UNPBF - UNPBF"/>
    <x v="26"/>
    <s v="Additional Personnel Costs"/>
    <s v="UNPBF"/>
    <s v="1.6.0"/>
    <s v="Local Partner Support Costs"/>
    <s v="1.6"/>
    <s v="Local Partner Support Costs"/>
    <s v="1"/>
    <s v="Direct Activity Costs"/>
    <s v="R"/>
    <s v="Income &amp; Expenditure"/>
  </r>
  <r>
    <s v="48999"/>
    <s v="Re-allocated costs"/>
    <s v="Corr on expat cost  benefit"/>
    <n v="-2029.68"/>
    <s v="USD"/>
    <n v="202112"/>
    <d v="2021-12-29T00:00:00"/>
    <s v="GL"/>
    <n v="11001761"/>
    <s v="LBR199"/>
    <s v="UNPBF"/>
    <s v="LBR199-1"/>
    <s v="LBR199 UNPBF - UNPBF"/>
    <x v="62"/>
    <s v="Country Director / MoO"/>
    <s v="UNPBF"/>
    <s v="2.2.0"/>
    <s v="International Support Staff"/>
    <s v="2.2"/>
    <s v="International Support Staff"/>
    <s v="2"/>
    <s v="Human Resources"/>
    <s v="R"/>
    <s v="Income &amp; Expenditure"/>
  </r>
  <r>
    <s v="48999"/>
    <s v="Re-allocated costs"/>
    <s v="Corr on expat cost  benefit"/>
    <n v="-1071.22"/>
    <s v="USD"/>
    <n v="202112"/>
    <d v="2021-12-29T00:00:00"/>
    <s v="GL"/>
    <n v="11001761"/>
    <s v="LBR199"/>
    <s v="UNPBF"/>
    <s v="LBR199-1"/>
    <s v="LBR199 UNPBF - UNPBF"/>
    <x v="61"/>
    <s v="Program manager"/>
    <s v="UNPBF"/>
    <s v="2.1.0"/>
    <s v="International Program Staff"/>
    <s v="2.1"/>
    <s v="International Program Staff"/>
    <s v="2"/>
    <s v="Human Resources"/>
    <s v="R"/>
    <s v="Income &amp; Expenditure"/>
  </r>
  <r>
    <s v="48999"/>
    <s v="Re-allocated costs"/>
    <s v="Rev of # 11000981 Reallocation Consumables - Office suppliers April 2021"/>
    <n v="-101.12"/>
    <s v="USD"/>
    <n v="202112"/>
    <d v="2021-12-29T00:00:00"/>
    <s v="GL"/>
    <n v="11003035"/>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 11000702 Re-Allocation Consumables - Office supplies Mar 21"/>
    <n v="-89.22"/>
    <s v="USD"/>
    <n v="202112"/>
    <d v="2021-12-29T00:00:00"/>
    <s v="GL"/>
    <n v="11003035"/>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11000702 Re-Allocation Consumables - Office supplies Mar 21"/>
    <n v="89.22"/>
    <s v="USD"/>
    <n v="202112"/>
    <d v="2021-12-29T00:00:00"/>
    <s v="GL"/>
    <n v="11003035"/>
    <s v="LBR199"/>
    <s v="UNPBF"/>
    <s v="LBR199-1"/>
    <s v="LBR199 UNPBF - UNPBF"/>
    <x v="15"/>
    <s v="Supervision appreciative inquiry visits women's groups"/>
    <s v="UNPBF"/>
    <s v="1.3.0"/>
    <s v="Services"/>
    <s v="1.3"/>
    <s v="Services"/>
    <s v="1"/>
    <s v="Direct Activity Costs"/>
    <s v="R"/>
    <s v="Income &amp; Expenditure"/>
  </r>
  <r>
    <s v="48999"/>
    <s v="Re-allocated costs"/>
    <s v="Corr of # 11000981 Reallocation Consumables - Office suppliers April 2021"/>
    <n v="101.12"/>
    <s v="USD"/>
    <n v="202112"/>
    <d v="2021-12-29T00:00:00"/>
    <s v="GL"/>
    <n v="11003035"/>
    <s v="LBR199"/>
    <s v="UNPBF"/>
    <s v="LBR199-1"/>
    <s v="LBR199 UNPBF - UNPBF"/>
    <x v="15"/>
    <s v="Supervision appreciative inquiry visits women's groups"/>
    <s v="UNPBF"/>
    <s v="1.3.0"/>
    <s v="Services"/>
    <s v="1.3"/>
    <s v="Services"/>
    <s v="1"/>
    <s v="Direct Activity Costs"/>
    <s v="R"/>
    <s v="Income &amp; Expenditure"/>
  </r>
  <r>
    <s v="48999"/>
    <s v="Re-allocated costs"/>
    <s v="Rev of # 11000986 Re-Allocation Consumables - Office supplies Jun 21"/>
    <n v="-1113.19"/>
    <s v="USD"/>
    <n v="202112"/>
    <d v="2021-12-29T00:00:00"/>
    <s v="GL"/>
    <n v="11003037"/>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 50000210 Re-Allocation Consumables - Office supplies Aug 21"/>
    <n v="-308.02999999999997"/>
    <s v="USD"/>
    <n v="202112"/>
    <d v="2021-12-29T00:00:00"/>
    <s v="GL"/>
    <n v="11003037"/>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 110000985 Re-Allocation Consumables - Office supplies May 21"/>
    <n v="-251.24"/>
    <s v="USD"/>
    <n v="202112"/>
    <d v="2021-12-29T00:00:00"/>
    <s v="GL"/>
    <n v="11003037"/>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 50000208 Re-Allocation Consumables - Office supplies July 21"/>
    <n v="-249.81"/>
    <s v="USD"/>
    <n v="202112"/>
    <d v="2021-12-29T00:00:00"/>
    <s v="GL"/>
    <n v="11003037"/>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50000208 Re-Allocation Consumables - Office supplies July 21"/>
    <n v="249.81"/>
    <s v="USD"/>
    <n v="202112"/>
    <d v="2021-12-29T00:00:00"/>
    <s v="GL"/>
    <n v="11003037"/>
    <s v="LBR199"/>
    <s v="UNPBF"/>
    <s v="LBR199-1"/>
    <s v="LBR199 UNPBF - UNPBF"/>
    <x v="15"/>
    <s v="Supervision appreciative inquiry visits women's groups"/>
    <s v="UNPBF"/>
    <s v="1.3.0"/>
    <s v="Services"/>
    <s v="1.3"/>
    <s v="Services"/>
    <s v="1"/>
    <s v="Direct Activity Costs"/>
    <s v="R"/>
    <s v="Income &amp; Expenditure"/>
  </r>
  <r>
    <s v="48999"/>
    <s v="Re-allocated costs"/>
    <s v="Corr of # 110000985 Re-Allocation Consumables - Office supplies May 21"/>
    <n v="251.24"/>
    <s v="USD"/>
    <n v="202112"/>
    <d v="2021-12-29T00:00:00"/>
    <s v="GL"/>
    <n v="11003037"/>
    <s v="LBR199"/>
    <s v="UNPBF"/>
    <s v="LBR199-1"/>
    <s v="LBR199 UNPBF - UNPBF"/>
    <x v="15"/>
    <s v="Supervision appreciative inquiry visits women's groups"/>
    <s v="UNPBF"/>
    <s v="1.3.0"/>
    <s v="Services"/>
    <s v="1.3"/>
    <s v="Services"/>
    <s v="1"/>
    <s v="Direct Activity Costs"/>
    <s v="R"/>
    <s v="Income &amp; Expenditure"/>
  </r>
  <r>
    <s v="48999"/>
    <s v="Re-allocated costs"/>
    <s v="Corr of # 50000210 Re-Allocation Consumables - Office supplies Aug 21"/>
    <n v="308.02999999999997"/>
    <s v="USD"/>
    <n v="202112"/>
    <d v="2021-12-29T00:00:00"/>
    <s v="GL"/>
    <n v="11003037"/>
    <s v="LBR199"/>
    <s v="UNPBF"/>
    <s v="LBR199-1"/>
    <s v="LBR199 UNPBF - UNPBF"/>
    <x v="15"/>
    <s v="Supervision appreciative inquiry visits women's groups"/>
    <s v="UNPBF"/>
    <s v="1.3.0"/>
    <s v="Services"/>
    <s v="1.3"/>
    <s v="Services"/>
    <s v="1"/>
    <s v="Direct Activity Costs"/>
    <s v="R"/>
    <s v="Income &amp; Expenditure"/>
  </r>
  <r>
    <s v="48999"/>
    <s v="Re-allocated costs"/>
    <s v="Corr of # 11000986 Re-Allocation Consumables - Office supplies Jun 21"/>
    <n v="1113.19"/>
    <s v="USD"/>
    <n v="202112"/>
    <d v="2021-12-29T00:00:00"/>
    <s v="GL"/>
    <n v="11003037"/>
    <s v="LBR199"/>
    <s v="UNPBF"/>
    <s v="LBR199-1"/>
    <s v="LBR199 UNPBF - UNPBF"/>
    <x v="15"/>
    <s v="Supervision appreciative inquiry visits women's groups"/>
    <s v="UNPBF"/>
    <s v="1.3.0"/>
    <s v="Services"/>
    <s v="1.3"/>
    <s v="Services"/>
    <s v="1"/>
    <s v="Direct Activity Costs"/>
    <s v="R"/>
    <s v="Income &amp; Expenditure"/>
  </r>
  <r>
    <s v="48999"/>
    <s v="Re-allocated costs"/>
    <s v="Rev of # 50000232 Re-Allocation Consumables - Office supplies Sept 21"/>
    <n v="-837.53"/>
    <s v="USD"/>
    <n v="202112"/>
    <d v="2021-12-29T00:00:00"/>
    <s v="GL"/>
    <n v="11003038"/>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 50000285 Consumables - Office supplies"/>
    <n v="-256.89999999999998"/>
    <s v="USD"/>
    <n v="202112"/>
    <d v="2021-12-29T00:00:00"/>
    <s v="GL"/>
    <n v="11003038"/>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50000285 Consumables - Office supplies"/>
    <n v="256.89999999999998"/>
    <s v="USD"/>
    <n v="202112"/>
    <d v="2021-12-29T00:00:00"/>
    <s v="GL"/>
    <n v="11003038"/>
    <s v="LBR199"/>
    <s v="UNPBF"/>
    <s v="LBR199-1"/>
    <s v="LBR199 UNPBF - UNPBF"/>
    <x v="15"/>
    <s v="Supervision appreciative inquiry visits women's groups"/>
    <s v="UNPBF"/>
    <s v="1.3.0"/>
    <s v="Services"/>
    <s v="1.3"/>
    <s v="Services"/>
    <s v="1"/>
    <s v="Direct Activity Costs"/>
    <s v="R"/>
    <s v="Income &amp; Expenditure"/>
  </r>
  <r>
    <s v="48999"/>
    <s v="Re-allocated costs"/>
    <s v="Corr of # 50000232 Re-Allocation Consumables - Office supplies Sept 21"/>
    <n v="837.53"/>
    <s v="USD"/>
    <n v="202112"/>
    <d v="2021-12-29T00:00:00"/>
    <s v="GL"/>
    <n v="11003038"/>
    <s v="LBR199"/>
    <s v="UNPBF"/>
    <s v="LBR199-1"/>
    <s v="LBR199 UNPBF - UNPBF"/>
    <x v="15"/>
    <s v="Supervision appreciative inquiry visits women's groups"/>
    <s v="UNPBF"/>
    <s v="1.3.0"/>
    <s v="Services"/>
    <s v="1.3"/>
    <s v="Services"/>
    <s v="1"/>
    <s v="Direct Activity Costs"/>
    <s v="R"/>
    <s v="Income &amp; Expenditure"/>
  </r>
  <r>
    <s v="48999"/>
    <s v="Re-allocated costs"/>
    <s v="Rev of # 11000968 Reallocation Vehicle Costs - June 2021"/>
    <n v="-486.56"/>
    <s v="USD"/>
    <n v="202112"/>
    <d v="2021-12-29T00:00:00"/>
    <s v="GL"/>
    <n v="11003039"/>
    <s v="LBR199"/>
    <s v="UNPBF"/>
    <s v="LBR199-1"/>
    <s v="LBR199 UNPBF - UNPBF"/>
    <x v="28"/>
    <s v="Vehicle Running Costs"/>
    <s v="UNPBF"/>
    <s v="4.3.0"/>
    <s v="Vehicle running cost"/>
    <s v="4.3"/>
    <s v="Vehicle running cost"/>
    <s v="4"/>
    <s v="Equipment (vehicle / motorcycle/other)"/>
    <s v="R"/>
    <s v="Income &amp; Expenditure"/>
  </r>
  <r>
    <s v="48999"/>
    <s v="Re-allocated costs"/>
    <s v="Rev of # 11000972 Reallocation Vehicle Costs - April 2021"/>
    <n v="-270.14999999999998"/>
    <s v="USD"/>
    <n v="202112"/>
    <d v="2021-12-29T00:00:00"/>
    <s v="GL"/>
    <n v="11003039"/>
    <s v="LBR199"/>
    <s v="UNPBF"/>
    <s v="LBR199-1"/>
    <s v="LBR199 UNPBF - UNPBF"/>
    <x v="28"/>
    <s v="Vehicle Running Costs"/>
    <s v="UNPBF"/>
    <s v="4.3.0"/>
    <s v="Vehicle running cost"/>
    <s v="4.3"/>
    <s v="Vehicle running cost"/>
    <s v="4"/>
    <s v="Equipment (vehicle / motorcycle/other)"/>
    <s v="R"/>
    <s v="Income &amp; Expenditure"/>
  </r>
  <r>
    <s v="48999"/>
    <s v="Re-allocated costs"/>
    <s v="Rev of # 11000969 Reallocation Vehicle Costs - May 2021"/>
    <n v="-256.82"/>
    <s v="USD"/>
    <n v="202112"/>
    <d v="2021-12-29T00:00:00"/>
    <s v="GL"/>
    <n v="11003039"/>
    <s v="LBR199"/>
    <s v="UNPBF"/>
    <s v="LBR199-1"/>
    <s v="LBR199 UNPBF - UNPBF"/>
    <x v="28"/>
    <s v="Vehicle Running Costs"/>
    <s v="UNPBF"/>
    <s v="4.3.0"/>
    <s v="Vehicle running cost"/>
    <s v="4.3"/>
    <s v="Vehicle running cost"/>
    <s v="4"/>
    <s v="Equipment (vehicle / motorcycle/other)"/>
    <s v="R"/>
    <s v="Income &amp; Expenditure"/>
  </r>
  <r>
    <s v="48999"/>
    <s v="Re-allocated costs"/>
    <s v="Corr of # 11000969 Reallocation Vehicle Costs - May 2021"/>
    <n v="256.82"/>
    <s v="USD"/>
    <n v="202112"/>
    <d v="2021-12-29T00:00:00"/>
    <s v="GL"/>
    <n v="11003039"/>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Corr of # 11000972 Reallocation Vehicle Costs - April 2021"/>
    <n v="270.14999999999998"/>
    <s v="USD"/>
    <n v="202112"/>
    <d v="2021-12-29T00:00:00"/>
    <s v="GL"/>
    <n v="11003039"/>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Corr of # 11000968 Reallocation Vehicle Costs - June 2021"/>
    <n v="486.56"/>
    <s v="USD"/>
    <n v="202112"/>
    <d v="2021-12-29T00:00:00"/>
    <s v="GL"/>
    <n v="11003039"/>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Rev of # 11001199 Reallocation Vehicle Costs - July 2021"/>
    <n v="-741.57"/>
    <s v="USD"/>
    <n v="202112"/>
    <d v="2021-12-29T00:00:00"/>
    <s v="GL"/>
    <n v="11003041"/>
    <s v="LBR199"/>
    <s v="UNPBF"/>
    <s v="LBR199-1"/>
    <s v="LBR199 UNPBF - UNPBF"/>
    <x v="28"/>
    <s v="Vehicle Running Costs"/>
    <s v="UNPBF"/>
    <s v="4.3.0"/>
    <s v="Vehicle running cost"/>
    <s v="4.3"/>
    <s v="Vehicle running cost"/>
    <s v="4"/>
    <s v="Equipment (vehicle / motorcycle/other)"/>
    <s v="R"/>
    <s v="Income &amp; Expenditure"/>
  </r>
  <r>
    <s v="48999"/>
    <s v="Re-allocated costs"/>
    <s v="Rev of # 11001239 Reallocation Vehicle Costs - September 2021"/>
    <n v="-598.80999999999995"/>
    <s v="USD"/>
    <n v="202112"/>
    <d v="2021-12-29T00:00:00"/>
    <s v="GL"/>
    <n v="11003041"/>
    <s v="LBR199"/>
    <s v="UNPBF"/>
    <s v="LBR199-1"/>
    <s v="LBR199 UNPBF - UNPBF"/>
    <x v="28"/>
    <s v="Vehicle Running Costs"/>
    <s v="UNPBF"/>
    <s v="4.3.0"/>
    <s v="Vehicle running cost"/>
    <s v="4.3"/>
    <s v="Vehicle running cost"/>
    <s v="4"/>
    <s v="Equipment (vehicle / motorcycle/other)"/>
    <s v="R"/>
    <s v="Income &amp; Expenditure"/>
  </r>
  <r>
    <s v="48999"/>
    <s v="Re-allocated costs"/>
    <s v="Rev of # 11001449 Reallocation Vehicle Costs - October 2021"/>
    <n v="-551.83000000000004"/>
    <s v="USD"/>
    <n v="202112"/>
    <d v="2021-12-29T00:00:00"/>
    <s v="GL"/>
    <n v="11003041"/>
    <s v="LBR199"/>
    <s v="UNPBF"/>
    <s v="LBR199-1"/>
    <s v="LBR199 UNPBF - UNPBF"/>
    <x v="28"/>
    <s v="Vehicle Running Costs"/>
    <s v="UNPBF"/>
    <s v="4.3.0"/>
    <s v="Vehicle running cost"/>
    <s v="4.3"/>
    <s v="Vehicle running cost"/>
    <s v="4"/>
    <s v="Equipment (vehicle / motorcycle/other)"/>
    <s v="R"/>
    <s v="Income &amp; Expenditure"/>
  </r>
  <r>
    <s v="48999"/>
    <s v="Re-allocated costs"/>
    <s v="Rev of # 11001242 Reallocation Vehicle Costs - August 2021"/>
    <n v="-169.48"/>
    <s v="USD"/>
    <n v="202112"/>
    <d v="2021-12-29T00:00:00"/>
    <s v="GL"/>
    <n v="11003041"/>
    <s v="LBR199"/>
    <s v="UNPBF"/>
    <s v="LBR199-1"/>
    <s v="LBR199 UNPBF - UNPBF"/>
    <x v="28"/>
    <s v="Vehicle Running Costs"/>
    <s v="UNPBF"/>
    <s v="4.3.0"/>
    <s v="Vehicle running cost"/>
    <s v="4.3"/>
    <s v="Vehicle running cost"/>
    <s v="4"/>
    <s v="Equipment (vehicle / motorcycle/other)"/>
    <s v="R"/>
    <s v="Income &amp; Expenditure"/>
  </r>
  <r>
    <s v="48999"/>
    <s v="Re-allocated costs"/>
    <s v="Rev of # 11001198 Reallocation Vehicle Costs - August 2021"/>
    <n v="-43.48"/>
    <s v="USD"/>
    <n v="202112"/>
    <d v="2021-12-29T00:00:00"/>
    <s v="GL"/>
    <n v="11003041"/>
    <s v="LBR199"/>
    <s v="UNPBF"/>
    <s v="LBR199-1"/>
    <s v="LBR199 UNPBF - UNPBF"/>
    <x v="28"/>
    <s v="Vehicle Running Costs"/>
    <s v="UNPBF"/>
    <s v="4.3.0"/>
    <s v="Vehicle running cost"/>
    <s v="4.3"/>
    <s v="Vehicle running cost"/>
    <s v="4"/>
    <s v="Equipment (vehicle / motorcycle/other)"/>
    <s v="R"/>
    <s v="Income &amp; Expenditure"/>
  </r>
  <r>
    <s v="48999"/>
    <s v="Re-allocated costs"/>
    <s v="Corr of # 11001198 Reallocation Vehicle Costs - August 2021"/>
    <n v="43.48"/>
    <s v="USD"/>
    <n v="202112"/>
    <d v="2021-12-29T00:00:00"/>
    <s v="GL"/>
    <n v="11003041"/>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Corr of # 11001242 Reallocation Vehicle Costs - August 2021"/>
    <n v="169.48"/>
    <s v="USD"/>
    <n v="202112"/>
    <d v="2021-12-29T00:00:00"/>
    <s v="GL"/>
    <n v="11003041"/>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Corr of # 11001449 Reallocation Vehicle Costs - October 2021"/>
    <n v="551.83000000000004"/>
    <s v="USD"/>
    <n v="202112"/>
    <d v="2021-12-29T00:00:00"/>
    <s v="GL"/>
    <n v="11003041"/>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Corr of # 11001239 Reallocation Vehicle Costs - September 2021"/>
    <n v="598.80999999999995"/>
    <s v="USD"/>
    <n v="202112"/>
    <d v="2021-12-29T00:00:00"/>
    <s v="GL"/>
    <n v="11003041"/>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Corr of # 11001199 Reallocation Vehicle Costs - July 2021"/>
    <n v="741.57"/>
    <s v="USD"/>
    <n v="202112"/>
    <d v="2021-12-29T00:00:00"/>
    <s v="GL"/>
    <n v="11003041"/>
    <s v="LBR199"/>
    <s v="UNPBF"/>
    <s v="LBR199-1"/>
    <s v="LBR199 UNPBF - UNPBF"/>
    <x v="9"/>
    <s v="Implementation 200 appreciative inquiry visits  with women's groups and male reps by local women led organizations"/>
    <s v="UNPBF"/>
    <s v="1.3.0"/>
    <s v="Services"/>
    <s v="1.3"/>
    <s v="Services"/>
    <s v="1"/>
    <s v="Direct Activity Costs"/>
    <s v="R"/>
    <s v="Income &amp; Expenditure"/>
  </r>
  <r>
    <s v="48999"/>
    <s v="Re-allocated costs"/>
    <s v="Re-allocation Staff Costs Officer Asst. Dec 2021"/>
    <n v="39.39"/>
    <s v="USD"/>
    <n v="202112"/>
    <d v="2021-12-29T00:00:00"/>
    <s v="BI"/>
    <n v="50000299"/>
    <s v="LBR199"/>
    <s v="UNPBF"/>
    <s v="LBR199-1"/>
    <s v="LBR199 UNPBF - UNPBF"/>
    <x v="54"/>
    <s v="Office Assistant"/>
    <s v="UNPBF"/>
    <s v="2.5.0"/>
    <s v="Local Support Staff"/>
    <s v="2.5"/>
    <s v="Local Support Staff"/>
    <s v="2"/>
    <s v="Human Resources"/>
    <s v="R"/>
    <s v="Income &amp; Expenditure"/>
  </r>
  <r>
    <s v="48999"/>
    <s v="Re-allocated costs"/>
    <s v="Re-allocation Staff Costs Administration Officer Dec 2021"/>
    <n v="68.97"/>
    <s v="USD"/>
    <n v="202112"/>
    <d v="2021-12-29T00:00:00"/>
    <s v="BI"/>
    <n v="50000299"/>
    <s v="LBR199"/>
    <s v="UNPBF"/>
    <s v="LBR199-1"/>
    <s v="LBR199 UNPBF - UNPBF"/>
    <x v="56"/>
    <s v="Administration Officer"/>
    <s v="UNPBF"/>
    <s v="2.5.0"/>
    <s v="Local Support Staff"/>
    <s v="2.5"/>
    <s v="Local Support Staff"/>
    <s v="2"/>
    <s v="Human Resources"/>
    <s v="R"/>
    <s v="Income &amp; Expenditure"/>
  </r>
  <r>
    <s v="48999"/>
    <s v="Re-allocated costs"/>
    <s v="Re-allocation Staff Costs Project Accountant Dec 2021"/>
    <n v="77.8"/>
    <s v="USD"/>
    <n v="202112"/>
    <d v="2021-12-29T00:00:00"/>
    <s v="BI"/>
    <n v="50000299"/>
    <s v="LBR199"/>
    <s v="UNPBF"/>
    <s v="LBR199-1"/>
    <s v="LBR199 UNPBF - UNPBF"/>
    <x v="64"/>
    <s v="Sr PB Officer"/>
    <s v="UNPBF"/>
    <s v="2.4.0"/>
    <s v="Local Program Staff"/>
    <s v="2.4"/>
    <s v="Local Program Staff"/>
    <s v="2"/>
    <s v="Human Resources"/>
    <s v="R"/>
    <s v="Income &amp; Expenditure"/>
  </r>
  <r>
    <s v="48999"/>
    <s v="Re-allocated costs"/>
    <s v="Re-allocation Staff Costs Finance and Operations Coord. Dec 2021"/>
    <n v="99.17"/>
    <s v="USD"/>
    <n v="202112"/>
    <d v="2021-12-29T00:00:00"/>
    <s v="BI"/>
    <n v="50000299"/>
    <s v="LBR199"/>
    <s v="UNPBF"/>
    <s v="LBR199-1"/>
    <s v="LBR199 UNPBF - UNPBF"/>
    <x v="58"/>
    <s v="Finance &amp; Operations Coordinator"/>
    <s v="UNPBF"/>
    <s v="2.5.0"/>
    <s v="Local Support Staff"/>
    <s v="2.5"/>
    <s v="Local Support Staff"/>
    <s v="2"/>
    <s v="Human Resources"/>
    <s v="R"/>
    <s v="Income &amp; Expenditure"/>
  </r>
  <r>
    <s v="48999"/>
    <s v="Re-allocated costs"/>
    <s v="Re-allocation Staff Costs MoO Dec 2021"/>
    <n v="382.04"/>
    <s v="USD"/>
    <n v="202112"/>
    <d v="2021-12-29T00:00:00"/>
    <s v="BI"/>
    <n v="50000299"/>
    <s v="LBR199"/>
    <s v="UNPBF"/>
    <s v="LBR199-1"/>
    <s v="LBR199 UNPBF - UNPBF"/>
    <x v="62"/>
    <s v="Country Director / MoO"/>
    <s v="UNPBF"/>
    <s v="2.2.0"/>
    <s v="International Support Staff"/>
    <s v="2.2"/>
    <s v="International Support Staff"/>
    <s v="2"/>
    <s v="Human Resources"/>
    <s v="R"/>
    <s v="Income &amp; Expenditure"/>
  </r>
  <r>
    <s v="48999"/>
    <s v="Re-allocated costs"/>
    <s v="Re-allocation Staff Costs PQM Dec 2021"/>
    <n v="393.92"/>
    <s v="USD"/>
    <n v="202112"/>
    <d v="2021-12-29T00:00:00"/>
    <s v="BI"/>
    <n v="50000299"/>
    <s v="LBR199"/>
    <s v="UNPBF"/>
    <s v="LBR199-1"/>
    <s v="LBR199 UNPBF - UNPBF"/>
    <x v="60"/>
    <s v="Manager of Programma Quality"/>
    <s v="UNPBF"/>
    <s v="2.2.0"/>
    <s v="International Support Staff"/>
    <s v="2.2"/>
    <s v="International Support Staff"/>
    <s v="2"/>
    <s v="Human Resources"/>
    <s v="R"/>
    <s v="Income &amp; Expenditure"/>
  </r>
  <r>
    <s v="48999"/>
    <s v="Re-allocated costs"/>
    <s v="Re-allocation Staff Costs Country Director / PGM Dec 2021"/>
    <n v="412.97"/>
    <s v="USD"/>
    <n v="202112"/>
    <d v="2021-12-29T00:00:00"/>
    <s v="BI"/>
    <n v="50000299"/>
    <s v="LBR199"/>
    <s v="UNPBF"/>
    <s v="LBR199-1"/>
    <s v="LBR199 UNPBF - UNPBF"/>
    <x v="61"/>
    <s v="Program manager"/>
    <s v="UNPBF"/>
    <s v="2.1.0"/>
    <s v="International Program Staff"/>
    <s v="2.1"/>
    <s v="International Program Staff"/>
    <s v="2"/>
    <s v="Human Resources"/>
    <s v="R"/>
    <s v="Income &amp; Expenditure"/>
  </r>
  <r>
    <s v="48999"/>
    <s v="Re-allocated costs"/>
    <s v="Re-allocation Staff Costs Driver Dec 2021"/>
    <n v="502.5"/>
    <s v="USD"/>
    <n v="202112"/>
    <d v="2021-12-29T00:00:00"/>
    <s v="BI"/>
    <n v="50000299"/>
    <s v="LBR199"/>
    <s v="UNPBF"/>
    <s v="LBR199-1"/>
    <s v="LBR199 UNPBF - UNPBF"/>
    <x v="55"/>
    <s v="Project Driver"/>
    <s v="UNPBF"/>
    <s v="2.4.0"/>
    <s v="Local Program Staff"/>
    <s v="2.4"/>
    <s v="Local Program Staff"/>
    <s v="2"/>
    <s v="Human Resources"/>
    <s v="R"/>
    <s v="Income &amp; Expenditure"/>
  </r>
  <r>
    <s v="48999"/>
    <s v="Re-allocated costs"/>
    <s v="Re-allocation Staff Costs MEAL Dec 2021"/>
    <n v="1390.74"/>
    <s v="USD"/>
    <n v="202112"/>
    <d v="2021-12-29T00:00:00"/>
    <s v="BI"/>
    <n v="50000299"/>
    <s v="LBR199"/>
    <s v="UNPBF"/>
    <s v="LBR199-1"/>
    <s v="LBR199 UNPBF - UNPBF"/>
    <x v="59"/>
    <s v="MEAL Officer"/>
    <s v="UNPBF"/>
    <s v="2.4.0"/>
    <s v="Local Program Staff"/>
    <s v="2.4"/>
    <s v="Local Program Staff"/>
    <s v="2"/>
    <s v="Human Resources"/>
    <s v="R"/>
    <s v="Income &amp; Expenditure"/>
  </r>
  <r>
    <s v="48999"/>
    <s v="Re-allocated costs"/>
    <s v="Re-allocation Staff Costs Peace Building Coord. Dec 2021"/>
    <n v="803.33"/>
    <s v="USD"/>
    <n v="202112"/>
    <d v="2021-12-29T00:00:00"/>
    <s v="BI"/>
    <n v="50000299"/>
    <s v="LBR199"/>
    <s v="UNPBF"/>
    <s v="LBR199-1"/>
    <s v="LBR199 UNPBF - UNPBF"/>
    <x v="63"/>
    <s v="PB Project Coordinator"/>
    <s v="UNPBF"/>
    <s v="2.4.0"/>
    <s v="Local Program Staff"/>
    <s v="2.4"/>
    <s v="Local Program Staff"/>
    <s v="2"/>
    <s v="Human Resources"/>
    <s v="R"/>
    <s v="Income &amp; Expenditure"/>
  </r>
  <r>
    <s v="48999"/>
    <s v="Re-allocated costs"/>
    <s v="Re-allocation Staff Costs Snr. Project Officer Dec 2021"/>
    <n v="2120.33"/>
    <s v="USD"/>
    <n v="202112"/>
    <d v="2021-12-29T00:00:00"/>
    <s v="BI"/>
    <n v="50000299"/>
    <s v="LBR199"/>
    <s v="UNPBF"/>
    <s v="LBR199-1"/>
    <s v="LBR199 UNPBF - UNPBF"/>
    <x v="59"/>
    <s v="MEAL Officer"/>
    <s v="UNPBF"/>
    <s v="2.4.0"/>
    <s v="Local Program Staff"/>
    <s v="2.4"/>
    <s v="Local Program Staff"/>
    <s v="2"/>
    <s v="Human Resources"/>
    <s v="R"/>
    <s v="Income &amp; Expenditure"/>
  </r>
  <r>
    <s v="48999"/>
    <s v="Re-allocated costs"/>
    <s v="Allocation of staff rent cost for 2021"/>
    <n v="1887.72"/>
    <s v="USD"/>
    <n v="202112"/>
    <d v="2021-12-29T00:00:00"/>
    <s v="BI"/>
    <n v="50000357"/>
    <s v="LBR199"/>
    <s v="UNPBF"/>
    <s v="LBR199-1"/>
    <s v="LBR199 UNPBF - UNPBF"/>
    <x v="25"/>
    <s v="Office Rent"/>
    <s v="UNPBF"/>
    <s v="1.2.0"/>
    <s v="Supplies &amp; Equipment"/>
    <s v="1.2"/>
    <s v="Supplies &amp; Equipment"/>
    <s v="1"/>
    <s v="Direct Activity Costs"/>
    <s v="R"/>
    <s v="Income &amp; Expenditure"/>
  </r>
  <r>
    <s v="48999"/>
    <s v="Re-allocated costs"/>
    <s v="Allocation of office rent cost for 2021"/>
    <n v="2139.65"/>
    <s v="USD"/>
    <n v="202112"/>
    <d v="2021-12-29T00:00:00"/>
    <s v="BI"/>
    <n v="50000357"/>
    <s v="LBR199"/>
    <s v="UNPBF"/>
    <s v="LBR199-1"/>
    <s v="LBR199 UNPBF - UNPBF"/>
    <x v="25"/>
    <s v="Office Rent"/>
    <s v="UNPBF"/>
    <s v="1.2.0"/>
    <s v="Supplies &amp; Equipment"/>
    <s v="1.2"/>
    <s v="Supplies &amp; Equipment"/>
    <s v="1"/>
    <s v="Direct Activity Costs"/>
    <s v="R"/>
    <s v="Income &amp; Expenditure"/>
  </r>
  <r>
    <s v="48999"/>
    <s v="Re-allocated costs"/>
    <s v="Allocation of IT/Security support cost LBR for 2021"/>
    <n v="397.34"/>
    <s v="USD"/>
    <n v="202112"/>
    <d v="2021-12-29T00:00:00"/>
    <s v="BI"/>
    <n v="50000358"/>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Allocation of office stock usage LBR for 2021"/>
    <n v="-260.64999999999998"/>
    <s v="USD"/>
    <n v="202112"/>
    <d v="2021-12-29T00:00:00"/>
    <s v="BI"/>
    <n v="50000359"/>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Vehicle Costs - December 2021"/>
    <n v="1293.5999999999999"/>
    <s v="USD"/>
    <n v="202112"/>
    <d v="2021-12-30T00:00:00"/>
    <s v="GL"/>
    <n v="11001676"/>
    <s v="LBR199"/>
    <s v="UNPBF"/>
    <s v="LBR199-1"/>
    <s v="LBR199 UNPBF - UNPBF"/>
    <x v="28"/>
    <s v="Vehicle Running Costs"/>
    <s v="UNPBF"/>
    <s v="4.3.0"/>
    <s v="Vehicle running cost"/>
    <s v="4.3"/>
    <s v="Vehicle running cost"/>
    <s v="4"/>
    <s v="Equipment (vehicle / motorcycle/other)"/>
    <s v="R"/>
    <s v="Income &amp; Expenditure"/>
  </r>
  <r>
    <s v="48999"/>
    <s v="Re-allocated costs"/>
    <s v="Depreciation others - Dec 21"/>
    <n v="264.39999999999998"/>
    <s v="USD"/>
    <n v="202112"/>
    <d v="2021-12-30T00:00:00"/>
    <s v="BI"/>
    <n v="50000325"/>
    <s v="LBR199"/>
    <s v="UNPBF"/>
    <s v="LBR199-1"/>
    <s v="LBR199 UNPBF - UNPBF"/>
    <x v="40"/>
    <s v="Laptop MEAL"/>
    <s v="UNPBF"/>
    <s v="4.6.0"/>
    <s v="Depreciation others"/>
    <s v="4.6"/>
    <s v="Depreciation others"/>
    <s v="4"/>
    <s v="Equipment (vehicle / motorcycle/other)"/>
    <s v="R"/>
    <s v="Income &amp; Expenditure"/>
  </r>
  <r>
    <s v="48999"/>
    <s v="Re-allocated costs"/>
    <s v="Reallocation on Communication, IT and subscription expenses - Dec 21"/>
    <n v="385.76"/>
    <s v="USD"/>
    <n v="202112"/>
    <d v="2021-12-30T00:00:00"/>
    <s v="BI"/>
    <n v="50000325"/>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on Consumables - Office supplies -Dec 21"/>
    <n v="981.66"/>
    <s v="USD"/>
    <n v="202112"/>
    <d v="2021-12-30T00:00:00"/>
    <s v="BI"/>
    <n v="50000325"/>
    <s v="LBR199"/>
    <s v="UNPBF"/>
    <s v="LBR199-1"/>
    <s v="LBR199 UNPBF - UNPBF"/>
    <x v="18"/>
    <s v="Office Supplies"/>
    <s v="UNPBF"/>
    <s v="5.3.0"/>
    <s v="Consumables - Office supplies"/>
    <s v="5.3"/>
    <s v="Consumables - Office supplies"/>
    <s v="5"/>
    <s v="Office, supplies and (small equipment)"/>
    <s v="R"/>
    <s v="Income &amp; Expenditure"/>
  </r>
  <r>
    <s v="48999"/>
    <s v="Re-allocated costs"/>
    <s v="Re-classing of over-reallocation of vehicle cost Jan-2022"/>
    <n v="-650"/>
    <s v="USD"/>
    <n v="202201"/>
    <d v="2022-01-28T00:00:00"/>
    <s v="GL"/>
    <n v="11001886"/>
    <s v="LBR199"/>
    <s v="UNPBF"/>
    <s v="LBR199-1"/>
    <s v="LBR199 UNPBF - UNPBF"/>
    <x v="32"/>
    <s v="Additional Operational Costs"/>
    <s v="UNPBF"/>
    <s v="1.6.0"/>
    <s v="Local Partner Support Costs"/>
    <s v="1.6"/>
    <s v="Local Partner Support Costs"/>
    <s v="1"/>
    <s v="Direct Activity Costs"/>
    <s v="R"/>
    <s v="Income &amp; Expenditure"/>
  </r>
  <r>
    <s v="48999"/>
    <s v="Re-allocated costs"/>
    <s v="Manager of Operations salary for January 2022"/>
    <n v="441.63"/>
    <s v="USD"/>
    <n v="202201"/>
    <d v="2022-01-28T00:00:00"/>
    <s v="BI"/>
    <n v="50000367"/>
    <s v="LBR199"/>
    <s v="UNPBF"/>
    <s v="LBR199-1"/>
    <s v="LBR199 UNPBF - UNPBF"/>
    <x v="62"/>
    <s v="Country Director / MoO"/>
    <s v="UNPBF"/>
    <s v="2.2.0"/>
    <s v="International Support Staff"/>
    <s v="2.2"/>
    <s v="International Support Staff"/>
    <s v="2"/>
    <s v="Human Resources"/>
    <s v="R"/>
    <s v="Income &amp; Expenditure"/>
  </r>
  <r>
    <s v="48999"/>
    <s v="Re-allocated costs"/>
    <s v="Manager of Program Quality salary for January 2022"/>
    <n v="505.83"/>
    <s v="USD"/>
    <n v="202201"/>
    <d v="2022-01-28T00:00:00"/>
    <s v="BI"/>
    <n v="50000367"/>
    <s v="LBR199"/>
    <s v="UNPBF"/>
    <s v="LBR199-1"/>
    <s v="LBR199 UNPBF - UNPBF"/>
    <x v="60"/>
    <s v="Manager of Programma Quality"/>
    <s v="UNPBF"/>
    <s v="2.2.0"/>
    <s v="International Support Staff"/>
    <s v="2.2"/>
    <s v="International Support Staff"/>
    <s v="2"/>
    <s v="Human Resources"/>
    <s v="R"/>
    <s v="Income &amp; Expenditure"/>
  </r>
  <r>
    <s v="48999"/>
    <s v="Re-allocated costs"/>
    <s v="Country Director/PGM salary for January 2022"/>
    <n v="556.72"/>
    <s v="USD"/>
    <n v="202201"/>
    <d v="2022-01-28T00:00:00"/>
    <s v="BI"/>
    <n v="50000367"/>
    <s v="LBR199"/>
    <s v="UNPBF"/>
    <s v="LBR199-1"/>
    <s v="LBR199 UNPBF - UNPBF"/>
    <x v="61"/>
    <s v="Program manager"/>
    <s v="UNPBF"/>
    <s v="2.1.0"/>
    <s v="International Program Staff"/>
    <s v="2.1"/>
    <s v="International Program Staff"/>
    <s v="2"/>
    <s v="Human Resources"/>
    <s v="R"/>
    <s v="Income &amp; Expenditure"/>
  </r>
  <r>
    <s v="48999"/>
    <s v="Re-allocated costs"/>
    <s v="Office Assistant --- Shared project"/>
    <n v="45.46"/>
    <s v="USD"/>
    <n v="202201"/>
    <d v="2022-01-28T00:00:00"/>
    <s v="BI"/>
    <n v="50000368"/>
    <s v="LBR199"/>
    <s v="UNPBF"/>
    <s v="LBR199-1"/>
    <s v="LBR199 UNPBF - UNPBF"/>
    <x v="54"/>
    <s v="Office Assistant"/>
    <s v="UNPBF"/>
    <s v="2.5.0"/>
    <s v="Local Support Staff"/>
    <s v="2.5"/>
    <s v="Local Support Staff"/>
    <s v="2"/>
    <s v="Human Resources"/>
    <s v="R"/>
    <s v="Income &amp; Expenditure"/>
  </r>
  <r>
    <s v="48999"/>
    <s v="Re-allocated costs"/>
    <s v="Administrative Officer - Shared"/>
    <n v="79.61"/>
    <s v="USD"/>
    <n v="202201"/>
    <d v="2022-01-28T00:00:00"/>
    <s v="BI"/>
    <n v="50000368"/>
    <s v="LBR199"/>
    <s v="UNPBF"/>
    <s v="LBR199-1"/>
    <s v="LBR199 UNPBF - UNPBF"/>
    <x v="56"/>
    <s v="Administration Officer"/>
    <s v="UNPBF"/>
    <s v="2.5.0"/>
    <s v="Local Support Staff"/>
    <s v="2.5"/>
    <s v="Local Support Staff"/>
    <s v="2"/>
    <s v="Human Resources"/>
    <s v="R"/>
    <s v="Income &amp; Expenditure"/>
  </r>
  <r>
    <s v="48999"/>
    <s v="Re-allocated costs"/>
    <s v="Projects Accountant - Shared"/>
    <n v="89.83"/>
    <s v="USD"/>
    <n v="202201"/>
    <d v="2022-01-28T00:00:00"/>
    <s v="BI"/>
    <n v="50000368"/>
    <s v="LBR199"/>
    <s v="UNPBF"/>
    <s v="LBR199-1"/>
    <s v="LBR199 UNPBF - UNPBF"/>
    <x v="65"/>
    <s v="Project Accountant"/>
    <s v="UNPBF"/>
    <s v="2.5.0"/>
    <s v="Local Support Staff"/>
    <s v="2.5"/>
    <s v="Local Support Staff"/>
    <s v="2"/>
    <s v="Human Resources"/>
    <s v="R"/>
    <s v="Income &amp; Expenditure"/>
  </r>
  <r>
    <s v="48999"/>
    <s v="Re-allocated costs"/>
    <s v="Finance &amp; Operations Coordinator - Shared"/>
    <n v="114.54"/>
    <s v="USD"/>
    <n v="202201"/>
    <d v="2022-01-28T00:00:00"/>
    <s v="BI"/>
    <n v="50000368"/>
    <s v="LBR199"/>
    <s v="UNPBF"/>
    <s v="LBR199-1"/>
    <s v="LBR199 UNPBF - UNPBF"/>
    <x v="58"/>
    <s v="Finance &amp; Operations Coordinator"/>
    <s v="UNPBF"/>
    <s v="2.5.0"/>
    <s v="Local Support Staff"/>
    <s v="2.5"/>
    <s v="Local Support Staff"/>
    <s v="2"/>
    <s v="Human Resources"/>
    <s v="R"/>
    <s v="Income &amp; Expenditure"/>
  </r>
  <r>
    <s v="48999"/>
    <s v="Re-allocated costs"/>
    <s v="Driver Trainee Mechanic"/>
    <n v="559.92999999999995"/>
    <s v="USD"/>
    <n v="202201"/>
    <d v="2022-01-28T00:00:00"/>
    <s v="BI"/>
    <n v="50000368"/>
    <s v="LBR199"/>
    <s v="UNPBF"/>
    <s v="LBR199-1"/>
    <s v="LBR199 UNPBF - UNPBF"/>
    <x v="55"/>
    <s v="Project Driver"/>
    <s v="UNPBF"/>
    <s v="2.4.0"/>
    <s v="Local Program Staff"/>
    <s v="2.4"/>
    <s v="Local Program Staff"/>
    <s v="2"/>
    <s v="Human Resources"/>
    <s v="R"/>
    <s v="Income &amp; Expenditure"/>
  </r>
  <r>
    <s v="48999"/>
    <s v="Re-allocated costs"/>
    <s v="Peacebuilding Project Coordinator"/>
    <n v="928.26"/>
    <s v="USD"/>
    <n v="202201"/>
    <d v="2022-01-28T00:00:00"/>
    <s v="BI"/>
    <n v="50000368"/>
    <s v="LBR199"/>
    <s v="UNPBF"/>
    <s v="LBR199-1"/>
    <s v="LBR199 UNPBF - UNPBF"/>
    <x v="63"/>
    <s v="PB Project Coordinator"/>
    <s v="UNPBF"/>
    <s v="2.4.0"/>
    <s v="Local Program Staff"/>
    <s v="2.4"/>
    <s v="Local Program Staff"/>
    <s v="2"/>
    <s v="Human Resources"/>
    <s v="R"/>
    <s v="Income &amp; Expenditure"/>
  </r>
  <r>
    <s v="48999"/>
    <s v="Re-allocated costs"/>
    <s v="MEAL Officer-UNPBF"/>
    <n v="1606.23"/>
    <s v="USD"/>
    <n v="202201"/>
    <d v="2022-01-28T00:00:00"/>
    <s v="BI"/>
    <n v="50000368"/>
    <s v="LBR199"/>
    <s v="UNPBF"/>
    <s v="LBR199-1"/>
    <s v="LBR199 UNPBF - UNPBF"/>
    <x v="59"/>
    <s v="MEAL Officer"/>
    <s v="UNPBF"/>
    <s v="2.4.0"/>
    <s v="Local Program Staff"/>
    <s v="2.4"/>
    <s v="Local Program Staff"/>
    <s v="2"/>
    <s v="Human Resources"/>
    <s v="R"/>
    <s v="Income &amp; Expenditure"/>
  </r>
  <r>
    <s v="48999"/>
    <s v="Re-allocated costs"/>
    <s v="Senior Project Officer -UNPBF"/>
    <n v="2449.6999999999998"/>
    <s v="USD"/>
    <n v="202201"/>
    <d v="2022-01-28T00:00:00"/>
    <s v="BI"/>
    <n v="50000368"/>
    <s v="LBR199"/>
    <s v="UNPBF"/>
    <s v="LBR199-1"/>
    <s v="LBR199 UNPBF - UNPBF"/>
    <x v="64"/>
    <s v="Sr PB Officer"/>
    <s v="UNPBF"/>
    <s v="2.4.0"/>
    <s v="Local Program Staff"/>
    <s v="2.4"/>
    <s v="Local Program Staff"/>
    <s v="2"/>
    <s v="Human Resources"/>
    <s v="R"/>
    <s v="Income &amp; Expenditure"/>
  </r>
  <r>
    <s v="48999"/>
    <s v="Re-allocated costs"/>
    <s v="Cost allocation to projects on other services (incl maintenance office, generator)- January 2022"/>
    <n v="6.91"/>
    <s v="USD"/>
    <n v="202201"/>
    <d v="2022-01-28T00:00:00"/>
    <s v="BI"/>
    <n v="50000378"/>
    <s v="LBR199"/>
    <s v="UNPBF"/>
    <s v="LBR199-1"/>
    <s v="LBR199 UNPBF - UNPBF"/>
    <x v="24"/>
    <s v="Office Maintenance &amp; Energy"/>
    <s v="UNPBF"/>
    <s v="1.2.0"/>
    <s v="Supplies &amp; Equipment"/>
    <s v="1.2"/>
    <s v="Supplies &amp; Equipment"/>
    <s v="1"/>
    <s v="Direct Activity Costs"/>
    <s v="R"/>
    <s v="Income &amp; Expenditure"/>
  </r>
  <r>
    <s v="48999"/>
    <s v="Re-allocated costs"/>
    <s v="Cost allocation to projects on International travel - January 2022"/>
    <n v="34.53"/>
    <s v="USD"/>
    <n v="202201"/>
    <d v="2022-01-28T00:00:00"/>
    <s v="BI"/>
    <n v="50000378"/>
    <s v="LBR199"/>
    <s v="UNPBF"/>
    <s v="LBR199-1"/>
    <s v="LBR199 UNPBF - UNPBF"/>
    <x v="34"/>
    <s v="Bank Transfer Fees"/>
    <s v="UNPBF"/>
    <s v="6.7.0"/>
    <s v="Financial Services (incl. Bank fees)"/>
    <s v="6.7"/>
    <s v="Financial Services (incl. Bank fees)"/>
    <s v="6"/>
    <s v="Support"/>
    <s v="R"/>
    <s v="Income &amp; Expenditure"/>
  </r>
  <r>
    <s v="48999"/>
    <s v="Re-allocated costs"/>
    <s v="Cost allocation to project on financial Services (incl. Bank fees) - January 2022"/>
    <n v="67.84"/>
    <s v="USD"/>
    <n v="202201"/>
    <d v="2022-01-28T00:00:00"/>
    <s v="BI"/>
    <n v="50000378"/>
    <s v="LBR199"/>
    <s v="UNPBF"/>
    <s v="LBR199-1"/>
    <s v="LBR199 UNPBF - UNPBF"/>
    <x v="41"/>
    <s v="Bank Charges"/>
    <s v="UNPBF"/>
    <s v="6.7.0"/>
    <s v="Financial Services (incl. Bank fees)"/>
    <s v="6.7"/>
    <s v="Financial Services (incl. Bank fees)"/>
    <s v="6"/>
    <s v="Support"/>
    <s v="R"/>
    <s v="Income &amp; Expenditure"/>
  </r>
  <r>
    <s v="48999"/>
    <s v="Re-allocated costs"/>
    <s v="Cost allocation to projects on communication, IT and subscription expenses - January 2022"/>
    <n v="134.29"/>
    <s v="USD"/>
    <n v="202201"/>
    <d v="2022-01-28T00:00:00"/>
    <s v="BI"/>
    <n v="50000378"/>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Cost allocation to projects on rental fee offices &amp; guesthouse - January 2022"/>
    <n v="183.59"/>
    <s v="USD"/>
    <n v="202201"/>
    <d v="2022-01-28T00:00:00"/>
    <s v="BI"/>
    <n v="50000378"/>
    <s v="LBR199"/>
    <s v="UNPBF"/>
    <s v="LBR199-1"/>
    <s v="LBR199 UNPBF - UNPBF"/>
    <x v="25"/>
    <s v="Office Rent"/>
    <s v="UNPBF"/>
    <s v="1.2.0"/>
    <s v="Supplies &amp; Equipment"/>
    <s v="1.2"/>
    <s v="Supplies &amp; Equipment"/>
    <s v="1"/>
    <s v="Direct Activity Costs"/>
    <s v="R"/>
    <s v="Income &amp; Expenditure"/>
  </r>
  <r>
    <s v="48999"/>
    <s v="Re-allocated costs"/>
    <s v="Cost allocation to projects on consumables - Office supplies - January 2022"/>
    <n v="413.79"/>
    <s v="USD"/>
    <n v="202201"/>
    <d v="2022-01-28T00:00:00"/>
    <s v="BI"/>
    <n v="50000378"/>
    <s v="LBR199"/>
    <s v="UNPBF"/>
    <s v="LBR199-1"/>
    <s v="LBR199 UNPBF - UNPBF"/>
    <x v="18"/>
    <s v="Office Supplies"/>
    <s v="UNPBF"/>
    <s v="5.3.0"/>
    <s v="Consumables - Office supplies"/>
    <s v="5.3"/>
    <s v="Consumables - Office supplies"/>
    <s v="5"/>
    <s v="Office, supplies and (small equipment)"/>
    <s v="R"/>
    <s v="Income &amp; Expenditure"/>
  </r>
  <r>
    <s v="48999"/>
    <s v="Re-allocated costs"/>
    <s v="Rev of # 50000367 - Country Director/PGM salary for January 2022"/>
    <n v="-556.72"/>
    <s v="USD"/>
    <n v="202201"/>
    <d v="2022-01-28T00:00:00"/>
    <s v="BI"/>
    <n v="50000389"/>
    <s v="LBR199"/>
    <s v="UNPBF"/>
    <s v="LBR199-1"/>
    <s v="LBR199 UNPBF - UNPBF"/>
    <x v="61"/>
    <s v="Program manager"/>
    <s v="UNPBF"/>
    <s v="2.1.0"/>
    <s v="International Program Staff"/>
    <s v="2.1"/>
    <s v="International Program Staff"/>
    <s v="2"/>
    <s v="Human Resources"/>
    <s v="R"/>
    <s v="Income &amp; Expenditure"/>
  </r>
  <r>
    <s v="48999"/>
    <s v="Re-allocated costs"/>
    <s v="Rev of # 50000367 - Manager of Program Quality salary for January 2022"/>
    <n v="-505.83"/>
    <s v="USD"/>
    <n v="202201"/>
    <d v="2022-01-28T00:00:00"/>
    <s v="BI"/>
    <n v="50000389"/>
    <s v="LBR199"/>
    <s v="UNPBF"/>
    <s v="LBR199-1"/>
    <s v="LBR199 UNPBF - UNPBF"/>
    <x v="60"/>
    <s v="Manager of Programma Quality"/>
    <s v="UNPBF"/>
    <s v="2.2.0"/>
    <s v="International Support Staff"/>
    <s v="2.2"/>
    <s v="International Support Staff"/>
    <s v="2"/>
    <s v="Human Resources"/>
    <s v="R"/>
    <s v="Income &amp; Expenditure"/>
  </r>
  <r>
    <s v="48999"/>
    <s v="Re-allocated costs"/>
    <s v="Rev of # 50000367 - Manager of Operations salary for January 2022"/>
    <n v="-441.63"/>
    <s v="USD"/>
    <n v="202201"/>
    <d v="2022-01-28T00:00:00"/>
    <s v="BI"/>
    <n v="50000389"/>
    <s v="LBR199"/>
    <s v="UNPBF"/>
    <s v="LBR199-1"/>
    <s v="LBR199 UNPBF - UNPBF"/>
    <x v="62"/>
    <s v="Country Director / MoO"/>
    <s v="UNPBF"/>
    <s v="2.2.0"/>
    <s v="International Support Staff"/>
    <s v="2.2"/>
    <s v="International Support Staff"/>
    <s v="2"/>
    <s v="Human Resources"/>
    <s v="R"/>
    <s v="Income &amp; Expenditure"/>
  </r>
  <r>
    <s v="48999"/>
    <s v="Re-allocated costs"/>
    <s v="Corr of Manager of Operations salary for January 2022"/>
    <n v="389.65"/>
    <s v="USD"/>
    <n v="202201"/>
    <d v="2022-01-28T00:00:00"/>
    <s v="BI"/>
    <n v="50000390"/>
    <s v="LBR199"/>
    <s v="UNPBF"/>
    <s v="LBR199-1"/>
    <s v="LBR199 UNPBF - UNPBF"/>
    <x v="62"/>
    <s v="Country Director / MoO"/>
    <s v="UNPBF"/>
    <s v="2.2.0"/>
    <s v="International Support Staff"/>
    <s v="2.2"/>
    <s v="International Support Staff"/>
    <s v="2"/>
    <s v="Human Resources"/>
    <s v="R"/>
    <s v="Income &amp; Expenditure"/>
  </r>
  <r>
    <s v="48999"/>
    <s v="Re-allocated costs"/>
    <s v="Corr of Manager of Program Quality salary for January 2022"/>
    <n v="446.29"/>
    <s v="USD"/>
    <n v="202201"/>
    <d v="2022-01-28T00:00:00"/>
    <s v="BI"/>
    <n v="50000390"/>
    <s v="LBR199"/>
    <s v="UNPBF"/>
    <s v="LBR199-1"/>
    <s v="LBR199 UNPBF - UNPBF"/>
    <x v="60"/>
    <s v="Manager of Programma Quality"/>
    <s v="UNPBF"/>
    <s v="2.2.0"/>
    <s v="International Support Staff"/>
    <s v="2.2"/>
    <s v="International Support Staff"/>
    <s v="2"/>
    <s v="Human Resources"/>
    <s v="R"/>
    <s v="Income &amp; Expenditure"/>
  </r>
  <r>
    <s v="48999"/>
    <s v="Re-allocated costs"/>
    <s v="Corr of Country Director/PGM salary for January 2022"/>
    <n v="491.2"/>
    <s v="USD"/>
    <n v="202201"/>
    <d v="2022-01-28T00:00:00"/>
    <s v="BI"/>
    <n v="50000390"/>
    <s v="LBR199"/>
    <s v="UNPBF"/>
    <s v="LBR199-1"/>
    <s v="LBR199 UNPBF - UNPBF"/>
    <x v="61"/>
    <s v="Program manager"/>
    <s v="UNPBF"/>
    <s v="2.1.0"/>
    <s v="International Program Staff"/>
    <s v="2.1"/>
    <s v="International Program Staff"/>
    <s v="2"/>
    <s v="Human Resources"/>
    <s v="R"/>
    <s v="Income &amp; Expenditure"/>
  </r>
  <r>
    <s v="48999"/>
    <s v="Re-allocated costs"/>
    <s v="Rev of # 50000368 Senior Project Officer -UNPBF"/>
    <n v="-2449.6999999999998"/>
    <s v="USD"/>
    <n v="202201"/>
    <d v="2022-01-28T00:00:00"/>
    <s v="BI"/>
    <n v="50000391"/>
    <s v="LBR199"/>
    <s v="UNPBF"/>
    <s v="LBR199-1"/>
    <s v="LBR199 UNPBF - UNPBF"/>
    <x v="64"/>
    <s v="Sr PB Officer"/>
    <s v="UNPBF"/>
    <s v="2.4.0"/>
    <s v="Local Program Staff"/>
    <s v="2.4"/>
    <s v="Local Program Staff"/>
    <s v="2"/>
    <s v="Human Resources"/>
    <s v="R"/>
    <s v="Income &amp; Expenditure"/>
  </r>
  <r>
    <s v="48999"/>
    <s v="Re-allocated costs"/>
    <s v="Rev of # 50000368 MEAL Officer-UNPBF"/>
    <n v="-1606.23"/>
    <s v="USD"/>
    <n v="202201"/>
    <d v="2022-01-28T00:00:00"/>
    <s v="BI"/>
    <n v="50000391"/>
    <s v="LBR199"/>
    <s v="UNPBF"/>
    <s v="LBR199-1"/>
    <s v="LBR199 UNPBF - UNPBF"/>
    <x v="59"/>
    <s v="MEAL Officer"/>
    <s v="UNPBF"/>
    <s v="2.4.0"/>
    <s v="Local Program Staff"/>
    <s v="2.4"/>
    <s v="Local Program Staff"/>
    <s v="2"/>
    <s v="Human Resources"/>
    <s v="R"/>
    <s v="Income &amp; Expenditure"/>
  </r>
  <r>
    <s v="48999"/>
    <s v="Re-allocated costs"/>
    <s v="Rev of # 50000368 Peacebuilding Project Coordinator"/>
    <n v="-928.26"/>
    <s v="USD"/>
    <n v="202201"/>
    <d v="2022-01-28T00:00:00"/>
    <s v="BI"/>
    <n v="50000391"/>
    <s v="LBR199"/>
    <s v="UNPBF"/>
    <s v="LBR199-1"/>
    <s v="LBR199 UNPBF - UNPBF"/>
    <x v="63"/>
    <s v="PB Project Coordinator"/>
    <s v="UNPBF"/>
    <s v="2.4.0"/>
    <s v="Local Program Staff"/>
    <s v="2.4"/>
    <s v="Local Program Staff"/>
    <s v="2"/>
    <s v="Human Resources"/>
    <s v="R"/>
    <s v="Income &amp; Expenditure"/>
  </r>
  <r>
    <s v="48999"/>
    <s v="Re-allocated costs"/>
    <s v="Rev of # 50000368 Driver Trainee Mechanic"/>
    <n v="-559.92999999999995"/>
    <s v="USD"/>
    <n v="202201"/>
    <d v="2022-01-28T00:00:00"/>
    <s v="BI"/>
    <n v="50000391"/>
    <s v="LBR199"/>
    <s v="UNPBF"/>
    <s v="LBR199-1"/>
    <s v="LBR199 UNPBF - UNPBF"/>
    <x v="55"/>
    <s v="Project Driver"/>
    <s v="UNPBF"/>
    <s v="2.4.0"/>
    <s v="Local Program Staff"/>
    <s v="2.4"/>
    <s v="Local Program Staff"/>
    <s v="2"/>
    <s v="Human Resources"/>
    <s v="R"/>
    <s v="Income &amp; Expenditure"/>
  </r>
  <r>
    <s v="48999"/>
    <s v="Re-allocated costs"/>
    <s v="Rev of # 50000368 Finance &amp; Operations Coordinator - Shared"/>
    <n v="-114.54"/>
    <s v="USD"/>
    <n v="202201"/>
    <d v="2022-01-28T00:00:00"/>
    <s v="BI"/>
    <n v="50000391"/>
    <s v="LBR199"/>
    <s v="UNPBF"/>
    <s v="LBR199-1"/>
    <s v="LBR199 UNPBF - UNPBF"/>
    <x v="58"/>
    <s v="Finance &amp; Operations Coordinator"/>
    <s v="UNPBF"/>
    <s v="2.5.0"/>
    <s v="Local Support Staff"/>
    <s v="2.5"/>
    <s v="Local Support Staff"/>
    <s v="2"/>
    <s v="Human Resources"/>
    <s v="R"/>
    <s v="Income &amp; Expenditure"/>
  </r>
  <r>
    <s v="48999"/>
    <s v="Re-allocated costs"/>
    <s v="Rev of # 50000368 Projects Accountant - Shared"/>
    <n v="-89.83"/>
    <s v="USD"/>
    <n v="202201"/>
    <d v="2022-01-28T00:00:00"/>
    <s v="BI"/>
    <n v="50000391"/>
    <s v="LBR199"/>
    <s v="UNPBF"/>
    <s v="LBR199-1"/>
    <s v="LBR199 UNPBF - UNPBF"/>
    <x v="65"/>
    <s v="Project Accountant"/>
    <s v="UNPBF"/>
    <s v="2.5.0"/>
    <s v="Local Support Staff"/>
    <s v="2.5"/>
    <s v="Local Support Staff"/>
    <s v="2"/>
    <s v="Human Resources"/>
    <s v="R"/>
    <s v="Income &amp; Expenditure"/>
  </r>
  <r>
    <s v="48999"/>
    <s v="Re-allocated costs"/>
    <s v="Rev of # 50000368 Administrative Officer - Shared"/>
    <n v="-79.61"/>
    <s v="USD"/>
    <n v="202201"/>
    <d v="2022-01-28T00:00:00"/>
    <s v="BI"/>
    <n v="50000391"/>
    <s v="LBR199"/>
    <s v="UNPBF"/>
    <s v="LBR199-1"/>
    <s v="LBR199 UNPBF - UNPBF"/>
    <x v="56"/>
    <s v="Administration Officer"/>
    <s v="UNPBF"/>
    <s v="2.5.0"/>
    <s v="Local Support Staff"/>
    <s v="2.5"/>
    <s v="Local Support Staff"/>
    <s v="2"/>
    <s v="Human Resources"/>
    <s v="R"/>
    <s v="Income &amp; Expenditure"/>
  </r>
  <r>
    <s v="48999"/>
    <s v="Re-allocated costs"/>
    <s v="Rev of # 50000368 Office Assistant --- Shared project"/>
    <n v="-45.46"/>
    <s v="USD"/>
    <n v="202201"/>
    <d v="2022-01-28T00:00:00"/>
    <s v="BI"/>
    <n v="50000391"/>
    <s v="LBR199"/>
    <s v="UNPBF"/>
    <s v="LBR199-1"/>
    <s v="LBR199 UNPBF - UNPBF"/>
    <x v="54"/>
    <s v="Office Assistant"/>
    <s v="UNPBF"/>
    <s v="2.5.0"/>
    <s v="Local Support Staff"/>
    <s v="2.5"/>
    <s v="Local Support Staff"/>
    <s v="2"/>
    <s v="Human Resources"/>
    <s v="R"/>
    <s v="Income &amp; Expenditure"/>
  </r>
  <r>
    <s v="48999"/>
    <s v="Re-allocated costs"/>
    <s v="Corr of Office Assistant --- Shared project"/>
    <n v="40.11"/>
    <s v="USD"/>
    <n v="202201"/>
    <d v="2022-01-28T00:00:00"/>
    <s v="BI"/>
    <n v="50000394"/>
    <s v="LBR199"/>
    <s v="UNPBF"/>
    <s v="LBR199-1"/>
    <s v="LBR199 UNPBF - UNPBF"/>
    <x v="54"/>
    <s v="Office Assistant"/>
    <s v="UNPBF"/>
    <s v="2.5.0"/>
    <s v="Local Support Staff"/>
    <s v="2.5"/>
    <s v="Local Support Staff"/>
    <s v="2"/>
    <s v="Human Resources"/>
    <s v="R"/>
    <s v="Income &amp; Expenditure"/>
  </r>
  <r>
    <s v="48999"/>
    <s v="Re-allocated costs"/>
    <s v="Corr of Administrative Officer - Shared"/>
    <n v="70.239999999999995"/>
    <s v="USD"/>
    <n v="202201"/>
    <d v="2022-01-28T00:00:00"/>
    <s v="BI"/>
    <n v="50000394"/>
    <s v="LBR199"/>
    <s v="UNPBF"/>
    <s v="LBR199-1"/>
    <s v="LBR199 UNPBF - UNPBF"/>
    <x v="56"/>
    <s v="Administration Officer"/>
    <s v="UNPBF"/>
    <s v="2.5.0"/>
    <s v="Local Support Staff"/>
    <s v="2.5"/>
    <s v="Local Support Staff"/>
    <s v="2"/>
    <s v="Human Resources"/>
    <s v="R"/>
    <s v="Income &amp; Expenditure"/>
  </r>
  <r>
    <s v="48999"/>
    <s v="Re-allocated costs"/>
    <s v="Corr of Projects Accountant - Shared"/>
    <n v="79.25"/>
    <s v="USD"/>
    <n v="202201"/>
    <d v="2022-01-28T00:00:00"/>
    <s v="BI"/>
    <n v="50000394"/>
    <s v="LBR199"/>
    <s v="UNPBF"/>
    <s v="LBR199-1"/>
    <s v="LBR199 UNPBF - UNPBF"/>
    <x v="65"/>
    <s v="Project Accountant"/>
    <s v="UNPBF"/>
    <s v="2.5.0"/>
    <s v="Local Support Staff"/>
    <s v="2.5"/>
    <s v="Local Support Staff"/>
    <s v="2"/>
    <s v="Human Resources"/>
    <s v="R"/>
    <s v="Income &amp; Expenditure"/>
  </r>
  <r>
    <s v="48999"/>
    <s v="Re-allocated costs"/>
    <s v="Corr of Finance &amp; Operations Coordinator - Shared"/>
    <n v="101.06"/>
    <s v="USD"/>
    <n v="202201"/>
    <d v="2022-01-28T00:00:00"/>
    <s v="BI"/>
    <n v="50000394"/>
    <s v="LBR199"/>
    <s v="UNPBF"/>
    <s v="LBR199-1"/>
    <s v="LBR199 UNPBF - UNPBF"/>
    <x v="58"/>
    <s v="Finance &amp; Operations Coordinator"/>
    <s v="UNPBF"/>
    <s v="2.5.0"/>
    <s v="Local Support Staff"/>
    <s v="2.5"/>
    <s v="Local Support Staff"/>
    <s v="2"/>
    <s v="Human Resources"/>
    <s v="R"/>
    <s v="Income &amp; Expenditure"/>
  </r>
  <r>
    <s v="48999"/>
    <s v="Re-allocated costs"/>
    <s v="Corr of Driver Trainee Mechanic"/>
    <n v="494.03"/>
    <s v="USD"/>
    <n v="202201"/>
    <d v="2022-01-28T00:00:00"/>
    <s v="BI"/>
    <n v="50000394"/>
    <s v="LBR199"/>
    <s v="UNPBF"/>
    <s v="LBR199-1"/>
    <s v="LBR199 UNPBF - UNPBF"/>
    <x v="55"/>
    <s v="Project Driver"/>
    <s v="UNPBF"/>
    <s v="2.4.0"/>
    <s v="Local Program Staff"/>
    <s v="2.4"/>
    <s v="Local Program Staff"/>
    <s v="2"/>
    <s v="Human Resources"/>
    <s v="R"/>
    <s v="Income &amp; Expenditure"/>
  </r>
  <r>
    <s v="48999"/>
    <s v="Re-allocated costs"/>
    <s v="Corr of Peacebuilding Project Coordinator"/>
    <n v="819.01"/>
    <s v="USD"/>
    <n v="202201"/>
    <d v="2022-01-28T00:00:00"/>
    <s v="BI"/>
    <n v="50000394"/>
    <s v="LBR199"/>
    <s v="UNPBF"/>
    <s v="LBR199-1"/>
    <s v="LBR199 UNPBF - UNPBF"/>
    <x v="63"/>
    <s v="PB Project Coordinator"/>
    <s v="UNPBF"/>
    <s v="2.4.0"/>
    <s v="Local Program Staff"/>
    <s v="2.4"/>
    <s v="Local Program Staff"/>
    <s v="2"/>
    <s v="Human Resources"/>
    <s v="R"/>
    <s v="Income &amp; Expenditure"/>
  </r>
  <r>
    <s v="48999"/>
    <s v="Re-allocated costs"/>
    <s v="Corr of MEAL Officer-UNPBF"/>
    <n v="1417.18"/>
    <s v="USD"/>
    <n v="202201"/>
    <d v="2022-01-28T00:00:00"/>
    <s v="BI"/>
    <n v="50000394"/>
    <s v="LBR199"/>
    <s v="UNPBF"/>
    <s v="LBR199-1"/>
    <s v="LBR199 UNPBF - UNPBF"/>
    <x v="59"/>
    <s v="MEAL Officer"/>
    <s v="UNPBF"/>
    <s v="2.4.0"/>
    <s v="Local Program Staff"/>
    <s v="2.4"/>
    <s v="Local Program Staff"/>
    <s v="2"/>
    <s v="Human Resources"/>
    <s v="R"/>
    <s v="Income &amp; Expenditure"/>
  </r>
  <r>
    <s v="48999"/>
    <s v="Re-allocated costs"/>
    <s v="Corr of Senior Project Officer -UNPBF"/>
    <n v="2161.37"/>
    <s v="USD"/>
    <n v="202201"/>
    <d v="2022-01-28T00:00:00"/>
    <s v="BI"/>
    <n v="50000394"/>
    <s v="LBR199"/>
    <s v="UNPBF"/>
    <s v="LBR199-1"/>
    <s v="LBR199 UNPBF - UNPBF"/>
    <x v="64"/>
    <s v="Sr PB Officer"/>
    <s v="UNPBF"/>
    <s v="2.4.0"/>
    <s v="Local Program Staff"/>
    <s v="2.4"/>
    <s v="Local Program Staff"/>
    <s v="2"/>
    <s v="Human Resources"/>
    <s v="R"/>
    <s v="Income &amp; Expenditure"/>
  </r>
  <r>
    <s v="48999"/>
    <s v="Re-allocated costs"/>
    <s v="Corr of Office Assistant --- Shared project"/>
    <n v="40.11"/>
    <s v="USD"/>
    <n v="202202"/>
    <d v="2022-01-28T00:00:00"/>
    <s v="BI"/>
    <n v="50000405"/>
    <s v="LBR199"/>
    <s v="UNPBF"/>
    <s v="LBR199-1"/>
    <s v="LBR199 UNPBF - UNPBF"/>
    <x v="54"/>
    <s v="Office Assistant"/>
    <s v="UNPBF"/>
    <s v="2.5.0"/>
    <s v="Local Support Staff"/>
    <s v="2.5"/>
    <s v="Local Support Staff"/>
    <s v="2"/>
    <s v="Human Resources"/>
    <s v="R"/>
    <s v="Income &amp; Expenditure"/>
  </r>
  <r>
    <s v="48999"/>
    <s v="Re-allocated costs"/>
    <s v="Logistics Assistant salary - February 2022"/>
    <n v="59.24"/>
    <s v="USD"/>
    <n v="202202"/>
    <d v="2022-01-28T00:00:00"/>
    <s v="BI"/>
    <n v="50000405"/>
    <s v="LBR199"/>
    <s v="UNPBF"/>
    <s v="LBR199-1"/>
    <s v="LBR199 UNPBF - UNPBF"/>
    <x v="57"/>
    <s v="Logistics Officer"/>
    <s v="UNPBF"/>
    <s v="2.5.0"/>
    <s v="Local Support Staff"/>
    <s v="2.5"/>
    <s v="Local Support Staff"/>
    <s v="2"/>
    <s v="Human Resources"/>
    <s v="R"/>
    <s v="Income &amp; Expenditure"/>
  </r>
  <r>
    <s v="48999"/>
    <s v="Re-allocated costs"/>
    <s v="Corr of Administrative Officer - Shared"/>
    <n v="70.239999999999995"/>
    <s v="USD"/>
    <n v="202202"/>
    <d v="2022-01-28T00:00:00"/>
    <s v="BI"/>
    <n v="50000405"/>
    <s v="LBR199"/>
    <s v="UNPBF"/>
    <s v="LBR199-1"/>
    <s v="LBR199 UNPBF - UNPBF"/>
    <x v="56"/>
    <s v="Administration Officer"/>
    <s v="UNPBF"/>
    <s v="2.5.0"/>
    <s v="Local Support Staff"/>
    <s v="2.5"/>
    <s v="Local Support Staff"/>
    <s v="2"/>
    <s v="Human Resources"/>
    <s v="R"/>
    <s v="Income &amp; Expenditure"/>
  </r>
  <r>
    <s v="48999"/>
    <s v="Re-allocated costs"/>
    <s v="Corr of Projects Accountant - Shared"/>
    <n v="79.25"/>
    <s v="USD"/>
    <n v="202202"/>
    <d v="2022-01-28T00:00:00"/>
    <s v="BI"/>
    <n v="50000405"/>
    <s v="LBR199"/>
    <s v="UNPBF"/>
    <s v="LBR199-1"/>
    <s v="LBR199 UNPBF - UNPBF"/>
    <x v="65"/>
    <s v="Project Accountant"/>
    <s v="UNPBF"/>
    <s v="2.5.0"/>
    <s v="Local Support Staff"/>
    <s v="2.5"/>
    <s v="Local Support Staff"/>
    <s v="2"/>
    <s v="Human Resources"/>
    <s v="R"/>
    <s v="Income &amp; Expenditure"/>
  </r>
  <r>
    <s v="48999"/>
    <s v="Re-allocated costs"/>
    <s v="Corr of Finance &amp; Operations Coordinator - Shared"/>
    <n v="101.06"/>
    <s v="USD"/>
    <n v="202202"/>
    <d v="2022-01-28T00:00:00"/>
    <s v="BI"/>
    <n v="50000405"/>
    <s v="LBR199"/>
    <s v="UNPBF"/>
    <s v="LBR199-1"/>
    <s v="LBR199 UNPBF - UNPBF"/>
    <x v="58"/>
    <s v="Finance &amp; Operations Coordinator"/>
    <s v="UNPBF"/>
    <s v="2.5.0"/>
    <s v="Local Support Staff"/>
    <s v="2.5"/>
    <s v="Local Support Staff"/>
    <s v="2"/>
    <s v="Human Resources"/>
    <s v="R"/>
    <s v="Income &amp; Expenditure"/>
  </r>
  <r>
    <s v="48999"/>
    <s v="Re-allocated costs"/>
    <s v="Corr of Driver Trainee Mechanic"/>
    <n v="494.03"/>
    <s v="USD"/>
    <n v="202202"/>
    <d v="2022-01-28T00:00:00"/>
    <s v="BI"/>
    <n v="50000405"/>
    <s v="LBR199"/>
    <s v="UNPBF"/>
    <s v="LBR199-1"/>
    <s v="LBR199 UNPBF - UNPBF"/>
    <x v="55"/>
    <s v="Project Driver"/>
    <s v="UNPBF"/>
    <s v="2.4.0"/>
    <s v="Local Program Staff"/>
    <s v="2.4"/>
    <s v="Local Program Staff"/>
    <s v="2"/>
    <s v="Human Resources"/>
    <s v="R"/>
    <s v="Income &amp; Expenditure"/>
  </r>
  <r>
    <s v="48999"/>
    <s v="Re-allocated costs"/>
    <s v="Corr of Peacebuilding Project Coordinator"/>
    <n v="819.01"/>
    <s v="USD"/>
    <n v="202202"/>
    <d v="2022-01-28T00:00:00"/>
    <s v="BI"/>
    <n v="50000405"/>
    <s v="LBR199"/>
    <s v="UNPBF"/>
    <s v="LBR199-1"/>
    <s v="LBR199 UNPBF - UNPBF"/>
    <x v="63"/>
    <s v="PB Project Coordinator"/>
    <s v="UNPBF"/>
    <s v="2.4.0"/>
    <s v="Local Program Staff"/>
    <s v="2.4"/>
    <s v="Local Program Staff"/>
    <s v="2"/>
    <s v="Human Resources"/>
    <s v="R"/>
    <s v="Income &amp; Expenditure"/>
  </r>
  <r>
    <s v="48999"/>
    <s v="Re-allocated costs"/>
    <s v="Corr of MEAL Officer-UNPBF"/>
    <n v="1417.18"/>
    <s v="USD"/>
    <n v="202202"/>
    <d v="2022-01-28T00:00:00"/>
    <s v="BI"/>
    <n v="50000405"/>
    <s v="LBR199"/>
    <s v="UNPBF"/>
    <s v="LBR199-1"/>
    <s v="LBR199 UNPBF - UNPBF"/>
    <x v="59"/>
    <s v="MEAL Officer"/>
    <s v="UNPBF"/>
    <s v="2.4.0"/>
    <s v="Local Program Staff"/>
    <s v="2.4"/>
    <s v="Local Program Staff"/>
    <s v="2"/>
    <s v="Human Resources"/>
    <s v="R"/>
    <s v="Income &amp; Expenditure"/>
  </r>
  <r>
    <s v="48999"/>
    <s v="Re-allocated costs"/>
    <s v="Corr of Senior Project Officer -UNPBF"/>
    <n v="2161.37"/>
    <s v="USD"/>
    <n v="202202"/>
    <d v="2022-01-28T00:00:00"/>
    <s v="BI"/>
    <n v="50000405"/>
    <s v="LBR199"/>
    <s v="UNPBF"/>
    <s v="LBR199-1"/>
    <s v="LBR199 UNPBF - UNPBF"/>
    <x v="64"/>
    <s v="Sr PB Officer"/>
    <s v="UNPBF"/>
    <s v="2.4.0"/>
    <s v="Local Program Staff"/>
    <s v="2.4"/>
    <s v="Local Program Staff"/>
    <s v="2"/>
    <s v="Human Resources"/>
    <s v="R"/>
    <s v="Income &amp; Expenditure"/>
  </r>
  <r>
    <s v="48999"/>
    <s v="Re-allocated costs"/>
    <s v="Reallocation Vehicle Costs - January 2022"/>
    <n v="1316.61"/>
    <s v="USD"/>
    <n v="202201"/>
    <d v="2022-01-30T00:00:00"/>
    <s v="GL"/>
    <n v="11001844"/>
    <s v="LBR199"/>
    <s v="UNPBF"/>
    <s v="LBR199-1"/>
    <s v="LBR199 UNPBF - UNPBF"/>
    <x v="28"/>
    <s v="Vehicle Running Costs"/>
    <s v="UNPBF"/>
    <s v="4.3.0"/>
    <s v="Vehicle running cost"/>
    <s v="4.3"/>
    <s v="Vehicle running cost"/>
    <s v="4"/>
    <s v="Equipment (vehicle / motorcycle/other)"/>
    <s v="R"/>
    <s v="Income &amp; Expenditure"/>
  </r>
  <r>
    <s v="48999"/>
    <s v="Re-allocated costs"/>
    <s v="Allocation of Kitchen suppliers - Jan 2022"/>
    <n v="75"/>
    <s v="USD"/>
    <n v="202201"/>
    <d v="2022-01-30T00:00:00"/>
    <s v="GL"/>
    <n v="11001881"/>
    <s v="LBR199"/>
    <s v="UNPBF"/>
    <s v="LBR199-1"/>
    <s v="LBR199 UNPBF - UNPBF"/>
    <x v="32"/>
    <s v="Additional Operational Costs"/>
    <s v="UNPBF"/>
    <s v="1.6.0"/>
    <s v="Local Partner Support Costs"/>
    <s v="1.6"/>
    <s v="Local Partner Support Costs"/>
    <s v="1"/>
    <s v="Direct Activity Costs"/>
    <s v="R"/>
    <s v="Income &amp; Expenditure"/>
  </r>
  <r>
    <s v="48999"/>
    <s v="Re-allocated costs"/>
    <s v="Cost allocation to projects on rental fee offices &amp; guesthouse - February 2022"/>
    <n v="159.16999999999999"/>
    <s v="USD"/>
    <n v="202202"/>
    <d v="2022-02-25T00:00:00"/>
    <s v="GL"/>
    <n v="11001940"/>
    <s v="LBR199"/>
    <s v="UNPBF"/>
    <s v="LBR199-1"/>
    <s v="LBR199 UNPBF - UNPBF"/>
    <x v="25"/>
    <s v="Office Rent"/>
    <s v="UNPBF"/>
    <s v="1.2.0"/>
    <s v="Supplies &amp; Equipment"/>
    <s v="1.2"/>
    <s v="Supplies &amp; Equipment"/>
    <s v="1"/>
    <s v="Direct Activity Costs"/>
    <s v="R"/>
    <s v="Income &amp; Expenditure"/>
  </r>
  <r>
    <s v="48999"/>
    <s v="Re-allocated costs"/>
    <s v="Cost allocation to projects on other services (incl maintenance office, generator)- February 2022"/>
    <n v="116.1"/>
    <s v="USD"/>
    <n v="202202"/>
    <d v="2022-02-25T00:00:00"/>
    <s v="GL"/>
    <n v="11001941"/>
    <s v="LBR199"/>
    <s v="UNPBF"/>
    <s v="LBR199-1"/>
    <s v="LBR199 UNPBF - UNPBF"/>
    <x v="24"/>
    <s v="Office Maintenance &amp; Energy"/>
    <s v="UNPBF"/>
    <s v="1.2.0"/>
    <s v="Supplies &amp; Equipment"/>
    <s v="1.2"/>
    <s v="Supplies &amp; Equipment"/>
    <s v="1"/>
    <s v="Direct Activity Costs"/>
    <s v="R"/>
    <s v="Income &amp; Expenditure"/>
  </r>
  <r>
    <s v="48999"/>
    <s v="Re-allocated costs"/>
    <s v="Cost allocation to projects on consumables - Office supplies - February 2022"/>
    <n v="358.78"/>
    <s v="USD"/>
    <n v="202202"/>
    <d v="2022-02-25T00:00:00"/>
    <s v="GL"/>
    <n v="11001942"/>
    <s v="LBR199"/>
    <s v="UNPBF"/>
    <s v="LBR199-1"/>
    <s v="LBR199 UNPBF - UNPBF"/>
    <x v="18"/>
    <s v="Office Supplies"/>
    <s v="UNPBF"/>
    <s v="5.3.0"/>
    <s v="Consumables - Office supplies"/>
    <s v="5.3"/>
    <s v="Consumables - Office supplies"/>
    <s v="5"/>
    <s v="Office, supplies and (small equipment)"/>
    <s v="R"/>
    <s v="Income &amp; Expenditure"/>
  </r>
  <r>
    <s v="48999"/>
    <s v="Re-allocated costs"/>
    <s v="Cost allocation to projects on communication, IT and subscription expenses - February 2022"/>
    <n v="216.99"/>
    <s v="USD"/>
    <n v="202202"/>
    <d v="2022-02-25T00:00:00"/>
    <s v="GL"/>
    <n v="11001943"/>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Cost allocation to project on financial Services (incl. Bank fees) - February 2022"/>
    <n v="84.57"/>
    <s v="USD"/>
    <n v="202202"/>
    <d v="2022-02-25T00:00:00"/>
    <s v="GL"/>
    <n v="11001944"/>
    <s v="LBR199"/>
    <s v="UNPBF"/>
    <s v="LBR199-1"/>
    <s v="LBR199 UNPBF - UNPBF"/>
    <x v="41"/>
    <s v="Bank Charges"/>
    <s v="UNPBF"/>
    <s v="6.7.0"/>
    <s v="Financial Services (incl. Bank fees)"/>
    <s v="6.7"/>
    <s v="Financial Services (incl. Bank fees)"/>
    <s v="6"/>
    <s v="Support"/>
    <s v="R"/>
    <s v="Income &amp; Expenditure"/>
  </r>
  <r>
    <s v="48999"/>
    <s v="Re-allocated costs"/>
    <s v="Corr of posting on staff salary allocation"/>
    <n v="30"/>
    <s v="USD"/>
    <n v="202202"/>
    <d v="2022-02-25T00:00:00"/>
    <s v="GL"/>
    <n v="11001950"/>
    <s v="LBR199"/>
    <s v="UNPBF"/>
    <s v="LBR199-1"/>
    <s v="LBR199 UNPBF - UNPBF"/>
    <x v="60"/>
    <s v="Manager of Programma Quality"/>
    <s v="UNPBF"/>
    <s v="2.2.0"/>
    <s v="International Support Staff"/>
    <s v="2.2"/>
    <s v="International Support Staff"/>
    <s v="2"/>
    <s v="Human Resources"/>
    <s v="R"/>
    <s v="Income &amp; Expenditure"/>
  </r>
  <r>
    <s v="48999"/>
    <s v="Re-allocated costs"/>
    <s v="Rev of # 11001942 Cost allocation to projects on consumables - Office supplies - February 2022"/>
    <n v="-358.78"/>
    <s v="USD"/>
    <n v="202202"/>
    <d v="2022-02-25T00:00:00"/>
    <s v="GL"/>
    <n v="11003030"/>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11001942 Cost allocation to projects on consumables - Office supplies - February 2022"/>
    <n v="358.78"/>
    <s v="USD"/>
    <n v="202202"/>
    <d v="2022-02-25T00:00:00"/>
    <s v="GL"/>
    <n v="11003030"/>
    <s v="LBR199"/>
    <s v="UNPBF"/>
    <s v="LBR199-1"/>
    <s v="LBR199 UNPBF - UNPBF"/>
    <x v="15"/>
    <s v="Supervision appreciative inquiry visits women's groups"/>
    <s v="UNPBF"/>
    <s v="1.3.0"/>
    <s v="Services"/>
    <s v="1.3"/>
    <s v="Services"/>
    <s v="1"/>
    <s v="Direct Activity Costs"/>
    <s v="R"/>
    <s v="Income &amp; Expenditure"/>
  </r>
  <r>
    <s v="48999"/>
    <s v="Re-allocated costs"/>
    <s v="Manager of Operations salary for February 2022"/>
    <n v="389.27"/>
    <s v="USD"/>
    <n v="202202"/>
    <d v="2022-02-25T00:00:00"/>
    <s v="BI"/>
    <n v="50000404"/>
    <s v="LBR199"/>
    <s v="UNPBF"/>
    <s v="LBR199-1"/>
    <s v="LBR199 UNPBF - UNPBF"/>
    <x v="62"/>
    <s v="Country Director / MoO"/>
    <s v="UNPBF"/>
    <s v="2.2.0"/>
    <s v="International Support Staff"/>
    <s v="2.2"/>
    <s v="International Support Staff"/>
    <s v="2"/>
    <s v="Human Resources"/>
    <s v="R"/>
    <s v="Income &amp; Expenditure"/>
  </r>
  <r>
    <s v="48999"/>
    <s v="Re-allocated costs"/>
    <s v="Manager of Program Quality salary for February 2022"/>
    <n v="472.76"/>
    <s v="USD"/>
    <n v="202202"/>
    <d v="2022-02-25T00:00:00"/>
    <s v="BI"/>
    <n v="50000404"/>
    <s v="LBR199"/>
    <s v="UNPBF"/>
    <s v="LBR199-1"/>
    <s v="LBR199 UNPBF - UNPBF"/>
    <x v="60"/>
    <s v="Manager of Programma Quality"/>
    <s v="UNPBF"/>
    <s v="2.2.0"/>
    <s v="International Support Staff"/>
    <s v="2.2"/>
    <s v="International Support Staff"/>
    <s v="2"/>
    <s v="Human Resources"/>
    <s v="R"/>
    <s v="Income &amp; Expenditure"/>
  </r>
  <r>
    <s v="48999"/>
    <s v="Re-allocated costs"/>
    <s v="Country Director/PGM salary for February 2022"/>
    <n v="520.24"/>
    <s v="USD"/>
    <n v="202202"/>
    <d v="2022-02-25T00:00:00"/>
    <s v="BI"/>
    <n v="50000404"/>
    <s v="LBR199"/>
    <s v="UNPBF"/>
    <s v="LBR199-1"/>
    <s v="LBR199 UNPBF - UNPBF"/>
    <x v="61"/>
    <s v="Program manager"/>
    <s v="UNPBF"/>
    <s v="2.1.0"/>
    <s v="International Program Staff"/>
    <s v="2.1"/>
    <s v="International Program Staff"/>
    <s v="2"/>
    <s v="Human Resources"/>
    <s v="R"/>
    <s v="Income &amp; Expenditure"/>
  </r>
  <r>
    <s v="48999"/>
    <s v="Re-allocated costs"/>
    <s v="Reallocation Vehicle Costs - February 2022 Fuel Maint. Reg."/>
    <n v="2212.66"/>
    <s v="USD"/>
    <n v="202202"/>
    <d v="2022-02-27T00:00:00"/>
    <s v="GL"/>
    <n v="11001934"/>
    <s v="LBR199"/>
    <s v="UNPBF"/>
    <s v="LBR199-1"/>
    <s v="LBR199 UNPBF - UNPBF"/>
    <x v="28"/>
    <s v="Vehicle Running Costs"/>
    <s v="UNPBF"/>
    <s v="4.3.0"/>
    <s v="Vehicle running cost"/>
    <s v="4.3"/>
    <s v="Vehicle running cost"/>
    <s v="4"/>
    <s v="Equipment (vehicle / motorcycle/other)"/>
    <s v="R"/>
    <s v="Income &amp; Expenditure"/>
  </r>
  <r>
    <s v="48999"/>
    <s v="Re-allocated costs"/>
    <s v="Country Director/PGM salary for Mar 2022"/>
    <n v="626.38"/>
    <s v="USD"/>
    <n v="202203"/>
    <d v="2022-03-25T00:00:00"/>
    <s v="GL"/>
    <n v="11002011"/>
    <s v="LBR199"/>
    <s v="UNPBF"/>
    <s v="LBR199-1"/>
    <s v="LBR199 UNPBF - UNPBF"/>
    <x v="61"/>
    <s v="Program manager"/>
    <s v="UNPBF"/>
    <s v="2.1.0"/>
    <s v="International Program Staff"/>
    <s v="2.1"/>
    <s v="International Program Staff"/>
    <s v="2"/>
    <s v="Human Resources"/>
    <s v="R"/>
    <s v="Income &amp; Expenditure"/>
  </r>
  <r>
    <s v="48999"/>
    <s v="Re-allocated costs"/>
    <s v="Manager of Program Quality salary for March 2022"/>
    <n v="564.04999999999995"/>
    <s v="USD"/>
    <n v="202203"/>
    <d v="2022-03-25T00:00:00"/>
    <s v="GL"/>
    <n v="11002012"/>
    <s v="LBR199"/>
    <s v="UNPBF"/>
    <s v="LBR199-1"/>
    <s v="LBR199 UNPBF - UNPBF"/>
    <x v="60"/>
    <s v="Manager of Programma Quality"/>
    <s v="UNPBF"/>
    <s v="2.2.0"/>
    <s v="International Support Staff"/>
    <s v="2.2"/>
    <s v="International Support Staff"/>
    <s v="2"/>
    <s v="Human Resources"/>
    <s v="R"/>
    <s v="Income &amp; Expenditure"/>
  </r>
  <r>
    <s v="48999"/>
    <s v="Re-allocated costs"/>
    <s v="Manager of Operations salary for Mar 2022"/>
    <n v="386.72"/>
    <s v="USD"/>
    <n v="202203"/>
    <d v="2022-03-25T00:00:00"/>
    <s v="GL"/>
    <n v="11002014"/>
    <s v="LBR199"/>
    <s v="UNPBF"/>
    <s v="LBR199-1"/>
    <s v="LBR199 UNPBF - UNPBF"/>
    <x v="62"/>
    <s v="Country Director / MoO"/>
    <s v="UNPBF"/>
    <s v="2.2.0"/>
    <s v="International Support Staff"/>
    <s v="2.2"/>
    <s v="International Support Staff"/>
    <s v="2"/>
    <s v="Human Resources"/>
    <s v="R"/>
    <s v="Income &amp; Expenditure"/>
  </r>
  <r>
    <s v="48999"/>
    <s v="Re-allocated costs"/>
    <s v="Office Assistant --- Shared project"/>
    <n v="40.11"/>
    <s v="USD"/>
    <n v="202203"/>
    <d v="2022-03-25T00:00:00"/>
    <s v="BI"/>
    <n v="50000412"/>
    <s v="LBR199"/>
    <s v="UNPBF"/>
    <s v="LBR199-1"/>
    <s v="LBR199 UNPBF - UNPBF"/>
    <x v="54"/>
    <s v="Office Assistant"/>
    <s v="UNPBF"/>
    <s v="2.5.0"/>
    <s v="Local Support Staff"/>
    <s v="2.5"/>
    <s v="Local Support Staff"/>
    <s v="2"/>
    <s v="Human Resources"/>
    <s v="R"/>
    <s v="Income &amp; Expenditure"/>
  </r>
  <r>
    <s v="48999"/>
    <s v="Re-allocated costs"/>
    <s v="Logistics Assistant salary - Mar 2022"/>
    <n v="60.65"/>
    <s v="USD"/>
    <n v="202203"/>
    <d v="2022-03-25T00:00:00"/>
    <s v="BI"/>
    <n v="50000412"/>
    <s v="LBR199"/>
    <s v="UNPBF"/>
    <s v="LBR199-1"/>
    <s v="LBR199 UNPBF - UNPBF"/>
    <x v="57"/>
    <s v="Logistics Officer"/>
    <s v="UNPBF"/>
    <s v="2.5.0"/>
    <s v="Local Support Staff"/>
    <s v="2.5"/>
    <s v="Local Support Staff"/>
    <s v="2"/>
    <s v="Human Resources"/>
    <s v="R"/>
    <s v="Income &amp; Expenditure"/>
  </r>
  <r>
    <s v="48999"/>
    <s v="Re-allocated costs"/>
    <s v="Administrative Officer - Shared"/>
    <n v="70.239999999999995"/>
    <s v="USD"/>
    <n v="202203"/>
    <d v="2022-03-25T00:00:00"/>
    <s v="BI"/>
    <n v="50000412"/>
    <s v="LBR199"/>
    <s v="UNPBF"/>
    <s v="LBR199-1"/>
    <s v="LBR199 UNPBF - UNPBF"/>
    <x v="56"/>
    <s v="Administration Officer"/>
    <s v="UNPBF"/>
    <s v="2.5.0"/>
    <s v="Local Support Staff"/>
    <s v="2.5"/>
    <s v="Local Support Staff"/>
    <s v="2"/>
    <s v="Human Resources"/>
    <s v="R"/>
    <s v="Income &amp; Expenditure"/>
  </r>
  <r>
    <s v="48999"/>
    <s v="Re-allocated costs"/>
    <s v="Projects Accountant - Shared"/>
    <n v="79.25"/>
    <s v="USD"/>
    <n v="202203"/>
    <d v="2022-03-25T00:00:00"/>
    <s v="BI"/>
    <n v="50000412"/>
    <s v="LBR199"/>
    <s v="UNPBF"/>
    <s v="LBR199-1"/>
    <s v="LBR199 UNPBF - UNPBF"/>
    <x v="65"/>
    <s v="Project Accountant"/>
    <s v="UNPBF"/>
    <s v="2.5.0"/>
    <s v="Local Support Staff"/>
    <s v="2.5"/>
    <s v="Local Support Staff"/>
    <s v="2"/>
    <s v="Human Resources"/>
    <s v="R"/>
    <s v="Income &amp; Expenditure"/>
  </r>
  <r>
    <s v="48999"/>
    <s v="Re-allocated costs"/>
    <s v="Finance &amp; Operations Coordinator - Shared"/>
    <n v="101.06"/>
    <s v="USD"/>
    <n v="202203"/>
    <d v="2022-03-25T00:00:00"/>
    <s v="BI"/>
    <n v="50000412"/>
    <s v="LBR199"/>
    <s v="UNPBF"/>
    <s v="LBR199-1"/>
    <s v="LBR199 UNPBF - UNPBF"/>
    <x v="58"/>
    <s v="Finance &amp; Operations Coordinator"/>
    <s v="UNPBF"/>
    <s v="2.5.0"/>
    <s v="Local Support Staff"/>
    <s v="2.5"/>
    <s v="Local Support Staff"/>
    <s v="2"/>
    <s v="Human Resources"/>
    <s v="R"/>
    <s v="Income &amp; Expenditure"/>
  </r>
  <r>
    <s v="48999"/>
    <s v="Re-allocated costs"/>
    <s v="Driver Trainee Mechanic"/>
    <n v="590.13"/>
    <s v="USD"/>
    <n v="202203"/>
    <d v="2022-03-25T00:00:00"/>
    <s v="BI"/>
    <n v="50000412"/>
    <s v="LBR199"/>
    <s v="UNPBF"/>
    <s v="LBR199-1"/>
    <s v="LBR199 UNPBF - UNPBF"/>
    <x v="55"/>
    <s v="Project Driver"/>
    <s v="UNPBF"/>
    <s v="2.4.0"/>
    <s v="Local Program Staff"/>
    <s v="2.4"/>
    <s v="Local Program Staff"/>
    <s v="2"/>
    <s v="Human Resources"/>
    <s v="R"/>
    <s v="Income &amp; Expenditure"/>
  </r>
  <r>
    <s v="48999"/>
    <s v="Re-allocated costs"/>
    <s v="Peacebuilding Project Coordinator"/>
    <n v="819.01"/>
    <s v="USD"/>
    <n v="202203"/>
    <d v="2022-03-25T00:00:00"/>
    <s v="BI"/>
    <n v="50000412"/>
    <s v="LBR199"/>
    <s v="UNPBF"/>
    <s v="LBR199-1"/>
    <s v="LBR199 UNPBF - UNPBF"/>
    <x v="63"/>
    <s v="PB Project Coordinator"/>
    <s v="UNPBF"/>
    <s v="2.4.0"/>
    <s v="Local Program Staff"/>
    <s v="2.4"/>
    <s v="Local Program Staff"/>
    <s v="2"/>
    <s v="Human Resources"/>
    <s v="R"/>
    <s v="Income &amp; Expenditure"/>
  </r>
  <r>
    <s v="48999"/>
    <s v="Re-allocated costs"/>
    <s v="MEAL Officer-UNPBF"/>
    <n v="1417.18"/>
    <s v="USD"/>
    <n v="202203"/>
    <d v="2022-03-25T00:00:00"/>
    <s v="BI"/>
    <n v="50000412"/>
    <s v="LBR199"/>
    <s v="UNPBF"/>
    <s v="LBR199-1"/>
    <s v="LBR199 UNPBF - UNPBF"/>
    <x v="59"/>
    <s v="MEAL Officer"/>
    <s v="UNPBF"/>
    <s v="2.4.0"/>
    <s v="Local Program Staff"/>
    <s v="2.4"/>
    <s v="Local Program Staff"/>
    <s v="2"/>
    <s v="Human Resources"/>
    <s v="R"/>
    <s v="Income &amp; Expenditure"/>
  </r>
  <r>
    <s v="48999"/>
    <s v="Re-allocated costs"/>
    <s v="Senior Project Officer -UNPBF"/>
    <n v="2161.37"/>
    <s v="USD"/>
    <n v="202203"/>
    <d v="2022-03-25T00:00:00"/>
    <s v="BI"/>
    <n v="50000412"/>
    <s v="LBR199"/>
    <s v="UNPBF"/>
    <s v="LBR199-1"/>
    <s v="LBR199 UNPBF - UNPBF"/>
    <x v="64"/>
    <s v="Sr PB Officer"/>
    <s v="UNPBF"/>
    <s v="2.4.0"/>
    <s v="Local Program Staff"/>
    <s v="2.4"/>
    <s v="Local Program Staff"/>
    <s v="2"/>
    <s v="Human Resources"/>
    <s v="R"/>
    <s v="Income &amp; Expenditure"/>
  </r>
  <r>
    <s v="48999"/>
    <s v="Re-allocated costs"/>
    <s v="Reallocation of Office cost"/>
    <n v="100"/>
    <s v="USD"/>
    <n v="202203"/>
    <d v="2022-03-29T00:00:00"/>
    <s v="GL"/>
    <n v="11001996"/>
    <s v="LBR199"/>
    <s v="UNPBF"/>
    <s v="LBR199-1"/>
    <s v="LBR199 UNPBF - UNPBF"/>
    <x v="34"/>
    <s v="Bank Transfer Fees"/>
    <s v="UNPBF"/>
    <s v="6.7.0"/>
    <s v="Financial Services (incl. Bank fees)"/>
    <s v="6.7"/>
    <s v="Financial Services (incl. Bank fees)"/>
    <s v="6"/>
    <s v="Support"/>
    <s v="R"/>
    <s v="Income &amp; Expenditure"/>
  </r>
  <r>
    <s v="48999"/>
    <s v="Re-allocated costs"/>
    <s v="Reallocation of Office cost"/>
    <n v="160"/>
    <s v="USD"/>
    <n v="202203"/>
    <d v="2022-03-29T00:00:00"/>
    <s v="GL"/>
    <n v="11001996"/>
    <s v="LBR199"/>
    <s v="UNPBF"/>
    <s v="LBR199-1"/>
    <s v="LBR199 UNPBF - UNPBF"/>
    <x v="41"/>
    <s v="Bank Charges"/>
    <s v="UNPBF"/>
    <s v="6.7.0"/>
    <s v="Financial Services (incl. Bank fees)"/>
    <s v="6.7"/>
    <s v="Financial Services (incl. Bank fees)"/>
    <s v="6"/>
    <s v="Support"/>
    <s v="R"/>
    <s v="Income &amp; Expenditure"/>
  </r>
  <r>
    <s v="48999"/>
    <s v="Re-allocated costs"/>
    <s v="Cost allocation to projects on rental fee offices &amp; guesthouse - March 2022"/>
    <n v="194"/>
    <s v="USD"/>
    <n v="202203"/>
    <d v="2022-03-30T00:00:00"/>
    <s v="GL"/>
    <n v="11002027"/>
    <s v="LBR199"/>
    <s v="UNPBF"/>
    <s v="LBR199-1"/>
    <s v="LBR199 UNPBF - UNPBF"/>
    <x v="25"/>
    <s v="Office Rent"/>
    <s v="UNPBF"/>
    <s v="1.2.0"/>
    <s v="Supplies &amp; Equipment"/>
    <s v="1.2"/>
    <s v="Supplies &amp; Equipment"/>
    <s v="1"/>
    <s v="Direct Activity Costs"/>
    <s v="R"/>
    <s v="Income &amp; Expenditure"/>
  </r>
  <r>
    <s v="48999"/>
    <s v="Re-allocated costs"/>
    <s v="Cost allocation to projects on other services (incl maintenance office, generator)- March 2022"/>
    <n v="341.78"/>
    <s v="USD"/>
    <n v="202203"/>
    <d v="2022-03-30T00:00:00"/>
    <s v="GL"/>
    <n v="11002027"/>
    <s v="LBR199"/>
    <s v="UNPBF"/>
    <s v="LBR199-1"/>
    <s v="LBR199 UNPBF - UNPBF"/>
    <x v="24"/>
    <s v="Office Maintenance &amp; Energy"/>
    <s v="UNPBF"/>
    <s v="1.2.0"/>
    <s v="Supplies &amp; Equipment"/>
    <s v="1.2"/>
    <s v="Supplies &amp; Equipment"/>
    <s v="1"/>
    <s v="Direct Activity Costs"/>
    <s v="R"/>
    <s v="Income &amp; Expenditure"/>
  </r>
  <r>
    <s v="48999"/>
    <s v="Re-allocated costs"/>
    <s v="Reallocation on statutory related cost"/>
    <n v="108.9"/>
    <s v="USD"/>
    <n v="202203"/>
    <d v="2022-03-30T00:00:00"/>
    <s v="GL"/>
    <n v="11002028"/>
    <s v="LBR199"/>
    <s v="UNPBF"/>
    <s v="LBR199-1"/>
    <s v="LBR199 UNPBF - UNPBF"/>
    <x v="42"/>
    <s v="Legal Services"/>
    <s v="UNPBF"/>
    <s v="6.6.0"/>
    <s v="Legal, registration and subscription fees"/>
    <s v="6.6"/>
    <s v="Legal, registration and subscription fees"/>
    <s v="6"/>
    <s v="Support"/>
    <s v="R"/>
    <s v="Income &amp; Expenditure"/>
  </r>
  <r>
    <s v="48999"/>
    <s v="Re-allocated costs"/>
    <s v="Cost allocation to projects on consumables - Office supplies - March 2022"/>
    <n v="395.88"/>
    <s v="USD"/>
    <n v="202203"/>
    <d v="2022-03-30T00:00:00"/>
    <s v="GL"/>
    <n v="11002029"/>
    <s v="LBR199"/>
    <s v="UNPBF"/>
    <s v="LBR199-1"/>
    <s v="LBR199 UNPBF - UNPBF"/>
    <x v="18"/>
    <s v="Office Supplies"/>
    <s v="UNPBF"/>
    <s v="5.3.0"/>
    <s v="Consumables - Office supplies"/>
    <s v="5.3"/>
    <s v="Consumables - Office supplies"/>
    <s v="5"/>
    <s v="Office, supplies and (small equipment)"/>
    <s v="R"/>
    <s v="Income &amp; Expenditure"/>
  </r>
  <r>
    <s v="48999"/>
    <s v="Re-allocated costs"/>
    <s v="Cost allocation to projects on communication, IT and subscription expenses - March 2022"/>
    <n v="282.58999999999997"/>
    <s v="USD"/>
    <n v="202203"/>
    <d v="2022-03-30T00:00:00"/>
    <s v="GL"/>
    <n v="11002030"/>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Cost allocation to project on financial Services (incl. Bank fees) - March 2022"/>
    <n v="173.85"/>
    <s v="USD"/>
    <n v="202203"/>
    <d v="2022-03-30T00:00:00"/>
    <s v="GL"/>
    <n v="11002031"/>
    <s v="LBR199"/>
    <s v="UNPBF"/>
    <s v="LBR199-1"/>
    <s v="LBR199 UNPBF - UNPBF"/>
    <x v="34"/>
    <s v="Bank Transfer Fees"/>
    <s v="UNPBF"/>
    <s v="6.7.0"/>
    <s v="Financial Services (incl. Bank fees)"/>
    <s v="6.7"/>
    <s v="Financial Services (incl. Bank fees)"/>
    <s v="6"/>
    <s v="Support"/>
    <s v="R"/>
    <s v="Income &amp; Expenditure"/>
  </r>
  <r>
    <s v="48999"/>
    <s v="Re-allocated costs"/>
    <s v="Cost allocation to project on financial Services (incl. Bank fees) - March 2022"/>
    <n v="229.93"/>
    <s v="USD"/>
    <n v="202203"/>
    <d v="2022-03-30T00:00:00"/>
    <s v="GL"/>
    <n v="11002031"/>
    <s v="LBR199"/>
    <s v="UNPBF"/>
    <s v="LBR199-1"/>
    <s v="LBR199 UNPBF - UNPBF"/>
    <x v="41"/>
    <s v="Bank Charges"/>
    <s v="UNPBF"/>
    <s v="6.7.0"/>
    <s v="Financial Services (incl. Bank fees)"/>
    <s v="6.7"/>
    <s v="Financial Services (incl. Bank fees)"/>
    <s v="6"/>
    <s v="Support"/>
    <s v="R"/>
    <s v="Income &amp; Expenditure"/>
  </r>
  <r>
    <s v="48999"/>
    <s v="Re-allocated costs"/>
    <s v="Cost allocation to projects on International travel - Mar 2022"/>
    <n v="144.68"/>
    <s v="USD"/>
    <n v="202203"/>
    <d v="2022-03-30T00:00:00"/>
    <s v="GL"/>
    <n v="11002032"/>
    <s v="LBR199"/>
    <s v="UNPBF"/>
    <s v="LBR199-1"/>
    <s v="LBR199 UNPBF - UNPBF"/>
    <x v="34"/>
    <s v="Bank Transfer Fees"/>
    <s v="UNPBF"/>
    <s v="6.7.0"/>
    <s v="Financial Services (incl. Bank fees)"/>
    <s v="6.7"/>
    <s v="Financial Services (incl. Bank fees)"/>
    <s v="6"/>
    <s v="Support"/>
    <s v="R"/>
    <s v="Income &amp; Expenditure"/>
  </r>
  <r>
    <s v="48999"/>
    <s v="Re-allocated costs"/>
    <s v="Reallocation Vehicle Costs - March 2022  Fuel, maint etc"/>
    <n v="634.36"/>
    <s v="USD"/>
    <n v="202203"/>
    <d v="2022-03-30T00:00:00"/>
    <s v="GL"/>
    <n v="11002038"/>
    <s v="LBR199"/>
    <s v="UNPBF"/>
    <s v="LBR199-1"/>
    <s v="LBR199 UNPBF - UNPBF"/>
    <x v="28"/>
    <s v="Vehicle Running Costs"/>
    <s v="UNPBF"/>
    <s v="4.3.0"/>
    <s v="Vehicle running cost"/>
    <s v="4.3"/>
    <s v="Vehicle running cost"/>
    <s v="4"/>
    <s v="Equipment (vehicle / motorcycle/other)"/>
    <s v="R"/>
    <s v="Income &amp; Expenditure"/>
  </r>
  <r>
    <s v="48999"/>
    <s v="Re-allocated costs"/>
    <s v="Reallocation of  CHQ UBA 00907955:  Mat. Vehicle Repair  &amp; Maintenance- ZOA 17"/>
    <n v="250"/>
    <s v="USD"/>
    <n v="202203"/>
    <d v="2022-03-30T00:00:00"/>
    <s v="GL"/>
    <n v="11002045"/>
    <s v="LBR199"/>
    <s v="UNPBF"/>
    <s v="LBR199-1"/>
    <s v="LBR199 UNPBF - UNPBF"/>
    <x v="28"/>
    <s v="Vehicle Running Costs"/>
    <s v="UNPBF"/>
    <s v="4.3.0"/>
    <s v="Vehicle running cost"/>
    <s v="4.3"/>
    <s v="Vehicle running cost"/>
    <s v="4"/>
    <s v="Equipment (vehicle / motorcycle/other)"/>
    <s v="R"/>
    <s v="Income &amp; Expenditure"/>
  </r>
  <r>
    <s v="48999"/>
    <s v="Re-allocated costs"/>
    <s v="Rev of Sr. PB Officer"/>
    <n v="-10903.26"/>
    <s v="USD"/>
    <n v="202203"/>
    <d v="2022-03-30T00:00:00"/>
    <s v="GL"/>
    <n v="11002083"/>
    <s v="LBR199"/>
    <s v="UNPBF"/>
    <s v="LBR199-1"/>
    <s v="LBR199 UNPBF - UNPBF"/>
    <x v="64"/>
    <s v="Sr PB Officer"/>
    <s v="UNPBF"/>
    <s v="2.4.0"/>
    <s v="Local Program Staff"/>
    <s v="2.4"/>
    <s v="Local Program Staff"/>
    <s v="2"/>
    <s v="Human Resources"/>
    <s v="R"/>
    <s v="Income &amp; Expenditure"/>
  </r>
  <r>
    <s v="48999"/>
    <s v="Re-allocated costs"/>
    <s v="Rev of PB Project Cooridnator"/>
    <n v="-10306.08"/>
    <s v="USD"/>
    <n v="202203"/>
    <d v="2022-03-30T00:00:00"/>
    <s v="GL"/>
    <n v="11002083"/>
    <s v="LBR199"/>
    <s v="UNPBF"/>
    <s v="LBR199-1"/>
    <s v="LBR199 UNPBF - UNPBF"/>
    <x v="63"/>
    <s v="PB Project Coordinator"/>
    <s v="UNPBF"/>
    <s v="2.4.0"/>
    <s v="Local Program Staff"/>
    <s v="2.4"/>
    <s v="Local Program Staff"/>
    <s v="2"/>
    <s v="Human Resources"/>
    <s v="R"/>
    <s v="Income &amp; Expenditure"/>
  </r>
  <r>
    <s v="48999"/>
    <s v="Re-allocated costs"/>
    <s v="Indirect support costs (7%)"/>
    <n v="-9371.91"/>
    <s v="USD"/>
    <n v="202203"/>
    <d v="2022-03-30T00:00:00"/>
    <s v="GL"/>
    <n v="11002083"/>
    <s v="LBR199"/>
    <s v="UNPBF"/>
    <s v="LBR199-1"/>
    <s v="LBR199 UNPBF - UNPBF"/>
    <x v="3"/>
    <s v="Administration / AKV"/>
    <s v="UNPBF"/>
    <s v="7.1.0"/>
    <s v="Administration / overhead HQ"/>
    <s v="7.1"/>
    <s v="Overhead Compensation"/>
    <s v="7"/>
    <s v="Overhead Compensation"/>
    <s v="R"/>
    <s v="Income &amp; Expenditure"/>
  </r>
  <r>
    <s v="48999"/>
    <s v="Re-allocated costs"/>
    <s v="Corr of PB Project Cooridnator"/>
    <n v="11947.01"/>
    <s v="USD"/>
    <n v="202203"/>
    <d v="2022-03-30T00:00:00"/>
    <s v="GL"/>
    <n v="11002083"/>
    <s v="LBR199"/>
    <s v="UNPBF"/>
    <s v="LBR199-1"/>
    <s v="LBR199 UNPBF - UNPBF"/>
    <x v="63"/>
    <s v="PB Project Coordinator"/>
    <s v="UNPBF"/>
    <s v="2.4.0"/>
    <s v="Local Program Staff"/>
    <s v="2.4"/>
    <s v="Local Program Staff"/>
    <s v="2"/>
    <s v="Human Resources"/>
    <s v="R"/>
    <s v="Income &amp; Expenditure"/>
  </r>
  <r>
    <s v="48999"/>
    <s v="Re-allocated costs"/>
    <s v="Corr of Sr. PB Officer"/>
    <n v="18236.689999999999"/>
    <s v="USD"/>
    <n v="202203"/>
    <d v="2022-03-30T00:00:00"/>
    <s v="GL"/>
    <n v="11002083"/>
    <s v="LBR199"/>
    <s v="UNPBF"/>
    <s v="LBR199-1"/>
    <s v="LBR199 UNPBF - UNPBF"/>
    <x v="64"/>
    <s v="Sr PB Officer"/>
    <s v="UNPBF"/>
    <s v="2.4.0"/>
    <s v="Local Program Staff"/>
    <s v="2.4"/>
    <s v="Local Program Staff"/>
    <s v="2"/>
    <s v="Human Resources"/>
    <s v="R"/>
    <s v="Income &amp; Expenditure"/>
  </r>
  <r>
    <s v="48999"/>
    <s v="Re-allocated costs"/>
    <s v="Country Director/PGM salary for April 2022"/>
    <n v="531.6"/>
    <s v="USD"/>
    <n v="202204"/>
    <d v="2022-04-28T00:00:00"/>
    <s v="GL"/>
    <n v="11002131"/>
    <s v="LBR199"/>
    <s v="UNPBF"/>
    <s v="LBR199-1"/>
    <s v="LBR199 UNPBF - UNPBF"/>
    <x v="61"/>
    <s v="Program manager"/>
    <s v="UNPBF"/>
    <s v="2.1.0"/>
    <s v="International Program Staff"/>
    <s v="2.1"/>
    <s v="International Program Staff"/>
    <s v="2"/>
    <s v="Human Resources"/>
    <s v="R"/>
    <s v="Income &amp; Expenditure"/>
  </r>
  <r>
    <s v="48999"/>
    <s v="Re-allocated costs"/>
    <s v="Manager of Program Quality salary for April 2022"/>
    <n v="494.7"/>
    <s v="USD"/>
    <n v="202204"/>
    <d v="2022-04-28T00:00:00"/>
    <s v="GL"/>
    <n v="11002132"/>
    <s v="LBR199"/>
    <s v="UNPBF"/>
    <s v="LBR199-1"/>
    <s v="LBR199 UNPBF - UNPBF"/>
    <x v="60"/>
    <s v="Manager of Programma Quality"/>
    <s v="UNPBF"/>
    <s v="2.2.0"/>
    <s v="International Support Staff"/>
    <s v="2.2"/>
    <s v="International Support Staff"/>
    <s v="2"/>
    <s v="Human Resources"/>
    <s v="R"/>
    <s v="Income &amp; Expenditure"/>
  </r>
  <r>
    <s v="48999"/>
    <s v="Re-allocated costs"/>
    <s v="Manager of Operations salary for April 2022"/>
    <n v="415.72"/>
    <s v="USD"/>
    <n v="202204"/>
    <d v="2022-04-28T00:00:00"/>
    <s v="GL"/>
    <n v="11002134"/>
    <s v="LBR199"/>
    <s v="UNPBF"/>
    <s v="LBR199-1"/>
    <s v="LBR199 UNPBF - UNPBF"/>
    <x v="62"/>
    <s v="Country Director / MoO"/>
    <s v="UNPBF"/>
    <s v="2.2.0"/>
    <s v="International Support Staff"/>
    <s v="2.2"/>
    <s v="International Support Staff"/>
    <s v="2"/>
    <s v="Human Resources"/>
    <s v="R"/>
    <s v="Income &amp; Expenditure"/>
  </r>
  <r>
    <s v="48999"/>
    <s v="Re-allocated costs"/>
    <s v="Office Assistant --- Shared project"/>
    <n v="40.11"/>
    <s v="USD"/>
    <n v="202204"/>
    <d v="2022-04-28T00:00:00"/>
    <s v="GL"/>
    <n v="11002144"/>
    <s v="LBR199"/>
    <s v="UNPBF"/>
    <s v="LBR199-1"/>
    <s v="LBR199 UNPBF - UNPBF"/>
    <x v="54"/>
    <s v="Office Assistant"/>
    <s v="UNPBF"/>
    <s v="2.5.0"/>
    <s v="Local Support Staff"/>
    <s v="2.5"/>
    <s v="Local Support Staff"/>
    <s v="2"/>
    <s v="Human Resources"/>
    <s v="R"/>
    <s v="Income &amp; Expenditure"/>
  </r>
  <r>
    <s v="48999"/>
    <s v="Re-allocated costs"/>
    <s v="Logistics Assistant salary - April 2022"/>
    <n v="60.66"/>
    <s v="USD"/>
    <n v="202204"/>
    <d v="2022-04-28T00:00:00"/>
    <s v="GL"/>
    <n v="11002144"/>
    <s v="LBR199"/>
    <s v="UNPBF"/>
    <s v="LBR199-1"/>
    <s v="LBR199 UNPBF - UNPBF"/>
    <x v="57"/>
    <s v="Logistics Officer"/>
    <s v="UNPBF"/>
    <s v="2.5.0"/>
    <s v="Local Support Staff"/>
    <s v="2.5"/>
    <s v="Local Support Staff"/>
    <s v="2"/>
    <s v="Human Resources"/>
    <s v="R"/>
    <s v="Income &amp; Expenditure"/>
  </r>
  <r>
    <s v="48999"/>
    <s v="Re-allocated costs"/>
    <s v="Administrative Officer - Shared"/>
    <n v="70.239999999999995"/>
    <s v="USD"/>
    <n v="202204"/>
    <d v="2022-04-28T00:00:00"/>
    <s v="GL"/>
    <n v="11002144"/>
    <s v="LBR199"/>
    <s v="UNPBF"/>
    <s v="LBR199-1"/>
    <s v="LBR199 UNPBF - UNPBF"/>
    <x v="56"/>
    <s v="Administration Officer"/>
    <s v="UNPBF"/>
    <s v="2.5.0"/>
    <s v="Local Support Staff"/>
    <s v="2.5"/>
    <s v="Local Support Staff"/>
    <s v="2"/>
    <s v="Human Resources"/>
    <s v="R"/>
    <s v="Income &amp; Expenditure"/>
  </r>
  <r>
    <s v="48999"/>
    <s v="Re-allocated costs"/>
    <s v="Projects Accountant - Shared"/>
    <n v="79.25"/>
    <s v="USD"/>
    <n v="202204"/>
    <d v="2022-04-28T00:00:00"/>
    <s v="GL"/>
    <n v="11002144"/>
    <s v="LBR199"/>
    <s v="UNPBF"/>
    <s v="LBR199-1"/>
    <s v="LBR199 UNPBF - UNPBF"/>
    <x v="65"/>
    <s v="Project Accountant"/>
    <s v="UNPBF"/>
    <s v="2.5.0"/>
    <s v="Local Support Staff"/>
    <s v="2.5"/>
    <s v="Local Support Staff"/>
    <s v="2"/>
    <s v="Human Resources"/>
    <s v="R"/>
    <s v="Income &amp; Expenditure"/>
  </r>
  <r>
    <s v="48999"/>
    <s v="Re-allocated costs"/>
    <s v="Finance &amp; Operations Coordinator - Shared"/>
    <n v="101.06"/>
    <s v="USD"/>
    <n v="202204"/>
    <d v="2022-04-28T00:00:00"/>
    <s v="GL"/>
    <n v="11002144"/>
    <s v="LBR199"/>
    <s v="UNPBF"/>
    <s v="LBR199-1"/>
    <s v="LBR199 UNPBF - UNPBF"/>
    <x v="58"/>
    <s v="Finance &amp; Operations Coordinator"/>
    <s v="UNPBF"/>
    <s v="2.5.0"/>
    <s v="Local Support Staff"/>
    <s v="2.5"/>
    <s v="Local Support Staff"/>
    <s v="2"/>
    <s v="Human Resources"/>
    <s v="R"/>
    <s v="Income &amp; Expenditure"/>
  </r>
  <r>
    <s v="48999"/>
    <s v="Re-allocated costs"/>
    <s v="Driver Trainee Mechanic"/>
    <n v="590.37"/>
    <s v="USD"/>
    <n v="202204"/>
    <d v="2022-04-28T00:00:00"/>
    <s v="GL"/>
    <n v="11002144"/>
    <s v="LBR199"/>
    <s v="UNPBF"/>
    <s v="LBR199-1"/>
    <s v="LBR199 UNPBF - UNPBF"/>
    <x v="55"/>
    <s v="Project Driver"/>
    <s v="UNPBF"/>
    <s v="2.4.0"/>
    <s v="Local Program Staff"/>
    <s v="2.4"/>
    <s v="Local Program Staff"/>
    <s v="2"/>
    <s v="Human Resources"/>
    <s v="R"/>
    <s v="Income &amp; Expenditure"/>
  </r>
  <r>
    <s v="48999"/>
    <s v="Re-allocated costs"/>
    <s v="Peacebuilding Project Coordinator"/>
    <n v="819.01"/>
    <s v="USD"/>
    <n v="202204"/>
    <d v="2022-04-28T00:00:00"/>
    <s v="GL"/>
    <n v="11002144"/>
    <s v="LBR199"/>
    <s v="UNPBF"/>
    <s v="LBR199-1"/>
    <s v="LBR199 UNPBF - UNPBF"/>
    <x v="63"/>
    <s v="PB Project Coordinator"/>
    <s v="UNPBF"/>
    <s v="2.4.0"/>
    <s v="Local Program Staff"/>
    <s v="2.4"/>
    <s v="Local Program Staff"/>
    <s v="2"/>
    <s v="Human Resources"/>
    <s v="R"/>
    <s v="Income &amp; Expenditure"/>
  </r>
  <r>
    <s v="48999"/>
    <s v="Re-allocated costs"/>
    <s v="MEAL Officer-UNPBF"/>
    <n v="1417.17"/>
    <s v="USD"/>
    <n v="202204"/>
    <d v="2022-04-28T00:00:00"/>
    <s v="GL"/>
    <n v="11002144"/>
    <s v="LBR199"/>
    <s v="UNPBF"/>
    <s v="LBR199-1"/>
    <s v="LBR199 UNPBF - UNPBF"/>
    <x v="59"/>
    <s v="MEAL Officer"/>
    <s v="UNPBF"/>
    <s v="2.4.0"/>
    <s v="Local Program Staff"/>
    <s v="2.4"/>
    <s v="Local Program Staff"/>
    <s v="2"/>
    <s v="Human Resources"/>
    <s v="R"/>
    <s v="Income &amp; Expenditure"/>
  </r>
  <r>
    <s v="48999"/>
    <s v="Re-allocated costs"/>
    <s v="Senior Project Officer -UNPBF"/>
    <n v="2161.37"/>
    <s v="USD"/>
    <n v="202204"/>
    <d v="2022-04-28T00:00:00"/>
    <s v="GL"/>
    <n v="11002144"/>
    <s v="LBR199"/>
    <s v="UNPBF"/>
    <s v="LBR199-1"/>
    <s v="LBR199 UNPBF - UNPBF"/>
    <x v="64"/>
    <s v="Sr PB Officer"/>
    <s v="UNPBF"/>
    <s v="2.4.0"/>
    <s v="Local Program Staff"/>
    <s v="2.4"/>
    <s v="Local Program Staff"/>
    <s v="2"/>
    <s v="Human Resources"/>
    <s v="R"/>
    <s v="Income &amp; Expenditure"/>
  </r>
  <r>
    <s v="48999"/>
    <s v="Re-allocated costs"/>
    <s v="CPV220459:  Vehicle repair ZOA 17 - Calibration of Pump , front hub and battery"/>
    <n v="180"/>
    <s v="USD"/>
    <n v="202204"/>
    <d v="2022-04-28T00:00:00"/>
    <s v="GL"/>
    <n v="11002157"/>
    <s v="LBR199"/>
    <s v="UNPBF"/>
    <s v="LBR199-1"/>
    <s v="LBR199 UNPBF - UNPBF"/>
    <x v="28"/>
    <s v="Vehicle Running Costs"/>
    <s v="UNPBF"/>
    <s v="4.3.0"/>
    <s v="Vehicle running cost"/>
    <s v="4.3"/>
    <s v="Vehicle running cost"/>
    <s v="4"/>
    <s v="Equipment (vehicle / motorcycle/other)"/>
    <s v="R"/>
    <s v="Income &amp; Expenditure"/>
  </r>
  <r>
    <s v="48999"/>
    <s v="Re-allocated costs"/>
    <s v="CPV2204040:  Mat. Vehicle Repair - ZOA 16"/>
    <n v="290"/>
    <s v="USD"/>
    <n v="202204"/>
    <d v="2022-04-28T00:00:00"/>
    <s v="GL"/>
    <n v="11002157"/>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April 2022"/>
    <n v="1688.94"/>
    <s v="USD"/>
    <n v="202204"/>
    <d v="2022-04-29T00:00:00"/>
    <s v="GL"/>
    <n v="11002103"/>
    <s v="LBR199"/>
    <s v="UNPBF"/>
    <s v="LBR199-1"/>
    <s v="LBR199 UNPBF - UNPBF"/>
    <x v="28"/>
    <s v="Vehicle Running Costs"/>
    <s v="UNPBF"/>
    <s v="4.3.0"/>
    <s v="Vehicle running cost"/>
    <s v="4.3"/>
    <s v="Vehicle running cost"/>
    <s v="4"/>
    <s v="Equipment (vehicle / motorcycle/other)"/>
    <s v="R"/>
    <s v="Income &amp; Expenditure"/>
  </r>
  <r>
    <s v="48999"/>
    <s v="Re-allocated costs"/>
    <s v="Reallocation Communication, IT and subscription expenses - April 2022"/>
    <n v="304.06"/>
    <s v="USD"/>
    <n v="202204"/>
    <d v="2022-04-29T00:00:00"/>
    <s v="BI"/>
    <n v="50000420"/>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Consumables - Office supplies - April 2022"/>
    <n v="784.84"/>
    <s v="USD"/>
    <n v="202204"/>
    <d v="2022-04-29T00:00:00"/>
    <s v="BI"/>
    <n v="50000420"/>
    <s v="LBR199"/>
    <s v="UNPBF"/>
    <s v="LBR199-1"/>
    <s v="LBR199 UNPBF - UNPBF"/>
    <x v="18"/>
    <s v="Office Supplies"/>
    <s v="UNPBF"/>
    <s v="5.3.0"/>
    <s v="Consumables - Office supplies"/>
    <s v="5.3"/>
    <s v="Consumables - Office supplies"/>
    <s v="5"/>
    <s v="Office, supplies and (small equipment)"/>
    <s v="R"/>
    <s v="Income &amp; Expenditure"/>
  </r>
  <r>
    <s v="48999"/>
    <s v="Re-allocated costs"/>
    <s v="Country Director/PGM salary for May 2022"/>
    <n v="483.64"/>
    <s v="USD"/>
    <n v="202205"/>
    <d v="2022-05-27T00:00:00"/>
    <s v="GL"/>
    <n v="11002233"/>
    <s v="LBR199"/>
    <s v="UNPBF"/>
    <s v="LBR199-1"/>
    <s v="LBR199 UNPBF - UNPBF"/>
    <x v="61"/>
    <s v="Program manager"/>
    <s v="UNPBF"/>
    <s v="2.1.0"/>
    <s v="International Program Staff"/>
    <s v="2.1"/>
    <s v="International Program Staff"/>
    <s v="2"/>
    <s v="Human Resources"/>
    <s v="R"/>
    <s v="Income &amp; Expenditure"/>
  </r>
  <r>
    <s v="48999"/>
    <s v="Re-allocated costs"/>
    <s v="Manager of Program Quality salary for May 2022"/>
    <n v="449.48"/>
    <s v="USD"/>
    <n v="202205"/>
    <d v="2022-05-27T00:00:00"/>
    <s v="GL"/>
    <n v="11002234"/>
    <s v="LBR199"/>
    <s v="UNPBF"/>
    <s v="LBR199-1"/>
    <s v="LBR199 UNPBF - UNPBF"/>
    <x v="60"/>
    <s v="Manager of Programma Quality"/>
    <s v="UNPBF"/>
    <s v="2.2.0"/>
    <s v="International Support Staff"/>
    <s v="2.2"/>
    <s v="International Support Staff"/>
    <s v="2"/>
    <s v="Human Resources"/>
    <s v="R"/>
    <s v="Income &amp; Expenditure"/>
  </r>
  <r>
    <s v="48999"/>
    <s v="Re-allocated costs"/>
    <s v="Manager of Operations salary for May 2022"/>
    <n v="396.44"/>
    <s v="USD"/>
    <n v="202205"/>
    <d v="2022-05-27T00:00:00"/>
    <s v="GL"/>
    <n v="11002236"/>
    <s v="LBR199"/>
    <s v="UNPBF"/>
    <s v="LBR199-1"/>
    <s v="LBR199 UNPBF - UNPBF"/>
    <x v="62"/>
    <s v="Country Director / MoO"/>
    <s v="UNPBF"/>
    <s v="2.2.0"/>
    <s v="International Support Staff"/>
    <s v="2.2"/>
    <s v="International Support Staff"/>
    <s v="2"/>
    <s v="Human Resources"/>
    <s v="R"/>
    <s v="Income &amp; Expenditure"/>
  </r>
  <r>
    <s v="48999"/>
    <s v="Re-allocated costs"/>
    <s v="Rev of #11002233 Country Director/PGM salary for May 2022"/>
    <n v="-483.64"/>
    <s v="USD"/>
    <n v="202205"/>
    <d v="2022-05-27T00:00:00"/>
    <s v="GL"/>
    <n v="11002242"/>
    <s v="LBR199"/>
    <s v="UNPBF"/>
    <s v="LBR199-1"/>
    <s v="LBR199 UNPBF - UNPBF"/>
    <x v="61"/>
    <s v="Program manager"/>
    <s v="UNPBF"/>
    <s v="2.1.0"/>
    <s v="International Program Staff"/>
    <s v="2.1"/>
    <s v="International Program Staff"/>
    <s v="2"/>
    <s v="Human Resources"/>
    <s v="R"/>
    <s v="Income &amp; Expenditure"/>
  </r>
  <r>
    <s v="48999"/>
    <s v="Re-allocated costs"/>
    <s v="Rev of # 11002234 Manager of Program Quality salary for May 2022"/>
    <n v="-449.48"/>
    <s v="USD"/>
    <n v="202205"/>
    <d v="2022-05-27T00:00:00"/>
    <s v="GL"/>
    <n v="11002243"/>
    <s v="LBR199"/>
    <s v="UNPBF"/>
    <s v="LBR199-1"/>
    <s v="LBR199 UNPBF - UNPBF"/>
    <x v="60"/>
    <s v="Manager of Programma Quality"/>
    <s v="UNPBF"/>
    <s v="2.2.0"/>
    <s v="International Support Staff"/>
    <s v="2.2"/>
    <s v="International Support Staff"/>
    <s v="2"/>
    <s v="Human Resources"/>
    <s v="R"/>
    <s v="Income &amp; Expenditure"/>
  </r>
  <r>
    <s v="48999"/>
    <s v="Re-allocated costs"/>
    <s v="Rev of # 11002236 Manager of Operations salary for May 2022"/>
    <n v="-396.44"/>
    <s v="USD"/>
    <n v="202205"/>
    <d v="2022-05-27T00:00:00"/>
    <s v="GL"/>
    <n v="11002245"/>
    <s v="LBR199"/>
    <s v="UNPBF"/>
    <s v="LBR199-1"/>
    <s v="LBR199 UNPBF - UNPBF"/>
    <x v="62"/>
    <s v="Country Director / MoO"/>
    <s v="UNPBF"/>
    <s v="2.2.0"/>
    <s v="International Support Staff"/>
    <s v="2.2"/>
    <s v="International Support Staff"/>
    <s v="2"/>
    <s v="Human Resources"/>
    <s v="R"/>
    <s v="Income &amp; Expenditure"/>
  </r>
  <r>
    <s v="48999"/>
    <s v="Re-allocated costs"/>
    <s v="Country Director/PGM salary for May 2022"/>
    <n v="534.54"/>
    <s v="USD"/>
    <n v="202205"/>
    <d v="2022-05-27T00:00:00"/>
    <s v="GL"/>
    <n v="11002247"/>
    <s v="LBR199"/>
    <s v="UNPBF"/>
    <s v="LBR199-1"/>
    <s v="LBR199 UNPBF - UNPBF"/>
    <x v="61"/>
    <s v="Program manager"/>
    <s v="UNPBF"/>
    <s v="2.1.0"/>
    <s v="International Program Staff"/>
    <s v="2.1"/>
    <s v="International Program Staff"/>
    <s v="2"/>
    <s v="Human Resources"/>
    <s v="R"/>
    <s v="Income &amp; Expenditure"/>
  </r>
  <r>
    <s v="48999"/>
    <s v="Re-allocated costs"/>
    <s v="Manager of Program Quality salary for May 2022"/>
    <n v="480.09"/>
    <s v="USD"/>
    <n v="202205"/>
    <d v="2022-05-27T00:00:00"/>
    <s v="GL"/>
    <n v="11002248"/>
    <s v="LBR199"/>
    <s v="UNPBF"/>
    <s v="LBR199-1"/>
    <s v="LBR199 UNPBF - UNPBF"/>
    <x v="60"/>
    <s v="Manager of Programma Quality"/>
    <s v="UNPBF"/>
    <s v="2.2.0"/>
    <s v="International Support Staff"/>
    <s v="2.2"/>
    <s v="International Support Staff"/>
    <s v="2"/>
    <s v="Human Resources"/>
    <s v="R"/>
    <s v="Income &amp; Expenditure"/>
  </r>
  <r>
    <s v="48999"/>
    <s v="Re-allocated costs"/>
    <s v="Manager of Operations salary for May 2022"/>
    <n v="389.21"/>
    <s v="USD"/>
    <n v="202205"/>
    <d v="2022-05-27T00:00:00"/>
    <s v="GL"/>
    <n v="11002250"/>
    <s v="LBR199"/>
    <s v="UNPBF"/>
    <s v="LBR199-1"/>
    <s v="LBR199 UNPBF - UNPBF"/>
    <x v="62"/>
    <s v="Country Director / MoO"/>
    <s v="UNPBF"/>
    <s v="2.2.0"/>
    <s v="International Support Staff"/>
    <s v="2.2"/>
    <s v="International Support Staff"/>
    <s v="2"/>
    <s v="Human Resources"/>
    <s v="R"/>
    <s v="Income &amp; Expenditure"/>
  </r>
  <r>
    <s v="48999"/>
    <s v="Re-allocated costs"/>
    <s v="Office Assistant --- Shared project"/>
    <n v="40.11"/>
    <s v="USD"/>
    <n v="202205"/>
    <d v="2022-05-27T00:00:00"/>
    <s v="GL"/>
    <n v="11002256"/>
    <s v="LBR199"/>
    <s v="UNPBF"/>
    <s v="LBR199-1"/>
    <s v="LBR199 UNPBF - UNPBF"/>
    <x v="54"/>
    <s v="Office Assistant"/>
    <s v="UNPBF"/>
    <s v="2.5.0"/>
    <s v="Local Support Staff"/>
    <s v="2.5"/>
    <s v="Local Support Staff"/>
    <s v="2"/>
    <s v="Human Resources"/>
    <s v="R"/>
    <s v="Income &amp; Expenditure"/>
  </r>
  <r>
    <s v="48999"/>
    <s v="Re-allocated costs"/>
    <s v="Logistics Assistant salary - May 2022"/>
    <n v="60.65"/>
    <s v="USD"/>
    <n v="202205"/>
    <d v="2022-05-27T00:00:00"/>
    <s v="GL"/>
    <n v="11002256"/>
    <s v="LBR199"/>
    <s v="UNPBF"/>
    <s v="LBR199-1"/>
    <s v="LBR199 UNPBF - UNPBF"/>
    <x v="57"/>
    <s v="Logistics Officer"/>
    <s v="UNPBF"/>
    <s v="2.5.0"/>
    <s v="Local Support Staff"/>
    <s v="2.5"/>
    <s v="Local Support Staff"/>
    <s v="2"/>
    <s v="Human Resources"/>
    <s v="R"/>
    <s v="Income &amp; Expenditure"/>
  </r>
  <r>
    <s v="48999"/>
    <s v="Re-allocated costs"/>
    <s v="Administrative Officer - Shared"/>
    <n v="70.239999999999995"/>
    <s v="USD"/>
    <n v="202205"/>
    <d v="2022-05-27T00:00:00"/>
    <s v="GL"/>
    <n v="11002256"/>
    <s v="LBR199"/>
    <s v="UNPBF"/>
    <s v="LBR199-1"/>
    <s v="LBR199 UNPBF - UNPBF"/>
    <x v="56"/>
    <s v="Administration Officer"/>
    <s v="UNPBF"/>
    <s v="2.5.0"/>
    <s v="Local Support Staff"/>
    <s v="2.5"/>
    <s v="Local Support Staff"/>
    <s v="2"/>
    <s v="Human Resources"/>
    <s v="R"/>
    <s v="Income &amp; Expenditure"/>
  </r>
  <r>
    <s v="48999"/>
    <s v="Re-allocated costs"/>
    <s v="Projects Accountant - Shared"/>
    <n v="79.260000000000005"/>
    <s v="USD"/>
    <n v="202205"/>
    <d v="2022-05-27T00:00:00"/>
    <s v="GL"/>
    <n v="11002256"/>
    <s v="LBR199"/>
    <s v="UNPBF"/>
    <s v="LBR199-1"/>
    <s v="LBR199 UNPBF - UNPBF"/>
    <x v="65"/>
    <s v="Project Accountant"/>
    <s v="UNPBF"/>
    <s v="2.5.0"/>
    <s v="Local Support Staff"/>
    <s v="2.5"/>
    <s v="Local Support Staff"/>
    <s v="2"/>
    <s v="Human Resources"/>
    <s v="R"/>
    <s v="Income &amp; Expenditure"/>
  </r>
  <r>
    <s v="48999"/>
    <s v="Re-allocated costs"/>
    <s v="Finance &amp; Operations Coordinator - Shared"/>
    <n v="101.05"/>
    <s v="USD"/>
    <n v="202205"/>
    <d v="2022-05-27T00:00:00"/>
    <s v="GL"/>
    <n v="11002256"/>
    <s v="LBR199"/>
    <s v="UNPBF"/>
    <s v="LBR199-1"/>
    <s v="LBR199 UNPBF - UNPBF"/>
    <x v="58"/>
    <s v="Finance &amp; Operations Coordinator"/>
    <s v="UNPBF"/>
    <s v="2.5.0"/>
    <s v="Local Support Staff"/>
    <s v="2.5"/>
    <s v="Local Support Staff"/>
    <s v="2"/>
    <s v="Human Resources"/>
    <s v="R"/>
    <s v="Income &amp; Expenditure"/>
  </r>
  <r>
    <s v="48999"/>
    <s v="Re-allocated costs"/>
    <s v="Driver Trainee Mechanic"/>
    <n v="494.03"/>
    <s v="USD"/>
    <n v="202205"/>
    <d v="2022-05-27T00:00:00"/>
    <s v="GL"/>
    <n v="11002256"/>
    <s v="LBR199"/>
    <s v="UNPBF"/>
    <s v="LBR199-1"/>
    <s v="LBR199 UNPBF - UNPBF"/>
    <x v="55"/>
    <s v="Project Driver"/>
    <s v="UNPBF"/>
    <s v="2.4.0"/>
    <s v="Local Program Staff"/>
    <s v="2.4"/>
    <s v="Local Program Staff"/>
    <s v="2"/>
    <s v="Human Resources"/>
    <s v="R"/>
    <s v="Income &amp; Expenditure"/>
  </r>
  <r>
    <s v="48999"/>
    <s v="Re-allocated costs"/>
    <s v="Peacebuilding Project Coordinator"/>
    <n v="819"/>
    <s v="USD"/>
    <n v="202205"/>
    <d v="2022-05-27T00:00:00"/>
    <s v="GL"/>
    <n v="11002256"/>
    <s v="LBR199"/>
    <s v="UNPBF"/>
    <s v="LBR199-1"/>
    <s v="LBR199 UNPBF - UNPBF"/>
    <x v="63"/>
    <s v="PB Project Coordinator"/>
    <s v="UNPBF"/>
    <s v="2.4.0"/>
    <s v="Local Program Staff"/>
    <s v="2.4"/>
    <s v="Local Program Staff"/>
    <s v="2"/>
    <s v="Human Resources"/>
    <s v="R"/>
    <s v="Income &amp; Expenditure"/>
  </r>
  <r>
    <s v="48999"/>
    <s v="Re-allocated costs"/>
    <s v="MEAL Officer-UNPBF"/>
    <n v="1417.17"/>
    <s v="USD"/>
    <n v="202205"/>
    <d v="2022-05-27T00:00:00"/>
    <s v="GL"/>
    <n v="11002256"/>
    <s v="LBR199"/>
    <s v="UNPBF"/>
    <s v="LBR199-1"/>
    <s v="LBR199 UNPBF - UNPBF"/>
    <x v="59"/>
    <s v="MEAL Officer"/>
    <s v="UNPBF"/>
    <s v="2.4.0"/>
    <s v="Local Program Staff"/>
    <s v="2.4"/>
    <s v="Local Program Staff"/>
    <s v="2"/>
    <s v="Human Resources"/>
    <s v="R"/>
    <s v="Income &amp; Expenditure"/>
  </r>
  <r>
    <s v="48999"/>
    <s v="Re-allocated costs"/>
    <s v="Senior Project Officer -UNPBF"/>
    <n v="2161.37"/>
    <s v="USD"/>
    <n v="202205"/>
    <d v="2022-05-27T00:00:00"/>
    <s v="GL"/>
    <n v="11002256"/>
    <s v="LBR199"/>
    <s v="UNPBF"/>
    <s v="LBR199-1"/>
    <s v="LBR199 UNPBF - UNPBF"/>
    <x v="64"/>
    <s v="Sr PB Officer"/>
    <s v="UNPBF"/>
    <s v="2.4.0"/>
    <s v="Local Program Staff"/>
    <s v="2.4"/>
    <s v="Local Program Staff"/>
    <s v="2"/>
    <s v="Human Resources"/>
    <s v="R"/>
    <s v="Income &amp; Expenditure"/>
  </r>
  <r>
    <s v="48999"/>
    <s v="Re-allocated costs"/>
    <s v="CPV2205079: Purchase of 2 laptop chargers,  plastic containers  and others"/>
    <n v="120"/>
    <s v="USD"/>
    <n v="202205"/>
    <d v="2022-05-27T00:00:00"/>
    <s v="GL"/>
    <n v="11002263"/>
    <s v="LBR199"/>
    <s v="UNPBF"/>
    <s v="LBR199-1"/>
    <s v="LBR199 UNPBF - UNPBF"/>
    <x v="66"/>
    <s v="Laptop Sr PB Officer"/>
    <s v="UNPBF"/>
    <s v="1.2.0"/>
    <s v="Supplies &amp; Equipment"/>
    <s v="1.2"/>
    <s v="Supplies &amp; Equipment"/>
    <s v="1"/>
    <s v="Direct Activity Costs"/>
    <s v="R"/>
    <s v="Income &amp; Expenditure"/>
  </r>
  <r>
    <s v="48999"/>
    <s v="Re-allocated costs"/>
    <s v="Vehicle running cost"/>
    <n v="225"/>
    <s v="USD"/>
    <n v="202205"/>
    <d v="2022-05-27T00:00:00"/>
    <s v="GL"/>
    <n v="11002264"/>
    <s v="LBR199"/>
    <s v="UNPBF"/>
    <s v="LBR199-1"/>
    <s v="LBR199 UNPBF - UNPBF"/>
    <x v="28"/>
    <s v="Vehicle Running Costs"/>
    <s v="UNPBF"/>
    <s v="4.3.0"/>
    <s v="Vehicle running cost"/>
    <s v="4.3"/>
    <s v="Vehicle running cost"/>
    <s v="4"/>
    <s v="Equipment (vehicle / motorcycle/other)"/>
    <s v="R"/>
    <s v="Income &amp; Expenditure"/>
  </r>
  <r>
    <s v="48999"/>
    <s v="Re-allocated costs"/>
    <s v="Transfer changes fee"/>
    <n v="70"/>
    <s v="USD"/>
    <n v="202205"/>
    <d v="2022-05-27T00:00:00"/>
    <s v="GL"/>
    <n v="11002265"/>
    <s v="LBR199"/>
    <s v="UNPBF"/>
    <s v="LBR199-1"/>
    <s v="LBR199 UNPBF - UNPBF"/>
    <x v="34"/>
    <s v="Bank Transfer Fees"/>
    <s v="UNPBF"/>
    <s v="6.7.0"/>
    <s v="Financial Services (incl. Bank fees)"/>
    <s v="6.7"/>
    <s v="Financial Services (incl. Bank fees)"/>
    <s v="6"/>
    <s v="Support"/>
    <s v="R"/>
    <s v="Income &amp; Expenditure"/>
  </r>
  <r>
    <s v="48999"/>
    <s v="Re-allocated costs"/>
    <s v="Amorization of office rent - May 2021"/>
    <n v="161.66999999999999"/>
    <s v="USD"/>
    <n v="202205"/>
    <d v="2022-05-27T00:00:00"/>
    <s v="GL"/>
    <n v="11002266"/>
    <s v="LBR199"/>
    <s v="UNPBF"/>
    <s v="LBR199-1"/>
    <s v="LBR199 UNPBF - UNPBF"/>
    <x v="25"/>
    <s v="Office Rent"/>
    <s v="UNPBF"/>
    <s v="1.2.0"/>
    <s v="Supplies &amp; Equipment"/>
    <s v="1.2"/>
    <s v="Supplies &amp; Equipment"/>
    <s v="1"/>
    <s v="Direct Activity Costs"/>
    <s v="R"/>
    <s v="Income &amp; Expenditure"/>
  </r>
  <r>
    <s v="48999"/>
    <s v="Re-allocated costs"/>
    <s v="CPV2205021:  Assorted planks for office repair  -"/>
    <n v="50"/>
    <s v="USD"/>
    <n v="202205"/>
    <d v="2022-05-27T00:00:00"/>
    <s v="GL"/>
    <n v="11002268"/>
    <s v="LBR199"/>
    <s v="UNPBF"/>
    <s v="LBR199-1"/>
    <s v="LBR199 UNPBF - UNPBF"/>
    <x v="32"/>
    <s v="Additional Operational Costs"/>
    <s v="UNPBF"/>
    <s v="1.6.0"/>
    <s v="Local Partner Support Costs"/>
    <s v="1.6"/>
    <s v="Local Partner Support Costs"/>
    <s v="1"/>
    <s v="Direct Activity Costs"/>
    <s v="R"/>
    <s v="Income &amp; Expenditure"/>
  </r>
  <r>
    <s v="48999"/>
    <s v="Re-allocated costs"/>
    <s v="CPV2205074:  Office Muckets"/>
    <n v="70"/>
    <s v="USD"/>
    <n v="202205"/>
    <d v="2022-05-27T00:00:00"/>
    <s v="GL"/>
    <n v="11002268"/>
    <s v="LBR199"/>
    <s v="UNPBF"/>
    <s v="LBR199-1"/>
    <s v="LBR199 UNPBF - UNPBF"/>
    <x v="32"/>
    <s v="Additional Operational Costs"/>
    <s v="UNPBF"/>
    <s v="1.6.0"/>
    <s v="Local Partner Support Costs"/>
    <s v="1.6"/>
    <s v="Local Partner Support Costs"/>
    <s v="1"/>
    <s v="Direct Activity Costs"/>
    <s v="R"/>
    <s v="Income &amp; Expenditure"/>
  </r>
  <r>
    <s v="48999"/>
    <s v="Re-allocated costs"/>
    <s v="CPV2205059: Assorted materials for office repair - Bundle of Zinc, Reeplacement of LARA Bottles - 20 pcs etc"/>
    <n v="126.31"/>
    <s v="USD"/>
    <n v="202205"/>
    <d v="2022-05-27T00:00:00"/>
    <s v="GL"/>
    <n v="11002269"/>
    <s v="LBR199"/>
    <s v="UNPBF"/>
    <s v="LBR199-1"/>
    <s v="LBR199 UNPBF - UNPBF"/>
    <x v="32"/>
    <s v="Additional Operational Costs"/>
    <s v="UNPBF"/>
    <s v="1.6.0"/>
    <s v="Local Partner Support Costs"/>
    <s v="1.6"/>
    <s v="Local Partner Support Costs"/>
    <s v="1"/>
    <s v="Direct Activity Costs"/>
    <s v="R"/>
    <s v="Income &amp; Expenditure"/>
  </r>
  <r>
    <s v="48999"/>
    <s v="Re-allocated costs"/>
    <s v="Amortization of office security cost - May 2022"/>
    <n v="122.5"/>
    <s v="USD"/>
    <n v="202205"/>
    <d v="2022-05-27T00:00:00"/>
    <s v="GL"/>
    <n v="11002270"/>
    <s v="LBR199"/>
    <s v="UNPBF"/>
    <s v="LBR199-1"/>
    <s v="LBR199 UNPBF - UNPBF"/>
    <x v="25"/>
    <s v="Office Rent"/>
    <s v="UNPBF"/>
    <s v="1.2.0"/>
    <s v="Supplies &amp; Equipment"/>
    <s v="1.2"/>
    <s v="Supplies &amp; Equipment"/>
    <s v="1"/>
    <s v="Direct Activity Costs"/>
    <s v="R"/>
    <s v="Income &amp; Expenditure"/>
  </r>
  <r>
    <s v="48999"/>
    <s v="Re-allocated costs"/>
    <s v="CHQ ECO 01634824:  Internet subscription  - May 2022"/>
    <n v="125"/>
    <s v="USD"/>
    <n v="202205"/>
    <d v="2022-05-27T00:00:00"/>
    <s v="GL"/>
    <n v="11002271"/>
    <s v="LBR199"/>
    <s v="UNPBF"/>
    <s v="LBR199-1"/>
    <s v="LBR199 UNPBF - UNPBF"/>
    <x v="32"/>
    <s v="Additional Operational Costs"/>
    <s v="UNPBF"/>
    <s v="1.6.0"/>
    <s v="Local Partner Support Costs"/>
    <s v="1.6"/>
    <s v="Local Partner Support Costs"/>
    <s v="1"/>
    <s v="Direct Activity Costs"/>
    <s v="R"/>
    <s v="Income &amp; Expenditure"/>
  </r>
  <r>
    <s v="48999"/>
    <s v="Re-allocated costs"/>
    <s v="Office communication support cost"/>
    <n v="177"/>
    <s v="USD"/>
    <n v="202205"/>
    <d v="2022-05-27T00:00:00"/>
    <s v="GL"/>
    <n v="11002272"/>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of cost"/>
    <n v="40"/>
    <s v="USD"/>
    <n v="202205"/>
    <d v="2022-05-27T00:00:00"/>
    <s v="GL"/>
    <n v="11002302"/>
    <s v="LBR199"/>
    <s v="UNPBF"/>
    <s v="LBR199-1"/>
    <s v="LBR199 UNPBF - UNPBF"/>
    <x v="42"/>
    <s v="Legal Services"/>
    <s v="UNPBF"/>
    <s v="6.6.0"/>
    <s v="Legal, registration and subscription fees"/>
    <s v="6.6"/>
    <s v="Legal, registration and subscription fees"/>
    <s v="6"/>
    <s v="Support"/>
    <s v="R"/>
    <s v="Income &amp; Expenditure"/>
  </r>
  <r>
    <s v="48999"/>
    <s v="Re-allocated costs"/>
    <s v="Reallocation of cost"/>
    <n v="-241.91999999999996"/>
    <s v="USD"/>
    <n v="202205"/>
    <d v="2022-05-27T00:00:00"/>
    <s v="GL"/>
    <n v="11002305"/>
    <s v="LBR199"/>
    <s v="UNPBF"/>
    <s v="LBR199-1"/>
    <s v="LBR199 UNPBF - UNPBF"/>
    <x v="32"/>
    <s v="Additional Operational Costs"/>
    <s v="UNPBF"/>
    <s v="1.6.0"/>
    <s v="Local Partner Support Costs"/>
    <s v="1.6"/>
    <s v="Local Partner Support Costs"/>
    <s v="1"/>
    <s v="Direct Activity Costs"/>
    <s v="R"/>
    <s v="Income &amp; Expenditure"/>
  </r>
  <r>
    <s v="48999"/>
    <s v="Re-allocated costs"/>
    <s v="Rev of # 11002265 Transfer changes fee"/>
    <n v="-70"/>
    <s v="USD"/>
    <n v="202205"/>
    <d v="2022-05-27T00:00:00"/>
    <s v="GL"/>
    <n v="11003026"/>
    <s v="LBR199"/>
    <s v="UNPBF"/>
    <s v="LBR199-1"/>
    <s v="LBR199 UNPBF - UNPBF"/>
    <x v="34"/>
    <s v="Bank Transfer Fees"/>
    <s v="UNPBF"/>
    <s v="6.7.0"/>
    <s v="Financial Services (incl. Bank fees)"/>
    <s v="6.7"/>
    <s v="Financial Services (incl. Bank fees)"/>
    <s v="6"/>
    <s v="Support"/>
    <s v="R"/>
    <s v="Income &amp; Expenditure"/>
  </r>
  <r>
    <s v="48999"/>
    <s v="Re-allocated costs"/>
    <s v="Corr of # 11002265 Transfer changes fee"/>
    <n v="70"/>
    <s v="USD"/>
    <n v="202205"/>
    <d v="2022-05-27T00:00:00"/>
    <s v="GL"/>
    <n v="11003026"/>
    <s v="LBR199"/>
    <s v="UNPBF"/>
    <s v="LBR199-1"/>
    <s v="LBR199 UNPBF - UNPBF"/>
    <x v="6"/>
    <s v="Accountability Systems"/>
    <s v="UNPBF"/>
    <s v="6.1.0"/>
    <s v="Monitoring and Evaluation"/>
    <s v="6.1"/>
    <s v="Monitoring and Evaluation"/>
    <s v="6"/>
    <s v="Support"/>
    <s v="R"/>
    <s v="Income &amp; Expenditure"/>
  </r>
  <r>
    <s v="48999"/>
    <s v="Re-allocated costs"/>
    <s v="Reallocation Vehicle Costs - May 2022 Maint"/>
    <n v="977.28"/>
    <s v="USD"/>
    <n v="202205"/>
    <d v="2022-05-30T00:00:00"/>
    <s v="GL"/>
    <n v="11002273"/>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May 2022 Fuel"/>
    <n v="1639.94"/>
    <s v="USD"/>
    <n v="202205"/>
    <d v="2022-05-30T00:00:00"/>
    <s v="GL"/>
    <n v="11002273"/>
    <s v="LBR199"/>
    <s v="UNPBF"/>
    <s v="LBR199-1"/>
    <s v="LBR199 UNPBF - UNPBF"/>
    <x v="28"/>
    <s v="Vehicle Running Costs"/>
    <s v="UNPBF"/>
    <s v="4.3.0"/>
    <s v="Vehicle running cost"/>
    <s v="4.3"/>
    <s v="Vehicle running cost"/>
    <s v="4"/>
    <s v="Equipment (vehicle / motorcycle/other)"/>
    <s v="R"/>
    <s v="Income &amp; Expenditure"/>
  </r>
  <r>
    <s v="48999"/>
    <s v="Re-allocated costs"/>
    <s v="Consumables - Office supplies allocation for May 2022"/>
    <n v="108.53"/>
    <s v="USD"/>
    <n v="202205"/>
    <d v="2022-05-30T00:00:00"/>
    <s v="GL"/>
    <n v="11002281"/>
    <s v="LBR199"/>
    <s v="UNPBF"/>
    <s v="LBR199-1"/>
    <s v="LBR199 UNPBF - UNPBF"/>
    <x v="18"/>
    <s v="Office Supplies"/>
    <s v="UNPBF"/>
    <s v="5.3.0"/>
    <s v="Consumables - Office supplies"/>
    <s v="5.3"/>
    <s v="Consumables - Office supplies"/>
    <s v="5"/>
    <s v="Office, supplies and (small equipment)"/>
    <s v="R"/>
    <s v="Income &amp; Expenditure"/>
  </r>
  <r>
    <s v="48999"/>
    <s v="Re-allocated costs"/>
    <s v="Communication, IT and subscription expenses allocation for May 2022"/>
    <n v="151.35"/>
    <s v="USD"/>
    <n v="202205"/>
    <d v="2022-05-30T00:00:00"/>
    <s v="GL"/>
    <n v="11002283"/>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of cost"/>
    <n v="-524.25"/>
    <s v="USD"/>
    <n v="202205"/>
    <d v="2022-05-30T00:00:00"/>
    <s v="GL"/>
    <n v="11002303"/>
    <s v="LBR199"/>
    <s v="UNPBF"/>
    <s v="LBR199-1"/>
    <s v="LBR199 UNPBF - UNPBF"/>
    <x v="32"/>
    <s v="Additional Operational Costs"/>
    <s v="UNPBF"/>
    <s v="1.6.0"/>
    <s v="Local Partner Support Costs"/>
    <s v="1.6"/>
    <s v="Local Partner Support Costs"/>
    <s v="1"/>
    <s v="Direct Activity Costs"/>
    <s v="R"/>
    <s v="Income &amp; Expenditure"/>
  </r>
  <r>
    <s v="48999"/>
    <s v="Re-allocated costs"/>
    <s v="Rev of # 11002281 Consumables - Office supplies allocation for May 2022"/>
    <n v="-108.53"/>
    <s v="USD"/>
    <n v="202205"/>
    <d v="2022-05-30T00:00:00"/>
    <s v="GL"/>
    <n v="11003031"/>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11002281 Consumables - Office supplies allocation for May 2022"/>
    <n v="108.53"/>
    <s v="USD"/>
    <n v="202205"/>
    <d v="2022-05-30T00:00:00"/>
    <s v="GL"/>
    <n v="11003031"/>
    <s v="LBR199"/>
    <s v="UNPBF"/>
    <s v="LBR199-1"/>
    <s v="LBR199 UNPBF - UNPBF"/>
    <x v="15"/>
    <s v="Supervision appreciative inquiry visits women's groups"/>
    <s v="UNPBF"/>
    <s v="1.3.0"/>
    <s v="Services"/>
    <s v="1.3"/>
    <s v="Services"/>
    <s v="1"/>
    <s v="Direct Activity Costs"/>
    <s v="R"/>
    <s v="Income &amp; Expenditure"/>
  </r>
  <r>
    <s v="48999"/>
    <s v="Re-allocated costs"/>
    <s v="Country Director/PGM salary for June 2022"/>
    <n v="662.37"/>
    <s v="USD"/>
    <n v="202206"/>
    <d v="2022-06-28T00:00:00"/>
    <s v="GL"/>
    <n v="11002355"/>
    <s v="LBR199"/>
    <s v="UNPBF"/>
    <s v="LBR199-1"/>
    <s v="LBR199 UNPBF - UNPBF"/>
    <x v="61"/>
    <s v="Program manager"/>
    <s v="UNPBF"/>
    <s v="2.1.0"/>
    <s v="International Program Staff"/>
    <s v="2.1"/>
    <s v="International Program Staff"/>
    <s v="2"/>
    <s v="Human Resources"/>
    <s v="R"/>
    <s v="Income &amp; Expenditure"/>
  </r>
  <r>
    <s v="48999"/>
    <s v="Re-allocated costs"/>
    <s v="Manager of Program Quality salary for June 2022"/>
    <n v="491.63"/>
    <s v="USD"/>
    <n v="202206"/>
    <d v="2022-06-28T00:00:00"/>
    <s v="GL"/>
    <n v="11002357"/>
    <s v="LBR199"/>
    <s v="UNPBF"/>
    <s v="LBR199-1"/>
    <s v="LBR199 UNPBF - UNPBF"/>
    <x v="60"/>
    <s v="Manager of Programma Quality"/>
    <s v="UNPBF"/>
    <s v="2.2.0"/>
    <s v="International Support Staff"/>
    <s v="2.2"/>
    <s v="International Support Staff"/>
    <s v="2"/>
    <s v="Human Resources"/>
    <s v="R"/>
    <s v="Income &amp; Expenditure"/>
  </r>
  <r>
    <s v="48999"/>
    <s v="Re-allocated costs"/>
    <s v="Manager of Operations salary for June 2022"/>
    <n v="412.17"/>
    <s v="USD"/>
    <n v="202206"/>
    <d v="2022-06-28T00:00:00"/>
    <s v="GL"/>
    <n v="11002359"/>
    <s v="LBR199"/>
    <s v="UNPBF"/>
    <s v="LBR199-1"/>
    <s v="LBR199 UNPBF - UNPBF"/>
    <x v="62"/>
    <s v="Country Director / MoO"/>
    <s v="UNPBF"/>
    <s v="2.2.0"/>
    <s v="International Support Staff"/>
    <s v="2.2"/>
    <s v="International Support Staff"/>
    <s v="2"/>
    <s v="Human Resources"/>
    <s v="R"/>
    <s v="Income &amp; Expenditure"/>
  </r>
  <r>
    <s v="48999"/>
    <s v="Re-allocated costs"/>
    <s v="Office Assistant --- Shared project"/>
    <n v="41.6"/>
    <s v="USD"/>
    <n v="202206"/>
    <d v="2022-06-28T00:00:00"/>
    <s v="GL"/>
    <n v="11002368"/>
    <s v="LBR199"/>
    <s v="UNPBF"/>
    <s v="LBR199-1"/>
    <s v="LBR199 UNPBF - UNPBF"/>
    <x v="54"/>
    <s v="Office Assistant"/>
    <s v="UNPBF"/>
    <s v="2.5.0"/>
    <s v="Local Support Staff"/>
    <s v="2.5"/>
    <s v="Local Support Staff"/>
    <s v="2"/>
    <s v="Human Resources"/>
    <s v="R"/>
    <s v="Income &amp; Expenditure"/>
  </r>
  <r>
    <s v="48999"/>
    <s v="Re-allocated costs"/>
    <s v="Logistics Assistant salary - June 2022"/>
    <n v="62.04"/>
    <s v="USD"/>
    <n v="202206"/>
    <d v="2022-06-28T00:00:00"/>
    <s v="GL"/>
    <n v="11002368"/>
    <s v="LBR199"/>
    <s v="UNPBF"/>
    <s v="LBR199-1"/>
    <s v="LBR199 UNPBF - UNPBF"/>
    <x v="57"/>
    <s v="Logistics Officer"/>
    <s v="UNPBF"/>
    <s v="2.5.0"/>
    <s v="Local Support Staff"/>
    <s v="2.5"/>
    <s v="Local Support Staff"/>
    <s v="2"/>
    <s v="Human Resources"/>
    <s v="R"/>
    <s v="Income &amp; Expenditure"/>
  </r>
  <r>
    <s v="48999"/>
    <s v="Re-allocated costs"/>
    <s v="Administrative Officer - Shared"/>
    <n v="71.73"/>
    <s v="USD"/>
    <n v="202206"/>
    <d v="2022-06-28T00:00:00"/>
    <s v="GL"/>
    <n v="11002368"/>
    <s v="LBR199"/>
    <s v="UNPBF"/>
    <s v="LBR199-1"/>
    <s v="LBR199 UNPBF - UNPBF"/>
    <x v="56"/>
    <s v="Administration Officer"/>
    <s v="UNPBF"/>
    <s v="2.5.0"/>
    <s v="Local Support Staff"/>
    <s v="2.5"/>
    <s v="Local Support Staff"/>
    <s v="2"/>
    <s v="Human Resources"/>
    <s v="R"/>
    <s v="Income &amp; Expenditure"/>
  </r>
  <r>
    <s v="48999"/>
    <s v="Re-allocated costs"/>
    <s v="Projects Accountant - Shared"/>
    <n v="80.75"/>
    <s v="USD"/>
    <n v="202206"/>
    <d v="2022-06-28T00:00:00"/>
    <s v="GL"/>
    <n v="11002368"/>
    <s v="LBR199"/>
    <s v="UNPBF"/>
    <s v="LBR199-1"/>
    <s v="LBR199 UNPBF - UNPBF"/>
    <x v="65"/>
    <s v="Project Accountant"/>
    <s v="UNPBF"/>
    <s v="2.5.0"/>
    <s v="Local Support Staff"/>
    <s v="2.5"/>
    <s v="Local Support Staff"/>
    <s v="2"/>
    <s v="Human Resources"/>
    <s v="R"/>
    <s v="Income &amp; Expenditure"/>
  </r>
  <r>
    <s v="48999"/>
    <s v="Re-allocated costs"/>
    <s v="Finance &amp; Operations Coordinator - Shared"/>
    <n v="102.56"/>
    <s v="USD"/>
    <n v="202206"/>
    <d v="2022-06-28T00:00:00"/>
    <s v="GL"/>
    <n v="11002368"/>
    <s v="LBR199"/>
    <s v="UNPBF"/>
    <s v="LBR199-1"/>
    <s v="LBR199 UNPBF - UNPBF"/>
    <x v="58"/>
    <s v="Finance &amp; Operations Coordinator"/>
    <s v="UNPBF"/>
    <s v="2.5.0"/>
    <s v="Local Support Staff"/>
    <s v="2.5"/>
    <s v="Local Support Staff"/>
    <s v="2"/>
    <s v="Human Resources"/>
    <s v="R"/>
    <s v="Income &amp; Expenditure"/>
  </r>
  <r>
    <s v="48999"/>
    <s v="Re-allocated costs"/>
    <s v="Driver Trainee Mechanic"/>
    <n v="514.03"/>
    <s v="USD"/>
    <n v="202206"/>
    <d v="2022-06-28T00:00:00"/>
    <s v="GL"/>
    <n v="11002368"/>
    <s v="LBR199"/>
    <s v="UNPBF"/>
    <s v="LBR199-1"/>
    <s v="LBR199 UNPBF - UNPBF"/>
    <x v="55"/>
    <s v="Project Driver"/>
    <s v="UNPBF"/>
    <s v="2.4.0"/>
    <s v="Local Program Staff"/>
    <s v="2.4"/>
    <s v="Local Program Staff"/>
    <s v="2"/>
    <s v="Human Resources"/>
    <s v="R"/>
    <s v="Income &amp; Expenditure"/>
  </r>
  <r>
    <s v="48999"/>
    <s v="Re-allocated costs"/>
    <s v="Peacebuilding Project Coordinator"/>
    <n v="819.01"/>
    <s v="USD"/>
    <n v="202206"/>
    <d v="2022-06-28T00:00:00"/>
    <s v="GL"/>
    <n v="11002368"/>
    <s v="LBR199"/>
    <s v="UNPBF"/>
    <s v="LBR199-1"/>
    <s v="LBR199 UNPBF - UNPBF"/>
    <x v="63"/>
    <s v="PB Project Coordinator"/>
    <s v="UNPBF"/>
    <s v="2.4.0"/>
    <s v="Local Program Staff"/>
    <s v="2.4"/>
    <s v="Local Program Staff"/>
    <s v="2"/>
    <s v="Human Resources"/>
    <s v="R"/>
    <s v="Income &amp; Expenditure"/>
  </r>
  <r>
    <s v="48999"/>
    <s v="Re-allocated costs"/>
    <s v="MEAL Officer-UNPBF"/>
    <n v="1437.18"/>
    <s v="USD"/>
    <n v="202206"/>
    <d v="2022-06-28T00:00:00"/>
    <s v="GL"/>
    <n v="11002368"/>
    <s v="LBR199"/>
    <s v="UNPBF"/>
    <s v="LBR199-1"/>
    <s v="LBR199 UNPBF - UNPBF"/>
    <x v="59"/>
    <s v="MEAL Officer"/>
    <s v="UNPBF"/>
    <s v="2.4.0"/>
    <s v="Local Program Staff"/>
    <s v="2.4"/>
    <s v="Local Program Staff"/>
    <s v="2"/>
    <s v="Human Resources"/>
    <s v="R"/>
    <s v="Income &amp; Expenditure"/>
  </r>
  <r>
    <s v="48999"/>
    <s v="Re-allocated costs"/>
    <s v="Senior Project Officer -UNPBF"/>
    <n v="2181.37"/>
    <s v="USD"/>
    <n v="202206"/>
    <d v="2022-06-28T00:00:00"/>
    <s v="GL"/>
    <n v="11002368"/>
    <s v="LBR199"/>
    <s v="UNPBF"/>
    <s v="LBR199-1"/>
    <s v="LBR199 UNPBF - UNPBF"/>
    <x v="64"/>
    <s v="Sr PB Officer"/>
    <s v="UNPBF"/>
    <s v="2.4.0"/>
    <s v="Local Program Staff"/>
    <s v="2.4"/>
    <s v="Local Program Staff"/>
    <s v="2"/>
    <s v="Human Resources"/>
    <s v="R"/>
    <s v="Income &amp; Expenditure"/>
  </r>
  <r>
    <s v="48999"/>
    <s v="Re-allocated costs"/>
    <s v="Reallocation office rent - June 2022"/>
    <n v="80.84"/>
    <s v="USD"/>
    <n v="202206"/>
    <d v="2022-06-28T00:00:00"/>
    <s v="GL"/>
    <n v="11002373"/>
    <s v="LBR199"/>
    <s v="UNPBF"/>
    <s v="LBR199-1"/>
    <s v="LBR199 UNPBF - UNPBF"/>
    <x v="25"/>
    <s v="Office Rent"/>
    <s v="UNPBF"/>
    <s v="1.2.0"/>
    <s v="Supplies &amp; Equipment"/>
    <s v="1.2"/>
    <s v="Supplies &amp; Equipment"/>
    <s v="1"/>
    <s v="Direct Activity Costs"/>
    <s v="R"/>
    <s v="Income &amp; Expenditure"/>
  </r>
  <r>
    <s v="48999"/>
    <s v="Re-allocated costs"/>
    <s v="Rev of # 11002373 office rent - June 2022"/>
    <n v="-80.84"/>
    <s v="USD"/>
    <n v="202206"/>
    <d v="2022-06-28T00:00:00"/>
    <s v="GL"/>
    <n v="11002377"/>
    <s v="LBR199"/>
    <s v="UNPBF"/>
    <s v="LBR199-1"/>
    <s v="LBR199 UNPBF - UNPBF"/>
    <x v="25"/>
    <s v="Office Rent"/>
    <s v="UNPBF"/>
    <s v="1.2.0"/>
    <s v="Supplies &amp; Equipment"/>
    <s v="1.2"/>
    <s v="Supplies &amp; Equipment"/>
    <s v="1"/>
    <s v="Direct Activity Costs"/>
    <s v="R"/>
    <s v="Income &amp; Expenditure"/>
  </r>
  <r>
    <s v="48999"/>
    <s v="Re-allocated costs"/>
    <s v="Corr of reallocation of Office rent - June 2022"/>
    <n v="80.84"/>
    <s v="USD"/>
    <n v="202206"/>
    <d v="2022-06-28T00:00:00"/>
    <s v="GL"/>
    <n v="11002379"/>
    <s v="LBR199"/>
    <s v="UNPBF"/>
    <s v="LBR199-1"/>
    <s v="LBR199 UNPBF - UNPBF"/>
    <x v="25"/>
    <s v="Office Rent"/>
    <s v="UNPBF"/>
    <s v="1.2.0"/>
    <s v="Supplies &amp; Equipment"/>
    <s v="1.2"/>
    <s v="Supplies &amp; Equipment"/>
    <s v="1"/>
    <s v="Direct Activity Costs"/>
    <s v="R"/>
    <s v="Income &amp; Expenditure"/>
  </r>
  <r>
    <s v="48999"/>
    <s v="Re-allocated costs"/>
    <s v="Rev of cost allocation office rent"/>
    <n v="-80.84"/>
    <s v="USD"/>
    <n v="202206"/>
    <d v="2022-06-28T00:00:00"/>
    <s v="GL"/>
    <n v="11002384"/>
    <s v="LBR199"/>
    <s v="UNPBF"/>
    <s v="LBR199-1"/>
    <s v="LBR199 UNPBF - UNPBF"/>
    <x v="25"/>
    <s v="Office Rent"/>
    <s v="UNPBF"/>
    <s v="1.2.0"/>
    <s v="Supplies &amp; Equipment"/>
    <s v="1.2"/>
    <s v="Supplies &amp; Equipment"/>
    <s v="1"/>
    <s v="Direct Activity Costs"/>
    <s v="R"/>
    <s v="Income &amp; Expenditure"/>
  </r>
  <r>
    <s v="48999"/>
    <s v="Re-allocated costs"/>
    <s v="Consumables - Office supplies allocation for June 2022"/>
    <n v="183.25"/>
    <s v="USD"/>
    <n v="202206"/>
    <d v="2022-06-28T00:00:00"/>
    <s v="GL"/>
    <n v="11002397"/>
    <s v="LBR199"/>
    <s v="UNPBF"/>
    <s v="LBR199-1"/>
    <s v="LBR199 UNPBF - UNPBF"/>
    <x v="18"/>
    <s v="Office Supplies"/>
    <s v="UNPBF"/>
    <s v="5.3.0"/>
    <s v="Consumables - Office supplies"/>
    <s v="5.3"/>
    <s v="Consumables - Office supplies"/>
    <s v="5"/>
    <s v="Office, supplies and (small equipment)"/>
    <s v="R"/>
    <s v="Income &amp; Expenditure"/>
  </r>
  <r>
    <s v="48999"/>
    <s v="Re-allocated costs"/>
    <s v="Communication, IT and subscription expenses allocation for June 2022"/>
    <n v="211.61"/>
    <s v="USD"/>
    <n v="202206"/>
    <d v="2022-06-28T00:00:00"/>
    <s v="GL"/>
    <n v="11002398"/>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Bank transfer"/>
    <n v="746.06"/>
    <s v="USD"/>
    <n v="202206"/>
    <d v="2022-06-28T00:00:00"/>
    <s v="GL"/>
    <n v="11002401"/>
    <s v="LBR199"/>
    <s v="UNPBF"/>
    <s v="LBR199-1"/>
    <s v="LBR199 UNPBF - UNPBF"/>
    <x v="34"/>
    <s v="Bank Transfer Fees"/>
    <s v="UNPBF"/>
    <s v="6.7.0"/>
    <s v="Financial Services (incl. Bank fees)"/>
    <s v="6.7"/>
    <s v="Financial Services (incl. Bank fees)"/>
    <s v="6"/>
    <s v="Support"/>
    <s v="R"/>
    <s v="Income &amp; Expenditure"/>
  </r>
  <r>
    <s v="48999"/>
    <s v="Re-allocated costs"/>
    <s v="Consumables - Office supplies allocation for June 2022"/>
    <n v="872.16"/>
    <s v="USD"/>
    <n v="202206"/>
    <d v="2022-06-28T00:00:00"/>
    <s v="GL"/>
    <n v="11002402"/>
    <s v="LBR199"/>
    <s v="UNPBF"/>
    <s v="LBR199-1"/>
    <s v="LBR199 UNPBF - UNPBF"/>
    <x v="18"/>
    <s v="Office Supplies"/>
    <s v="UNPBF"/>
    <s v="5.3.0"/>
    <s v="Consumables - Office supplies"/>
    <s v="5.3"/>
    <s v="Consumables - Office supplies"/>
    <s v="5"/>
    <s v="Office, supplies and (small equipment)"/>
    <s v="R"/>
    <s v="Income &amp; Expenditure"/>
  </r>
  <r>
    <s v="48999"/>
    <s v="Re-allocated costs"/>
    <s v="Other services (incl maintenance office, generator) allocaton for June 2022"/>
    <n v="1109.19"/>
    <s v="USD"/>
    <n v="202206"/>
    <d v="2022-06-28T00:00:00"/>
    <s v="GL"/>
    <n v="11002402"/>
    <s v="LBR199"/>
    <s v="UNPBF"/>
    <s v="LBR199-1"/>
    <s v="LBR199 UNPBF - UNPBF"/>
    <x v="24"/>
    <s v="Office Maintenance &amp; Energy"/>
    <s v="UNPBF"/>
    <s v="1.2.0"/>
    <s v="Supplies &amp; Equipment"/>
    <s v="1.2"/>
    <s v="Supplies &amp; Equipment"/>
    <s v="1"/>
    <s v="Direct Activity Costs"/>
    <s v="R"/>
    <s v="Income &amp; Expenditure"/>
  </r>
  <r>
    <s v="48999"/>
    <s v="Re-allocated costs"/>
    <s v="Financial Services (incl. Bank fees) allocation for June 2022"/>
    <n v="395.66999999999996"/>
    <s v="USD"/>
    <n v="202206"/>
    <d v="2022-06-28T00:00:00"/>
    <s v="GL"/>
    <n v="11002403"/>
    <s v="LBR199"/>
    <s v="UNPBF"/>
    <s v="LBR199-1"/>
    <s v="LBR199 UNPBF - UNPBF"/>
    <x v="41"/>
    <s v="Bank Charges"/>
    <s v="UNPBF"/>
    <s v="6.7.0"/>
    <s v="Financial Services (incl. Bank fees)"/>
    <s v="6.7"/>
    <s v="Financial Services (incl. Bank fees)"/>
    <s v="6"/>
    <s v="Support"/>
    <s v="R"/>
    <s v="Income &amp; Expenditure"/>
  </r>
  <r>
    <s v="48999"/>
    <s v="Re-allocated costs"/>
    <s v="Bank charges fee"/>
    <n v="25"/>
    <s v="USD"/>
    <n v="202206"/>
    <d v="2022-06-28T00:00:00"/>
    <s v="GL"/>
    <n v="11002404"/>
    <s v="LBR199"/>
    <s v="UNPBF"/>
    <s v="LBR199-1"/>
    <s v="LBR199 UNPBF - UNPBF"/>
    <x v="41"/>
    <s v="Bank Charges"/>
    <s v="UNPBF"/>
    <s v="6.7.0"/>
    <s v="Financial Services (incl. Bank fees)"/>
    <s v="6.7"/>
    <s v="Financial Services (incl. Bank fees)"/>
    <s v="6"/>
    <s v="Support"/>
    <s v="R"/>
    <s v="Income &amp; Expenditure"/>
  </r>
  <r>
    <s v="48999"/>
    <s v="Re-allocated costs"/>
    <s v="Rev of # 11002397 Consumables - Office supplies allocation for June 2022"/>
    <n v="-183.25"/>
    <s v="USD"/>
    <n v="202206"/>
    <d v="2022-06-28T00:00:00"/>
    <s v="GL"/>
    <n v="11003032"/>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11002397 Consumables - Office supplies allocation for June 2022"/>
    <n v="183.25"/>
    <s v="USD"/>
    <n v="202206"/>
    <d v="2022-06-28T00:00:00"/>
    <s v="GL"/>
    <n v="11003032"/>
    <s v="LBR199"/>
    <s v="UNPBF"/>
    <s v="LBR199-1"/>
    <s v="LBR199 UNPBF - UNPBF"/>
    <x v="15"/>
    <s v="Supervision appreciative inquiry visits women's groups"/>
    <s v="UNPBF"/>
    <s v="1.3.0"/>
    <s v="Services"/>
    <s v="1.3"/>
    <s v="Services"/>
    <s v="1"/>
    <s v="Direct Activity Costs"/>
    <s v="R"/>
    <s v="Income &amp; Expenditure"/>
  </r>
  <r>
    <s v="48999"/>
    <s v="Re-allocated costs"/>
    <s v="Reallocation Vehicle Costs - June 2022 Fuel &amp; Maint"/>
    <n v="1474.1"/>
    <s v="USD"/>
    <n v="202206"/>
    <d v="2022-06-29T00:00:00"/>
    <s v="GL"/>
    <n v="11002390"/>
    <s v="LBR199"/>
    <s v="UNPBF"/>
    <s v="LBR199-1"/>
    <s v="LBR199 UNPBF - UNPBF"/>
    <x v="28"/>
    <s v="Vehicle Running Costs"/>
    <s v="UNPBF"/>
    <s v="4.3.0"/>
    <s v="Vehicle running cost"/>
    <s v="4.3"/>
    <s v="Vehicle running cost"/>
    <s v="4"/>
    <s v="Equipment (vehicle / motorcycle/other)"/>
    <s v="R"/>
    <s v="Income &amp; Expenditure"/>
  </r>
  <r>
    <s v="48999"/>
    <s v="Re-allocated costs"/>
    <s v="Country Director/PGM salary for July 2022"/>
    <n v="566.28"/>
    <s v="USD"/>
    <n v="202207"/>
    <d v="2022-07-25T00:00:00"/>
    <s v="GL"/>
    <n v="11002570"/>
    <s v="LBR199"/>
    <s v="UNPBF"/>
    <s v="LBR199-1"/>
    <s v="LBR199 UNPBF - UNPBF"/>
    <x v="61"/>
    <s v="Program manager"/>
    <s v="UNPBF"/>
    <s v="2.1.0"/>
    <s v="International Program Staff"/>
    <s v="2.1"/>
    <s v="International Program Staff"/>
    <s v="2"/>
    <s v="Human Resources"/>
    <s v="R"/>
    <s v="Income &amp; Expenditure"/>
  </r>
  <r>
    <s v="48999"/>
    <s v="Re-allocated costs"/>
    <s v="Manager of Program Quality salary for July 2022"/>
    <n v="486.17"/>
    <s v="USD"/>
    <n v="202207"/>
    <d v="2022-07-25T00:00:00"/>
    <s v="GL"/>
    <n v="11002571"/>
    <s v="LBR199"/>
    <s v="UNPBF"/>
    <s v="LBR199-1"/>
    <s v="LBR199 UNPBF - UNPBF"/>
    <x v="60"/>
    <s v="Manager of Programma Quality"/>
    <s v="UNPBF"/>
    <s v="2.2.0"/>
    <s v="International Support Staff"/>
    <s v="2.2"/>
    <s v="International Support Staff"/>
    <s v="2"/>
    <s v="Human Resources"/>
    <s v="R"/>
    <s v="Income &amp; Expenditure"/>
  </r>
  <r>
    <s v="48999"/>
    <s v="Re-allocated costs"/>
    <s v="Manager of Operations salary for July 2022"/>
    <n v="406.6"/>
    <s v="USD"/>
    <n v="202207"/>
    <d v="2022-07-25T00:00:00"/>
    <s v="GL"/>
    <n v="11002574"/>
    <s v="LBR199"/>
    <s v="UNPBF"/>
    <s v="LBR199-1"/>
    <s v="LBR199 UNPBF - UNPBF"/>
    <x v="62"/>
    <s v="Country Director / MoO"/>
    <s v="UNPBF"/>
    <s v="2.2.0"/>
    <s v="International Support Staff"/>
    <s v="2.2"/>
    <s v="International Support Staff"/>
    <s v="2"/>
    <s v="Human Resources"/>
    <s v="R"/>
    <s v="Income &amp; Expenditure"/>
  </r>
  <r>
    <s v="48999"/>
    <s v="Re-allocated costs"/>
    <s v="Office Assistant --- Shared project"/>
    <n v="41.61"/>
    <s v="USD"/>
    <n v="202207"/>
    <d v="2022-07-25T00:00:00"/>
    <s v="GL"/>
    <n v="11002581"/>
    <s v="LBR199"/>
    <s v="UNPBF"/>
    <s v="LBR199-1"/>
    <s v="LBR199 UNPBF - UNPBF"/>
    <x v="54"/>
    <s v="Office Assistant"/>
    <s v="UNPBF"/>
    <s v="2.5.0"/>
    <s v="Local Support Staff"/>
    <s v="2.5"/>
    <s v="Local Support Staff"/>
    <s v="2"/>
    <s v="Human Resources"/>
    <s v="R"/>
    <s v="Income &amp; Expenditure"/>
  </r>
  <r>
    <s v="48999"/>
    <s v="Re-allocated costs"/>
    <s v="Logistics Assistant salary - July 2022"/>
    <n v="62.04"/>
    <s v="USD"/>
    <n v="202207"/>
    <d v="2022-07-25T00:00:00"/>
    <s v="GL"/>
    <n v="11002581"/>
    <s v="LBR199"/>
    <s v="UNPBF"/>
    <s v="LBR199-1"/>
    <s v="LBR199 UNPBF - UNPBF"/>
    <x v="57"/>
    <s v="Logistics Officer"/>
    <s v="UNPBF"/>
    <s v="2.5.0"/>
    <s v="Local Support Staff"/>
    <s v="2.5"/>
    <s v="Local Support Staff"/>
    <s v="2"/>
    <s v="Human Resources"/>
    <s v="R"/>
    <s v="Income &amp; Expenditure"/>
  </r>
  <r>
    <s v="48999"/>
    <s v="Re-allocated costs"/>
    <s v="Administrative Officer - Shared"/>
    <n v="71.739999999999995"/>
    <s v="USD"/>
    <n v="202207"/>
    <d v="2022-07-25T00:00:00"/>
    <s v="GL"/>
    <n v="11002581"/>
    <s v="LBR199"/>
    <s v="UNPBF"/>
    <s v="LBR199-1"/>
    <s v="LBR199 UNPBF - UNPBF"/>
    <x v="56"/>
    <s v="Administration Officer"/>
    <s v="UNPBF"/>
    <s v="2.5.0"/>
    <s v="Local Support Staff"/>
    <s v="2.5"/>
    <s v="Local Support Staff"/>
    <s v="2"/>
    <s v="Human Resources"/>
    <s v="R"/>
    <s v="Income &amp; Expenditure"/>
  </r>
  <r>
    <s v="48999"/>
    <s v="Re-allocated costs"/>
    <s v="Projects Accountant - Shared"/>
    <n v="80.75"/>
    <s v="USD"/>
    <n v="202207"/>
    <d v="2022-07-25T00:00:00"/>
    <s v="GL"/>
    <n v="11002581"/>
    <s v="LBR199"/>
    <s v="UNPBF"/>
    <s v="LBR199-1"/>
    <s v="LBR199 UNPBF - UNPBF"/>
    <x v="65"/>
    <s v="Project Accountant"/>
    <s v="UNPBF"/>
    <s v="2.5.0"/>
    <s v="Local Support Staff"/>
    <s v="2.5"/>
    <s v="Local Support Staff"/>
    <s v="2"/>
    <s v="Human Resources"/>
    <s v="R"/>
    <s v="Income &amp; Expenditure"/>
  </r>
  <r>
    <s v="48999"/>
    <s v="Re-allocated costs"/>
    <s v="Finance &amp; Operations Coordinator - Shared"/>
    <n v="102.55"/>
    <s v="USD"/>
    <n v="202207"/>
    <d v="2022-07-25T00:00:00"/>
    <s v="GL"/>
    <n v="11002581"/>
    <s v="LBR199"/>
    <s v="UNPBF"/>
    <s v="LBR199-1"/>
    <s v="LBR199 UNPBF - UNPBF"/>
    <x v="58"/>
    <s v="Finance &amp; Operations Coordinator"/>
    <s v="UNPBF"/>
    <s v="2.5.0"/>
    <s v="Local Support Staff"/>
    <s v="2.5"/>
    <s v="Local Support Staff"/>
    <s v="2"/>
    <s v="Human Resources"/>
    <s v="R"/>
    <s v="Income &amp; Expenditure"/>
  </r>
  <r>
    <s v="48999"/>
    <s v="Re-allocated costs"/>
    <s v="Driver Trainee Mechanic"/>
    <n v="600.38"/>
    <s v="USD"/>
    <n v="202207"/>
    <d v="2022-07-25T00:00:00"/>
    <s v="GL"/>
    <n v="11002581"/>
    <s v="LBR199"/>
    <s v="UNPBF"/>
    <s v="LBR199-1"/>
    <s v="LBR199 UNPBF - UNPBF"/>
    <x v="55"/>
    <s v="Project Driver"/>
    <s v="UNPBF"/>
    <s v="2.4.0"/>
    <s v="Local Program Staff"/>
    <s v="2.4"/>
    <s v="Local Program Staff"/>
    <s v="2"/>
    <s v="Human Resources"/>
    <s v="R"/>
    <s v="Income &amp; Expenditure"/>
  </r>
  <r>
    <s v="48999"/>
    <s v="Re-allocated costs"/>
    <s v="Peacebuilding Project Coordinator"/>
    <n v="819.01"/>
    <s v="USD"/>
    <n v="202207"/>
    <d v="2022-07-25T00:00:00"/>
    <s v="GL"/>
    <n v="11002581"/>
    <s v="LBR199"/>
    <s v="UNPBF"/>
    <s v="LBR199-1"/>
    <s v="LBR199 UNPBF - UNPBF"/>
    <x v="63"/>
    <s v="PB Project Coordinator"/>
    <s v="UNPBF"/>
    <s v="2.4.0"/>
    <s v="Local Program Staff"/>
    <s v="2.4"/>
    <s v="Local Program Staff"/>
    <s v="2"/>
    <s v="Human Resources"/>
    <s v="R"/>
    <s v="Income &amp; Expenditure"/>
  </r>
  <r>
    <s v="48999"/>
    <s v="Re-allocated costs"/>
    <s v="MEAL Officer-UNPBF"/>
    <n v="1437.18"/>
    <s v="USD"/>
    <n v="202207"/>
    <d v="2022-07-25T00:00:00"/>
    <s v="GL"/>
    <n v="11002581"/>
    <s v="LBR199"/>
    <s v="UNPBF"/>
    <s v="LBR199-1"/>
    <s v="LBR199 UNPBF - UNPBF"/>
    <x v="59"/>
    <s v="MEAL Officer"/>
    <s v="UNPBF"/>
    <s v="2.4.0"/>
    <s v="Local Program Staff"/>
    <s v="2.4"/>
    <s v="Local Program Staff"/>
    <s v="2"/>
    <s v="Human Resources"/>
    <s v="R"/>
    <s v="Income &amp; Expenditure"/>
  </r>
  <r>
    <s v="48999"/>
    <s v="Re-allocated costs"/>
    <s v="Senior Project Officer -UNPBF"/>
    <n v="2181.37"/>
    <s v="USD"/>
    <n v="202207"/>
    <d v="2022-07-25T00:00:00"/>
    <s v="GL"/>
    <n v="11002581"/>
    <s v="LBR199"/>
    <s v="UNPBF"/>
    <s v="LBR199-1"/>
    <s v="LBR199 UNPBF - UNPBF"/>
    <x v="64"/>
    <s v="Sr PB Officer"/>
    <s v="UNPBF"/>
    <s v="2.4.0"/>
    <s v="Local Program Staff"/>
    <s v="2.4"/>
    <s v="Local Program Staff"/>
    <s v="2"/>
    <s v="Human Resources"/>
    <s v="R"/>
    <s v="Income &amp; Expenditure"/>
  </r>
  <r>
    <s v="48999"/>
    <s v="Re-allocated costs"/>
    <s v="Allocation of project driver cost"/>
    <n v="555.41999999999996"/>
    <s v="USD"/>
    <n v="202207"/>
    <d v="2022-07-28T00:00:00"/>
    <s v="GL"/>
    <n v="11002695"/>
    <s v="LBR199"/>
    <s v="UNPBF"/>
    <s v="LBR199-1"/>
    <s v="LBR199 UNPBF - UNPBF"/>
    <x v="55"/>
    <s v="Project Driver"/>
    <s v="UNPBF"/>
    <s v="2.4.0"/>
    <s v="Local Program Staff"/>
    <s v="2.4"/>
    <s v="Local Program Staff"/>
    <s v="2"/>
    <s v="Human Resources"/>
    <s v="R"/>
    <s v="Income &amp; Expenditure"/>
  </r>
  <r>
    <s v="48999"/>
    <s v="Re-allocated costs"/>
    <s v="Allocation"/>
    <n v="1149.75"/>
    <s v="USD"/>
    <n v="202207"/>
    <d v="2022-07-28T00:00:00"/>
    <s v="GL"/>
    <n v="11002695"/>
    <s v="LBR199"/>
    <s v="UNPBF"/>
    <s v="LBR199-1"/>
    <s v="LBR199 UNPBF - UNPBF"/>
    <x v="59"/>
    <s v="MEAL Officer"/>
    <s v="UNPBF"/>
    <s v="2.4.0"/>
    <s v="Local Program Staff"/>
    <s v="2.4"/>
    <s v="Local Program Staff"/>
    <s v="2"/>
    <s v="Human Resources"/>
    <s v="R"/>
    <s v="Income &amp; Expenditure"/>
  </r>
  <r>
    <s v="48999"/>
    <s v="Re-allocated costs"/>
    <s v="Allocation of cost on Snr. PB Officer salary"/>
    <n v="1474.21"/>
    <s v="USD"/>
    <n v="202207"/>
    <d v="2022-07-28T00:00:00"/>
    <s v="GL"/>
    <n v="11002695"/>
    <s v="LBR199"/>
    <s v="UNPBF"/>
    <s v="LBR199-1"/>
    <s v="LBR199 UNPBF - UNPBF"/>
    <x v="64"/>
    <s v="Sr PB Officer"/>
    <s v="UNPBF"/>
    <s v="2.4.0"/>
    <s v="Local Program Staff"/>
    <s v="2.4"/>
    <s v="Local Program Staff"/>
    <s v="2"/>
    <s v="Human Resources"/>
    <s v="R"/>
    <s v="Income &amp; Expenditure"/>
  </r>
  <r>
    <s v="48999"/>
    <s v="Re-allocated costs"/>
    <s v="Rev of vehicle allocation cost"/>
    <n v="-2076.19"/>
    <s v="USD"/>
    <n v="202207"/>
    <d v="2022-07-28T00:00:00"/>
    <s v="GL"/>
    <n v="11002726"/>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July 2022 Maint &amp; Fuel"/>
    <n v="2265.58"/>
    <s v="USD"/>
    <n v="202207"/>
    <d v="2022-07-29T00:00:00"/>
    <s v="GL"/>
    <n v="11002532"/>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July 2022 Maint &amp; Fuel"/>
    <n v="966.19"/>
    <s v="USD"/>
    <n v="202207"/>
    <d v="2022-07-29T00:00:00"/>
    <s v="GL"/>
    <n v="11002595"/>
    <s v="LBR199"/>
    <s v="UNPBF"/>
    <s v="LBR199-1"/>
    <s v="LBR199 UNPBF - UNPBF"/>
    <x v="28"/>
    <s v="Vehicle Running Costs"/>
    <s v="UNPBF"/>
    <s v="4.3.0"/>
    <s v="Vehicle running cost"/>
    <s v="4.3"/>
    <s v="Vehicle running cost"/>
    <s v="4"/>
    <s v="Equipment (vehicle / motorcycle/other)"/>
    <s v="R"/>
    <s v="Income &amp; Expenditure"/>
  </r>
  <r>
    <s v="48999"/>
    <s v="Re-allocated costs"/>
    <s v="Reallocation of office security cost - July"/>
    <n v="367.5"/>
    <s v="USD"/>
    <n v="202207"/>
    <d v="2022-07-29T00:00:00"/>
    <s v="GL"/>
    <n v="11002604"/>
    <s v="LBR199"/>
    <s v="UNPBF"/>
    <s v="LBR199-1"/>
    <s v="LBR199 UNPBF - UNPBF"/>
    <x v="24"/>
    <s v="Office Maintenance &amp; Energy"/>
    <s v="UNPBF"/>
    <s v="1.2.0"/>
    <s v="Supplies &amp; Equipment"/>
    <s v="1.2"/>
    <s v="Supplies &amp; Equipment"/>
    <s v="1"/>
    <s v="Direct Activity Costs"/>
    <s v="R"/>
    <s v="Income &amp; Expenditure"/>
  </r>
  <r>
    <s v="48999"/>
    <s v="Re-allocated costs"/>
    <s v="Reallocation of office supplies cost - July"/>
    <n v="892.68"/>
    <s v="USD"/>
    <n v="202207"/>
    <d v="2022-07-29T00:00:00"/>
    <s v="GL"/>
    <n v="11002605"/>
    <s v="LBR199"/>
    <s v="UNPBF"/>
    <s v="LBR199-1"/>
    <s v="LBR199 UNPBF - UNPBF"/>
    <x v="18"/>
    <s v="Office Supplies"/>
    <s v="UNPBF"/>
    <s v="5.3.0"/>
    <s v="Consumables - Office supplies"/>
    <s v="5.3"/>
    <s v="Consumables - Office supplies"/>
    <s v="5"/>
    <s v="Office, supplies and (small equipment)"/>
    <s v="R"/>
    <s v="Income &amp; Expenditure"/>
  </r>
  <r>
    <s v="48999"/>
    <s v="Re-allocated costs"/>
    <s v="Reallocation of Internet and communication cost - July"/>
    <n v="311"/>
    <s v="USD"/>
    <n v="202207"/>
    <d v="2022-07-29T00:00:00"/>
    <s v="GL"/>
    <n v="11002606"/>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Reallocation of bank transfer charges"/>
    <n v="577.37"/>
    <s v="USD"/>
    <n v="202207"/>
    <d v="2022-07-29T00:00:00"/>
    <s v="GL"/>
    <n v="11002607"/>
    <s v="LBR199"/>
    <s v="UNPBF"/>
    <s v="LBR199-1"/>
    <s v="LBR199 UNPBF - UNPBF"/>
    <x v="34"/>
    <s v="Bank Transfer Fees"/>
    <s v="UNPBF"/>
    <s v="6.7.0"/>
    <s v="Financial Services (incl. Bank fees)"/>
    <s v="6.7"/>
    <s v="Financial Services (incl. Bank fees)"/>
    <s v="6"/>
    <s v="Support"/>
    <s v="R"/>
    <s v="Income &amp; Expenditure"/>
  </r>
  <r>
    <s v="48999"/>
    <s v="Re-allocated costs"/>
    <s v="Rev of bank charges fee"/>
    <n v="-843.27"/>
    <s v="USD"/>
    <n v="202207"/>
    <d v="2022-07-29T00:00:00"/>
    <s v="GL"/>
    <n v="11002689"/>
    <s v="LBR199"/>
    <s v="UNPBF"/>
    <s v="LBR199-1"/>
    <s v="LBR199 UNPBF - UNPBF"/>
    <x v="41"/>
    <s v="Bank Charges"/>
    <s v="UNPBF"/>
    <s v="6.7.0"/>
    <s v="Financial Services (incl. Bank fees)"/>
    <s v="6.7"/>
    <s v="Financial Services (incl. Bank fees)"/>
    <s v="6"/>
    <s v="Support"/>
    <s v="R"/>
    <s v="Income &amp; Expenditure"/>
  </r>
  <r>
    <s v="48999"/>
    <s v="Re-allocated costs"/>
    <s v="Allocation of cost to legal services"/>
    <n v="343.27"/>
    <s v="USD"/>
    <n v="202207"/>
    <d v="2022-07-29T00:00:00"/>
    <s v="GL"/>
    <n v="11002689"/>
    <s v="LBR199"/>
    <s v="UNPBF"/>
    <s v="LBR199-1"/>
    <s v="LBR199 UNPBF - UNPBF"/>
    <x v="42"/>
    <s v="Legal Services"/>
    <s v="UNPBF"/>
    <s v="6.6.0"/>
    <s v="Legal, registration and subscription fees"/>
    <s v="6.6"/>
    <s v="Legal, registration and subscription fees"/>
    <s v="6"/>
    <s v="Support"/>
    <s v="R"/>
    <s v="Income &amp; Expenditure"/>
  </r>
  <r>
    <s v="48999"/>
    <s v="Re-allocated costs"/>
    <s v="Allocation of bank charges fee"/>
    <n v="500"/>
    <s v="USD"/>
    <n v="202207"/>
    <d v="2022-07-29T00:00:00"/>
    <s v="GL"/>
    <n v="11002689"/>
    <s v="LBR199"/>
    <s v="UNPBF"/>
    <s v="LBR199-1"/>
    <s v="LBR199 UNPBF - UNPBF"/>
    <x v="34"/>
    <s v="Bank Transfer Fees"/>
    <s v="UNPBF"/>
    <s v="6.7.0"/>
    <s v="Financial Services (incl. Bank fees)"/>
    <s v="6.7"/>
    <s v="Financial Services (incl. Bank fees)"/>
    <s v="6"/>
    <s v="Support"/>
    <s v="R"/>
    <s v="Income &amp; Expenditure"/>
  </r>
  <r>
    <s v="48999"/>
    <s v="Re-allocated costs"/>
    <s v="Allocation on Finance &amp; Operations coordinator"/>
    <n v="37.380000000000003"/>
    <s v="USD"/>
    <n v="202207"/>
    <d v="2022-07-29T00:00:00"/>
    <s v="GL"/>
    <n v="11002690"/>
    <s v="LBR199"/>
    <s v="UNPBF"/>
    <s v="LBR199-1"/>
    <s v="LBR199 UNPBF - UNPBF"/>
    <x v="58"/>
    <s v="Finance &amp; Operations Coordinator"/>
    <s v="UNPBF"/>
    <s v="2.5.0"/>
    <s v="Local Support Staff"/>
    <s v="2.5"/>
    <s v="Local Support Staff"/>
    <s v="2"/>
    <s v="Human Resources"/>
    <s v="R"/>
    <s v="Income &amp; Expenditure"/>
  </r>
  <r>
    <s v="48999"/>
    <s v="Re-allocated costs"/>
    <s v="Allocation on logistics officer cost"/>
    <n v="56.48"/>
    <s v="USD"/>
    <n v="202207"/>
    <d v="2022-07-29T00:00:00"/>
    <s v="GL"/>
    <n v="11002690"/>
    <s v="LBR199"/>
    <s v="UNPBF"/>
    <s v="LBR199-1"/>
    <s v="LBR199 UNPBF - UNPBF"/>
    <x v="57"/>
    <s v="Logistics Officer"/>
    <s v="UNPBF"/>
    <s v="2.5.0"/>
    <s v="Local Support Staff"/>
    <s v="2.5"/>
    <s v="Local Support Staff"/>
    <s v="2"/>
    <s v="Human Resources"/>
    <s v="R"/>
    <s v="Income &amp; Expenditure"/>
  </r>
  <r>
    <s v="48999"/>
    <s v="Re-allocated costs"/>
    <s v="Allocation on project accountant cost"/>
    <n v="147.44"/>
    <s v="USD"/>
    <n v="202207"/>
    <d v="2022-07-29T00:00:00"/>
    <s v="GL"/>
    <n v="11002690"/>
    <s v="LBR199"/>
    <s v="UNPBF"/>
    <s v="LBR199-1"/>
    <s v="LBR199 UNPBF - UNPBF"/>
    <x v="65"/>
    <s v="Project Accountant"/>
    <s v="UNPBF"/>
    <s v="2.5.0"/>
    <s v="Local Support Staff"/>
    <s v="2.5"/>
    <s v="Local Support Staff"/>
    <s v="2"/>
    <s v="Human Resources"/>
    <s v="R"/>
    <s v="Income &amp; Expenditure"/>
  </r>
  <r>
    <s v="48999"/>
    <s v="Re-allocated costs"/>
    <s v="Allocation on salary cost CD/MoO"/>
    <n v="766.93"/>
    <s v="USD"/>
    <n v="202207"/>
    <d v="2022-07-29T00:00:00"/>
    <s v="GL"/>
    <n v="11002690"/>
    <s v="LBR199"/>
    <s v="UNPBF"/>
    <s v="LBR199-1"/>
    <s v="LBR199 UNPBF - UNPBF"/>
    <x v="62"/>
    <s v="Country Director / MoO"/>
    <s v="UNPBF"/>
    <s v="2.2.0"/>
    <s v="International Support Staff"/>
    <s v="2.2"/>
    <s v="International Support Staff"/>
    <s v="2"/>
    <s v="Human Resources"/>
    <s v="R"/>
    <s v="Income &amp; Expenditure"/>
  </r>
  <r>
    <s v="48999"/>
    <s v="Re-allocated costs"/>
    <s v="Allocation on salary cost on Program Manager"/>
    <n v="991.67"/>
    <s v="USD"/>
    <n v="202207"/>
    <d v="2022-07-29T00:00:00"/>
    <s v="GL"/>
    <n v="11002690"/>
    <s v="LBR199"/>
    <s v="UNPBF"/>
    <s v="LBR199-1"/>
    <s v="LBR199 UNPBF - UNPBF"/>
    <x v="61"/>
    <s v="Program manager"/>
    <s v="UNPBF"/>
    <s v="2.1.0"/>
    <s v="International Program Staff"/>
    <s v="2.1"/>
    <s v="International Program Staff"/>
    <s v="2"/>
    <s v="Human Resources"/>
    <s v="R"/>
    <s v="Income &amp; Expenditure"/>
  </r>
  <r>
    <s v="48999"/>
    <s v="Re-allocated costs"/>
    <s v="Allocation on Office Assistant cost"/>
    <n v="26.24"/>
    <s v="USD"/>
    <n v="202207"/>
    <d v="2022-07-29T00:00:00"/>
    <s v="GL"/>
    <n v="11002691"/>
    <s v="LBR199"/>
    <s v="UNPBF"/>
    <s v="LBR199-1"/>
    <s v="LBR199 UNPBF - UNPBF"/>
    <x v="54"/>
    <s v="Office Assistant"/>
    <s v="UNPBF"/>
    <s v="2.5.0"/>
    <s v="Local Support Staff"/>
    <s v="2.5"/>
    <s v="Local Support Staff"/>
    <s v="2"/>
    <s v="Human Resources"/>
    <s v="R"/>
    <s v="Income &amp; Expenditure"/>
  </r>
  <r>
    <s v="48999"/>
    <s v="Re-allocated costs"/>
    <s v="Allocation on Administrative officer cost"/>
    <n v="43.47"/>
    <s v="USD"/>
    <n v="202207"/>
    <d v="2022-07-29T00:00:00"/>
    <s v="GL"/>
    <n v="11002691"/>
    <s v="LBR199"/>
    <s v="UNPBF"/>
    <s v="LBR199-1"/>
    <s v="LBR199 UNPBF - UNPBF"/>
    <x v="56"/>
    <s v="Administration Officer"/>
    <s v="UNPBF"/>
    <s v="2.5.0"/>
    <s v="Local Support Staff"/>
    <s v="2.5"/>
    <s v="Local Support Staff"/>
    <s v="2"/>
    <s v="Human Resources"/>
    <s v="R"/>
    <s v="Income &amp; Expenditure"/>
  </r>
  <r>
    <s v="48999"/>
    <s v="Re-allocated costs"/>
    <s v="Allocation on MPQ cost"/>
    <n v="182.83"/>
    <s v="USD"/>
    <n v="202207"/>
    <d v="2022-07-29T00:00:00"/>
    <s v="GL"/>
    <n v="11002691"/>
    <s v="LBR199"/>
    <s v="UNPBF"/>
    <s v="LBR199-1"/>
    <s v="LBR199 UNPBF - UNPBF"/>
    <x v="60"/>
    <s v="Manager of Programma Quality"/>
    <s v="UNPBF"/>
    <s v="2.2.0"/>
    <s v="International Support Staff"/>
    <s v="2.2"/>
    <s v="International Support Staff"/>
    <s v="2"/>
    <s v="Human Resources"/>
    <s v="R"/>
    <s v="Income &amp; Expenditure"/>
  </r>
  <r>
    <s v="48999"/>
    <s v="Re-allocated costs"/>
    <s v="Allocation on project cooridnator cost"/>
    <n v="209.6"/>
    <s v="USD"/>
    <n v="202207"/>
    <d v="2022-07-29T00:00:00"/>
    <s v="GL"/>
    <n v="11002691"/>
    <s v="LBR199"/>
    <s v="UNPBF"/>
    <s v="LBR199-1"/>
    <s v="LBR199 UNPBF - UNPBF"/>
    <x v="63"/>
    <s v="PB Project Coordinator"/>
    <s v="UNPBF"/>
    <s v="2.4.0"/>
    <s v="Local Program Staff"/>
    <s v="2.4"/>
    <s v="Local Program Staff"/>
    <s v="2"/>
    <s v="Human Resources"/>
    <s v="R"/>
    <s v="Income &amp; Expenditure"/>
  </r>
  <r>
    <s v="48999"/>
    <s v="Re-allocated costs"/>
    <s v="Rev of # 50000439 Consumables - Office supplies - July 2022"/>
    <n v="-310.07"/>
    <s v="USD"/>
    <n v="202207"/>
    <d v="2022-07-29T00:00:00"/>
    <s v="GL"/>
    <n v="11003033"/>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50000439 Consumables - Office supplies - July 2022"/>
    <n v="310.07"/>
    <s v="USD"/>
    <n v="202207"/>
    <d v="2022-07-29T00:00:00"/>
    <s v="GL"/>
    <n v="11003033"/>
    <s v="LBR199"/>
    <s v="UNPBF"/>
    <s v="LBR199-1"/>
    <s v="LBR199 UNPBF - UNPBF"/>
    <x v="15"/>
    <s v="Supervision appreciative inquiry visits women's groups"/>
    <s v="UNPBF"/>
    <s v="1.3.0"/>
    <s v="Services"/>
    <s v="1.3"/>
    <s v="Services"/>
    <s v="1"/>
    <s v="Direct Activity Costs"/>
    <s v="R"/>
    <s v="Income &amp; Expenditure"/>
  </r>
  <r>
    <s v="48999"/>
    <s v="Re-allocated costs"/>
    <s v="Communication, IT and subscription expenses - July 2022"/>
    <n v="241.83"/>
    <s v="USD"/>
    <n v="202207"/>
    <d v="2022-07-29T00:00:00"/>
    <s v="BI"/>
    <n v="50000439"/>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Consumables - Office supplies - July 2022"/>
    <n v="310.07"/>
    <s v="USD"/>
    <n v="202207"/>
    <d v="2022-07-29T00:00:00"/>
    <s v="BI"/>
    <n v="50000439"/>
    <s v="LBR199"/>
    <s v="UNPBF"/>
    <s v="LBR199-1"/>
    <s v="LBR199 UNPBF - UNPBF"/>
    <x v="18"/>
    <s v="Office Supplies"/>
    <s v="UNPBF"/>
    <s v="5.3.0"/>
    <s v="Consumables - Office supplies"/>
    <s v="5.3"/>
    <s v="Consumables - Office supplies"/>
    <s v="5"/>
    <s v="Office, supplies and (small equipment)"/>
    <s v="R"/>
    <s v="Income &amp; Expenditure"/>
  </r>
  <r>
    <s v="48999"/>
    <s v="Re-allocated costs"/>
    <s v="Peacebuilding Project Coordinator salary - August 2022"/>
    <n v="-1591.89"/>
    <s v="USD"/>
    <n v="202208"/>
    <d v="2022-08-19T00:00:00"/>
    <s v="GL"/>
    <n v="11002683"/>
    <s v="LBR199"/>
    <s v="UNPBF"/>
    <s v="LBR199-1"/>
    <s v="LBR199 UNPBF - UNPBF"/>
    <x v="63"/>
    <s v="PB Project Coordinator"/>
    <s v="UNPBF"/>
    <s v="2.4.0"/>
    <s v="Local Program Staff"/>
    <s v="2.4"/>
    <s v="Local Program Staff"/>
    <s v="2"/>
    <s v="Human Resources"/>
    <s v="R"/>
    <s v="Income &amp; Expenditure"/>
  </r>
  <r>
    <s v="48999"/>
    <s v="Re-allocated costs"/>
    <s v="Finance &amp; Operations Coordinator - Shared salary - August 2022"/>
    <n v="21.82"/>
    <s v="USD"/>
    <n v="202208"/>
    <d v="2022-08-19T00:00:00"/>
    <s v="GL"/>
    <n v="11002683"/>
    <s v="LBR199"/>
    <s v="UNPBF"/>
    <s v="LBR199-1"/>
    <s v="LBR199 UNPBF - UNPBF"/>
    <x v="58"/>
    <s v="Finance &amp; Operations Coordinator"/>
    <s v="UNPBF"/>
    <s v="2.5.0"/>
    <s v="Local Support Staff"/>
    <s v="2.5"/>
    <s v="Local Support Staff"/>
    <s v="2"/>
    <s v="Human Resources"/>
    <s v="R"/>
    <s v="Income &amp; Expenditure"/>
  </r>
  <r>
    <s v="48999"/>
    <s v="Re-allocated costs"/>
    <s v="Office Assistant --- Shared project salary - August 2022"/>
    <n v="39.729999999999997"/>
    <s v="USD"/>
    <n v="202208"/>
    <d v="2022-08-19T00:00:00"/>
    <s v="GL"/>
    <n v="11002683"/>
    <s v="LBR199"/>
    <s v="UNPBF"/>
    <s v="LBR199-1"/>
    <s v="LBR199 UNPBF - UNPBF"/>
    <x v="54"/>
    <s v="Office Assistant"/>
    <s v="UNPBF"/>
    <s v="2.5.0"/>
    <s v="Local Support Staff"/>
    <s v="2.5"/>
    <s v="Local Support Staff"/>
    <s v="2"/>
    <s v="Human Resources"/>
    <s v="R"/>
    <s v="Income &amp; Expenditure"/>
  </r>
  <r>
    <s v="48999"/>
    <s v="Re-allocated costs"/>
    <s v="Administrative Officer - Shared salary - August 2022"/>
    <n v="55.769999999999996"/>
    <s v="USD"/>
    <n v="202208"/>
    <d v="2022-08-19T00:00:00"/>
    <s v="GL"/>
    <n v="11002683"/>
    <s v="LBR199"/>
    <s v="UNPBF"/>
    <s v="LBR199-1"/>
    <s v="LBR199 UNPBF - UNPBF"/>
    <x v="56"/>
    <s v="Administration Officer"/>
    <s v="UNPBF"/>
    <s v="2.5.0"/>
    <s v="Local Support Staff"/>
    <s v="2.5"/>
    <s v="Local Support Staff"/>
    <s v="2"/>
    <s v="Human Resources"/>
    <s v="R"/>
    <s v="Income &amp; Expenditure"/>
  </r>
  <r>
    <s v="48999"/>
    <s v="Re-allocated costs"/>
    <s v="Logistics Assistant salary - August 2022 2022"/>
    <n v="208.12"/>
    <s v="USD"/>
    <n v="202208"/>
    <d v="2022-08-19T00:00:00"/>
    <s v="GL"/>
    <n v="11002683"/>
    <s v="LBR199"/>
    <s v="UNPBF"/>
    <s v="LBR199-1"/>
    <s v="LBR199 UNPBF - UNPBF"/>
    <x v="57"/>
    <s v="Logistics Officer"/>
    <s v="UNPBF"/>
    <s v="2.5.0"/>
    <s v="Local Support Staff"/>
    <s v="2.5"/>
    <s v="Local Support Staff"/>
    <s v="2"/>
    <s v="Human Resources"/>
    <s v="R"/>
    <s v="Income &amp; Expenditure"/>
  </r>
  <r>
    <s v="48999"/>
    <s v="Re-allocated costs"/>
    <s v="Driver Trainee Mechanic salary - August 2022"/>
    <n v="514.03"/>
    <s v="USD"/>
    <n v="202208"/>
    <d v="2022-08-19T00:00:00"/>
    <s v="GL"/>
    <n v="11002683"/>
    <s v="LBR199"/>
    <s v="UNPBF"/>
    <s v="LBR199-1"/>
    <s v="LBR199 UNPBF - UNPBF"/>
    <x v="55"/>
    <s v="Project Driver"/>
    <s v="UNPBF"/>
    <s v="2.4.0"/>
    <s v="Local Program Staff"/>
    <s v="2.4"/>
    <s v="Local Program Staff"/>
    <s v="2"/>
    <s v="Human Resources"/>
    <s v="R"/>
    <s v="Income &amp; Expenditure"/>
  </r>
  <r>
    <s v="48999"/>
    <s v="Re-allocated costs"/>
    <s v="Projects Accountant - Shared salary - August 2022"/>
    <n v="644.79999999999995"/>
    <s v="USD"/>
    <n v="202208"/>
    <d v="2022-08-19T00:00:00"/>
    <s v="GL"/>
    <n v="11002683"/>
    <s v="LBR199"/>
    <s v="UNPBF"/>
    <s v="LBR199-1"/>
    <s v="LBR199 UNPBF - UNPBF"/>
    <x v="65"/>
    <s v="Project Accountant"/>
    <s v="UNPBF"/>
    <s v="2.5.0"/>
    <s v="Local Support Staff"/>
    <s v="2.5"/>
    <s v="Local Support Staff"/>
    <s v="2"/>
    <s v="Human Resources"/>
    <s v="R"/>
    <s v="Income &amp; Expenditure"/>
  </r>
  <r>
    <s v="48999"/>
    <s v="Re-allocated costs"/>
    <s v="Senior Project Officer -UNPBF salary - August 2022"/>
    <n v="2181.37"/>
    <s v="USD"/>
    <n v="202208"/>
    <d v="2022-08-19T00:00:00"/>
    <s v="GL"/>
    <n v="11002683"/>
    <s v="LBR199"/>
    <s v="UNPBF"/>
    <s v="LBR199-1"/>
    <s v="LBR199 UNPBF - UNPBF"/>
    <x v="64"/>
    <s v="Sr PB Officer"/>
    <s v="UNPBF"/>
    <s v="2.4.0"/>
    <s v="Local Program Staff"/>
    <s v="2.4"/>
    <s v="Local Program Staff"/>
    <s v="2"/>
    <s v="Human Resources"/>
    <s v="R"/>
    <s v="Income &amp; Expenditure"/>
  </r>
  <r>
    <s v="48999"/>
    <s v="Re-allocated costs"/>
    <s v="Allocation of cost on Project Driver"/>
    <n v="555.41999999999996"/>
    <s v="USD"/>
    <n v="202208"/>
    <d v="2022-08-19T00:00:00"/>
    <s v="GL"/>
    <n v="11002696"/>
    <s v="LBR199"/>
    <s v="UNPBF"/>
    <s v="LBR199-1"/>
    <s v="LBR199 UNPBF - UNPBF"/>
    <x v="55"/>
    <s v="Project Driver"/>
    <s v="UNPBF"/>
    <s v="2.4.0"/>
    <s v="Local Program Staff"/>
    <s v="2.4"/>
    <s v="Local Program Staff"/>
    <s v="2"/>
    <s v="Human Resources"/>
    <s v="R"/>
    <s v="Income &amp; Expenditure"/>
  </r>
  <r>
    <s v="48999"/>
    <s v="Re-allocated costs"/>
    <s v="Allocation of salary cost on MEAL Officer"/>
    <n v="1149.9100000000001"/>
    <s v="USD"/>
    <n v="202208"/>
    <d v="2022-08-19T00:00:00"/>
    <s v="GL"/>
    <n v="11002696"/>
    <s v="LBR199"/>
    <s v="UNPBF"/>
    <s v="LBR199-1"/>
    <s v="LBR199 UNPBF - UNPBF"/>
    <x v="59"/>
    <s v="MEAL Officer"/>
    <s v="UNPBF"/>
    <s v="2.4.0"/>
    <s v="Local Program Staff"/>
    <s v="2.4"/>
    <s v="Local Program Staff"/>
    <s v="2"/>
    <s v="Human Resources"/>
    <s v="R"/>
    <s v="Income &amp; Expenditure"/>
  </r>
  <r>
    <s v="48999"/>
    <s v="Re-allocated costs"/>
    <s v="Allocation of cost on Snr. PB officer"/>
    <n v="2486.41"/>
    <s v="USD"/>
    <n v="202208"/>
    <d v="2022-08-19T00:00:00"/>
    <s v="GL"/>
    <n v="11002696"/>
    <s v="LBR199"/>
    <s v="UNPBF"/>
    <s v="LBR199-1"/>
    <s v="LBR199 UNPBF - UNPBF"/>
    <x v="64"/>
    <s v="Sr PB Officer"/>
    <s v="UNPBF"/>
    <s v="2.4.0"/>
    <s v="Local Program Staff"/>
    <s v="2.4"/>
    <s v="Local Program Staff"/>
    <s v="2"/>
    <s v="Human Resources"/>
    <s v="R"/>
    <s v="Income &amp; Expenditure"/>
  </r>
  <r>
    <s v="48999"/>
    <s v="Re-allocated costs"/>
    <s v="Corr of staff salary cost - Project officer"/>
    <n v="847.53"/>
    <s v="USD"/>
    <n v="202208"/>
    <d v="2022-08-19T00:00:00"/>
    <s v="GL"/>
    <n v="11003009"/>
    <s v="LBR199"/>
    <s v="UNPBF"/>
    <s v="LBR199-1"/>
    <s v="LBR199 UNPBF - UNPBF"/>
    <x v="64"/>
    <s v="Sr PB Officer"/>
    <s v="UNPBF"/>
    <s v="2.4.0"/>
    <s v="Local Program Staff"/>
    <s v="2.4"/>
    <s v="Local Program Staff"/>
    <s v="2"/>
    <s v="Human Resources"/>
    <s v="R"/>
    <s v="Income &amp; Expenditure"/>
  </r>
  <r>
    <s v="48999"/>
    <s v="Re-allocated costs"/>
    <s v="Rev of staff salary - Driver"/>
    <n v="983.75000000000011"/>
    <s v="USD"/>
    <n v="202208"/>
    <d v="2022-08-19T00:00:00"/>
    <s v="GL"/>
    <n v="11003011"/>
    <s v="LBR199"/>
    <s v="UNPBF"/>
    <s v="LBR199-1"/>
    <s v="LBR199 UNPBF - UNPBF"/>
    <x v="55"/>
    <s v="Project Driver"/>
    <s v="UNPBF"/>
    <s v="2.4.0"/>
    <s v="Local Program Staff"/>
    <s v="2.4"/>
    <s v="Local Program Staff"/>
    <s v="2"/>
    <s v="Human Resources"/>
    <s v="R"/>
    <s v="Income &amp; Expenditure"/>
  </r>
  <r>
    <s v="48999"/>
    <s v="Re-allocated costs"/>
    <s v="Corr of staff salary cost - M&amp;E"/>
    <n v="1159.83"/>
    <s v="USD"/>
    <n v="202208"/>
    <d v="2022-08-19T00:00:00"/>
    <s v="GL"/>
    <n v="11003011"/>
    <s v="LBR199"/>
    <s v="UNPBF"/>
    <s v="LBR199-1"/>
    <s v="LBR199 UNPBF - UNPBF"/>
    <x v="59"/>
    <s v="MEAL Officer"/>
    <s v="UNPBF"/>
    <s v="2.4.0"/>
    <s v="Local Program Staff"/>
    <s v="2.4"/>
    <s v="Local Program Staff"/>
    <s v="2"/>
    <s v="Human Resources"/>
    <s v="R"/>
    <s v="Income &amp; Expenditure"/>
  </r>
  <r>
    <s v="48999"/>
    <s v="Re-allocated costs"/>
    <s v="Country Director/PGM salary for August 2022"/>
    <n v="2106.62"/>
    <s v="USD"/>
    <n v="202208"/>
    <d v="2022-08-25T00:00:00"/>
    <s v="GL"/>
    <n v="11002665"/>
    <s v="LBR199"/>
    <s v="UNPBF"/>
    <s v="LBR199-1"/>
    <s v="LBR199 UNPBF - UNPBF"/>
    <x v="61"/>
    <s v="Program manager"/>
    <s v="UNPBF"/>
    <s v="2.1.0"/>
    <s v="International Program Staff"/>
    <s v="2.1"/>
    <s v="International Program Staff"/>
    <s v="2"/>
    <s v="Human Resources"/>
    <s v="R"/>
    <s v="Income &amp; Expenditure"/>
  </r>
  <r>
    <s v="48999"/>
    <s v="Re-allocated costs"/>
    <s v="Manager of Program Quality salary for August 2022"/>
    <n v="-435.44"/>
    <s v="USD"/>
    <n v="202208"/>
    <d v="2022-08-25T00:00:00"/>
    <s v="GL"/>
    <n v="11002666"/>
    <s v="LBR199"/>
    <s v="UNPBF"/>
    <s v="LBR199-1"/>
    <s v="LBR199 UNPBF - UNPBF"/>
    <x v="60"/>
    <s v="Manager of Programma Quality"/>
    <s v="UNPBF"/>
    <s v="2.2.0"/>
    <s v="International Support Staff"/>
    <s v="2.2"/>
    <s v="International Support Staff"/>
    <s v="2"/>
    <s v="Human Resources"/>
    <s v="R"/>
    <s v="Income &amp; Expenditure"/>
  </r>
  <r>
    <s v="48999"/>
    <s v="Re-allocated costs"/>
    <s v="Manager of Operations salary for August 2022"/>
    <n v="2106.63"/>
    <s v="USD"/>
    <n v="202208"/>
    <d v="2022-08-25T00:00:00"/>
    <s v="GL"/>
    <n v="11002667"/>
    <s v="LBR199"/>
    <s v="UNPBF"/>
    <s v="LBR199-1"/>
    <s v="LBR199 UNPBF - UNPBF"/>
    <x v="62"/>
    <s v="Country Director / MoO"/>
    <s v="UNPBF"/>
    <s v="2.2.0"/>
    <s v="International Support Staff"/>
    <s v="2.2"/>
    <s v="International Support Staff"/>
    <s v="2"/>
    <s v="Human Resources"/>
    <s v="R"/>
    <s v="Income &amp; Expenditure"/>
  </r>
  <r>
    <s v="48999"/>
    <s v="Re-allocated costs"/>
    <s v="Rev of  Country Director/PGM salary for August 2022"/>
    <n v="-2106.62"/>
    <s v="USD"/>
    <n v="202208"/>
    <d v="2022-08-25T00:00:00"/>
    <s v="GL"/>
    <n v="11002671"/>
    <s v="LBR199"/>
    <s v="UNPBF"/>
    <s v="LBR199-1"/>
    <s v="LBR199 UNPBF - UNPBF"/>
    <x v="61"/>
    <s v="Program manager"/>
    <s v="UNPBF"/>
    <s v="2.1.0"/>
    <s v="International Program Staff"/>
    <s v="2.1"/>
    <s v="International Program Staff"/>
    <s v="2"/>
    <s v="Human Resources"/>
    <s v="R"/>
    <s v="Income &amp; Expenditure"/>
  </r>
  <r>
    <s v="48999"/>
    <s v="Re-allocated costs"/>
    <s v="Corr of  Country Director/PGM salary for August 2022"/>
    <n v="2106.62"/>
    <s v="USD"/>
    <n v="202208"/>
    <d v="2022-08-25T00:00:00"/>
    <s v="GL"/>
    <n v="11002671"/>
    <s v="LBR199"/>
    <s v="UNPBF"/>
    <s v="LBR199-1"/>
    <s v="LBR199 UNPBF - UNPBF"/>
    <x v="62"/>
    <s v="Country Director / MoO"/>
    <s v="UNPBF"/>
    <s v="2.2.0"/>
    <s v="International Support Staff"/>
    <s v="2.2"/>
    <s v="International Support Staff"/>
    <s v="2"/>
    <s v="Human Resources"/>
    <s v="R"/>
    <s v="Income &amp; Expenditure"/>
  </r>
  <r>
    <s v="48999"/>
    <s v="Re-allocated costs"/>
    <s v="Consumables - Office supplies allocation for August 2022"/>
    <n v="233.49"/>
    <s v="USD"/>
    <n v="202208"/>
    <d v="2022-08-26T00:00:00"/>
    <s v="GL"/>
    <n v="11002710"/>
    <s v="LBR199"/>
    <s v="UNPBF"/>
    <s v="LBR199-1"/>
    <s v="LBR199 UNPBF - UNPBF"/>
    <x v="18"/>
    <s v="Office Supplies"/>
    <s v="UNPBF"/>
    <s v="5.3.0"/>
    <s v="Consumables - Office supplies"/>
    <s v="5.3"/>
    <s v="Consumables - Office supplies"/>
    <s v="5"/>
    <s v="Office, supplies and (small equipment)"/>
    <s v="R"/>
    <s v="Income &amp; Expenditure"/>
  </r>
  <r>
    <s v="48999"/>
    <s v="Re-allocated costs"/>
    <s v="Communication, IT and subscription expenses allocation for August 2022"/>
    <n v="216.62"/>
    <s v="USD"/>
    <n v="202208"/>
    <d v="2022-08-26T00:00:00"/>
    <s v="GL"/>
    <n v="11002711"/>
    <s v="LBR199"/>
    <s v="UNPBF"/>
    <s v="LBR199-1"/>
    <s v="LBR199 UNPBF - UNPBF"/>
    <x v="1"/>
    <s v="Communication IT costs"/>
    <s v="UNPBF"/>
    <s v="5.4.0"/>
    <s v="Communication, IT and subscription expenses"/>
    <s v="5.4"/>
    <s v="Communication, IT and subscription expenses"/>
    <s v="5"/>
    <s v="Office, supplies and (small equipment)"/>
    <s v="R"/>
    <s v="Income &amp; Expenditure"/>
  </r>
  <r>
    <s v="48999"/>
    <s v="Re-allocated costs"/>
    <s v="Financial Services (incl. Bank fees) allocation for August 2022"/>
    <n v="233.1"/>
    <s v="USD"/>
    <n v="202208"/>
    <d v="2022-08-26T00:00:00"/>
    <s v="GL"/>
    <n v="11002712"/>
    <s v="LBR199"/>
    <s v="UNPBF"/>
    <s v="LBR199-1"/>
    <s v="LBR199 UNPBF - UNPBF"/>
    <x v="41"/>
    <s v="Bank Charges"/>
    <s v="UNPBF"/>
    <s v="6.7.0"/>
    <s v="Financial Services (incl. Bank fees)"/>
    <s v="6.7"/>
    <s v="Financial Services (incl. Bank fees)"/>
    <s v="6"/>
    <s v="Support"/>
    <s v="R"/>
    <s v="Income &amp; Expenditure"/>
  </r>
  <r>
    <s v="48999"/>
    <s v="Re-allocated costs"/>
    <s v="Financial Services (incl. Bank fees) allocation for August 2022"/>
    <n v="233.1"/>
    <s v="USD"/>
    <n v="202208"/>
    <d v="2022-08-26T00:00:00"/>
    <s v="GL"/>
    <n v="11002712"/>
    <s v="LBR199"/>
    <s v="UNPBF"/>
    <s v="LBR199-1"/>
    <s v="LBR199 UNPBF - UNPBF"/>
    <x v="34"/>
    <s v="Bank Transfer Fees"/>
    <s v="UNPBF"/>
    <s v="6.7.0"/>
    <s v="Financial Services (incl. Bank fees)"/>
    <s v="6.7"/>
    <s v="Financial Services (incl. Bank fees)"/>
    <s v="6"/>
    <s v="Support"/>
    <s v="R"/>
    <s v="Income &amp; Expenditure"/>
  </r>
  <r>
    <s v="48999"/>
    <s v="Re-allocated costs"/>
    <s v="Reallocation of HQ Support cost - August 2022"/>
    <n v="63.26"/>
    <s v="USD"/>
    <n v="202208"/>
    <d v="2022-08-26T00:00:00"/>
    <s v="GL"/>
    <n v="11002713"/>
    <s v="LBR199"/>
    <s v="UNPBF"/>
    <s v="LBR199-1"/>
    <s v="LBR199 UNPBF - UNPBF"/>
    <x v="42"/>
    <s v="Legal Services"/>
    <s v="UNPBF"/>
    <s v="6.6.0"/>
    <s v="Legal, registration and subscription fees"/>
    <s v="6.6"/>
    <s v="Legal, registration and subscription fees"/>
    <s v="6"/>
    <s v="Support"/>
    <s v="R"/>
    <s v="Income &amp; Expenditure"/>
  </r>
  <r>
    <s v="48999"/>
    <s v="Re-allocated costs"/>
    <s v="Rev of # 11002710 Consumables - Office supplies allocation for August 2022"/>
    <n v="-233.49"/>
    <s v="USD"/>
    <n v="202208"/>
    <d v="2022-08-26T00:00:00"/>
    <s v="GL"/>
    <n v="11003034"/>
    <s v="LBR199"/>
    <s v="UNPBF"/>
    <s v="LBR199-1"/>
    <s v="LBR199 UNPBF - UNPBF"/>
    <x v="18"/>
    <s v="Office Supplies"/>
    <s v="UNPBF"/>
    <s v="5.3.0"/>
    <s v="Consumables - Office supplies"/>
    <s v="5.3"/>
    <s v="Consumables - Office supplies"/>
    <s v="5"/>
    <s v="Office, supplies and (small equipment)"/>
    <s v="R"/>
    <s v="Income &amp; Expenditure"/>
  </r>
  <r>
    <s v="48999"/>
    <s v="Re-allocated costs"/>
    <s v="Corr of # 11002710 Consumables - Office supplies allocation for August 2022"/>
    <n v="233.49"/>
    <s v="USD"/>
    <n v="202208"/>
    <d v="2022-08-26T00:00:00"/>
    <s v="GL"/>
    <n v="11003034"/>
    <s v="LBR199"/>
    <s v="UNPBF"/>
    <s v="LBR199-1"/>
    <s v="LBR199 UNPBF - UNPBF"/>
    <x v="15"/>
    <s v="Supervision appreciative inquiry visits women's groups"/>
    <s v="UNPBF"/>
    <s v="1.3.0"/>
    <s v="Services"/>
    <s v="1.3"/>
    <s v="Services"/>
    <s v="1"/>
    <s v="Direct Activity Costs"/>
    <s v="R"/>
    <s v="Income &amp; Expenditure"/>
  </r>
  <r>
    <s v="48999"/>
    <s v="Re-allocated costs"/>
    <s v="Reallocation Vehicle Costs - August 2022"/>
    <n v="808.35"/>
    <s v="USD"/>
    <n v="202208"/>
    <d v="2022-08-29T00:00:00"/>
    <s v="GL"/>
    <n v="11002676"/>
    <s v="LBR199"/>
    <s v="UNPBF"/>
    <s v="LBR199-1"/>
    <s v="LBR199 UNPBF - UNPBF"/>
    <x v="28"/>
    <s v="Vehicle Running Costs"/>
    <s v="UNPBF"/>
    <s v="4.3.0"/>
    <s v="Vehicle running cost"/>
    <s v="4.3"/>
    <s v="Vehicle running cost"/>
    <s v="4"/>
    <s v="Equipment (vehicle / motorcycle/other)"/>
    <s v="R"/>
    <s v="Income &amp; Expenditure"/>
  </r>
  <r>
    <s v="48999"/>
    <s v="Re-allocated costs"/>
    <s v="Rev of vehicle allocation"/>
    <n v="-808.35"/>
    <s v="USD"/>
    <n v="202208"/>
    <d v="2022-08-29T00:00:00"/>
    <s v="GL"/>
    <n v="11002727"/>
    <s v="LBR199"/>
    <s v="UNPBF"/>
    <s v="LBR199-1"/>
    <s v="LBR199 UNPBF - UNPBF"/>
    <x v="28"/>
    <s v="Vehicle Running Costs"/>
    <s v="UNPBF"/>
    <s v="4.3.0"/>
    <s v="Vehicle running cost"/>
    <s v="4.3"/>
    <s v="Vehicle running cost"/>
    <s v="4"/>
    <s v="Equipment (vehicle / motorcycle/other)"/>
    <s v="R"/>
    <s v="Income &amp; Expenditure"/>
  </r>
  <r>
    <s v="48999"/>
    <s v="Re-allocated costs"/>
    <s v="Reallocation Vehicle Costs - September 2022 Fuel &amp; Maint"/>
    <n v="6.8"/>
    <s v="USD"/>
    <n v="202209"/>
    <d v="2022-09-29T00:00:00"/>
    <s v="GL"/>
    <n v="11002795"/>
    <s v="LBR199"/>
    <s v="UNPBF"/>
    <s v="LBR199-1"/>
    <s v="LBR199 UNPBF - UNPBF"/>
    <x v="28"/>
    <s v="Vehicle Running Costs"/>
    <s v="UNPBF"/>
    <s v="4.3.0"/>
    <s v="Vehicle running cost"/>
    <s v="4.3"/>
    <s v="Vehicle running cost"/>
    <s v="4"/>
    <s v="Equipment (vehicle / motorcycle/other)"/>
    <s v="R"/>
    <s v="Income &amp; Expenditure"/>
  </r>
  <r>
    <m/>
    <m/>
    <m/>
    <m/>
    <m/>
    <m/>
    <m/>
    <m/>
    <m/>
    <m/>
    <m/>
    <m/>
    <m/>
    <x v="67"/>
    <m/>
    <m/>
    <m/>
    <m/>
    <m/>
    <m/>
    <m/>
    <m/>
    <m/>
    <m/>
  </r>
  <r>
    <m/>
    <m/>
    <m/>
    <m/>
    <m/>
    <m/>
    <m/>
    <m/>
    <m/>
    <m/>
    <m/>
    <m/>
    <m/>
    <x v="67"/>
    <m/>
    <m/>
    <m/>
    <m/>
    <m/>
    <m/>
    <m/>
    <m/>
    <m/>
    <m/>
  </r>
  <r>
    <m/>
    <m/>
    <m/>
    <m/>
    <m/>
    <m/>
    <m/>
    <m/>
    <m/>
    <m/>
    <m/>
    <m/>
    <m/>
    <x v="67"/>
    <m/>
    <m/>
    <m/>
    <m/>
    <m/>
    <m/>
    <m/>
    <m/>
    <m/>
    <m/>
  </r>
  <r>
    <m/>
    <m/>
    <m/>
    <m/>
    <m/>
    <m/>
    <m/>
    <m/>
    <m/>
    <m/>
    <m/>
    <m/>
    <m/>
    <x v="67"/>
    <m/>
    <m/>
    <m/>
    <m/>
    <m/>
    <m/>
    <m/>
    <m/>
    <m/>
    <m/>
  </r>
  <r>
    <m/>
    <m/>
    <m/>
    <m/>
    <m/>
    <m/>
    <m/>
    <m/>
    <m/>
    <m/>
    <m/>
    <m/>
    <m/>
    <x v="67"/>
    <m/>
    <m/>
    <m/>
    <m/>
    <m/>
    <m/>
    <m/>
    <m/>
    <m/>
    <m/>
  </r>
  <r>
    <m/>
    <m/>
    <m/>
    <m/>
    <m/>
    <m/>
    <m/>
    <m/>
    <m/>
    <m/>
    <m/>
    <m/>
    <m/>
    <x v="67"/>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2">
  <r>
    <s v="45130"/>
    <s v="Consultants, advisory services and translations"/>
    <s v="Corr of 000000000011004295: NLD - Consultant fee on baseline survey"/>
    <n v="2255.21"/>
    <s v="USD"/>
    <x v="0"/>
    <d v="2021-12-29T00:00:00"/>
    <s v="BI"/>
    <n v="50000338"/>
    <s v="LBR199"/>
    <s v="UNPBF"/>
    <s v="LBR199-1"/>
    <s v="LBR199 UNPBF - UNPBF"/>
    <s v="199.179.2"/>
    <s v="Monitoring Budget"/>
    <s v="UNPBF"/>
    <s v="1.6.0"/>
    <s v="Local Partner Support Costs"/>
    <s v="1.6"/>
    <s v="Local Partner Support Costs"/>
    <x v="0"/>
    <x v="0"/>
    <s v="R"/>
    <s v="Income &amp; Expenditure"/>
    <x v="0"/>
  </r>
  <r>
    <s v="45320"/>
    <s v="Financial Services (incl. Bank Fees)"/>
    <s v="000000022004663:NLD to LBR LBR199: to finalise the Project Baseline Report and Context Analysis"/>
    <n v="902.08"/>
    <s v="USD"/>
    <x v="0"/>
    <d v="2021-12-29T00:00:00"/>
    <s v="BI"/>
    <n v="50000300"/>
    <s v="LBR199"/>
    <s v="UNPBF"/>
    <s v="LBR199-1"/>
    <s v="LBR199 UNPBF - UNPBF"/>
    <s v="199.179.2"/>
    <s v="Monitoring Budget"/>
    <s v="UNPBF"/>
    <s v="1.6.0"/>
    <s v="Local Partner Support Costs"/>
    <s v="1.6"/>
    <s v="Local Partner Support Costs"/>
    <x v="0"/>
    <x v="0"/>
    <s v="R"/>
    <s v="Income &amp; Expenditure"/>
    <x v="0"/>
  </r>
  <r>
    <s v="45320"/>
    <s v="Financial Services (incl. Bank Fees)"/>
    <s v="000000022004797:NLD to LBR to finalise the project baseline report and context analysis LBR199"/>
    <n v="1353.12"/>
    <s v="USD"/>
    <x v="0"/>
    <d v="2021-12-29T00:00:00"/>
    <s v="BI"/>
    <n v="50000300"/>
    <s v="LBR199"/>
    <s v="UNPBF"/>
    <s v="LBR199-1"/>
    <s v="LBR199 UNPBF - UNPBF"/>
    <s v="199.179.2"/>
    <s v="Monitoring Budget"/>
    <s v="UNPBF"/>
    <s v="1.6.0"/>
    <s v="Local Partner Support Costs"/>
    <s v="1.6"/>
    <s v="Local Partner Support Costs"/>
    <x v="0"/>
    <x v="0"/>
    <s v="R"/>
    <s v="Income &amp; Expenditure"/>
    <x v="0"/>
  </r>
  <r>
    <s v="45320"/>
    <s v="Financial Services (incl. Bank Fees)"/>
    <s v="Rev of 000000000011004295: NLD - Consultant fee on baseline survey"/>
    <n v="-2542.9699999999998"/>
    <s v="USD"/>
    <x v="0"/>
    <d v="2021-12-29T00:00:00"/>
    <s v="BI"/>
    <n v="50000338"/>
    <s v="LBR199"/>
    <s v="UNPBF"/>
    <s v="LBR199-1"/>
    <s v="LBR199 UNPBF - UNPBF"/>
    <s v="199.179.2"/>
    <s v="Monitoring Budget"/>
    <s v="UNPBF"/>
    <s v="1.6.0"/>
    <s v="Local Partner Support Costs"/>
    <s v="1.6"/>
    <s v="Local Partner Support Costs"/>
    <x v="0"/>
    <x v="0"/>
    <s v="R"/>
    <s v="Income &amp; Expenditure"/>
    <x v="0"/>
  </r>
  <r>
    <s v="45320"/>
    <s v="Financial Services (incl. Bank Fees)"/>
    <s v="Rev of consultancy cost for LBR199"/>
    <n v="-2255.1999999999998"/>
    <s v="USD"/>
    <x v="0"/>
    <d v="2021-12-29T00:00:00"/>
    <s v="BI"/>
    <n v="50000343"/>
    <s v="LBR199"/>
    <s v="UNPBF"/>
    <s v="LBR199-1"/>
    <s v="LBR199 UNPBF - UNPBF"/>
    <s v="199.179.2"/>
    <s v="Monitoring Budget"/>
    <s v="UNPBF"/>
    <s v="1.6.0"/>
    <s v="Local Partner Support Costs"/>
    <s v="1.6"/>
    <s v="Local Partner Support Costs"/>
    <x v="0"/>
    <x v="0"/>
    <s v="R"/>
    <s v="Income &amp; Expenditure"/>
    <x v="0"/>
  </r>
  <r>
    <s v="45350"/>
    <s v="Representation, lunch, dinner with external relations"/>
    <s v="Corr of cost on HQ IT cost"/>
    <n v="172.59"/>
    <s v="USD"/>
    <x v="1"/>
    <d v="2021-04-28T00:00:00"/>
    <s v="GL"/>
    <n v="11001733"/>
    <s v="LBR199"/>
    <s v="UNPBF"/>
    <s v="LBR199-1"/>
    <s v="LBR199 UNPBF - UNPBF"/>
    <s v="199.178.16"/>
    <s v="Communication IT costs"/>
    <s v="UNPBF"/>
    <s v="5.4.0"/>
    <s v="Communication, IT and subscription expenses"/>
    <s v="5.4"/>
    <s v="Communication, IT and subscription expenses"/>
    <x v="1"/>
    <x v="1"/>
    <s v="R"/>
    <s v="Income &amp; Expenditure"/>
    <x v="0"/>
  </r>
  <r>
    <s v="45350"/>
    <s v="Representation, lunch, dinner with external relations"/>
    <s v="Corr of cost on HQ IT charges"/>
    <n v="-172.59"/>
    <s v="USD"/>
    <x v="1"/>
    <d v="2021-04-28T00:00:00"/>
    <s v="GL"/>
    <n v="11001758"/>
    <s v="LBR199"/>
    <s v="UNPBF"/>
    <s v="LBR199-1"/>
    <s v="LBR199 UNPBF - UNPBF"/>
    <s v="199.178.16"/>
    <s v="Communication IT costs"/>
    <s v="UNPBF"/>
    <s v="5.4.0"/>
    <s v="Communication, IT and subscription expenses"/>
    <s v="5.4"/>
    <s v="Communication, IT and subscription expenses"/>
    <x v="1"/>
    <x v="1"/>
    <s v="R"/>
    <s v="Income &amp; Expenditure"/>
    <x v="0"/>
  </r>
  <r>
    <s v="45350"/>
    <s v="Representation, lunch, dinner with external relations"/>
    <s v="Allocation of scratch cost LBR for 2021"/>
    <n v="-275.91000000000003"/>
    <s v="USD"/>
    <x v="0"/>
    <d v="2021-12-29T00:00:00"/>
    <s v="BI"/>
    <n v="50000359"/>
    <s v="LBR199"/>
    <s v="UNPBF"/>
    <s v="LBR199-1"/>
    <s v="LBR199 UNPBF - UNPBF"/>
    <s v="199.178.16"/>
    <s v="Communication IT costs"/>
    <s v="UNPBF"/>
    <s v="5.4.0"/>
    <s v="Communication, IT and subscription expenses"/>
    <s v="5.4"/>
    <s v="Communication, IT and subscription expenses"/>
    <x v="1"/>
    <x v="1"/>
    <s v="R"/>
    <s v="Income &amp; Expenditure"/>
    <x v="0"/>
  </r>
  <r>
    <s v="45800"/>
    <s v="Allocated support costs"/>
    <s v="Scratch Cards UNPBF  reporting Gbeme January 2022"/>
    <n v="10"/>
    <s v="USD"/>
    <x v="2"/>
    <d v="2022-01-30T00:00:00"/>
    <s v="GL"/>
    <n v="11001800"/>
    <s v="LBR199"/>
    <s v="UNPBF"/>
    <s v="LBR199-1"/>
    <s v="LBR199 UNPBF - UNPBF"/>
    <s v="199.179.15"/>
    <s v="MEAL Activities"/>
    <s v="UNPBF"/>
    <s v="6.1.0"/>
    <s v="Monitoring and Evaluation"/>
    <s v="6.1"/>
    <s v="Monitoring and Evaluation"/>
    <x v="2"/>
    <x v="2"/>
    <s v="R"/>
    <s v="Income &amp; Expenditure"/>
    <x v="0"/>
  </r>
  <r>
    <s v="45800"/>
    <s v="Allocated support costs"/>
    <s v="Rev of Scratch Cards UNPBF  reporting Gbeme January 2022 from 45800 account"/>
    <n v="-10"/>
    <s v="USD"/>
    <x v="2"/>
    <d v="2022-01-30T00:00:00"/>
    <s v="GL"/>
    <n v="11001893"/>
    <s v="LBR199"/>
    <s v="UNPBF"/>
    <s v="LBR199-1"/>
    <s v="LBR199 UNPBF - UNPBF"/>
    <s v="199.179.15"/>
    <s v="MEAL Activities"/>
    <s v="UNPBF"/>
    <s v="6.1.0"/>
    <s v="Monitoring and Evaluation"/>
    <s v="6.1"/>
    <s v="Monitoring and Evaluation"/>
    <x v="2"/>
    <x v="2"/>
    <s v="R"/>
    <s v="Income &amp; Expenditure"/>
    <x v="0"/>
  </r>
  <r>
    <s v="45900"/>
    <s v="Re-allocated overhead compensation"/>
    <s v="Donor overhead Q1"/>
    <n v="-296.7"/>
    <s v="USD"/>
    <x v="3"/>
    <d v="2021-03-30T00:00:00"/>
    <s v="BI"/>
    <n v="50000166"/>
    <s v="LBR199"/>
    <s v="UNPBF"/>
    <s v="LBR199-1"/>
    <s v="LBR199 UNPBF - UNPBF"/>
    <s v="199.8"/>
    <s v="Administration / AKV"/>
    <s v="UNPBF"/>
    <s v="7.1.0"/>
    <s v="Administration / overhead HQ"/>
    <s v="7.1"/>
    <s v="Overhead Compensation"/>
    <x v="3"/>
    <x v="3"/>
    <s v="R"/>
    <s v="Income &amp; Expenditure"/>
    <x v="0"/>
  </r>
  <r>
    <s v="45900"/>
    <s v="Re-allocated overhead compensation"/>
    <s v="Donor overhead Q1"/>
    <n v="-296.7"/>
    <s v="USD"/>
    <x v="3"/>
    <d v="2021-03-30T00:00:00"/>
    <s v="BI"/>
    <n v="50000167"/>
    <s v="LBR199"/>
    <s v="UNPBF"/>
    <s v="LBR199-1"/>
    <s v="LBR199 UNPBF - UNPBF"/>
    <s v="199.8"/>
    <s v="Administration / AKV"/>
    <s v="UNPBF"/>
    <s v="7.1.0"/>
    <s v="Administration / overhead HQ"/>
    <s v="7.1"/>
    <s v="Overhead Compensation"/>
    <x v="3"/>
    <x v="3"/>
    <s v="R"/>
    <s v="Income &amp; Expenditure"/>
    <x v="0"/>
  </r>
  <r>
    <s v="45900"/>
    <s v="Re-allocated overhead compensation"/>
    <s v="Reversal double imported Donor overhead Q1"/>
    <n v="296.7"/>
    <s v="USD"/>
    <x v="3"/>
    <d v="2021-03-30T00:00:00"/>
    <s v="BI"/>
    <n v="50000168"/>
    <s v="LBR199"/>
    <s v="UNPBF"/>
    <s v="LBR199-1"/>
    <s v="LBR199 UNPBF - UNPBF"/>
    <s v="199.8"/>
    <s v="Administration / AKV"/>
    <s v="UNPBF"/>
    <s v="7.1.0"/>
    <s v="Administration / overhead HQ"/>
    <s v="7.1"/>
    <s v="Overhead Compensation"/>
    <x v="3"/>
    <x v="3"/>
    <s v="R"/>
    <s v="Income &amp; Expenditure"/>
    <x v="0"/>
  </r>
  <r>
    <s v="45900"/>
    <s v="Re-allocated overhead compensation"/>
    <s v="Donor overhead Q1 corr workorder"/>
    <n v="296.7"/>
    <s v="USD"/>
    <x v="3"/>
    <d v="2021-03-30T00:00:00"/>
    <s v="BI"/>
    <n v="50000169"/>
    <s v="LBR199"/>
    <s v="UNPBF"/>
    <s v="LBR199-1"/>
    <s v="LBR199 UNPBF - UNPBF"/>
    <s v="199.8"/>
    <s v="Administration / AKV"/>
    <s v="UNPBF"/>
    <s v="7.1.0"/>
    <s v="Administration / overhead HQ"/>
    <s v="7.1"/>
    <s v="Overhead Compensation"/>
    <x v="3"/>
    <x v="3"/>
    <s v="R"/>
    <s v="Income &amp; Expenditure"/>
    <x v="0"/>
  </r>
  <r>
    <s v="45900"/>
    <s v="Re-allocated overhead compensation"/>
    <s v="OC compensation cost"/>
    <n v="411.52"/>
    <s v="USD"/>
    <x v="0"/>
    <d v="2021-12-30T00:00:00"/>
    <s v="GL"/>
    <n v="11001766"/>
    <s v="LBR199"/>
    <s v="UNPBF"/>
    <s v="LBR199-1"/>
    <s v="LBR199 UNPBF - UNPBF"/>
    <s v="199.8"/>
    <s v="Administration / AKV"/>
    <s v="UNPBF"/>
    <s v="7.1.0"/>
    <s v="Administration / overhead HQ"/>
    <s v="7.1"/>
    <s v="Overhead Compensation"/>
    <x v="3"/>
    <x v="3"/>
    <s v="R"/>
    <s v="Income &amp; Expenditure"/>
    <x v="0"/>
  </r>
  <r>
    <s v="45900"/>
    <s v="Re-allocated overhead compensation"/>
    <s v="OC compensation cost - January 2022"/>
    <n v="-1136.78"/>
    <s v="USD"/>
    <x v="2"/>
    <d v="2022-01-30T00:00:00"/>
    <s v="GL"/>
    <n v="11001928"/>
    <s v="LBR199"/>
    <s v="UNPBF"/>
    <s v="LBR199-1"/>
    <s v="LBR199 UNPBF - UNPBF"/>
    <s v="199.8"/>
    <s v="Administration / AKV"/>
    <s v="UNPBF"/>
    <s v="7.1.0"/>
    <s v="Administration / overhead HQ"/>
    <s v="7.1"/>
    <s v="Overhead Compensation"/>
    <x v="3"/>
    <x v="3"/>
    <s v="R"/>
    <s v="Income &amp; Expenditure"/>
    <x v="0"/>
  </r>
  <r>
    <s v="45900"/>
    <s v="Re-allocated overhead compensation"/>
    <s v="Rev of # 11001928 OC compensation cost - January 2022"/>
    <n v="1136.78"/>
    <s v="USD"/>
    <x v="2"/>
    <d v="2022-01-30T00:00:00"/>
    <s v="GL"/>
    <n v="11002415"/>
    <s v="LBR199"/>
    <s v="UNPBF"/>
    <s v="LBR199-1"/>
    <s v="LBR199 UNPBF - UNPBF"/>
    <s v="199.8"/>
    <s v="Administration / AKV"/>
    <s v="UNPBF"/>
    <s v="7.1.0"/>
    <s v="Administration / overhead HQ"/>
    <s v="7.1"/>
    <s v="Overhead Compensation"/>
    <x v="3"/>
    <x v="3"/>
    <s v="R"/>
    <s v="Income &amp; Expenditure"/>
    <x v="0"/>
  </r>
  <r>
    <s v="45900"/>
    <s v="Re-allocated overhead compensation"/>
    <s v="Indirect costs (7%) for February 2022"/>
    <n v="-2701.87"/>
    <s v="USD"/>
    <x v="4"/>
    <d v="2022-02-25T00:00:00"/>
    <s v="GL"/>
    <n v="11002059"/>
    <s v="LBR199"/>
    <s v="UNPBF"/>
    <s v="LBR199-1"/>
    <s v="LBR199 UNPBF - UNPBF"/>
    <s v="199.8"/>
    <s v="Administration / AKV"/>
    <s v="UNPBF"/>
    <s v="7.1.0"/>
    <s v="Administration / overhead HQ"/>
    <s v="7.1"/>
    <s v="Overhead Compensation"/>
    <x v="3"/>
    <x v="3"/>
    <s v="R"/>
    <s v="Income &amp; Expenditure"/>
    <x v="0"/>
  </r>
  <r>
    <s v="45900"/>
    <s v="Re-allocated overhead compensation"/>
    <s v="Rev of # 11002059 Indirect costs (7%) for February 2022"/>
    <n v="2701.87"/>
    <s v="USD"/>
    <x v="4"/>
    <d v="2022-02-25T00:00:00"/>
    <s v="GL"/>
    <n v="11002418"/>
    <s v="LBR199"/>
    <s v="UNPBF"/>
    <s v="LBR199-1"/>
    <s v="LBR199 UNPBF - UNPBF"/>
    <s v="199.8"/>
    <s v="Administration / AKV"/>
    <s v="UNPBF"/>
    <s v="7.1.0"/>
    <s v="Administration / overhead HQ"/>
    <s v="7.1"/>
    <s v="Overhead Compensation"/>
    <x v="3"/>
    <x v="3"/>
    <s v="R"/>
    <s v="Income &amp; Expenditure"/>
    <x v="0"/>
  </r>
  <r>
    <s v="45900"/>
    <s v="Re-allocated overhead compensation"/>
    <s v="Indirect costs (7%) for March 2022"/>
    <n v="-5185.4799999999996"/>
    <s v="USD"/>
    <x v="5"/>
    <d v="2022-03-30T00:00:00"/>
    <s v="GL"/>
    <n v="11002056"/>
    <s v="LBR199"/>
    <s v="UNPBF"/>
    <s v="LBR199-1"/>
    <s v="LBR199 UNPBF - UNPBF"/>
    <s v="199.8"/>
    <s v="Administration / AKV"/>
    <s v="UNPBF"/>
    <s v="7.1.0"/>
    <s v="Administration / overhead HQ"/>
    <s v="7.1"/>
    <s v="Overhead Compensation"/>
    <x v="3"/>
    <x v="3"/>
    <s v="R"/>
    <s v="Income &amp; Expenditure"/>
    <x v="0"/>
  </r>
  <r>
    <s v="45900"/>
    <s v="Re-allocated overhead compensation"/>
    <s v="Rev of # 11002056 Indirect costs (7%) for March 2022"/>
    <n v="5185.4799999999996"/>
    <s v="USD"/>
    <x v="5"/>
    <d v="2022-03-30T00:00:00"/>
    <s v="GL"/>
    <n v="11002421"/>
    <s v="LBR199"/>
    <s v="UNPBF"/>
    <s v="LBR199-1"/>
    <s v="LBR199 UNPBF - UNPBF"/>
    <s v="199.8"/>
    <s v="Administration / AKV"/>
    <s v="UNPBF"/>
    <s v="7.1.0"/>
    <s v="Administration / overhead HQ"/>
    <s v="7.1"/>
    <s v="Overhead Compensation"/>
    <x v="3"/>
    <x v="3"/>
    <s v="R"/>
    <s v="Income &amp; Expenditure"/>
    <x v="0"/>
  </r>
  <r>
    <s v="48100"/>
    <s v="Supplier contract"/>
    <s v="000000011005400:CHANING AHN WONG JANG &amp; TRACI ME ABA 071000013 SECOND AND FINAL I NST ALLMENT MATERIALS PROJECT 199 USD 3.000. EM0303003657679I"/>
    <n v="3000"/>
    <s v="USD"/>
    <x v="5"/>
    <d v="2022-03-30T00:00:00"/>
    <s v="GL"/>
    <n v="11001958"/>
    <s v="LBR199"/>
    <s v="UNPBF"/>
    <s v="LBR199-1"/>
    <s v="LBR199 UNPBF - UNPBF"/>
    <s v="199.2.1.2"/>
    <s v="Develop and document AI methodology and materials"/>
    <s v="UNPBF"/>
    <s v="1.3.0"/>
    <s v="Services"/>
    <s v="1.3"/>
    <s v="Services"/>
    <x v="0"/>
    <x v="0"/>
    <s v="R"/>
    <s v="Income &amp; Expenditure"/>
    <x v="0"/>
  </r>
  <r>
    <s v="48100"/>
    <s v="Supplier contract"/>
    <s v="000000011005400:CHANING AHN WONG JANG &amp; TRACI ME ABA 071000013 SECOND AND FINAL I NST ALLMENT MATERIALS PROJECT 199 USD 3.000. EM0303003657679I"/>
    <n v="3000"/>
    <s v="USD"/>
    <x v="5"/>
    <d v="2022-03-30T00:00:00"/>
    <s v="BI"/>
    <n v="50000407"/>
    <s v="LBR199"/>
    <s v="UNPBF"/>
    <s v="LBR199-1"/>
    <s v="LBR199 UNPBF - UNPBF"/>
    <s v="199.2.1.2"/>
    <s v="Develop and document AI methodology and materials"/>
    <s v="UNPBF"/>
    <s v="1.3.0"/>
    <s v="Services"/>
    <s v="1.3"/>
    <s v="Services"/>
    <x v="0"/>
    <x v="0"/>
    <s v="R"/>
    <s v="Income &amp; Expenditure"/>
    <x v="0"/>
  </r>
  <r>
    <s v="48100"/>
    <s v="Supplier contract"/>
    <s v="Rev of # 50000407 - 000000011005400:CHANING AHN WONG JANG &amp; TRACI ME ABA 071000013 SECOND AND FINAL I NST ALLMENT MATERIALS PROJECT 199 USD 3.000. EM0303003657679I"/>
    <n v="3000"/>
    <s v="USD"/>
    <x v="5"/>
    <d v="2022-03-30T00:00:00"/>
    <s v="BI"/>
    <n v="50000408"/>
    <s v="LBR199"/>
    <s v="UNPBF"/>
    <s v="LBR199-1"/>
    <s v="LBR199 UNPBF - UNPBF"/>
    <s v="199.2.1.2"/>
    <s v="Develop and document AI methodology and materials"/>
    <s v="UNPBF"/>
    <s v="1.3.0"/>
    <s v="Services"/>
    <s v="1.3"/>
    <s v="Services"/>
    <x v="0"/>
    <x v="0"/>
    <s v="R"/>
    <s v="Income &amp; Expenditure"/>
    <x v="0"/>
  </r>
  <r>
    <s v="48100"/>
    <s v="Supplier contract"/>
    <s v="Rev of # 50000407 - 000000011005400:CHANING AHN WONG JANG &amp; TRACI ME ABA 071000013 SECOND AND FINAL I NST ALLMENT MATERIALS PROJECT 199 USD 3.000. EM0303003657679I"/>
    <n v="-3000"/>
    <s v="USD"/>
    <x v="5"/>
    <d v="2022-03-30T00:00:00"/>
    <s v="BI"/>
    <n v="50000409"/>
    <s v="LBR199"/>
    <s v="UNPBF"/>
    <s v="LBR199-1"/>
    <s v="LBR199 UNPBF - UNPBF"/>
    <s v="199.2.1.2"/>
    <s v="Develop and document AI methodology and materials"/>
    <s v="UNPBF"/>
    <s v="1.3.0"/>
    <s v="Services"/>
    <s v="1.3"/>
    <s v="Services"/>
    <x v="0"/>
    <x v="0"/>
    <s v="R"/>
    <s v="Income &amp; Expenditure"/>
    <x v="0"/>
  </r>
  <r>
    <s v="48100"/>
    <s v="Supplier contract"/>
    <s v="Rev of # 50000407 - 000000011005400:CHANING AHN WONG JANG &amp; TRACI ME ABA 071000013 SECOND AND FINAL I NST ALLMENT MATERIALS PROJECT 199 USD 3.000. EM0303003657679I"/>
    <n v="-3000"/>
    <s v="USD"/>
    <x v="5"/>
    <d v="2022-03-30T00:00:00"/>
    <s v="BI"/>
    <n v="50000410"/>
    <s v="LBR199"/>
    <s v="UNPBF"/>
    <s v="LBR199-1"/>
    <s v="LBR199 UNPBF - UNPBF"/>
    <s v="199.2.1.2"/>
    <s v="Develop and document AI methodology and materials"/>
    <s v="UNPBF"/>
    <s v="1.3.0"/>
    <s v="Services"/>
    <s v="1.3"/>
    <s v="Services"/>
    <x v="0"/>
    <x v="0"/>
    <s v="R"/>
    <s v="Income &amp; Expenditure"/>
    <x v="0"/>
  </r>
  <r>
    <s v="48100"/>
    <s v="Supplier contract"/>
    <s v="000000022006362:consultancy payment for an editorial design of a booklet with stories for project LBR199"/>
    <n v="1500"/>
    <s v="USD"/>
    <x v="6"/>
    <d v="2022-06-28T00:00:00"/>
    <s v="GL"/>
    <n v="11002331"/>
    <s v="LBR199"/>
    <s v="UNPBF"/>
    <s v="LBR199-1"/>
    <s v="LBR199 UNPBF - UNPBF"/>
    <s v="199.993"/>
    <s v="Inernational Travel"/>
    <s v="UNPBF"/>
    <s v="1.3.0"/>
    <s v="Services"/>
    <s v="1.3"/>
    <s v="Services"/>
    <x v="0"/>
    <x v="0"/>
    <s v="R"/>
    <s v="Income &amp; Expenditure"/>
    <x v="0"/>
  </r>
  <r>
    <s v="48100"/>
    <s v="Supplier contract"/>
    <s v="000000011006525:Charles Schwab Co. Inc. For Further Credit to: Traci Mei Lan Yoshiyama, 1250-2153 bank fee EM0807003958667I"/>
    <n v="12.62"/>
    <s v="USD"/>
    <x v="7"/>
    <d v="2022-07-28T00:00:00"/>
    <s v="GL"/>
    <n v="11002519"/>
    <s v="LBR199"/>
    <s v="UNPBF"/>
    <s v="LBR199-1"/>
    <s v="LBR199 UNPBF - UNPBF"/>
    <s v="199.993"/>
    <s v="Inernational Travel"/>
    <s v="UNPBF"/>
    <s v="1.3.0"/>
    <s v="Services"/>
    <s v="1.3"/>
    <s v="Services"/>
    <x v="0"/>
    <x v="0"/>
    <s v="R"/>
    <s v="Income &amp; Expenditure"/>
    <x v="0"/>
  </r>
  <r>
    <s v="48100"/>
    <s v="Supplier contract"/>
    <s v="Rev of 000000011006525:Charles Schwab Co. Inc. For Further Credit to: Traci Mei Lan Yoshiyama, 1250-2153 bank fee EM0807003958667I"/>
    <n v="-12.62"/>
    <s v="USD"/>
    <x v="8"/>
    <d v="2022-08-19T00:00:00"/>
    <s v="GL"/>
    <n v="11003014"/>
    <s v="LBR199"/>
    <s v="UNPBF"/>
    <s v="LBR199-1"/>
    <s v="LBR199 UNPBF - UNPBF"/>
    <s v="199.993"/>
    <s v="Inernational Travel"/>
    <s v="UNPBF"/>
    <s v="1.3.0"/>
    <s v="Services"/>
    <s v="1.3"/>
    <s v="Services"/>
    <x v="0"/>
    <x v="0"/>
    <s v="R"/>
    <s v="Income &amp; Expenditure"/>
    <x v="0"/>
  </r>
  <r>
    <s v="48100"/>
    <s v="Supplier contract"/>
    <s v="Corr of 000000011006525:Charles Schwab Co. Inc. For Further Credit to: Traci Mei Lan Yoshiyama, 1250-2153 bank fee EM0807003958667I"/>
    <n v="12.62"/>
    <s v="USD"/>
    <x v="8"/>
    <d v="2022-08-19T00:00:00"/>
    <s v="GL"/>
    <n v="11003014"/>
    <s v="LBR199"/>
    <s v="UNPBF"/>
    <s v="LBR199-1"/>
    <s v="LBR199 UNPBF - UNPBF"/>
    <s v="199.179.16"/>
    <s v="Accountability Systems"/>
    <s v="UNPBF"/>
    <s v="6.1.0"/>
    <s v="Monitoring and Evaluation"/>
    <s v="6.1"/>
    <s v="Monitoring and Evaluation"/>
    <x v="2"/>
    <x v="2"/>
    <s v="R"/>
    <s v="Income &amp; Expenditure"/>
    <x v="0"/>
  </r>
  <r>
    <s v="48300"/>
    <s v="Work contract"/>
    <s v="Consultancy 10% of us$5,717"/>
    <n v="571.70000000000005"/>
    <s v="USD"/>
    <x v="3"/>
    <d v="2021-03-24T00:00:00"/>
    <s v="BT"/>
    <n v="11000345"/>
    <s v="LBR199"/>
    <s v="UNPBF"/>
    <s v="LBR199-1"/>
    <s v="LBR199 UNPBF - UNPBF"/>
    <s v="199.179.15"/>
    <s v="MEAL Activities"/>
    <s v="UNPBF"/>
    <s v="6.1.0"/>
    <s v="Monitoring and Evaluation"/>
    <s v="6.1"/>
    <s v="Monitoring and Evaluation"/>
    <x v="2"/>
    <x v="2"/>
    <s v="R"/>
    <s v="Income &amp; Expenditure"/>
    <x v="0"/>
  </r>
  <r>
    <s v="48300"/>
    <s v="Work contract"/>
    <s v="Rev of # 11000345 Consultancy 10% of us$5,717"/>
    <n v="-571.70000000000005"/>
    <s v="USD"/>
    <x v="3"/>
    <d v="2021-03-24T00:00:00"/>
    <s v="GL"/>
    <n v="11003027"/>
    <s v="LBR199"/>
    <s v="UNPBF"/>
    <s v="LBR199-1"/>
    <s v="LBR199 UNPBF - UNPBF"/>
    <s v="199.179.15"/>
    <s v="MEAL Activities"/>
    <s v="UNPBF"/>
    <s v="6.1.0"/>
    <s v="Monitoring and Evaluation"/>
    <s v="6.1"/>
    <s v="Monitoring and Evaluation"/>
    <x v="2"/>
    <x v="2"/>
    <s v="R"/>
    <s v="Income &amp; Expenditure"/>
    <x v="0"/>
  </r>
  <r>
    <s v="48300"/>
    <s v="Work contract"/>
    <s v="Corr of # 11000345 Consultancy 10% of us$5,717"/>
    <n v="571.70000000000005"/>
    <s v="USD"/>
    <x v="3"/>
    <d v="2021-03-24T00:00:00"/>
    <s v="GL"/>
    <n v="11003027"/>
    <s v="LBR199"/>
    <s v="UNPBF"/>
    <s v="LBR199-1"/>
    <s v="LBR199 UNPBF - UNPBF"/>
    <s v="199.179.16"/>
    <s v="Accountability Systems"/>
    <s v="UNPBF"/>
    <s v="6.1.0"/>
    <s v="Monitoring and Evaluation"/>
    <s v="6.1"/>
    <s v="Monitoring and Evaluation"/>
    <x v="2"/>
    <x v="2"/>
    <s v="R"/>
    <s v="Income &amp; Expenditure"/>
    <x v="0"/>
  </r>
  <r>
    <s v="48300"/>
    <s v="Work contract"/>
    <s v="Cancelled 210716 11000839 Consultant 40% 2nd pmt May 2021"/>
    <n v="-2286.8000000000002"/>
    <s v="USD"/>
    <x v="9"/>
    <d v="2021-05-21T00:00:00"/>
    <s v="RV"/>
    <n v="100058"/>
    <s v="LBR199"/>
    <s v="UNPBF"/>
    <s v="LBR199-1"/>
    <s v="LBR199 UNPBF - UNPBF"/>
    <s v="199.179.15"/>
    <s v="MEAL Activities"/>
    <s v="UNPBF"/>
    <s v="6.1.0"/>
    <s v="Monitoring and Evaluation"/>
    <s v="6.1"/>
    <s v="Monitoring and Evaluation"/>
    <x v="2"/>
    <x v="2"/>
    <s v="R"/>
    <s v="Income &amp; Expenditure"/>
    <x v="0"/>
  </r>
  <r>
    <s v="48300"/>
    <s v="Work contract"/>
    <s v="Consultant 40% 2nd pmt May 2021"/>
    <n v="2286.8000000000002"/>
    <s v="USD"/>
    <x v="9"/>
    <d v="2021-05-21T00:00:00"/>
    <s v="BT"/>
    <n v="11000839"/>
    <s v="LBR199"/>
    <s v="UNPBF"/>
    <s v="LBR199-1"/>
    <s v="LBR199 UNPBF - UNPBF"/>
    <s v="199.179.15"/>
    <s v="MEAL Activities"/>
    <s v="UNPBF"/>
    <s v="6.1.0"/>
    <s v="Monitoring and Evaluation"/>
    <s v="6.1"/>
    <s v="Monitoring and Evaluation"/>
    <x v="2"/>
    <x v="2"/>
    <s v="R"/>
    <s v="Income &amp; Expenditure"/>
    <x v="0"/>
  </r>
  <r>
    <s v="48300"/>
    <s v="Work contract"/>
    <s v="Consultant 40% 2nd pmt May 2021"/>
    <n v="2286.8000000000002"/>
    <s v="USD"/>
    <x v="10"/>
    <d v="2021-05-28T00:00:00"/>
    <s v="BT"/>
    <n v="11000928"/>
    <s v="LBR199"/>
    <s v="UNPBF"/>
    <s v="LBR199-1"/>
    <s v="LBR199 UNPBF - UNPBF"/>
    <s v="199.179.15"/>
    <s v="MEAL Activities"/>
    <s v="UNPBF"/>
    <s v="6.1.0"/>
    <s v="Monitoring and Evaluation"/>
    <s v="6.1"/>
    <s v="Monitoring and Evaluation"/>
    <x v="2"/>
    <x v="2"/>
    <s v="R"/>
    <s v="Income &amp; Expenditure"/>
    <x v="0"/>
  </r>
  <r>
    <s v="48300"/>
    <s v="Work contract"/>
    <s v="Consultancy final 10% of us$5,717"/>
    <n v="571.70000000000005"/>
    <s v="USD"/>
    <x v="11"/>
    <d v="2021-07-08T00:00:00"/>
    <s v="BT"/>
    <n v="11001036"/>
    <s v="LBR199"/>
    <s v="UNPBF"/>
    <s v="LBR199-1"/>
    <s v="LBR199 UNPBF - UNPBF"/>
    <s v="199.179.15"/>
    <s v="MEAL Activities"/>
    <s v="UNPBF"/>
    <s v="6.1.0"/>
    <s v="Monitoring and Evaluation"/>
    <s v="6.1"/>
    <s v="Monitoring and Evaluation"/>
    <x v="2"/>
    <x v="2"/>
    <s v="R"/>
    <s v="Income &amp; Expenditure"/>
    <x v="0"/>
  </r>
  <r>
    <s v="48300"/>
    <s v="Work contract"/>
    <s v="Rev # 11001036 Consultancy final 10% of us$5,717"/>
    <n v="-571.70000000000005"/>
    <s v="USD"/>
    <x v="11"/>
    <d v="2021-07-08T00:00:00"/>
    <s v="GL"/>
    <n v="11003028"/>
    <s v="LBR199"/>
    <s v="UNPBF"/>
    <s v="LBR199-1"/>
    <s v="LBR199 UNPBF - UNPBF"/>
    <s v="199.179.15"/>
    <s v="MEAL Activities"/>
    <s v="UNPBF"/>
    <s v="6.1.0"/>
    <s v="Monitoring and Evaluation"/>
    <s v="6.1"/>
    <s v="Monitoring and Evaluation"/>
    <x v="2"/>
    <x v="2"/>
    <s v="R"/>
    <s v="Income &amp; Expenditure"/>
    <x v="0"/>
  </r>
  <r>
    <s v="48300"/>
    <s v="Work contract"/>
    <s v="Corr # 11001036 Consultancy final 10% of us$5,717"/>
    <n v="571.70000000000005"/>
    <s v="USD"/>
    <x v="11"/>
    <d v="2021-07-08T00:00:00"/>
    <s v="GL"/>
    <n v="11003028"/>
    <s v="LBR199"/>
    <s v="UNPBF"/>
    <s v="LBR199-1"/>
    <s v="LBR199 UNPBF - UNPBF"/>
    <s v="199.179.16"/>
    <s v="Accountability Systems"/>
    <s v="UNPBF"/>
    <s v="6.1.0"/>
    <s v="Monitoring and Evaluation"/>
    <s v="6.1"/>
    <s v="Monitoring and Evaluation"/>
    <x v="2"/>
    <x v="2"/>
    <s v="R"/>
    <s v="Income &amp; Expenditure"/>
    <x v="0"/>
  </r>
  <r>
    <s v="48300"/>
    <s v="Work contract"/>
    <s v="Implementation 12 visits key Blocking actors (BCWO))"/>
    <n v="1200"/>
    <s v="USD"/>
    <x v="12"/>
    <d v="2021-08-02T00:00:00"/>
    <s v="BT"/>
    <n v="11001144"/>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Implementation 12 visits key Blocking actors (NRRWL)"/>
    <n v="1200"/>
    <s v="USD"/>
    <x v="12"/>
    <d v="2021-08-02T00:00:00"/>
    <s v="BT"/>
    <n v="11001144"/>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Implementation 18 visits key enabling actors (BCWO))"/>
    <n v="1800"/>
    <s v="USD"/>
    <x v="12"/>
    <d v="2021-08-02T00:00:00"/>
    <s v="BT"/>
    <n v="11001144"/>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Implementation 18 visits key enabling actors (NRWL)"/>
    <n v="1800"/>
    <s v="USD"/>
    <x v="12"/>
    <d v="2021-08-02T00:00:00"/>
    <s v="BT"/>
    <n v="11001144"/>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PBO tr1 installment Monitoring Aug 2021"/>
    <n v="3000"/>
    <s v="USD"/>
    <x v="12"/>
    <d v="2021-08-02T00:00:00"/>
    <s v="BT"/>
    <n v="11001144"/>
    <s v="LBR199"/>
    <s v="UNPBF"/>
    <s v="LBR199-1"/>
    <s v="LBR199 UNPBF - UNPBF"/>
    <s v="199.179.15"/>
    <s v="MEAL Activities"/>
    <s v="UNPBF"/>
    <s v="6.1.0"/>
    <s v="Monitoring and Evaluation"/>
    <s v="6.1"/>
    <s v="Monitoring and Evaluation"/>
    <x v="2"/>
    <x v="2"/>
    <s v="R"/>
    <s v="Income &amp; Expenditure"/>
    <x v="0"/>
  </r>
  <r>
    <s v="48300"/>
    <s v="Work contract"/>
    <s v="Implementation 50 appreciative inquiry visits (BCWO))"/>
    <n v="7500"/>
    <s v="USD"/>
    <x v="12"/>
    <d v="2021-08-02T00:00:00"/>
    <s v="BT"/>
    <n v="11001144"/>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Implementation 50 appreciative inquiry visits (NRWL)"/>
    <n v="7500"/>
    <s v="USD"/>
    <x v="12"/>
    <d v="2021-08-02T00:00:00"/>
    <s v="BT"/>
    <n v="11001144"/>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CSO IMPACT GIRLS 12 visits with key blocking actors"/>
    <n v="1200"/>
    <s v="USD"/>
    <x v="12"/>
    <d v="2021-08-30T00:00:00"/>
    <s v="GL"/>
    <n v="11001142"/>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CSO YWCA-MoH 18 visits with key blocking actors"/>
    <n v="1200"/>
    <s v="USD"/>
    <x v="12"/>
    <d v="2021-08-30T00:00:00"/>
    <s v="GL"/>
    <n v="11001142"/>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CSO IMPACT GRILS 18 visits with key enabling actors"/>
    <n v="1800"/>
    <s v="USD"/>
    <x v="12"/>
    <d v="2021-08-30T00:00:00"/>
    <s v="GL"/>
    <n v="11001142"/>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CSO YWCA-MoH 18 visits with key enabling actors"/>
    <n v="1800"/>
    <s v="USD"/>
    <x v="12"/>
    <d v="2021-08-30T00:00:00"/>
    <s v="GL"/>
    <n v="11001142"/>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CSO IMPACT GIRLS 50 appreciative inquiry visits with women groups"/>
    <n v="7500"/>
    <s v="USD"/>
    <x v="12"/>
    <d v="2021-08-30T00:00:00"/>
    <s v="GL"/>
    <n v="11001142"/>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CSO YWCA-MoH 50 appreciative inquiry visits with women groups"/>
    <n v="7500"/>
    <s v="USD"/>
    <x v="12"/>
    <d v="2021-08-30T00:00:00"/>
    <s v="GL"/>
    <n v="11001142"/>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CHQ UBA 00864407:  Printing of 10 pcs of Sign boards  ( 4ft *4ft) 70% pmt."/>
    <n v="1295"/>
    <s v="USD"/>
    <x v="13"/>
    <d v="2021-11-26T00:00:00"/>
    <s v="BT"/>
    <n v="11001507"/>
    <s v="LBR199"/>
    <s v="UNPBF"/>
    <s v="LBR199-1"/>
    <s v="LBR199 UNPBF - UNPBF"/>
    <s v="199.2.3.3"/>
    <s v="Development learning publications and visibility materials"/>
    <s v="UNPBF"/>
    <s v="1.3.0"/>
    <s v="Services"/>
    <s v="1.3"/>
    <s v="Services"/>
    <x v="0"/>
    <x v="0"/>
    <s v="R"/>
    <s v="Income &amp; Expenditure"/>
    <x v="0"/>
  </r>
  <r>
    <s v="48300"/>
    <s v="Work contract"/>
    <s v="CHQ UBA 00864406:  Printing of 10 pcs of Sign boards  ( 4ft *4ft) 70% pmt."/>
    <n v="1400"/>
    <s v="USD"/>
    <x v="13"/>
    <d v="2021-11-26T00:00:00"/>
    <s v="BT"/>
    <n v="11001507"/>
    <s v="LBR199"/>
    <s v="UNPBF"/>
    <s v="LBR199-1"/>
    <s v="LBR199 UNPBF - UNPBF"/>
    <s v="199.2.3.3"/>
    <s v="Development learning publications and visibility materials"/>
    <s v="UNPBF"/>
    <s v="1.3.0"/>
    <s v="Services"/>
    <s v="1.3"/>
    <s v="Services"/>
    <x v="0"/>
    <x v="0"/>
    <s v="R"/>
    <s v="Income &amp; Expenditure"/>
    <x v="0"/>
  </r>
  <r>
    <s v="48300"/>
    <s v="Work contract"/>
    <s v="CHQ UBA 01538385 Printing of 10 pcs of Sign boards ( 4ft *4ft) final pmt."/>
    <n v="600"/>
    <s v="USD"/>
    <x v="0"/>
    <d v="2021-12-02T00:00:00"/>
    <s v="BT"/>
    <n v="11001641"/>
    <s v="LBR199"/>
    <s v="UNPBF"/>
    <s v="LBR199-1"/>
    <s v="LBR199 UNPBF - UNPBF"/>
    <s v="199.2.3.3"/>
    <s v="Development learning publications and visibility materials"/>
    <s v="UNPBF"/>
    <s v="1.3.0"/>
    <s v="Services"/>
    <s v="1.3"/>
    <s v="Services"/>
    <x v="0"/>
    <x v="0"/>
    <s v="R"/>
    <s v="Income &amp; Expenditure"/>
    <x v="0"/>
  </r>
  <r>
    <s v="48300"/>
    <s v="Work contract"/>
    <s v="CSO Bong County Women    48 visits with key blockers actors 2nd Installment Feb 22"/>
    <n v="960"/>
    <s v="USD"/>
    <x v="4"/>
    <d v="2022-02-01T00:00:00"/>
    <s v="BT"/>
    <n v="11001909"/>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CSO Bong County Women 18 visits with key enabling actors 2nd Installment Feb 22"/>
    <n v="1440"/>
    <s v="USD"/>
    <x v="4"/>
    <d v="2022-02-01T00:00:00"/>
    <s v="BT"/>
    <n v="11001909"/>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CSO Bong County Women 200 appreciative inquiry visits with key enabling actors 2nd Installment Feb 22"/>
    <n v="6000"/>
    <s v="USD"/>
    <x v="4"/>
    <d v="2022-02-01T00:00:00"/>
    <s v="BT"/>
    <n v="11001909"/>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CSO tr2 Pmt 48 Al blockers visits  YWCA/MOH Feb 22"/>
    <n v="960"/>
    <s v="USD"/>
    <x v="4"/>
    <d v="2022-02-25T00:00:00"/>
    <s v="BT"/>
    <n v="11001910"/>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CSO tr2 Pmt 72 enabling visits  YWCA/MOH Feb 22"/>
    <n v="1440"/>
    <s v="USD"/>
    <x v="4"/>
    <d v="2022-02-25T00:00:00"/>
    <s v="BT"/>
    <n v="11001910"/>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CSO tr2 Pmt 200 appreciative inquiry visits  YWCA/MOH Feb 22"/>
    <n v="6000"/>
    <s v="USD"/>
    <x v="4"/>
    <d v="2022-02-25T00:00:00"/>
    <s v="BT"/>
    <n v="11001910"/>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CSO tr2 Pmt 48 Al blockers visits Bong county Women Organization Feb 22"/>
    <n v="960"/>
    <s v="USD"/>
    <x v="4"/>
    <d v="2022-02-27T00:00:00"/>
    <s v="BT"/>
    <n v="11001925"/>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CSO tr2 Pmt 72 enabling visits Bong county Women Organization  Feb 22"/>
    <n v="1440"/>
    <s v="USD"/>
    <x v="4"/>
    <d v="2022-02-27T00:00:00"/>
    <s v="BT"/>
    <n v="11001925"/>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CSO tr2 Pmt 200 appreciative inquiry visits Bong county Women Organization Feb 22"/>
    <n v="6000"/>
    <s v="USD"/>
    <x v="4"/>
    <d v="2022-02-27T00:00:00"/>
    <s v="BT"/>
    <n v="11001925"/>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2nd CSO IMPACT GRILS 18 visits with key blocker actors Mar 22"/>
    <n v="960"/>
    <s v="USD"/>
    <x v="5"/>
    <d v="2022-03-01T00:00:00"/>
    <s v="BT"/>
    <n v="11001965"/>
    <s v="LBR199"/>
    <s v="UNPBF"/>
    <s v="LBR199-1"/>
    <s v="LBR199 UNPBF - UNPBF"/>
    <s v="199.2.1.6"/>
    <s v="Implementation 48 AI visits with key blocking actors by local women led organizations (6 per key actor)"/>
    <s v="UNPBF"/>
    <s v="1.3.0"/>
    <s v="Services"/>
    <s v="1.3"/>
    <s v="Services"/>
    <x v="0"/>
    <x v="0"/>
    <s v="R"/>
    <s v="Income &amp; Expenditure"/>
    <x v="0"/>
  </r>
  <r>
    <s v="48300"/>
    <s v="Work contract"/>
    <s v="2nd Installment CSO IMPACT GRILS 18 visits with key enabling actors Mar 22"/>
    <n v="1440"/>
    <s v="USD"/>
    <x v="5"/>
    <d v="2022-03-01T00:00:00"/>
    <s v="BT"/>
    <n v="11001965"/>
    <s v="LBR199"/>
    <s v="UNPBF"/>
    <s v="LBR199-1"/>
    <s v="LBR199 UNPBF - UNPBF"/>
    <s v="199.2.1.5"/>
    <s v="Implementation 72 AI visits with key enabling actors by local women led organizations (6 per key actor)"/>
    <s v="UNPBF"/>
    <s v="1.3.0"/>
    <s v="Services"/>
    <s v="1.3"/>
    <s v="Services"/>
    <x v="0"/>
    <x v="0"/>
    <s v="R"/>
    <s v="Income &amp; Expenditure"/>
    <x v="0"/>
  </r>
  <r>
    <s v="48300"/>
    <s v="Work contract"/>
    <s v="2nd CSO IMPACT GIRLS appreciative inquiry visits with women groups Mar 22"/>
    <n v="6000"/>
    <s v="USD"/>
    <x v="5"/>
    <d v="2022-03-01T00:00:00"/>
    <s v="BT"/>
    <n v="11001965"/>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300"/>
    <s v="Work contract"/>
    <s v="Monitoring CSOs 20 communities  Bong &amp; Montserrado PBO Mar 22"/>
    <n v="4500"/>
    <s v="USD"/>
    <x v="5"/>
    <d v="2022-03-01T00:00:00"/>
    <s v="BT"/>
    <n v="11001983"/>
    <s v="LBR199"/>
    <s v="UNPBF"/>
    <s v="LBR199-1"/>
    <s v="LBR199 UNPBF - UNPBF"/>
    <s v="199.179.15"/>
    <s v="MEAL Activities"/>
    <s v="UNPBF"/>
    <s v="6.1.0"/>
    <s v="Monitoring and Evaluation"/>
    <s v="6.1"/>
    <s v="Monitoring and Evaluation"/>
    <x v="2"/>
    <x v="2"/>
    <s v="R"/>
    <s v="Income &amp; Expenditure"/>
    <x v="0"/>
  </r>
  <r>
    <s v="48300"/>
    <s v="Work contract"/>
    <s v="Catering LBR199 closure activities Jun 22"/>
    <n v="3240"/>
    <s v="USD"/>
    <x v="6"/>
    <d v="2022-06-29T00:00:00"/>
    <s v="BT"/>
    <n v="11002325"/>
    <s v="LBR199"/>
    <s v="UNPBF"/>
    <s v="LBR199-1"/>
    <s v="LBR199 UNPBF - UNPBF"/>
    <s v="199.2.3.1"/>
    <s v="County workshops with women’s groups and local authorities and traditional leaders"/>
    <s v="UNPBF"/>
    <s v="1.3.0"/>
    <s v="Services"/>
    <s v="1.3"/>
    <s v="Services"/>
    <x v="0"/>
    <x v="0"/>
    <s v="R"/>
    <s v="Income &amp; Expenditure"/>
    <x v="0"/>
  </r>
  <r>
    <s v="48300"/>
    <s v="Work contract"/>
    <s v="Rev of Catering LBR199 closure activities Jun 22"/>
    <n v="-3240"/>
    <s v="USD"/>
    <x v="8"/>
    <d v="2022-08-19T00:00:00"/>
    <s v="GL"/>
    <n v="11003013"/>
    <s v="LBR199"/>
    <s v="UNPBF"/>
    <s v="LBR199-1"/>
    <s v="LBR199 UNPBF - UNPBF"/>
    <s v="199.2.3.1"/>
    <s v="County workshops with women’s groups and local authorities and traditional leaders"/>
    <s v="UNPBF"/>
    <s v="1.3.0"/>
    <s v="Services"/>
    <s v="1.3"/>
    <s v="Services"/>
    <x v="0"/>
    <x v="0"/>
    <s v="R"/>
    <s v="Income &amp; Expenditure"/>
    <x v="0"/>
  </r>
  <r>
    <s v="48300"/>
    <s v="Work contract"/>
    <s v="Corr of Catering LBR199 closure activities Jun 22"/>
    <n v="3240"/>
    <s v="USD"/>
    <x v="8"/>
    <d v="2022-08-19T00:00:00"/>
    <s v="GL"/>
    <n v="11003013"/>
    <s v="LBR199"/>
    <s v="UNPBF"/>
    <s v="LBR199-1"/>
    <s v="LBR199 UNPBF - UNPBF"/>
    <s v="199.2.1.2"/>
    <s v="Develop and document AI methodology and materials"/>
    <s v="UNPBF"/>
    <s v="1.3.0"/>
    <s v="Services"/>
    <s v="1.3"/>
    <s v="Services"/>
    <x v="0"/>
    <x v="0"/>
    <s v="R"/>
    <s v="Income &amp; Expenditure"/>
    <x v="0"/>
  </r>
  <r>
    <s v="48400"/>
    <s v="Training"/>
    <s v="CPV2104036: Printing of project fact sheet - 20 sets all in colour"/>
    <n v="50"/>
    <s v="USD"/>
    <x v="1"/>
    <d v="2021-04-16T00:00:00"/>
    <s v="CA"/>
    <n v="11000527"/>
    <s v="LBR199"/>
    <s v="UNPBF"/>
    <s v="LBR199-1"/>
    <s v="LBR199 UNPBF - UNPBF"/>
    <s v="199.2.1.1"/>
    <s v="Inception, launch and coordination"/>
    <s v="UNPBF"/>
    <s v="1.3.0"/>
    <s v="Services"/>
    <s v="1.3"/>
    <s v="Services"/>
    <x v="0"/>
    <x v="0"/>
    <s v="R"/>
    <s v="Income &amp; Expenditure"/>
    <x v="0"/>
  </r>
  <r>
    <s v="48400"/>
    <s v="Training"/>
    <s v="Participants feeding and Transportation"/>
    <n v="688"/>
    <s v="USD"/>
    <x v="11"/>
    <d v="2021-07-21T00:00:00"/>
    <s v="CA"/>
    <n v="11000970"/>
    <s v="LBR199"/>
    <s v="UNPBF"/>
    <s v="LBR199-1"/>
    <s v="LBR199 UNPBF - UNPBF"/>
    <s v="199.2.1.4"/>
    <s v="Conduct regular power and context analysis supported by local women led organizations"/>
    <s v="UNPBF"/>
    <s v="1.3.0"/>
    <s v="Services"/>
    <s v="1.3"/>
    <s v="Services"/>
    <x v="0"/>
    <x v="0"/>
    <s v="R"/>
    <s v="Income &amp; Expenditure"/>
    <x v="0"/>
  </r>
  <r>
    <s v="48400"/>
    <s v="Training"/>
    <s v="Perdiem and Accommodation for 2 Project  staff and Driver - 13 days"/>
    <n v="1680"/>
    <s v="USD"/>
    <x v="11"/>
    <d v="2021-07-21T00:00:00"/>
    <s v="CA"/>
    <n v="11000970"/>
    <s v="LBR199"/>
    <s v="UNPBF"/>
    <s v="LBR199-1"/>
    <s v="LBR199 UNPBF - UNPBF"/>
    <s v="199.994"/>
    <s v="Per Diems"/>
    <s v="UNPBF"/>
    <s v="1.3.0"/>
    <s v="Services"/>
    <s v="1.3"/>
    <s v="Services"/>
    <x v="0"/>
    <x v="0"/>
    <s v="R"/>
    <s v="Income &amp; Expenditure"/>
    <x v="0"/>
  </r>
  <r>
    <s v="48400"/>
    <s v="Training"/>
    <s v="Liquidation: on CPV2107028-  To Conduct regular Training in Bong County ( Accommodation, Feeding and Transportation)"/>
    <n v="1660"/>
    <s v="USD"/>
    <x v="12"/>
    <d v="2021-08-26T00:00:00"/>
    <s v="CA"/>
    <n v="11001063"/>
    <s v="LBR199"/>
    <s v="UNPBF"/>
    <s v="LBR199-1"/>
    <s v="LBR199 UNPBF - UNPBF"/>
    <s v="199.2.1.4"/>
    <s v="Conduct regular power and context analysis supported by local women led organizations"/>
    <s v="UNPBF"/>
    <s v="1.3.0"/>
    <s v="Services"/>
    <s v="1.3"/>
    <s v="Services"/>
    <x v="0"/>
    <x v="0"/>
    <s v="R"/>
    <s v="Income &amp; Expenditure"/>
    <x v="0"/>
  </r>
  <r>
    <s v="48400"/>
    <s v="Training"/>
    <s v="Liquidation - on CPV2108017- W/Advance on Refresher Training for CSOs in Bong &amp; Montserrado counties"/>
    <n v="2138"/>
    <s v="USD"/>
    <x v="12"/>
    <d v="2021-08-26T00:00:00"/>
    <s v="CA"/>
    <n v="11001064"/>
    <s v="LBR199"/>
    <s v="UNPBF"/>
    <s v="LBR199-1"/>
    <s v="LBR199 UNPBF - UNPBF"/>
    <s v="199.2.1.1"/>
    <s v="Inception, launch and coordination"/>
    <s v="UNPBF"/>
    <s v="1.3.0"/>
    <s v="Services"/>
    <s v="1.3"/>
    <s v="Services"/>
    <x v="0"/>
    <x v="0"/>
    <s v="R"/>
    <s v="Income &amp; Expenditure"/>
    <x v="0"/>
  </r>
  <r>
    <s v="48400"/>
    <s v="Training"/>
    <s v="CPV2108071:  Transportation of 2 CSO  ( Bike Hire)for 4 days"/>
    <n v="275"/>
    <s v="USD"/>
    <x v="12"/>
    <d v="2021-08-27T00:00:00"/>
    <s v="CA"/>
    <n v="11001108"/>
    <s v="LBR199"/>
    <s v="UNPBF"/>
    <s v="LBR199-1"/>
    <s v="LBR199 UNPBF - UNPBF"/>
    <s v="199.2.1.1"/>
    <s v="Inception, launch and coordination"/>
    <s v="UNPBF"/>
    <s v="1.3.0"/>
    <s v="Services"/>
    <s v="1.3"/>
    <s v="Services"/>
    <x v="0"/>
    <x v="0"/>
    <s v="R"/>
    <s v="Income &amp; Expenditure"/>
    <x v="0"/>
  </r>
  <r>
    <s v="48400"/>
    <s v="Training"/>
    <s v="000000022004251:NLD to LBR Traci Yoshiyama 1st Instalm Materials for the Al approach under LBR199"/>
    <n v="3000"/>
    <s v="USD"/>
    <x v="14"/>
    <d v="2021-09-27T00:00:00"/>
    <s v="BI"/>
    <n v="50000221"/>
    <s v="LBR199"/>
    <s v="UNPBF"/>
    <s v="LBR199-1"/>
    <s v="LBR199 UNPBF - UNPBF"/>
    <s v="199.2.1.2"/>
    <s v="Develop and document AI methodology and materials"/>
    <s v="UNPBF"/>
    <s v="1.3.0"/>
    <s v="Services"/>
    <s v="1.3"/>
    <s v="Services"/>
    <x v="0"/>
    <x v="0"/>
    <s v="R"/>
    <s v="Income &amp; Expenditure"/>
    <x v="0"/>
  </r>
  <r>
    <s v="48400"/>
    <s v="Training"/>
    <s v="CPV2112018: Bill Board Erection -"/>
    <n v="184"/>
    <s v="USD"/>
    <x v="11"/>
    <d v="2021-12-01T00:00:00"/>
    <s v="CA"/>
    <n v="11001636"/>
    <s v="LBR199"/>
    <s v="UNPBF"/>
    <s v="LBR199-1"/>
    <s v="LBR199 UNPBF - UNPBF"/>
    <s v="199.2.3.3"/>
    <s v="Development learning publications and visibility materials"/>
    <s v="UNPBF"/>
    <s v="1.3.0"/>
    <s v="Services"/>
    <s v="1.3"/>
    <s v="Services"/>
    <x v="0"/>
    <x v="0"/>
    <s v="R"/>
    <s v="Income &amp; Expenditure"/>
    <x v="0"/>
  </r>
  <r>
    <s v="48400"/>
    <s v="Training"/>
    <s v="CPV2112018:  Staff Travelling Perdiem &amp; Accommodation"/>
    <n v="320"/>
    <s v="USD"/>
    <x v="11"/>
    <d v="2021-12-01T00:00:00"/>
    <s v="CA"/>
    <n v="11001636"/>
    <s v="LBR199"/>
    <s v="UNPBF"/>
    <s v="LBR199-1"/>
    <s v="LBR199 UNPBF - UNPBF"/>
    <s v="199.2.2.2"/>
    <s v="Supervision appreciative inquiry visits women's groups"/>
    <s v="UNPBF"/>
    <s v="1.3.0"/>
    <s v="Services"/>
    <s v="1.3"/>
    <s v="Services"/>
    <x v="0"/>
    <x v="0"/>
    <s v="R"/>
    <s v="Income &amp; Expenditure"/>
    <x v="0"/>
  </r>
  <r>
    <s v="48400"/>
    <s v="Training"/>
    <s v="CPV2112018:  Accommodation &amp; Feeding  for participants"/>
    <n v="507"/>
    <s v="USD"/>
    <x v="11"/>
    <d v="2021-12-01T00:00:00"/>
    <s v="CA"/>
    <n v="11001636"/>
    <s v="LBR199"/>
    <s v="UNPBF"/>
    <s v="LBR199-1"/>
    <s v="LBR199 UNPBF - UNPBF"/>
    <s v="199.2.3.2"/>
    <s v="Review and feedback sessions in communities with women's groups and CSOs"/>
    <s v="UNPBF"/>
    <s v="1.3.0"/>
    <s v="Services"/>
    <s v="1.3"/>
    <s v="Services"/>
    <x v="0"/>
    <x v="0"/>
    <s v="R"/>
    <s v="Income &amp; Expenditure"/>
    <x v="0"/>
  </r>
  <r>
    <s v="48400"/>
    <s v="Training"/>
    <s v="W/Liquidation on CSO training activities"/>
    <n v="2887.73"/>
    <s v="USD"/>
    <x v="0"/>
    <d v="2021-12-29T00:00:00"/>
    <s v="BI"/>
    <n v="50000313"/>
    <s v="LBR199"/>
    <s v="UNPBF"/>
    <s v="LBR199-1"/>
    <s v="LBR199 UNPBF - UNPBF"/>
    <s v="199.2.1.1"/>
    <s v="Inception, launch and coordination"/>
    <s v="UNPBF"/>
    <s v="1.3.0"/>
    <s v="Services"/>
    <s v="1.3"/>
    <s v="Services"/>
    <x v="0"/>
    <x v="0"/>
    <s v="R"/>
    <s v="Income &amp; Expenditure"/>
    <x v="0"/>
  </r>
  <r>
    <s v="48400"/>
    <s v="Training"/>
    <s v="CHQ UBA 00864432:  Catering  service - 17 person for 10ndays - @ 15.00  - Gbarnga"/>
    <n v="1170"/>
    <s v="USD"/>
    <x v="2"/>
    <d v="2022-01-21T00:00:00"/>
    <s v="BT"/>
    <n v="11001790"/>
    <s v="LBR199"/>
    <s v="UNPBF"/>
    <s v="LBR199-1"/>
    <s v="LBR199 UNPBF - UNPBF"/>
    <s v="199.2.3.6"/>
    <s v="Capacity building local CSOs on accountability and integrity framework"/>
    <s v="UNPBF"/>
    <s v="1.3.0"/>
    <s v="Services"/>
    <s v="1.3"/>
    <s v="Services"/>
    <x v="0"/>
    <x v="0"/>
    <s v="R"/>
    <s v="Income &amp; Expenditure"/>
    <x v="0"/>
  </r>
  <r>
    <s v="48400"/>
    <s v="Training"/>
    <s v="CPV2201058:  Refresher &amp; Financial Training   for  CSO - Stationery, Hall rental, Transportation &amp; Accommodation for CSOs"/>
    <n v="2595"/>
    <s v="USD"/>
    <x v="2"/>
    <d v="2022-01-27T00:00:00"/>
    <s v="CA"/>
    <n v="11001775"/>
    <s v="LBR199"/>
    <s v="UNPBF"/>
    <s v="LBR199-1"/>
    <s v="LBR199 UNPBF - UNPBF"/>
    <s v="199.2.3.6"/>
    <s v="Capacity building local CSOs on accountability and integrity framework"/>
    <s v="UNPBF"/>
    <s v="1.3.0"/>
    <s v="Services"/>
    <s v="1.3"/>
    <s v="Services"/>
    <x v="0"/>
    <x v="0"/>
    <s v="R"/>
    <s v="Income &amp; Expenditure"/>
    <x v="0"/>
  </r>
  <r>
    <s v="48400"/>
    <s v="Training"/>
    <s v="CHQ ECO 01634820:  Feeding &amp; Accommodation- Alycke Russen"/>
    <n v="988"/>
    <s v="USD"/>
    <x v="15"/>
    <d v="2022-05-19T00:00:00"/>
    <s v="BT"/>
    <n v="11002180"/>
    <s v="LBR199"/>
    <s v="UNPBF"/>
    <s v="LBR199-1"/>
    <s v="LBR199 UNPBF - UNPBF"/>
    <s v="199.2.2.2"/>
    <s v="Supervision appreciative inquiry visits women's groups"/>
    <s v="UNPBF"/>
    <s v="1.3.0"/>
    <s v="Services"/>
    <s v="1.3"/>
    <s v="Services"/>
    <x v="0"/>
    <x v="0"/>
    <s v="R"/>
    <s v="Income &amp; Expenditure"/>
    <x v="0"/>
  </r>
  <r>
    <s v="48500"/>
    <s v="Other direct costs"/>
    <s v="CHQ Eco 01406927: Printing of Pull up Banner  - 3 Sets"/>
    <n v="990"/>
    <s v="USD"/>
    <x v="10"/>
    <d v="2021-05-20T00:00:00"/>
    <s v="PI"/>
    <n v="22000112"/>
    <s v="LBR199"/>
    <s v="UNPBF"/>
    <s v="LBR199-1"/>
    <s v="LBR199 UNPBF - UNPBF"/>
    <s v="199.2.1.1"/>
    <s v="Inception, launch and coordination"/>
    <s v="UNPBF"/>
    <s v="1.3.0"/>
    <s v="Services"/>
    <s v="1.3"/>
    <s v="Services"/>
    <x v="0"/>
    <x v="0"/>
    <s v="R"/>
    <s v="Income &amp; Expenditure"/>
    <x v="0"/>
  </r>
  <r>
    <s v="48500"/>
    <s v="Other direct costs"/>
    <s v="W/Advance Liquidated - from CPV2105064"/>
    <n v="380"/>
    <s v="USD"/>
    <x v="10"/>
    <d v="2021-05-26T00:00:00"/>
    <s v="CA"/>
    <n v="11000754"/>
    <s v="LBR199"/>
    <s v="UNPBF"/>
    <s v="LBR199-1"/>
    <s v="LBR199 UNPBF - UNPBF"/>
    <s v="199.2.1.1"/>
    <s v="Inception, launch and coordination"/>
    <s v="UNPBF"/>
    <s v="1.3.0"/>
    <s v="Services"/>
    <s v="1.3"/>
    <s v="Services"/>
    <x v="0"/>
    <x v="0"/>
    <s v="R"/>
    <s v="Income &amp; Expenditure"/>
    <x v="0"/>
  </r>
  <r>
    <s v="48500"/>
    <s v="Other direct costs"/>
    <s v="CPV2106001:  Perdiem and Accommodations - 3 staff - 3 days &amp; 2 Nights"/>
    <n v="250"/>
    <s v="USD"/>
    <x v="16"/>
    <d v="2021-06-01T00:00:00"/>
    <s v="CA"/>
    <n v="11000805"/>
    <s v="LBR199"/>
    <s v="UNPBF"/>
    <s v="LBR199-1"/>
    <s v="LBR199 UNPBF - UNPBF"/>
    <s v="199.994"/>
    <s v="Per Diems"/>
    <s v="UNPBF"/>
    <s v="1.3.0"/>
    <s v="Services"/>
    <s v="1.3"/>
    <s v="Services"/>
    <x v="0"/>
    <x v="0"/>
    <s v="R"/>
    <s v="Income &amp; Expenditure"/>
    <x v="0"/>
  </r>
  <r>
    <s v="48500"/>
    <s v="Other direct costs"/>
    <s v="CPV2106026: Hall rental"/>
    <n v="200"/>
    <s v="USD"/>
    <x v="16"/>
    <d v="2021-06-08T00:00:00"/>
    <s v="CA"/>
    <n v="11000825"/>
    <s v="LBR199"/>
    <s v="UNPBF"/>
    <s v="LBR199-1"/>
    <s v="LBR199 UNPBF - UNPBF"/>
    <s v="199.2.1.1"/>
    <s v="Inception, launch and coordination"/>
    <s v="UNPBF"/>
    <s v="1.3.0"/>
    <s v="Services"/>
    <s v="1.3"/>
    <s v="Services"/>
    <x v="0"/>
    <x v="0"/>
    <s v="R"/>
    <s v="Income &amp; Expenditure"/>
    <x v="0"/>
  </r>
  <r>
    <s v="48500"/>
    <s v="Other direct costs"/>
    <s v="Media Coverage"/>
    <n v="20"/>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11 Gal. Fuel used during inception and launch"/>
    <n v="43.08"/>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Hall Rental - Montserrado"/>
    <n v="100"/>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Hall Rental - Bong County -"/>
    <n v="125"/>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Transportation Reimbursement - 40 persons"/>
    <n v="370"/>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Nose mask and Stationery"/>
    <n v="420"/>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Feeding &amp; Accommodation -  Staff &amp; driver"/>
    <n v="880"/>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Participants Feeding - 20 persons- Inception Meeting- Bong County"/>
    <n v="1000"/>
    <s v="USD"/>
    <x v="16"/>
    <d v="2021-06-17T00:00:00"/>
    <s v="CA"/>
    <n v="11000769"/>
    <s v="LBR199"/>
    <s v="UNPBF"/>
    <s v="LBR199-1"/>
    <s v="LBR199 UNPBF - UNPBF"/>
    <s v="199.2.1.2"/>
    <s v="Develop and document AI methodology and materials"/>
    <s v="UNPBF"/>
    <s v="1.3.0"/>
    <s v="Services"/>
    <s v="1.3"/>
    <s v="Services"/>
    <x v="0"/>
    <x v="0"/>
    <s v="R"/>
    <s v="Income &amp; Expenditure"/>
    <x v="0"/>
  </r>
  <r>
    <s v="48500"/>
    <s v="Other direct costs"/>
    <s v="Participants Feeding  - Montserrado County- Inception Meeting -"/>
    <n v="1500"/>
    <s v="USD"/>
    <x v="16"/>
    <d v="2021-06-17T00:00:00"/>
    <s v="CA"/>
    <n v="11000769"/>
    <s v="LBR199"/>
    <s v="UNPBF"/>
    <s v="LBR199-1"/>
    <s v="LBR199 UNPBF - UNPBF"/>
    <s v="199.2.1.1"/>
    <s v="Inception, launch and coordination"/>
    <s v="UNPBF"/>
    <s v="1.3.0"/>
    <s v="Services"/>
    <s v="1.3"/>
    <s v="Services"/>
    <x v="0"/>
    <x v="0"/>
    <s v="R"/>
    <s v="Income &amp; Expenditure"/>
    <x v="0"/>
  </r>
  <r>
    <s v="48500"/>
    <s v="Other direct costs"/>
    <s v="Perdiem and Accommodation for - 3 persons - 3 days"/>
    <n v="450"/>
    <s v="USD"/>
    <x v="9"/>
    <d v="2021-06-17T00:00:00"/>
    <s v="CA"/>
    <n v="11000775"/>
    <s v="LBR199"/>
    <s v="UNPBF"/>
    <s v="LBR199-1"/>
    <s v="LBR199 UNPBF - UNPBF"/>
    <s v="199.994"/>
    <s v="Per Diems"/>
    <s v="UNPBF"/>
    <s v="1.3.0"/>
    <s v="Services"/>
    <s v="1.3"/>
    <s v="Services"/>
    <x v="0"/>
    <x v="0"/>
    <s v="R"/>
    <s v="Income &amp; Expenditure"/>
    <x v="0"/>
  </r>
  <r>
    <s v="48500"/>
    <s v="Other direct costs"/>
    <s v="CHQ ECO 01406956:  Hall rental and Participants feeding - 30 persons lunch"/>
    <n v="1140"/>
    <s v="USD"/>
    <x v="16"/>
    <d v="2021-06-25T00:00:00"/>
    <s v="BT"/>
    <n v="11000798"/>
    <s v="LBR199"/>
    <s v="UNPBF"/>
    <s v="LBR199-1"/>
    <s v="LBR199 UNPBF - UNPBF"/>
    <s v="199.2.1.1"/>
    <s v="Inception, launch and coordination"/>
    <s v="UNPBF"/>
    <s v="1.3.0"/>
    <s v="Services"/>
    <s v="1.3"/>
    <s v="Services"/>
    <x v="0"/>
    <x v="0"/>
    <s v="R"/>
    <s v="Income &amp; Expenditure"/>
    <x v="0"/>
  </r>
  <r>
    <s v="48500"/>
    <s v="Other direct costs"/>
    <s v="CPV2107029:  Assorted stationery and supplies - Field office use"/>
    <n v="475"/>
    <s v="USD"/>
    <x v="11"/>
    <d v="2021-07-08T00:00:00"/>
    <s v="CA"/>
    <n v="11001008"/>
    <s v="LBR199"/>
    <s v="UNPBF"/>
    <s v="LBR199-1"/>
    <s v="LBR199 UNPBF - UNPBF"/>
    <s v="199.178.15"/>
    <s v="Office Supplies"/>
    <s v="UNPBF"/>
    <s v="5.3.0"/>
    <s v="Consumables - Office supplies"/>
    <s v="5.3"/>
    <s v="Consumables - Office supplies"/>
    <x v="1"/>
    <x v="1"/>
    <s v="R"/>
    <s v="Income &amp; Expenditure"/>
    <x v="0"/>
  </r>
  <r>
    <s v="48500"/>
    <s v="Other direct costs"/>
    <s v="CPV2107033:  2 boxes of Batteries for recording"/>
    <n v="50"/>
    <s v="USD"/>
    <x v="11"/>
    <d v="2021-07-12T00:00:00"/>
    <s v="CA"/>
    <n v="11001009"/>
    <s v="LBR199"/>
    <s v="UNPBF"/>
    <s v="LBR199-1"/>
    <s v="LBR199 UNPBF - UNPBF"/>
    <s v="199.2.1.4"/>
    <s v="Conduct regular power and context analysis supported by local women led organizations"/>
    <s v="UNPBF"/>
    <s v="1.3.0"/>
    <s v="Services"/>
    <s v="1.3"/>
    <s v="Services"/>
    <x v="0"/>
    <x v="0"/>
    <s v="R"/>
    <s v="Income &amp; Expenditure"/>
    <x v="0"/>
  </r>
  <r>
    <s v="48500"/>
    <s v="Other direct costs"/>
    <s v="CPV2108018:  Travelling perdiem &amp; accommodation - 3 persons for 7 days"/>
    <n v="1530"/>
    <s v="USD"/>
    <x v="12"/>
    <d v="2021-08-10T00:00:00"/>
    <s v="CA"/>
    <n v="11001061"/>
    <s v="LBR199"/>
    <s v="UNPBF"/>
    <s v="LBR199-1"/>
    <s v="LBR199 UNPBF - UNPBF"/>
    <s v="199.2.1.1"/>
    <s v="Inception, launch and coordination"/>
    <s v="UNPBF"/>
    <s v="1.3.0"/>
    <s v="Services"/>
    <s v="1.3"/>
    <s v="Services"/>
    <x v="0"/>
    <x v="0"/>
    <s v="R"/>
    <s v="Income &amp; Expenditure"/>
    <x v="0"/>
  </r>
  <r>
    <s v="48500"/>
    <s v="Other direct costs"/>
    <s v="CPV2108065:  Two TECNO Tablets for project staff"/>
    <n v="260"/>
    <s v="USD"/>
    <x v="12"/>
    <d v="2021-08-27T00:00:00"/>
    <s v="CA"/>
    <n v="11001100"/>
    <s v="LBR199"/>
    <s v="UNPBF"/>
    <s v="LBR199-1"/>
    <s v="LBR199 UNPBF - UNPBF"/>
    <s v="199.179.14"/>
    <s v="Tablets"/>
    <s v="UNPBF"/>
    <s v="4.6.0"/>
    <s v="Depreciation others"/>
    <s v="4.6"/>
    <s v="Depreciation others"/>
    <x v="4"/>
    <x v="4"/>
    <s v="R"/>
    <s v="Income &amp; Expenditure"/>
    <x v="0"/>
  </r>
  <r>
    <s v="48500"/>
    <s v="Other direct costs"/>
    <s v="CPV2108070:  Travelling perdiem - 8 days &amp; 7 Nights -  for  4 person:  To conduct training for CSOs in Bong County"/>
    <n v="1620"/>
    <s v="USD"/>
    <x v="12"/>
    <d v="2021-08-27T00:00:00"/>
    <s v="CA"/>
    <n v="11001107"/>
    <s v="LBR199"/>
    <s v="UNPBF"/>
    <s v="LBR199-1"/>
    <s v="LBR199 UNPBF - UNPBF"/>
    <s v="199.2.1.1"/>
    <s v="Inception, launch and coordination"/>
    <s v="UNPBF"/>
    <s v="1.3.0"/>
    <s v="Services"/>
    <s v="1.3"/>
    <s v="Services"/>
    <x v="0"/>
    <x v="0"/>
    <s v="R"/>
    <s v="Income &amp; Expenditure"/>
    <x v="0"/>
  </r>
  <r>
    <s v="48500"/>
    <s v="Other direct costs"/>
    <s v="CPV2108074:   Travelling perdiem  for 2  staff"/>
    <n v="180"/>
    <s v="USD"/>
    <x v="12"/>
    <d v="2021-08-27T00:00:00"/>
    <s v="CA"/>
    <n v="11001111"/>
    <s v="LBR199"/>
    <s v="UNPBF"/>
    <s v="LBR199-1"/>
    <s v="LBR199 UNPBF - UNPBF"/>
    <s v="199.1.3.1"/>
    <s v="Selection of youth groups, and development and printing of training materials"/>
    <s v="UNPBF"/>
    <s v="1.6.0"/>
    <s v="Local Partner Support Costs"/>
    <s v="1.6"/>
    <s v="Local Partner Support Costs"/>
    <x v="0"/>
    <x v="0"/>
    <s v="R"/>
    <s v="Income &amp; Expenditure"/>
    <x v="0"/>
  </r>
  <r>
    <s v="48500"/>
    <s v="Other direct costs"/>
    <s v="Scratch cards Data collection LBR199  Aug 2021"/>
    <n v="5"/>
    <s v="USD"/>
    <x v="12"/>
    <d v="2021-08-30T00:00:00"/>
    <s v="GL"/>
    <n v="11001134"/>
    <s v="LBR199"/>
    <s v="UNPBF"/>
    <s v="LBR199-1"/>
    <s v="LBR199 UNPBF - UNPBF"/>
    <s v="199.179.2"/>
    <s v="Monitoring Budget"/>
    <s v="UNPBF"/>
    <s v="1.6.0"/>
    <s v="Local Partner Support Costs"/>
    <s v="1.6"/>
    <s v="Local Partner Support Costs"/>
    <x v="0"/>
    <x v="0"/>
    <s v="R"/>
    <s v="Income &amp; Expenditure"/>
    <x v="0"/>
  </r>
  <r>
    <s v="48500"/>
    <s v="Other direct costs"/>
    <s v="CPV2109019:  Travelling perdiem &amp; Accommodation for 3 persons * 14 days"/>
    <n v="3200"/>
    <s v="USD"/>
    <x v="14"/>
    <d v="2021-09-06T00:00:00"/>
    <s v="CA"/>
    <n v="11001171"/>
    <s v="LBR199"/>
    <s v="UNPBF"/>
    <s v="LBR199-1"/>
    <s v="LBR199 UNPBF - UNPBF"/>
    <s v="199.2.1.4"/>
    <s v="Conduct regular power and context analysis supported by local women led organizations"/>
    <s v="UNPBF"/>
    <s v="1.3.0"/>
    <s v="Services"/>
    <s v="1.3"/>
    <s v="Services"/>
    <x v="0"/>
    <x v="0"/>
    <s v="R"/>
    <s v="Income &amp; Expenditure"/>
    <x v="0"/>
  </r>
  <r>
    <s v="48500"/>
    <s v="Other direct costs"/>
    <s v="CPV2109030:   Office materials -"/>
    <n v="350"/>
    <s v="USD"/>
    <x v="14"/>
    <d v="2021-09-10T00:00:00"/>
    <s v="CA"/>
    <n v="11001174"/>
    <s v="LBR199"/>
    <s v="UNPBF"/>
    <s v="LBR199-1"/>
    <s v="LBR199 UNPBF - UNPBF"/>
    <s v="199.178.15"/>
    <s v="Office Supplies"/>
    <s v="UNPBF"/>
    <s v="5.3.0"/>
    <s v="Consumables - Office supplies"/>
    <s v="5.3"/>
    <s v="Consumables - Office supplies"/>
    <x v="1"/>
    <x v="1"/>
    <s v="R"/>
    <s v="Income &amp; Expenditure"/>
    <x v="0"/>
  </r>
  <r>
    <s v="48500"/>
    <s v="Other direct costs"/>
    <s v="CHQ UBA 00779827:  Buying  and Printing of VISIBILITY JACKETS -"/>
    <n v="210"/>
    <s v="USD"/>
    <x v="14"/>
    <d v="2021-09-27T00:00:00"/>
    <s v="CA"/>
    <n v="11001214"/>
    <s v="LBR199"/>
    <s v="UNPBF"/>
    <s v="LBR199-1"/>
    <s v="LBR199 UNPBF - UNPBF"/>
    <s v="199.1.1.4"/>
    <s v="Communication and visibility actions"/>
    <s v="UNPBF"/>
    <s v="1.6.0"/>
    <s v="Local Partner Support Costs"/>
    <s v="1.6"/>
    <s v="Local Partner Support Costs"/>
    <x v="0"/>
    <x v="0"/>
    <s v="R"/>
    <s v="Income &amp; Expenditure"/>
    <x v="0"/>
  </r>
  <r>
    <s v="48500"/>
    <s v="Other direct costs"/>
    <s v="Scartch card M&amp;E Sept 2021"/>
    <n v="35"/>
    <s v="USD"/>
    <x v="14"/>
    <d v="2021-09-29T00:00:00"/>
    <s v="GL"/>
    <n v="11001218"/>
    <s v="LBR199"/>
    <s v="UNPBF"/>
    <s v="LBR199-1"/>
    <s v="LBR199 UNPBF - UNPBF"/>
    <s v="199.179.2"/>
    <s v="Monitoring Budget"/>
    <s v="UNPBF"/>
    <s v="1.6.0"/>
    <s v="Local Partner Support Costs"/>
    <s v="1.6"/>
    <s v="Local Partner Support Costs"/>
    <x v="0"/>
    <x v="0"/>
    <s v="R"/>
    <s v="Income &amp; Expenditure"/>
    <x v="0"/>
  </r>
  <r>
    <s v="48500"/>
    <s v="Other direct costs"/>
    <s v="CPV2110002:   Assorted office supplies and Stationery"/>
    <n v="380"/>
    <s v="USD"/>
    <x v="17"/>
    <d v="2021-10-01T00:00:00"/>
    <s v="CA"/>
    <n v="11001256"/>
    <s v="LBR199"/>
    <s v="UNPBF"/>
    <s v="LBR199-1"/>
    <s v="LBR199 UNPBF - UNPBF"/>
    <s v="199.178.15"/>
    <s v="Office Supplies"/>
    <s v="UNPBF"/>
    <s v="5.3.0"/>
    <s v="Consumables - Office supplies"/>
    <s v="5.3"/>
    <s v="Consumables - Office supplies"/>
    <x v="1"/>
    <x v="1"/>
    <s v="R"/>
    <s v="Income &amp; Expenditure"/>
    <x v="0"/>
  </r>
  <r>
    <s v="48500"/>
    <s v="Other direct costs"/>
    <s v="CPV2110005:  Assorted printing and training materials"/>
    <n v="161"/>
    <s v="USD"/>
    <x v="17"/>
    <d v="2021-10-01T00:00:00"/>
    <s v="CA"/>
    <n v="11001259"/>
    <s v="LBR199"/>
    <s v="UNPBF"/>
    <s v="LBR199-1"/>
    <s v="LBR199 UNPBF - UNPBF"/>
    <s v="199.2.3.6"/>
    <s v="Capacity building local CSOs on accountability and integrity framework"/>
    <s v="UNPBF"/>
    <s v="1.3.0"/>
    <s v="Services"/>
    <s v="1.3"/>
    <s v="Services"/>
    <x v="0"/>
    <x v="0"/>
    <s v="R"/>
    <s v="Income &amp; Expenditure"/>
    <x v="0"/>
  </r>
  <r>
    <s v="48500"/>
    <s v="Other direct costs"/>
    <s v="CPV2110005:  Hall rental  Fees in Bong &amp; Montserrado"/>
    <n v="225"/>
    <s v="USD"/>
    <x v="17"/>
    <d v="2021-10-01T00:00:00"/>
    <s v="CA"/>
    <n v="11001259"/>
    <s v="LBR199"/>
    <s v="UNPBF"/>
    <s v="LBR199-1"/>
    <s v="LBR199 UNPBF - UNPBF"/>
    <s v="199.2.3.6"/>
    <s v="Capacity building local CSOs on accountability and integrity framework"/>
    <s v="UNPBF"/>
    <s v="1.3.0"/>
    <s v="Services"/>
    <s v="1.3"/>
    <s v="Services"/>
    <x v="0"/>
    <x v="0"/>
    <s v="R"/>
    <s v="Income &amp; Expenditure"/>
    <x v="0"/>
  </r>
  <r>
    <s v="48500"/>
    <s v="Other direct costs"/>
    <s v="CPV2110005: Feeding for participants"/>
    <n v="365"/>
    <s v="USD"/>
    <x v="17"/>
    <d v="2021-10-01T00:00:00"/>
    <s v="CA"/>
    <n v="11001259"/>
    <s v="LBR199"/>
    <s v="UNPBF"/>
    <s v="LBR199-1"/>
    <s v="LBR199 UNPBF - UNPBF"/>
    <s v="199.2.3.6"/>
    <s v="Capacity building local CSOs on accountability and integrity framework"/>
    <s v="UNPBF"/>
    <s v="1.3.0"/>
    <s v="Services"/>
    <s v="1.3"/>
    <s v="Services"/>
    <x v="0"/>
    <x v="0"/>
    <s v="R"/>
    <s v="Income &amp; Expenditure"/>
    <x v="0"/>
  </r>
  <r>
    <s v="48500"/>
    <s v="Other direct costs"/>
    <s v="CPV2110005:   Feeding and accommodation for 3 persons for 8 days"/>
    <n v="1530"/>
    <s v="USD"/>
    <x v="17"/>
    <d v="2021-10-01T00:00:00"/>
    <s v="CA"/>
    <n v="11001259"/>
    <s v="LBR199"/>
    <s v="UNPBF"/>
    <s v="LBR199-1"/>
    <s v="LBR199 UNPBF - UNPBF"/>
    <s v="199.2.3.6"/>
    <s v="Capacity building local CSOs on accountability and integrity framework"/>
    <s v="UNPBF"/>
    <s v="1.3.0"/>
    <s v="Services"/>
    <s v="1.3"/>
    <s v="Services"/>
    <x v="0"/>
    <x v="0"/>
    <s v="R"/>
    <s v="Income &amp; Expenditure"/>
    <x v="0"/>
  </r>
  <r>
    <s v="48500"/>
    <s v="Other direct costs"/>
    <s v="CPV2110017:  Job advertisement for Consultant"/>
    <n v="105"/>
    <s v="USD"/>
    <x v="17"/>
    <d v="2021-10-06T00:00:00"/>
    <s v="CA"/>
    <n v="11001269"/>
    <s v="LBR199"/>
    <s v="UNPBF"/>
    <s v="LBR199-1"/>
    <s v="LBR199 UNPBF - UNPBF"/>
    <s v="199.2.1.2"/>
    <s v="Develop and document AI methodology and materials"/>
    <s v="UNPBF"/>
    <s v="1.3.0"/>
    <s v="Services"/>
    <s v="1.3"/>
    <s v="Services"/>
    <x v="0"/>
    <x v="0"/>
    <s v="R"/>
    <s v="Income &amp; Expenditure"/>
    <x v="0"/>
  </r>
  <r>
    <s v="48500"/>
    <s v="Other direct costs"/>
    <s v="CPV2110078:  Travelling DSA for 3  for 12 days - ( AI Meeting)"/>
    <n v="2570"/>
    <s v="USD"/>
    <x v="17"/>
    <d v="2021-10-28T00:00:00"/>
    <s v="CA"/>
    <n v="11001301"/>
    <s v="LBR199"/>
    <s v="UNPBF"/>
    <s v="LBR199-1"/>
    <s v="LBR199 UNPBF - UNPBF"/>
    <s v="199.2.2.2"/>
    <s v="Supervision appreciative inquiry visits women's groups"/>
    <s v="UNPBF"/>
    <s v="1.3.0"/>
    <s v="Services"/>
    <s v="1.3"/>
    <s v="Services"/>
    <x v="0"/>
    <x v="0"/>
    <s v="R"/>
    <s v="Income &amp; Expenditure"/>
    <x v="0"/>
  </r>
  <r>
    <s v="48500"/>
    <s v="Other direct costs"/>
    <s v="CHQ ECO 01538366:  Printing &amp; Limiting of   Accountability Cards"/>
    <n v="200"/>
    <s v="USD"/>
    <x v="17"/>
    <d v="2021-10-28T00:00:00"/>
    <s v="BT"/>
    <n v="11001369"/>
    <s v="LBR199"/>
    <s v="UNPBF"/>
    <s v="LBR199-1"/>
    <s v="LBR199 UNPBF - UNPBF"/>
    <s v="199.179.16"/>
    <s v="Accountability Systems"/>
    <s v="UNPBF"/>
    <s v="6.1.0"/>
    <s v="Monitoring and Evaluation"/>
    <s v="6.1"/>
    <s v="Monitoring and Evaluation"/>
    <x v="2"/>
    <x v="2"/>
    <s v="R"/>
    <s v="Income &amp; Expenditure"/>
    <x v="0"/>
  </r>
  <r>
    <s v="48500"/>
    <s v="Other direct costs"/>
    <s v="CPV2111038:   7 Days Travelling perdiem  &amp; Accommodation  - 3 persons"/>
    <n v="1320"/>
    <s v="USD"/>
    <x v="13"/>
    <d v="2021-11-10T00:00:00"/>
    <s v="CA"/>
    <n v="11001471"/>
    <s v="LBR199"/>
    <s v="UNPBF"/>
    <s v="LBR199-1"/>
    <s v="LBR199 UNPBF - UNPBF"/>
    <s v="199.2.3.6"/>
    <s v="Capacity building local CSOs on accountability and integrity framework"/>
    <s v="UNPBF"/>
    <s v="1.3.0"/>
    <s v="Services"/>
    <s v="1.3"/>
    <s v="Services"/>
    <x v="0"/>
    <x v="0"/>
    <s v="R"/>
    <s v="Income &amp; Expenditure"/>
    <x v="0"/>
  </r>
  <r>
    <s v="48500"/>
    <s v="Other direct costs"/>
    <s v="CPV2111077:  8 Days perdiem &amp; Accommodation  for 3 person - Conduct training for  CSO in Bong county"/>
    <n v="1730"/>
    <s v="USD"/>
    <x v="13"/>
    <d v="2021-11-22T00:00:00"/>
    <s v="CA"/>
    <n v="11001480"/>
    <s v="LBR199"/>
    <s v="UNPBF"/>
    <s v="LBR199-1"/>
    <s v="LBR199 UNPBF - UNPBF"/>
    <s v="199.2.2.2"/>
    <s v="Supervision appreciative inquiry visits women's groups"/>
    <s v="UNPBF"/>
    <s v="1.3.0"/>
    <s v="Services"/>
    <s v="1.3"/>
    <s v="Services"/>
    <x v="0"/>
    <x v="0"/>
    <s v="R"/>
    <s v="Income &amp; Expenditure"/>
    <x v="0"/>
  </r>
  <r>
    <s v="48500"/>
    <s v="Other direct costs"/>
    <s v="RTV2111001:  Cash return less expense on CPV2110078 - Gbeme Horace  ( Perdiem)"/>
    <n v="-73"/>
    <s v="USD"/>
    <x v="13"/>
    <d v="2021-11-23T00:00:00"/>
    <s v="CA"/>
    <n v="11001458"/>
    <s v="LBR199"/>
    <s v="UNPBF"/>
    <s v="LBR199-1"/>
    <s v="LBR199 UNPBF - UNPBF"/>
    <s v="199.2.2.2"/>
    <s v="Supervision appreciative inquiry visits women's groups"/>
    <s v="UNPBF"/>
    <s v="1.3.0"/>
    <s v="Services"/>
    <s v="1.3"/>
    <s v="Services"/>
    <x v="0"/>
    <x v="0"/>
    <s v="R"/>
    <s v="Income &amp; Expenditure"/>
    <x v="0"/>
  </r>
  <r>
    <s v="48500"/>
    <s v="Other direct costs"/>
    <s v="Rev of cost on project"/>
    <n v="-9277.08"/>
    <s v="USD"/>
    <x v="13"/>
    <d v="2021-11-26T00:00:00"/>
    <s v="GL"/>
    <n v="11002995"/>
    <s v="LBR199"/>
    <s v="UNPBF"/>
    <s v="LBR199-1"/>
    <s v="LBR199 UNPBF - UNPBF"/>
    <s v="199.8"/>
    <s v="Administration / AKV"/>
    <s v="UNPBF"/>
    <s v="7.1.0"/>
    <s v="Administration / overhead HQ"/>
    <s v="7.1"/>
    <s v="Overhead Compensation"/>
    <x v="3"/>
    <x v="3"/>
    <s v="R"/>
    <s v="Income &amp; Expenditure"/>
    <x v="0"/>
  </r>
  <r>
    <s v="48500"/>
    <s v="Other direct costs"/>
    <s v="Rev of cost on project"/>
    <n v="-8596"/>
    <s v="USD"/>
    <x v="13"/>
    <d v="2021-11-26T00:00:00"/>
    <s v="GL"/>
    <n v="11002995"/>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Rev of cost on project"/>
    <n v="-3040"/>
    <s v="USD"/>
    <x v="13"/>
    <d v="2021-11-26T00:00:00"/>
    <s v="GL"/>
    <n v="11002995"/>
    <s v="LBR199"/>
    <s v="UNPBF"/>
    <s v="LBR199-1"/>
    <s v="LBR199 UNPBF - UNPBF"/>
    <s v="199.2.1.6"/>
    <s v="Implementation 48 AI visits with key blocking actors by local women led organizations (6 per key actor)"/>
    <s v="UNPBF"/>
    <s v="1.3.0"/>
    <s v="Services"/>
    <s v="1.3"/>
    <s v="Services"/>
    <x v="0"/>
    <x v="0"/>
    <s v="R"/>
    <s v="Income &amp; Expenditure"/>
    <x v="0"/>
  </r>
  <r>
    <s v="48500"/>
    <s v="Other direct costs"/>
    <s v="Rev of cost on project"/>
    <n v="-2632.19"/>
    <s v="USD"/>
    <x v="13"/>
    <d v="2021-11-26T00:00:00"/>
    <s v="GL"/>
    <n v="11002995"/>
    <s v="LBR199"/>
    <s v="UNPBF"/>
    <s v="LBR199-1"/>
    <s v="LBR199 UNPBF - UNPBF"/>
    <s v="199.2.2.3"/>
    <s v="County workshops in which women’s groups share learning (one workshop per county)"/>
    <s v="UNPBF"/>
    <s v="1.3.0"/>
    <s v="Services"/>
    <s v="1.3"/>
    <s v="Services"/>
    <x v="0"/>
    <x v="0"/>
    <s v="R"/>
    <s v="Income &amp; Expenditure"/>
    <x v="0"/>
  </r>
  <r>
    <s v="48500"/>
    <s v="Other direct costs"/>
    <s v="Rev of cost on project"/>
    <n v="-2295.21"/>
    <s v="USD"/>
    <x v="13"/>
    <d v="2021-11-26T00:00:00"/>
    <s v="GL"/>
    <n v="11002995"/>
    <s v="LBR199"/>
    <s v="UNPBF"/>
    <s v="LBR199-1"/>
    <s v="LBR199 UNPBF - UNPBF"/>
    <s v="199.179.2"/>
    <s v="Monitoring Budget"/>
    <s v="UNPBF"/>
    <s v="1.6.0"/>
    <s v="Local Partner Support Costs"/>
    <s v="1.6"/>
    <s v="Local Partner Support Costs"/>
    <x v="0"/>
    <x v="0"/>
    <s v="R"/>
    <s v="Income &amp; Expenditure"/>
    <x v="0"/>
  </r>
  <r>
    <s v="48500"/>
    <s v="Other direct costs"/>
    <s v="Rev of cost on project"/>
    <n v="-1745"/>
    <s v="USD"/>
    <x v="13"/>
    <d v="2021-11-26T00:00:00"/>
    <s v="GL"/>
    <n v="11002995"/>
    <s v="LBR199"/>
    <s v="UNPBF"/>
    <s v="LBR199-1"/>
    <s v="LBR199 UNPBF - UNPBF"/>
    <s v="199.1.1.4"/>
    <s v="Communication and visibility actions"/>
    <s v="UNPBF"/>
    <s v="1.6.0"/>
    <s v="Local Partner Support Costs"/>
    <s v="1.6"/>
    <s v="Local Partner Support Costs"/>
    <x v="0"/>
    <x v="0"/>
    <s v="R"/>
    <s v="Income &amp; Expenditure"/>
    <x v="0"/>
  </r>
  <r>
    <s v="48500"/>
    <s v="Other direct costs"/>
    <s v="Rev of cost on project"/>
    <n v="-1266.48"/>
    <s v="USD"/>
    <x v="13"/>
    <d v="2021-11-26T00:00:00"/>
    <s v="GL"/>
    <n v="11002995"/>
    <s v="LBR199"/>
    <s v="UNPBF"/>
    <s v="LBR199-1"/>
    <s v="LBR199 UNPBF - UNPBF"/>
    <s v="199.178.14"/>
    <s v="Office Maintenance &amp; Energy"/>
    <s v="UNPBF"/>
    <s v="1.2.0"/>
    <s v="Supplies &amp; Equipment"/>
    <s v="1.2"/>
    <s v="Supplies &amp; Equipment"/>
    <x v="0"/>
    <x v="0"/>
    <s v="R"/>
    <s v="Income &amp; Expenditure"/>
    <x v="0"/>
  </r>
  <r>
    <s v="48500"/>
    <s v="Other direct costs"/>
    <s v="Rev of cost on project"/>
    <n v="-1128.81"/>
    <s v="USD"/>
    <x v="13"/>
    <d v="2021-11-26T00:00:00"/>
    <s v="GL"/>
    <n v="11002995"/>
    <s v="LBR199"/>
    <s v="UNPBF"/>
    <s v="LBR199-1"/>
    <s v="LBR199 UNPBF - UNPBF"/>
    <s v="199.2.1.1"/>
    <s v="Inception, launch and coordination"/>
    <s v="UNPBF"/>
    <s v="1.3.0"/>
    <s v="Services"/>
    <s v="1.3"/>
    <s v="Services"/>
    <x v="0"/>
    <x v="0"/>
    <s v="R"/>
    <s v="Income &amp; Expenditure"/>
    <x v="0"/>
  </r>
  <r>
    <s v="48500"/>
    <s v="Other direct costs"/>
    <s v="Rev of cost on project"/>
    <n v="-1068.3"/>
    <s v="USD"/>
    <x v="13"/>
    <d v="2021-11-26T00:00:00"/>
    <s v="GL"/>
    <n v="11002995"/>
    <s v="LBR199"/>
    <s v="UNPBF"/>
    <s v="LBR199-1"/>
    <s v="LBR199 UNPBF - UNPBF"/>
    <s v="199.178.13"/>
    <s v="Office Rent"/>
    <s v="UNPBF"/>
    <s v="1.2.0"/>
    <s v="Supplies &amp; Equipment"/>
    <s v="1.2"/>
    <s v="Supplies &amp; Equipment"/>
    <x v="0"/>
    <x v="0"/>
    <s v="R"/>
    <s v="Income &amp; Expenditure"/>
    <x v="0"/>
  </r>
  <r>
    <s v="48500"/>
    <s v="Other direct costs"/>
    <s v="Rev of cost on project"/>
    <n v="-220.68"/>
    <s v="USD"/>
    <x v="13"/>
    <d v="2021-11-26T00:00:00"/>
    <s v="GL"/>
    <n v="11002995"/>
    <s v="LBR199"/>
    <s v="UNPBF"/>
    <s v="LBR199-1"/>
    <s v="LBR199 UNPBF - UNPBF"/>
    <s v="199.177.2"/>
    <s v="Additional Personnel Costs"/>
    <s v="UNPBF"/>
    <s v="1.6.0"/>
    <s v="Local Partner Support Costs"/>
    <s v="1.6"/>
    <s v="Local Partner Support Costs"/>
    <x v="0"/>
    <x v="0"/>
    <s v="R"/>
    <s v="Income &amp; Expenditure"/>
    <x v="0"/>
  </r>
  <r>
    <s v="48500"/>
    <s v="Other direct costs"/>
    <s v="Rev of cost on project"/>
    <n v="-180"/>
    <s v="USD"/>
    <x v="13"/>
    <d v="2021-11-26T00:00:00"/>
    <s v="GL"/>
    <n v="11002995"/>
    <s v="LBR199"/>
    <s v="UNPBF"/>
    <s v="LBR199-1"/>
    <s v="LBR199 UNPBF - UNPBF"/>
    <s v="199.1.3.1"/>
    <s v="Selection of youth groups, and development and printing of training materials"/>
    <s v="UNPBF"/>
    <s v="1.6.0"/>
    <s v="Local Partner Support Costs"/>
    <s v="1.6"/>
    <s v="Local Partner Support Costs"/>
    <x v="0"/>
    <x v="0"/>
    <s v="R"/>
    <s v="Income &amp; Expenditure"/>
    <x v="0"/>
  </r>
  <r>
    <s v="48500"/>
    <s v="Other direct costs"/>
    <s v="End evaluation payment"/>
    <n v="3643.92"/>
    <s v="USD"/>
    <x v="13"/>
    <d v="2021-11-26T00:00:00"/>
    <s v="GL"/>
    <n v="11003007"/>
    <s v="LBR199"/>
    <s v="UNPBF"/>
    <s v="LBR199-1"/>
    <s v="LBR199 UNPBF - UNPBF"/>
    <s v="199.180.1"/>
    <s v="End Evaluation"/>
    <s v="UNPBF"/>
    <s v="6.1.0"/>
    <s v="Monitoring and Evaluation"/>
    <s v="6.1"/>
    <s v="Monitoring and Evaluation"/>
    <x v="2"/>
    <x v="2"/>
    <s v="R"/>
    <s v="Income &amp; Expenditure"/>
    <x v="0"/>
  </r>
  <r>
    <s v="48500"/>
    <s v="Other direct costs"/>
    <s v="CPV2112018: Accommodation &amp; Feeding for participants-CORR"/>
    <n v="-507"/>
    <s v="USD"/>
    <x v="11"/>
    <d v="2021-12-01T00:00:00"/>
    <s v="CA"/>
    <n v="11001639"/>
    <s v="LBR199"/>
    <s v="UNPBF"/>
    <s v="LBR199-1"/>
    <s v="LBR199 UNPBF - UNPBF"/>
    <s v="199.2.3.2"/>
    <s v="Review and feedback sessions in communities with women's groups and CSOs"/>
    <s v="UNPBF"/>
    <s v="1.3.0"/>
    <s v="Services"/>
    <s v="1.3"/>
    <s v="Services"/>
    <x v="0"/>
    <x v="0"/>
    <s v="R"/>
    <s v="Income &amp; Expenditure"/>
    <x v="0"/>
  </r>
  <r>
    <s v="48500"/>
    <s v="Other direct costs"/>
    <s v="CPV2112018: Staff Travelling Perdiem &amp; Accommodation-CORR"/>
    <n v="-320"/>
    <s v="USD"/>
    <x v="11"/>
    <d v="2021-12-01T00:00:00"/>
    <s v="CA"/>
    <n v="11001639"/>
    <s v="LBR199"/>
    <s v="UNPBF"/>
    <s v="LBR199-1"/>
    <s v="LBR199 UNPBF - UNPBF"/>
    <s v="199.2.2.2"/>
    <s v="Supervision appreciative inquiry visits women's groups"/>
    <s v="UNPBF"/>
    <s v="1.3.0"/>
    <s v="Services"/>
    <s v="1.3"/>
    <s v="Services"/>
    <x v="0"/>
    <x v="0"/>
    <s v="R"/>
    <s v="Income &amp; Expenditure"/>
    <x v="0"/>
  </r>
  <r>
    <s v="48500"/>
    <s v="Other direct costs"/>
    <s v="CPV2112018: Bill Board Erection -CORR"/>
    <n v="-184"/>
    <s v="USD"/>
    <x v="11"/>
    <d v="2021-12-01T00:00:00"/>
    <s v="CA"/>
    <n v="11001639"/>
    <s v="LBR199"/>
    <s v="UNPBF"/>
    <s v="LBR199-1"/>
    <s v="LBR199 UNPBF - UNPBF"/>
    <s v="199.2.3.3"/>
    <s v="Development learning publications and visibility materials"/>
    <s v="UNPBF"/>
    <s v="1.3.0"/>
    <s v="Services"/>
    <s v="1.3"/>
    <s v="Services"/>
    <x v="0"/>
    <x v="0"/>
    <s v="R"/>
    <s v="Income &amp; Expenditure"/>
    <x v="0"/>
  </r>
  <r>
    <s v="48500"/>
    <s v="Other direct costs"/>
    <s v="RTV2112004:  Cash return less Expense - (CPV211077) G.  Horace"/>
    <n v="-40"/>
    <s v="USD"/>
    <x v="0"/>
    <d v="2021-12-02T00:00:00"/>
    <s v="CA"/>
    <n v="11001624"/>
    <s v="LBR199"/>
    <s v="UNPBF"/>
    <s v="LBR199-1"/>
    <s v="LBR199 UNPBF - UNPBF"/>
    <s v="199.2.2.2"/>
    <s v="Supervision appreciative inquiry visits women's groups"/>
    <s v="UNPBF"/>
    <s v="1.3.0"/>
    <s v="Services"/>
    <s v="1.3"/>
    <s v="Services"/>
    <x v="0"/>
    <x v="0"/>
    <s v="R"/>
    <s v="Income &amp; Expenditure"/>
    <x v="0"/>
  </r>
  <r>
    <s v="48500"/>
    <s v="Other direct costs"/>
    <s v="CPV2112018: Bill Board Erection -"/>
    <n v="184"/>
    <s v="USD"/>
    <x v="0"/>
    <d v="2021-12-03T00:00:00"/>
    <s v="CA"/>
    <n v="11001647"/>
    <s v="LBR199"/>
    <s v="UNPBF"/>
    <s v="LBR199-1"/>
    <s v="LBR199 UNPBF - UNPBF"/>
    <s v="199.2.3.3"/>
    <s v="Development learning publications and visibility materials"/>
    <s v="UNPBF"/>
    <s v="1.3.0"/>
    <s v="Services"/>
    <s v="1.3"/>
    <s v="Services"/>
    <x v="0"/>
    <x v="0"/>
    <s v="R"/>
    <s v="Income &amp; Expenditure"/>
    <x v="0"/>
  </r>
  <r>
    <s v="48500"/>
    <s v="Other direct costs"/>
    <s v="CPV2112018: Staff Travelling Perdiem &amp; Accommodation"/>
    <n v="320"/>
    <s v="USD"/>
    <x v="0"/>
    <d v="2021-12-03T00:00:00"/>
    <s v="CA"/>
    <n v="11001647"/>
    <s v="LBR199"/>
    <s v="UNPBF"/>
    <s v="LBR199-1"/>
    <s v="LBR199 UNPBF - UNPBF"/>
    <s v="199.2.2.2"/>
    <s v="Supervision appreciative inquiry visits women's groups"/>
    <s v="UNPBF"/>
    <s v="1.3.0"/>
    <s v="Services"/>
    <s v="1.3"/>
    <s v="Services"/>
    <x v="0"/>
    <x v="0"/>
    <s v="R"/>
    <s v="Income &amp; Expenditure"/>
    <x v="0"/>
  </r>
  <r>
    <s v="48500"/>
    <s v="Other direct costs"/>
    <s v="CPV2112018: Accommodation &amp; Feeding for participants"/>
    <n v="507"/>
    <s v="USD"/>
    <x v="0"/>
    <d v="2021-12-03T00:00:00"/>
    <s v="CA"/>
    <n v="11001647"/>
    <s v="LBR199"/>
    <s v="UNPBF"/>
    <s v="LBR199-1"/>
    <s v="LBR199 UNPBF - UNPBF"/>
    <s v="199.2.3.2"/>
    <s v="Review and feedback sessions in communities with women's groups and CSOs"/>
    <s v="UNPBF"/>
    <s v="1.3.0"/>
    <s v="Services"/>
    <s v="1.3"/>
    <s v="Services"/>
    <x v="0"/>
    <x v="0"/>
    <s v="R"/>
    <s v="Income &amp; Expenditure"/>
    <x v="0"/>
  </r>
  <r>
    <s v="48500"/>
    <s v="Other direct costs"/>
    <s v="Rev of # 11001008 CPV2107029:  Assorted stationery and supplies - Field office use"/>
    <n v="-475"/>
    <s v="USD"/>
    <x v="0"/>
    <d v="2021-12-29T00:00:00"/>
    <s v="GL"/>
    <n v="11003035"/>
    <s v="LBR199"/>
    <s v="UNPBF"/>
    <s v="LBR199-1"/>
    <s v="LBR199 UNPBF - UNPBF"/>
    <s v="199.178.15"/>
    <s v="Office Supplies"/>
    <s v="UNPBF"/>
    <s v="5.3.0"/>
    <s v="Consumables - Office supplies"/>
    <s v="5.3"/>
    <s v="Consumables - Office supplies"/>
    <x v="1"/>
    <x v="1"/>
    <s v="R"/>
    <s v="Income &amp; Expenditure"/>
    <x v="0"/>
  </r>
  <r>
    <s v="48500"/>
    <s v="Other direct costs"/>
    <s v="Rev of # 11001256 CPV2110002:   Assorted office supplies and Stationery"/>
    <n v="-380"/>
    <s v="USD"/>
    <x v="0"/>
    <d v="2021-12-29T00:00:00"/>
    <s v="GL"/>
    <n v="11003035"/>
    <s v="LBR199"/>
    <s v="UNPBF"/>
    <s v="LBR199-1"/>
    <s v="LBR199 UNPBF - UNPBF"/>
    <s v="199.178.15"/>
    <s v="Office Supplies"/>
    <s v="UNPBF"/>
    <s v="5.3.0"/>
    <s v="Consumables - Office supplies"/>
    <s v="5.3"/>
    <s v="Consumables - Office supplies"/>
    <x v="1"/>
    <x v="1"/>
    <s v="R"/>
    <s v="Income &amp; Expenditure"/>
    <x v="0"/>
  </r>
  <r>
    <s v="48500"/>
    <s v="Other direct costs"/>
    <s v="Rev of CPV2109030:   Office materials -"/>
    <n v="-350"/>
    <s v="USD"/>
    <x v="0"/>
    <d v="2021-12-29T00:00:00"/>
    <s v="GL"/>
    <n v="11003035"/>
    <s v="LBR199"/>
    <s v="UNPBF"/>
    <s v="LBR199-1"/>
    <s v="LBR199 UNPBF - UNPBF"/>
    <s v="199.178.15"/>
    <s v="Office Supplies"/>
    <s v="UNPBF"/>
    <s v="5.3.0"/>
    <s v="Consumables - Office supplies"/>
    <s v="5.3"/>
    <s v="Consumables - Office supplies"/>
    <x v="1"/>
    <x v="1"/>
    <s v="R"/>
    <s v="Income &amp; Expenditure"/>
    <x v="0"/>
  </r>
  <r>
    <s v="48500"/>
    <s v="Other direct costs"/>
    <s v="Corr of CPV2109030:   Office materials -"/>
    <n v="350"/>
    <s v="USD"/>
    <x v="0"/>
    <d v="2021-12-29T00:00:00"/>
    <s v="GL"/>
    <n v="11003035"/>
    <s v="LBR199"/>
    <s v="UNPBF"/>
    <s v="LBR199-1"/>
    <s v="LBR199 UNPBF - UNPBF"/>
    <s v="199.2.2.2"/>
    <s v="Supervision appreciative inquiry visits women's groups"/>
    <s v="UNPBF"/>
    <s v="1.3.0"/>
    <s v="Services"/>
    <s v="1.3"/>
    <s v="Services"/>
    <x v="0"/>
    <x v="0"/>
    <s v="R"/>
    <s v="Income &amp; Expenditure"/>
    <x v="0"/>
  </r>
  <r>
    <s v="48500"/>
    <s v="Other direct costs"/>
    <s v="Corr of # 11001256 CPV2110002:   Assorted office supplies and Stationery"/>
    <n v="380"/>
    <s v="USD"/>
    <x v="0"/>
    <d v="2021-12-29T00:00:00"/>
    <s v="GL"/>
    <n v="11003035"/>
    <s v="LBR199"/>
    <s v="UNPBF"/>
    <s v="LBR199-1"/>
    <s v="LBR199 UNPBF - UNPBF"/>
    <s v="199.2.2.2"/>
    <s v="Supervision appreciative inquiry visits women's groups"/>
    <s v="UNPBF"/>
    <s v="1.3.0"/>
    <s v="Services"/>
    <s v="1.3"/>
    <s v="Services"/>
    <x v="0"/>
    <x v="0"/>
    <s v="R"/>
    <s v="Income &amp; Expenditure"/>
    <x v="0"/>
  </r>
  <r>
    <s v="48500"/>
    <s v="Other direct costs"/>
    <s v="Corr of # 11001008 CPV2107029:  Assorted stationery and supplies - Field office use"/>
    <n v="475"/>
    <s v="USD"/>
    <x v="0"/>
    <d v="2021-12-29T00:00:00"/>
    <s v="GL"/>
    <n v="11003035"/>
    <s v="LBR199"/>
    <s v="UNPBF"/>
    <s v="LBR199-1"/>
    <s v="LBR199 UNPBF - UNPBF"/>
    <s v="199.2.2.2"/>
    <s v="Supervision appreciative inquiry visits women's groups"/>
    <s v="UNPBF"/>
    <s v="1.3.0"/>
    <s v="Services"/>
    <s v="1.3"/>
    <s v="Services"/>
    <x v="0"/>
    <x v="0"/>
    <s v="R"/>
    <s v="Income &amp; Expenditure"/>
    <x v="0"/>
  </r>
  <r>
    <s v="48500"/>
    <s v="Other direct costs"/>
    <s v="Rev of # 11002599 Pymt for vehicle repairs cost for ZOA16"/>
    <n v="-255"/>
    <s v="USD"/>
    <x v="0"/>
    <d v="2021-12-29T00:00:00"/>
    <s v="GL"/>
    <n v="11003039"/>
    <s v="LBR199"/>
    <s v="UNPBF"/>
    <s v="LBR199-1"/>
    <s v="LBR199 UNPBF - UNPBF"/>
    <s v="199.995"/>
    <s v="Vehicle Running Costs"/>
    <s v="UNPBF"/>
    <s v="4.3.0"/>
    <s v="Vehicle running cost"/>
    <s v="4.3"/>
    <s v="Vehicle running cost"/>
    <x v="4"/>
    <x v="4"/>
    <s v="R"/>
    <s v="Income &amp; Expenditure"/>
    <x v="0"/>
  </r>
  <r>
    <s v="48500"/>
    <s v="Other direct costs"/>
    <s v="Rev of # 11002600 Pymt for vehicle fuel"/>
    <n v="-40"/>
    <s v="USD"/>
    <x v="0"/>
    <d v="2021-12-29T00:00:00"/>
    <s v="GL"/>
    <n v="11003039"/>
    <s v="LBR199"/>
    <s v="UNPBF"/>
    <s v="LBR199-1"/>
    <s v="LBR199 UNPBF - UNPBF"/>
    <s v="199.995"/>
    <s v="Vehicle Running Costs"/>
    <s v="UNPBF"/>
    <s v="4.3.0"/>
    <s v="Vehicle running cost"/>
    <s v="4.3"/>
    <s v="Vehicle running cost"/>
    <x v="4"/>
    <x v="4"/>
    <s v="R"/>
    <s v="Income &amp; Expenditure"/>
    <x v="0"/>
  </r>
  <r>
    <s v="48500"/>
    <s v="Other direct costs"/>
    <s v="Corr of # 11002600 Pymt for vehicle fuel"/>
    <n v="40"/>
    <s v="USD"/>
    <x v="0"/>
    <d v="2021-12-29T00:00:00"/>
    <s v="GL"/>
    <n v="11003039"/>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500"/>
    <s v="Other direct costs"/>
    <s v="Corr of # 11002599 Pymt for vehicle repairs cost for ZOA16"/>
    <n v="255"/>
    <s v="USD"/>
    <x v="0"/>
    <d v="2021-12-29T00:00:00"/>
    <s v="GL"/>
    <n v="11003039"/>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500"/>
    <s v="Other direct costs"/>
    <s v="Corr of consultancy cost for LBR199"/>
    <n v="2542.9699999999998"/>
    <s v="USD"/>
    <x v="0"/>
    <d v="2021-12-29T00:00:00"/>
    <s v="BI"/>
    <n v="50000343"/>
    <s v="LBR199"/>
    <s v="UNPBF"/>
    <s v="LBR199-1"/>
    <s v="LBR199 UNPBF - UNPBF"/>
    <s v="199.179.2"/>
    <s v="Monitoring Budget"/>
    <s v="UNPBF"/>
    <s v="1.6.0"/>
    <s v="Local Partner Support Costs"/>
    <s v="1.6"/>
    <s v="Local Partner Support Costs"/>
    <x v="0"/>
    <x v="0"/>
    <s v="R"/>
    <s v="Income &amp; Expenditure"/>
    <x v="0"/>
  </r>
  <r>
    <s v="48500"/>
    <s v="Other direct costs"/>
    <s v="CPV2201024:  Buying and printing of T Shirts - 40 pcs"/>
    <n v="600"/>
    <s v="USD"/>
    <x v="2"/>
    <d v="2022-01-07T00:00:00"/>
    <s v="CA"/>
    <n v="11001754"/>
    <s v="LBR199"/>
    <s v="UNPBF"/>
    <s v="LBR199-1"/>
    <s v="LBR199 UNPBF - UNPBF"/>
    <s v="199.1.1.4"/>
    <s v="Communication and visibility actions"/>
    <s v="UNPBF"/>
    <s v="1.6.0"/>
    <s v="Local Partner Support Costs"/>
    <s v="1.6"/>
    <s v="Local Partner Support Costs"/>
    <x v="0"/>
    <x v="0"/>
    <s v="R"/>
    <s v="Income &amp; Expenditure"/>
    <x v="0"/>
  </r>
  <r>
    <s v="48500"/>
    <s v="Other direct costs"/>
    <s v="CPV2201029: Mat. to support AI Visit"/>
    <n v="58"/>
    <s v="USD"/>
    <x v="2"/>
    <d v="2022-01-07T00:00:00"/>
    <s v="CA"/>
    <n v="11001755"/>
    <s v="LBR199"/>
    <s v="UNPBF"/>
    <s v="LBR199-1"/>
    <s v="LBR199 UNPBF - UNPBF"/>
    <s v="199.2.2.2"/>
    <s v="Supervision appreciative inquiry visits women's groups"/>
    <s v="UNPBF"/>
    <s v="1.3.0"/>
    <s v="Services"/>
    <s v="1.3"/>
    <s v="Services"/>
    <x v="0"/>
    <x v="0"/>
    <s v="R"/>
    <s v="Income &amp; Expenditure"/>
    <x v="0"/>
  </r>
  <r>
    <s v="48500"/>
    <s v="Other direct costs"/>
    <s v="CPV2201029:  Perdiem &amp; accommodation  - 3 persons . Supports AI"/>
    <n v="1320"/>
    <s v="USD"/>
    <x v="2"/>
    <d v="2022-01-07T00:00:00"/>
    <s v="CA"/>
    <n v="11001755"/>
    <s v="LBR199"/>
    <s v="UNPBF"/>
    <s v="LBR199-1"/>
    <s v="LBR199 UNPBF - UNPBF"/>
    <s v="199.2.2.2"/>
    <s v="Supervision appreciative inquiry visits women's groups"/>
    <s v="UNPBF"/>
    <s v="1.3.0"/>
    <s v="Services"/>
    <s v="1.3"/>
    <s v="Services"/>
    <x v="0"/>
    <x v="0"/>
    <s v="R"/>
    <s v="Income &amp; Expenditure"/>
    <x v="0"/>
  </r>
  <r>
    <s v="48500"/>
    <s v="Other direct costs"/>
    <s v="CORR: (CPV2201057:  Travelling perdiem &amp; Accommodation &amp;  3 Days feeding for 12 CSOs)"/>
    <n v="-80"/>
    <s v="USD"/>
    <x v="2"/>
    <d v="2022-01-14T00:00:00"/>
    <s v="CA"/>
    <n v="11001793"/>
    <s v="LBR199"/>
    <s v="UNPBF"/>
    <s v="LBR199-1"/>
    <s v="LBR199 UNPBF - UNPBF"/>
    <s v="199.2.3.6"/>
    <s v="Capacity building local CSOs on accountability and integrity framework"/>
    <s v="UNPBF"/>
    <s v="1.3.0"/>
    <s v="Services"/>
    <s v="1.3"/>
    <s v="Services"/>
    <x v="0"/>
    <x v="0"/>
    <s v="R"/>
    <s v="Income &amp; Expenditure"/>
    <x v="0"/>
  </r>
  <r>
    <s v="48500"/>
    <s v="Other direct costs"/>
    <s v="CHQ UBA 00864442:  Final stage payment for Billboard Welding- 10 sets"/>
    <n v="505"/>
    <s v="USD"/>
    <x v="2"/>
    <d v="2022-01-21T00:00:00"/>
    <s v="BT"/>
    <n v="11001790"/>
    <s v="LBR199"/>
    <s v="UNPBF"/>
    <s v="LBR199-1"/>
    <s v="LBR199 UNPBF - UNPBF"/>
    <s v="199.2.3.3"/>
    <s v="Development learning publications and visibility materials"/>
    <s v="UNPBF"/>
    <s v="1.3.0"/>
    <s v="Services"/>
    <s v="1.3"/>
    <s v="Services"/>
    <x v="0"/>
    <x v="0"/>
    <s v="R"/>
    <s v="Income &amp; Expenditure"/>
    <x v="0"/>
  </r>
  <r>
    <s v="48500"/>
    <s v="Other direct costs"/>
    <s v="CPV2201046:  Construction  and Erection of Bill boards"/>
    <n v="240"/>
    <s v="USD"/>
    <x v="2"/>
    <d v="2022-01-25T00:00:00"/>
    <s v="CA"/>
    <n v="11001764"/>
    <s v="LBR199"/>
    <s v="UNPBF"/>
    <s v="LBR199-1"/>
    <s v="LBR199 UNPBF - UNPBF"/>
    <s v="199.2.3.3"/>
    <s v="Development learning publications and visibility materials"/>
    <s v="UNPBF"/>
    <s v="1.3.0"/>
    <s v="Services"/>
    <s v="1.3"/>
    <s v="Services"/>
    <x v="0"/>
    <x v="0"/>
    <s v="R"/>
    <s v="Income &amp; Expenditure"/>
    <x v="0"/>
  </r>
  <r>
    <s v="48500"/>
    <s v="Other direct costs"/>
    <s v="CPV2201058:  4 pcs Scratch Cards for PO   to work on AI Kits and to support M&amp;E Plans"/>
    <n v="20"/>
    <s v="USD"/>
    <x v="2"/>
    <d v="2022-01-27T00:00:00"/>
    <s v="CA"/>
    <n v="11001775"/>
    <s v="LBR199"/>
    <s v="UNPBF"/>
    <s v="LBR199-1"/>
    <s v="LBR199 UNPBF - UNPBF"/>
    <s v="199.2.3.3"/>
    <s v="Development learning publications and visibility materials"/>
    <s v="UNPBF"/>
    <s v="1.3.0"/>
    <s v="Services"/>
    <s v="1.3"/>
    <s v="Services"/>
    <x v="0"/>
    <x v="0"/>
    <s v="R"/>
    <s v="Income &amp; Expenditure"/>
    <x v="0"/>
  </r>
  <r>
    <s v="48500"/>
    <s v="Other direct costs"/>
    <s v="CPV2201058:  Scratch cards to work to support M&amp;E Plans"/>
    <n v="20"/>
    <s v="USD"/>
    <x v="2"/>
    <d v="2022-01-27T00:00:00"/>
    <s v="CA"/>
    <n v="11001775"/>
    <s v="LBR199"/>
    <s v="UNPBF"/>
    <s v="LBR199-1"/>
    <s v="LBR199 UNPBF - UNPBF"/>
    <s v="199.179.15"/>
    <s v="MEAL Activities"/>
    <s v="UNPBF"/>
    <s v="6.1.0"/>
    <s v="Monitoring and Evaluation"/>
    <s v="6.1"/>
    <s v="Monitoring and Evaluation"/>
    <x v="2"/>
    <x v="2"/>
    <s v="R"/>
    <s v="Income &amp; Expenditure"/>
    <x v="0"/>
  </r>
  <r>
    <s v="48500"/>
    <s v="Other direct costs"/>
    <s v="CPV2201057:  Travelling perdiem &amp; Accommodation &amp;  3 Days feeding for 12 SCOs"/>
    <n v="2480"/>
    <s v="USD"/>
    <x v="2"/>
    <d v="2022-01-27T00:00:00"/>
    <s v="CA"/>
    <n v="11001775"/>
    <s v="LBR199"/>
    <s v="UNPBF"/>
    <s v="LBR199-1"/>
    <s v="LBR199 UNPBF - UNPBF"/>
    <s v="199.2.3.6"/>
    <s v="Capacity building local CSOs on accountability and integrity framework"/>
    <s v="UNPBF"/>
    <s v="1.3.0"/>
    <s v="Services"/>
    <s v="1.3"/>
    <s v="Services"/>
    <x v="0"/>
    <x v="0"/>
    <s v="R"/>
    <s v="Income &amp; Expenditure"/>
    <x v="0"/>
  </r>
  <r>
    <s v="48500"/>
    <s v="Other direct costs"/>
    <s v="Corr of Scratch Cards UNPBF  reporting Gbeme January 2022 to account 48500"/>
    <n v="10"/>
    <s v="USD"/>
    <x v="2"/>
    <d v="2022-01-30T00:00:00"/>
    <s v="GL"/>
    <n v="11001893"/>
    <s v="LBR199"/>
    <s v="UNPBF"/>
    <s v="LBR199-1"/>
    <s v="LBR199 UNPBF - UNPBF"/>
    <s v="199.179.15"/>
    <s v="MEAL Activities"/>
    <s v="UNPBF"/>
    <s v="6.1.0"/>
    <s v="Monitoring and Evaluation"/>
    <s v="6.1"/>
    <s v="Monitoring and Evaluation"/>
    <x v="2"/>
    <x v="2"/>
    <s v="R"/>
    <s v="Income &amp; Expenditure"/>
    <x v="0"/>
  </r>
  <r>
    <s v="48500"/>
    <s v="Other direct costs"/>
    <s v="CPV2202057:  Participants transportation &amp; Participation Feeding  - AI Visit"/>
    <n v="400"/>
    <s v="USD"/>
    <x v="4"/>
    <d v="2022-02-08T00:00:00"/>
    <s v="CA"/>
    <n v="11001896"/>
    <s v="LBR199"/>
    <s v="UNPBF"/>
    <s v="LBR199-1"/>
    <s v="LBR199 UNPBF - UNPBF"/>
    <s v="199.2.2.2"/>
    <s v="Supervision appreciative inquiry visits women's groups"/>
    <s v="UNPBF"/>
    <s v="1.3.0"/>
    <s v="Services"/>
    <s v="1.3"/>
    <s v="Services"/>
    <x v="0"/>
    <x v="0"/>
    <s v="R"/>
    <s v="Income &amp; Expenditure"/>
    <x v="0"/>
  </r>
  <r>
    <s v="48500"/>
    <s v="Other direct costs"/>
    <s v="CPV2202021:  Travelling perdiem  &amp; Accommodation for  two person  -7 days"/>
    <n v="880"/>
    <s v="USD"/>
    <x v="4"/>
    <d v="2022-02-08T00:00:00"/>
    <s v="CA"/>
    <n v="11001896"/>
    <s v="LBR199"/>
    <s v="UNPBF"/>
    <s v="LBR199-1"/>
    <s v="LBR199 UNPBF - UNPBF"/>
    <s v="199.2.3.6"/>
    <s v="Capacity building local CSOs on accountability and integrity framework"/>
    <s v="UNPBF"/>
    <s v="1.3.0"/>
    <s v="Services"/>
    <s v="1.3"/>
    <s v="Services"/>
    <x v="0"/>
    <x v="0"/>
    <s v="R"/>
    <s v="Income &amp; Expenditure"/>
    <x v="0"/>
  </r>
  <r>
    <s v="48500"/>
    <s v="Other direct costs"/>
    <s v="CPV2202040:  Travelling perdiem &amp; Accommodation- 2 persons @7 days - (Bong county) Appreciative inquiry  visit to women group  -"/>
    <n v="880"/>
    <s v="USD"/>
    <x v="4"/>
    <d v="2022-02-08T00:00:00"/>
    <s v="CA"/>
    <n v="11001896"/>
    <s v="LBR199"/>
    <s v="UNPBF"/>
    <s v="LBR199-1"/>
    <s v="LBR199 UNPBF - UNPBF"/>
    <s v="199.2.2.2"/>
    <s v="Supervision appreciative inquiry visits women's groups"/>
    <s v="UNPBF"/>
    <s v="1.3.0"/>
    <s v="Services"/>
    <s v="1.3"/>
    <s v="Services"/>
    <x v="0"/>
    <x v="0"/>
    <s v="R"/>
    <s v="Income &amp; Expenditure"/>
    <x v="0"/>
  </r>
  <r>
    <s v="48500"/>
    <s v="Other direct costs"/>
    <s v="CPV2202028: CSOs Meeting and Workshop"/>
    <n v="1250"/>
    <s v="USD"/>
    <x v="4"/>
    <d v="2022-02-08T00:00:00"/>
    <s v="CA"/>
    <n v="11001896"/>
    <s v="LBR199"/>
    <s v="UNPBF"/>
    <s v="LBR199-1"/>
    <s v="LBR199 UNPBF - UNPBF"/>
    <s v="199.2.3.6"/>
    <s v="Capacity building local CSOs on accountability and integrity framework"/>
    <s v="UNPBF"/>
    <s v="1.3.0"/>
    <s v="Services"/>
    <s v="1.3"/>
    <s v="Services"/>
    <x v="0"/>
    <x v="0"/>
    <s v="R"/>
    <s v="Income &amp; Expenditure"/>
    <x v="0"/>
  </r>
  <r>
    <s v="48500"/>
    <s v="Other direct costs"/>
    <s v="000000022005391:flight SLOMP/ALYCKE MRS --- Support to LBR199 and Partner - ABIC"/>
    <n v="1322.84"/>
    <s v="USD"/>
    <x v="4"/>
    <d v="2022-02-25T00:00:00"/>
    <s v="BI"/>
    <n v="50000401"/>
    <s v="LBR199"/>
    <s v="UNPBF"/>
    <s v="LBR199-1"/>
    <s v="LBR199 UNPBF - UNPBF"/>
    <s v="199.993"/>
    <s v="Inernational Travel"/>
    <s v="UNPBF"/>
    <s v="1.3.0"/>
    <s v="Services"/>
    <s v="1.3"/>
    <s v="Services"/>
    <x v="0"/>
    <x v="0"/>
    <s v="R"/>
    <s v="Income &amp; Expenditure"/>
    <x v="0"/>
  </r>
  <r>
    <s v="48500"/>
    <s v="Other direct costs"/>
    <s v="CPV2203008:  Balance payment to contractor (  Bill Board) construction"/>
    <n v="50"/>
    <s v="USD"/>
    <x v="5"/>
    <d v="2022-03-01T00:00:00"/>
    <s v="CA"/>
    <n v="11001986"/>
    <s v="LBR199"/>
    <s v="UNPBF"/>
    <s v="LBR199-1"/>
    <s v="LBR199 UNPBF - UNPBF"/>
    <s v="199.2.3.3"/>
    <s v="Development learning publications and visibility materials"/>
    <s v="UNPBF"/>
    <s v="1.3.0"/>
    <s v="Services"/>
    <s v="1.3"/>
    <s v="Services"/>
    <x v="0"/>
    <x v="0"/>
    <s v="R"/>
    <s v="Income &amp; Expenditure"/>
    <x v="0"/>
  </r>
  <r>
    <s v="48500"/>
    <s v="Other direct costs"/>
    <s v="CPV2203073:  Production of Feedback boxes"/>
    <n v="250"/>
    <s v="USD"/>
    <x v="5"/>
    <d v="2022-03-01T00:00:00"/>
    <s v="CA"/>
    <n v="11001986"/>
    <s v="LBR199"/>
    <s v="UNPBF"/>
    <s v="LBR199-1"/>
    <s v="LBR199 UNPBF - UNPBF"/>
    <s v="199.179.16"/>
    <s v="Accountability Systems"/>
    <s v="UNPBF"/>
    <s v="6.1.0"/>
    <s v="Monitoring and Evaluation"/>
    <s v="6.1"/>
    <s v="Monitoring and Evaluation"/>
    <x v="2"/>
    <x v="2"/>
    <s v="R"/>
    <s v="Income &amp; Expenditure"/>
    <x v="0"/>
  </r>
  <r>
    <s v="48500"/>
    <s v="Other direct costs"/>
    <s v="CPV2203011:  Materials to Support Women day Celebration"/>
    <n v="280"/>
    <s v="USD"/>
    <x v="5"/>
    <d v="2022-03-01T00:00:00"/>
    <s v="CA"/>
    <n v="11001986"/>
    <s v="LBR199"/>
    <s v="UNPBF"/>
    <s v="LBR199-1"/>
    <s v="LBR199 UNPBF - UNPBF"/>
    <s v="199.2.2.2"/>
    <s v="Supervision appreciative inquiry visits women's groups"/>
    <s v="UNPBF"/>
    <s v="1.3.0"/>
    <s v="Services"/>
    <s v="1.3"/>
    <s v="Services"/>
    <x v="0"/>
    <x v="0"/>
    <s v="R"/>
    <s v="Income &amp; Expenditure"/>
    <x v="0"/>
  </r>
  <r>
    <s v="48500"/>
    <s v="Other direct costs"/>
    <s v="CPV2203052:  Feeding and transportation for participants"/>
    <n v="400"/>
    <s v="USD"/>
    <x v="5"/>
    <d v="2022-03-01T00:00:00"/>
    <s v="CA"/>
    <n v="11001986"/>
    <s v="LBR199"/>
    <s v="UNPBF"/>
    <s v="LBR199-1"/>
    <s v="LBR199 UNPBF - UNPBF"/>
    <s v="199.2.2.2"/>
    <s v="Supervision appreciative inquiry visits women's groups"/>
    <s v="UNPBF"/>
    <s v="1.3.0"/>
    <s v="Services"/>
    <s v="1.3"/>
    <s v="Services"/>
    <x v="0"/>
    <x v="0"/>
    <s v="R"/>
    <s v="Income &amp; Expenditure"/>
    <x v="0"/>
  </r>
  <r>
    <s v="48500"/>
    <s v="Other direct costs"/>
    <s v="CPV2203037:  Supervision and monitoring activities - (Perdiem &amp; Accommodation ) 2 persons"/>
    <n v="460"/>
    <s v="USD"/>
    <x v="5"/>
    <d v="2022-03-01T00:00:00"/>
    <s v="CA"/>
    <n v="11001986"/>
    <s v="LBR199"/>
    <s v="UNPBF"/>
    <s v="LBR199-1"/>
    <s v="LBR199 UNPBF - UNPBF"/>
    <s v="199.2.2.2"/>
    <s v="Supervision appreciative inquiry visits women's groups"/>
    <s v="UNPBF"/>
    <s v="1.3.0"/>
    <s v="Services"/>
    <s v="1.3"/>
    <s v="Services"/>
    <x v="0"/>
    <x v="0"/>
    <s v="R"/>
    <s v="Income &amp; Expenditure"/>
    <x v="0"/>
  </r>
  <r>
    <s v="48500"/>
    <s v="Other direct costs"/>
    <s v="CPV2203056:  Perdiem &amp; Accommodation  - 3 person ( Monitoring visit"/>
    <n v="480"/>
    <s v="USD"/>
    <x v="5"/>
    <d v="2022-03-01T00:00:00"/>
    <s v="CA"/>
    <n v="11001986"/>
    <s v="LBR199"/>
    <s v="UNPBF"/>
    <s v="LBR199-1"/>
    <s v="LBR199 UNPBF - UNPBF"/>
    <s v="199.2.3.2"/>
    <s v="Review and feedback sessions in communities with women's groups and CSOs"/>
    <s v="UNPBF"/>
    <s v="1.3.0"/>
    <s v="Services"/>
    <s v="1.3"/>
    <s v="Services"/>
    <x v="0"/>
    <x v="0"/>
    <s v="R"/>
    <s v="Income &amp; Expenditure"/>
    <x v="0"/>
  </r>
  <r>
    <s v="48500"/>
    <s v="Other direct costs"/>
    <s v="CPV2203056;  CSO Training Workshop"/>
    <n v="670"/>
    <s v="USD"/>
    <x v="5"/>
    <d v="2022-03-01T00:00:00"/>
    <s v="CA"/>
    <n v="11001986"/>
    <s v="LBR199"/>
    <s v="UNPBF"/>
    <s v="LBR199-1"/>
    <s v="LBR199 UNPBF - UNPBF"/>
    <s v="199.2.3.2"/>
    <s v="Review and feedback sessions in communities with women's groups and CSOs"/>
    <s v="UNPBF"/>
    <s v="1.3.0"/>
    <s v="Services"/>
    <s v="1.3"/>
    <s v="Services"/>
    <x v="0"/>
    <x v="0"/>
    <s v="R"/>
    <s v="Income &amp; Expenditure"/>
    <x v="0"/>
  </r>
  <r>
    <s v="48500"/>
    <s v="Other direct costs"/>
    <s v="CPV2203002:  Printing of Assorting Standing Banner"/>
    <n v="725"/>
    <s v="USD"/>
    <x v="5"/>
    <d v="2022-03-01T00:00:00"/>
    <s v="CA"/>
    <n v="11001986"/>
    <s v="LBR199"/>
    <s v="UNPBF"/>
    <s v="LBR199-1"/>
    <s v="LBR199 UNPBF - UNPBF"/>
    <s v="199.2.2.2"/>
    <s v="Supervision appreciative inquiry visits women's groups"/>
    <s v="UNPBF"/>
    <s v="1.3.0"/>
    <s v="Services"/>
    <s v="1.3"/>
    <s v="Services"/>
    <x v="0"/>
    <x v="0"/>
    <s v="R"/>
    <s v="Income &amp; Expenditure"/>
    <x v="0"/>
  </r>
  <r>
    <s v="48500"/>
    <s v="Other direct costs"/>
    <s v="CPV2203028:   Travelling  Perdiem &amp; Accommodation - 3 persons"/>
    <n v="880"/>
    <s v="USD"/>
    <x v="5"/>
    <d v="2022-03-01T00:00:00"/>
    <s v="CA"/>
    <n v="11001986"/>
    <s v="LBR199"/>
    <s v="UNPBF"/>
    <s v="LBR199-1"/>
    <s v="LBR199 UNPBF - UNPBF"/>
    <s v="199.994"/>
    <s v="Per Diems"/>
    <s v="UNPBF"/>
    <s v="1.3.0"/>
    <s v="Services"/>
    <s v="1.3"/>
    <s v="Services"/>
    <x v="0"/>
    <x v="0"/>
    <s v="R"/>
    <s v="Income &amp; Expenditure"/>
    <x v="0"/>
  </r>
  <r>
    <s v="48500"/>
    <s v="Other direct costs"/>
    <s v="CPV2203074:  Monitoring visit - (Accommodation )7 days"/>
    <n v="980"/>
    <s v="USD"/>
    <x v="5"/>
    <d v="2022-03-01T00:00:00"/>
    <s v="CA"/>
    <n v="11001986"/>
    <s v="LBR199"/>
    <s v="UNPBF"/>
    <s v="LBR199-1"/>
    <s v="LBR199 UNPBF - UNPBF"/>
    <s v="199.2.3.2"/>
    <s v="Review and feedback sessions in communities with women's groups and CSOs"/>
    <s v="UNPBF"/>
    <s v="1.3.0"/>
    <s v="Services"/>
    <s v="1.3"/>
    <s v="Services"/>
    <x v="0"/>
    <x v="0"/>
    <s v="R"/>
    <s v="Income &amp; Expenditure"/>
    <x v="0"/>
  </r>
  <r>
    <s v="48500"/>
    <s v="Other direct costs"/>
    <s v="CHQ UBA 00864447:  Catering Service for 100 person - UN Women Day Celebration"/>
    <n v="1000"/>
    <s v="USD"/>
    <x v="5"/>
    <d v="2022-03-10T00:00:00"/>
    <s v="BT"/>
    <n v="11001962"/>
    <s v="LBR199"/>
    <s v="UNPBF"/>
    <s v="LBR199-1"/>
    <s v="LBR199 UNPBF - UNPBF"/>
    <s v="199.2.2.2"/>
    <s v="Supervision appreciative inquiry visits women's groups"/>
    <s v="UNPBF"/>
    <s v="1.3.0"/>
    <s v="Services"/>
    <s v="1.3"/>
    <s v="Services"/>
    <x v="0"/>
    <x v="0"/>
    <s v="R"/>
    <s v="Income &amp; Expenditure"/>
    <x v="0"/>
  </r>
  <r>
    <s v="48500"/>
    <s v="Other direct costs"/>
    <s v="RTV2203001:  Cash return less expense on 2202028 - Gbeme Horace"/>
    <n v="-80"/>
    <s v="USD"/>
    <x v="5"/>
    <d v="2022-03-16T00:00:00"/>
    <s v="CA"/>
    <n v="11001985"/>
    <s v="LBR199"/>
    <s v="UNPBF"/>
    <s v="LBR199-1"/>
    <s v="LBR199 UNPBF - UNPBF"/>
    <s v="199.2.3.6"/>
    <s v="Capacity building local CSOs on accountability and integrity framework"/>
    <s v="UNPBF"/>
    <s v="1.3.0"/>
    <s v="Services"/>
    <s v="1.3"/>
    <s v="Services"/>
    <x v="0"/>
    <x v="0"/>
    <s v="R"/>
    <s v="Income &amp; Expenditure"/>
    <x v="0"/>
  </r>
  <r>
    <s v="48500"/>
    <s v="Other direct costs"/>
    <s v="000000022005577:flight SLOMP/ALYCKE MRS --- Support to LBR199 and Partner - ABIC"/>
    <n v="1461.78"/>
    <s v="USD"/>
    <x v="5"/>
    <d v="2022-03-30T00:00:00"/>
    <s v="GL"/>
    <n v="11001960"/>
    <s v="LBR199"/>
    <s v="UNPBF"/>
    <s v="LBR199-1"/>
    <s v="LBR199 UNPBF - UNPBF"/>
    <s v="199.993"/>
    <s v="Inernational Travel"/>
    <s v="UNPBF"/>
    <s v="1.3.0"/>
    <s v="Services"/>
    <s v="1.3"/>
    <s v="Services"/>
    <x v="0"/>
    <x v="0"/>
    <s v="R"/>
    <s v="Income &amp; Expenditure"/>
    <x v="0"/>
  </r>
  <r>
    <s v="48500"/>
    <s v="Other direct costs"/>
    <s v="000000022005577:flight SLOMP/ALYCKE MRS --- Support to LBR199 and Partner - ABIC"/>
    <n v="1461.78"/>
    <s v="USD"/>
    <x v="5"/>
    <d v="2022-03-30T00:00:00"/>
    <s v="BI"/>
    <n v="50000407"/>
    <s v="LBR199"/>
    <s v="UNPBF"/>
    <s v="LBR199-1"/>
    <s v="LBR199 UNPBF - UNPBF"/>
    <s v="199.993"/>
    <s v="Inernational Travel"/>
    <s v="UNPBF"/>
    <s v="1.3.0"/>
    <s v="Services"/>
    <s v="1.3"/>
    <s v="Services"/>
    <x v="0"/>
    <x v="0"/>
    <s v="R"/>
    <s v="Income &amp; Expenditure"/>
    <x v="0"/>
  </r>
  <r>
    <s v="48500"/>
    <s v="Other direct costs"/>
    <s v="Rev of # 50000407 - 000000022005577:flight SLOMP/ALYCKE MRS --- Support to LBR199 and Partner - ABIC"/>
    <n v="1461.78"/>
    <s v="USD"/>
    <x v="5"/>
    <d v="2022-03-30T00:00:00"/>
    <s v="BI"/>
    <n v="50000408"/>
    <s v="LBR199"/>
    <s v="UNPBF"/>
    <s v="LBR199-1"/>
    <s v="LBR199 UNPBF - UNPBF"/>
    <s v="199.993"/>
    <s v="Inernational Travel"/>
    <s v="UNPBF"/>
    <s v="1.3.0"/>
    <s v="Services"/>
    <s v="1.3"/>
    <s v="Services"/>
    <x v="0"/>
    <x v="0"/>
    <s v="R"/>
    <s v="Income &amp; Expenditure"/>
    <x v="0"/>
  </r>
  <r>
    <s v="48500"/>
    <s v="Other direct costs"/>
    <s v="Rev of # 50000407 - 000000022005577:flight SLOMP/ALYCKE MRS --- Support to LBR199 and Partner - ABIC"/>
    <n v="-1461.78"/>
    <s v="USD"/>
    <x v="5"/>
    <d v="2022-03-30T00:00:00"/>
    <s v="BI"/>
    <n v="50000409"/>
    <s v="LBR199"/>
    <s v="UNPBF"/>
    <s v="LBR199-1"/>
    <s v="LBR199 UNPBF - UNPBF"/>
    <s v="199.993"/>
    <s v="Inernational Travel"/>
    <s v="UNPBF"/>
    <s v="1.3.0"/>
    <s v="Services"/>
    <s v="1.3"/>
    <s v="Services"/>
    <x v="0"/>
    <x v="0"/>
    <s v="R"/>
    <s v="Income &amp; Expenditure"/>
    <x v="0"/>
  </r>
  <r>
    <s v="48500"/>
    <s v="Other direct costs"/>
    <s v="Rev of # 50000407 - 000000022005577:flight SLOMP/ALYCKE MRS --- Support to LBR199 and Partner - ABIC"/>
    <n v="-1461.78"/>
    <s v="USD"/>
    <x v="5"/>
    <d v="2022-03-30T00:00:00"/>
    <s v="BI"/>
    <n v="50000410"/>
    <s v="LBR199"/>
    <s v="UNPBF"/>
    <s v="LBR199-1"/>
    <s v="LBR199 UNPBF - UNPBF"/>
    <s v="199.993"/>
    <s v="Inernational Travel"/>
    <s v="UNPBF"/>
    <s v="1.3.0"/>
    <s v="Services"/>
    <s v="1.3"/>
    <s v="Services"/>
    <x v="0"/>
    <x v="0"/>
    <s v="R"/>
    <s v="Income &amp; Expenditure"/>
    <x v="0"/>
  </r>
  <r>
    <s v="48500"/>
    <s v="Other direct costs"/>
    <s v="CPV2204024:  Air port VIAS for Alycka"/>
    <n v="75"/>
    <s v="USD"/>
    <x v="18"/>
    <d v="2022-04-04T00:00:00"/>
    <s v="CA"/>
    <n v="11002092"/>
    <s v="LBR199"/>
    <s v="UNPBF"/>
    <s v="LBR199-1"/>
    <s v="LBR199 UNPBF - UNPBF"/>
    <s v="199.993"/>
    <s v="Inernational Travel"/>
    <s v="UNPBF"/>
    <s v="1.3.0"/>
    <s v="Services"/>
    <s v="1.3"/>
    <s v="Services"/>
    <x v="0"/>
    <x v="0"/>
    <s v="R"/>
    <s v="Income &amp; Expenditure"/>
    <x v="0"/>
  </r>
  <r>
    <s v="48500"/>
    <s v="Other direct costs"/>
    <s v="CPV2204065:  Travelling Perdiem &amp;  Accommodation - Alycke Slomp"/>
    <n v="220"/>
    <s v="USD"/>
    <x v="18"/>
    <d v="2022-04-04T00:00:00"/>
    <s v="CA"/>
    <n v="11002092"/>
    <s v="LBR199"/>
    <s v="UNPBF"/>
    <s v="LBR199-1"/>
    <s v="LBR199 UNPBF - UNPBF"/>
    <s v="199.2.3.4"/>
    <s v="Support/follow up on implementation solutions"/>
    <s v="UNPBF"/>
    <s v="1.3.0"/>
    <s v="Services"/>
    <s v="1.3"/>
    <s v="Services"/>
    <x v="0"/>
    <x v="0"/>
    <s v="R"/>
    <s v="Income &amp; Expenditure"/>
    <x v="0"/>
  </r>
  <r>
    <s v="48500"/>
    <s v="Other direct costs"/>
    <s v="CPV2204005;  Training and visibility materials  - Banners etc"/>
    <n v="375"/>
    <s v="USD"/>
    <x v="18"/>
    <d v="2022-04-04T00:00:00"/>
    <s v="CA"/>
    <n v="11002092"/>
    <s v="LBR199"/>
    <s v="UNPBF"/>
    <s v="LBR199-1"/>
    <s v="LBR199 UNPBF - UNPBF"/>
    <s v="199.2.3.2"/>
    <s v="Review and feedback sessions in communities with women's groups and CSOs"/>
    <s v="UNPBF"/>
    <s v="1.3.0"/>
    <s v="Services"/>
    <s v="1.3"/>
    <s v="Services"/>
    <x v="0"/>
    <x v="0"/>
    <s v="R"/>
    <s v="Income &amp; Expenditure"/>
    <x v="0"/>
  </r>
  <r>
    <s v="48500"/>
    <s v="Other direct costs"/>
    <s v="CPV2204029:  Assorted Visibility materials  and banners - for 4 CSOs community"/>
    <n v="800"/>
    <s v="USD"/>
    <x v="18"/>
    <d v="2022-04-04T00:00:00"/>
    <s v="CA"/>
    <n v="11002092"/>
    <s v="LBR199"/>
    <s v="UNPBF"/>
    <s v="LBR199-1"/>
    <s v="LBR199 UNPBF - UNPBF"/>
    <s v="199.2.3.2"/>
    <s v="Review and feedback sessions in communities with women's groups and CSOs"/>
    <s v="UNPBF"/>
    <s v="1.3.0"/>
    <s v="Services"/>
    <s v="1.3"/>
    <s v="Services"/>
    <x v="0"/>
    <x v="0"/>
    <s v="R"/>
    <s v="Income &amp; Expenditure"/>
    <x v="0"/>
  </r>
  <r>
    <s v="48500"/>
    <s v="Other direct costs"/>
    <s v="CPV2204037:  Buying and printing of T-shirts  9 85 pcs"/>
    <n v="935"/>
    <s v="USD"/>
    <x v="18"/>
    <d v="2022-04-04T00:00:00"/>
    <s v="CA"/>
    <n v="11002092"/>
    <s v="LBR199"/>
    <s v="UNPBF"/>
    <s v="LBR199-1"/>
    <s v="LBR199 UNPBF - UNPBF"/>
    <s v="199.1.1.4"/>
    <s v="Communication and visibility actions"/>
    <s v="UNPBF"/>
    <s v="1.6.0"/>
    <s v="Local Partner Support Costs"/>
    <s v="1.6"/>
    <s v="Local Partner Support Costs"/>
    <x v="0"/>
    <x v="0"/>
    <s v="R"/>
    <s v="Income &amp; Expenditure"/>
    <x v="0"/>
  </r>
  <r>
    <s v="48500"/>
    <s v="Other direct costs"/>
    <s v="CHQ ECO 01634803:  Printing and Binding of Booklets  -30 copies"/>
    <n v="399"/>
    <s v="USD"/>
    <x v="18"/>
    <d v="2022-04-14T00:00:00"/>
    <s v="CA"/>
    <n v="11002090"/>
    <s v="LBR199"/>
    <s v="UNPBF"/>
    <s v="LBR199-1"/>
    <s v="LBR199 UNPBF - UNPBF"/>
    <s v="199.2.3.3"/>
    <s v="Development learning publications and visibility materials"/>
    <s v="UNPBF"/>
    <s v="1.3.0"/>
    <s v="Services"/>
    <s v="1.3"/>
    <s v="Services"/>
    <x v="0"/>
    <x v="0"/>
    <s v="R"/>
    <s v="Income &amp; Expenditure"/>
    <x v="0"/>
  </r>
  <r>
    <s v="48500"/>
    <s v="Other direct costs"/>
    <s v="CHQ ECO 01634817:  Printing of  AI Materials  - 47 copies"/>
    <n v="625.1"/>
    <s v="USD"/>
    <x v="18"/>
    <d v="2022-04-14T00:00:00"/>
    <s v="CA"/>
    <n v="11002090"/>
    <s v="LBR199"/>
    <s v="UNPBF"/>
    <s v="LBR199-1"/>
    <s v="LBR199 UNPBF - UNPBF"/>
    <s v="199.2.3.3"/>
    <s v="Development learning publications and visibility materials"/>
    <s v="UNPBF"/>
    <s v="1.3.0"/>
    <s v="Services"/>
    <s v="1.3"/>
    <s v="Services"/>
    <x v="0"/>
    <x v="0"/>
    <s v="R"/>
    <s v="Income &amp; Expenditure"/>
    <x v="0"/>
  </r>
  <r>
    <s v="48500"/>
    <s v="Other direct costs"/>
    <s v="000000022005746:credit note flight SLOMP/ALYCKE MRS"/>
    <n v="-1282.47"/>
    <s v="USD"/>
    <x v="18"/>
    <d v="2022-04-25T00:00:00"/>
    <s v="GL"/>
    <n v="11002084"/>
    <s v="LBR199"/>
    <s v="UNPBF"/>
    <s v="LBR199-1"/>
    <s v="LBR199 UNPBF - UNPBF"/>
    <s v="199.993"/>
    <s v="Inernational Travel"/>
    <s v="UNPBF"/>
    <s v="1.3.0"/>
    <s v="Services"/>
    <s v="1.3"/>
    <s v="Services"/>
    <x v="0"/>
    <x v="0"/>
    <s v="R"/>
    <s v="Income &amp; Expenditure"/>
    <x v="0"/>
  </r>
  <r>
    <s v="48500"/>
    <s v="Other direct costs"/>
    <s v="Liquidation - W/Advance on CPV 2203007 &amp; CPV2203011 ( Gbeme Horrace Killie( Supervision / celebration of  Women Day -"/>
    <n v="5645"/>
    <s v="USD"/>
    <x v="18"/>
    <d v="2022-04-26T00:00:00"/>
    <s v="CA"/>
    <n v="11002080"/>
    <s v="LBR199"/>
    <s v="UNPBF"/>
    <s v="LBR199-1"/>
    <s v="LBR199 UNPBF - UNPBF"/>
    <s v="199.2.2.2"/>
    <s v="Supervision appreciative inquiry visits women's groups"/>
    <s v="UNPBF"/>
    <s v="1.3.0"/>
    <s v="Services"/>
    <s v="1.3"/>
    <s v="Services"/>
    <x v="0"/>
    <x v="0"/>
    <s v="R"/>
    <s v="Income &amp; Expenditure"/>
    <x v="0"/>
  </r>
  <r>
    <s v="48500"/>
    <s v="Other direct costs"/>
    <s v="Activities on local authories and traditional leaders"/>
    <n v="253.2"/>
    <s v="USD"/>
    <x v="18"/>
    <d v="2022-04-28T00:00:00"/>
    <s v="GL"/>
    <n v="11002304"/>
    <s v="LBR199"/>
    <s v="UNPBF"/>
    <s v="LBR199-1"/>
    <s v="LBR199 UNPBF - UNPBF"/>
    <s v="199.2.3.1"/>
    <s v="County workshops with women’s groups and local authorities and traditional leaders"/>
    <s v="UNPBF"/>
    <s v="1.3.0"/>
    <s v="Services"/>
    <s v="1.3"/>
    <s v="Services"/>
    <x v="0"/>
    <x v="0"/>
    <s v="R"/>
    <s v="Income &amp; Expenditure"/>
    <x v="0"/>
  </r>
  <r>
    <s v="48500"/>
    <s v="Other direct costs"/>
    <s v="Office rent cost"/>
    <n v="560"/>
    <s v="USD"/>
    <x v="18"/>
    <d v="2022-04-28T00:00:00"/>
    <s v="GL"/>
    <n v="11002374"/>
    <s v="LBR199"/>
    <s v="UNPBF"/>
    <s v="LBR199-1"/>
    <s v="LBR199 UNPBF - UNPBF"/>
    <s v="199.178.13"/>
    <s v="Office Rent"/>
    <s v="UNPBF"/>
    <s v="1.2.0"/>
    <s v="Supplies &amp; Equipment"/>
    <s v="1.2"/>
    <s v="Supplies &amp; Equipment"/>
    <x v="0"/>
    <x v="0"/>
    <s v="R"/>
    <s v="Income &amp; Expenditure"/>
    <x v="0"/>
  </r>
  <r>
    <s v="48500"/>
    <s v="Other direct costs"/>
    <s v="Training includes requisite skills to successfully convene mediation dialogues by women"/>
    <n v="960"/>
    <s v="USD"/>
    <x v="18"/>
    <d v="2022-04-28T00:00:00"/>
    <s v="GL"/>
    <n v="11002374"/>
    <s v="LBR199"/>
    <s v="UNPBF"/>
    <s v="LBR199-1"/>
    <s v="LBR199 UNPBF - UNPBF"/>
    <s v="199.1.1.5"/>
    <s v="Training of women mediators on the WSR methodology and Track II Mediation"/>
    <s v="UNPBF"/>
    <s v="1.6.0"/>
    <s v="Local Partner Support Costs"/>
    <s v="1.6"/>
    <s v="Local Partner Support Costs"/>
    <x v="0"/>
    <x v="0"/>
    <s v="R"/>
    <s v="Income &amp; Expenditure"/>
    <x v="0"/>
  </r>
  <r>
    <s v="48500"/>
    <s v="Other direct costs"/>
    <s v="Female and male youth engage  on how to promote peace with one another in counties"/>
    <n v="980"/>
    <s v="USD"/>
    <x v="18"/>
    <d v="2022-04-28T00:00:00"/>
    <s v="GL"/>
    <n v="11002374"/>
    <s v="LBR199"/>
    <s v="UNPBF"/>
    <s v="LBR199-1"/>
    <s v="LBR199 UNPBF - UNPBF"/>
    <s v="199.1.3.3"/>
    <s v="Youth peer to peer peace engagements in communities"/>
    <s v="UNPBF"/>
    <s v="1.6.0"/>
    <s v="Local Partner Support Costs"/>
    <s v="1.6"/>
    <s v="Local Partner Support Costs"/>
    <x v="0"/>
    <x v="0"/>
    <s v="R"/>
    <s v="Income &amp; Expenditure"/>
    <x v="0"/>
  </r>
  <r>
    <s v="48500"/>
    <s v="Other direct costs"/>
    <s v="Project Vehicle, Motorcycles, Office Rent, operational running costs, consumables, maintenance, laptops, furniture, banking and legal fees (April - 2022)"/>
    <n v="1200"/>
    <s v="USD"/>
    <x v="18"/>
    <d v="2022-04-28T00:00:00"/>
    <s v="GL"/>
    <n v="11002374"/>
    <s v="LBR199"/>
    <s v="UNPBF"/>
    <s v="LBR199-1"/>
    <s v="LBR199 UNPBF - UNPBF"/>
    <s v="199.178.2"/>
    <s v="Additional Operational Costs"/>
    <s v="UNPBF"/>
    <s v="1.6.0"/>
    <s v="Local Partner Support Costs"/>
    <s v="1.6"/>
    <s v="Local Partner Support Costs"/>
    <x v="0"/>
    <x v="0"/>
    <s v="R"/>
    <s v="Income &amp; Expenditure"/>
    <x v="0"/>
  </r>
  <r>
    <s v="48500"/>
    <s v="Other direct costs"/>
    <s v="Training includes practical requisite skills to successfully undertake peer to peer peace engagements by females / males"/>
    <n v="1265"/>
    <s v="USD"/>
    <x v="18"/>
    <d v="2022-04-28T00:00:00"/>
    <s v="GL"/>
    <n v="11002374"/>
    <s v="LBR199"/>
    <s v="UNPBF"/>
    <s v="LBR199-1"/>
    <s v="LBR199 UNPBF - UNPBF"/>
    <s v="199.1.3.2"/>
    <s v="Training of youth groups and peace monitors in conflict resolution"/>
    <s v="UNPBF"/>
    <s v="1.6.0"/>
    <s v="Local Partner Support Costs"/>
    <s v="1.6"/>
    <s v="Local Partner Support Costs"/>
    <x v="0"/>
    <x v="0"/>
    <s v="R"/>
    <s v="Income &amp; Expenditure"/>
    <x v="0"/>
  </r>
  <r>
    <s v="48500"/>
    <s v="Other direct costs"/>
    <s v="Bank transfer fees Mar, April &amp; May"/>
    <n v="1401.33"/>
    <s v="USD"/>
    <x v="18"/>
    <d v="2022-04-28T00:00:00"/>
    <s v="GL"/>
    <n v="11002374"/>
    <s v="LBR199"/>
    <s v="UNPBF"/>
    <s v="LBR199-1"/>
    <s v="LBR199 UNPBF - UNPBF"/>
    <s v="199.178.19"/>
    <s v="Bank Transfer Fees"/>
    <s v="UNPBF"/>
    <s v="6.7.0"/>
    <s v="Financial Services (incl. Bank fees)"/>
    <s v="6.7"/>
    <s v="Financial Services (incl. Bank fees)"/>
    <x v="2"/>
    <x v="2"/>
    <s v="R"/>
    <s v="Income &amp; Expenditure"/>
    <x v="0"/>
  </r>
  <r>
    <s v="48500"/>
    <s v="Other direct costs"/>
    <s v="Women led mediation and peace dialogues with women and men conflicting political actors"/>
    <n v="4960"/>
    <s v="USD"/>
    <x v="18"/>
    <d v="2022-04-28T00:00:00"/>
    <s v="GL"/>
    <n v="11002374"/>
    <s v="LBR199"/>
    <s v="UNPBF"/>
    <s v="LBR199-1"/>
    <s v="LBR199 UNPBF - UNPBF"/>
    <s v="199.1.1.9"/>
    <s v="Women’s Mediation Dialogues with political actors"/>
    <s v="UNPBF"/>
    <s v="1.6.0"/>
    <s v="Local Partner Support Costs"/>
    <s v="1.6"/>
    <s v="Local Partner Support Costs"/>
    <x v="0"/>
    <x v="0"/>
    <s v="R"/>
    <s v="Income &amp; Expenditure"/>
    <x v="0"/>
  </r>
  <r>
    <s v="48500"/>
    <s v="Other direct costs"/>
    <s v="Rev of cost"/>
    <n v="-4960"/>
    <s v="USD"/>
    <x v="18"/>
    <d v="2022-04-28T00:00:00"/>
    <s v="GL"/>
    <n v="11002375"/>
    <s v="LBR199"/>
    <s v="UNPBF"/>
    <s v="LBR199-1"/>
    <s v="LBR199 UNPBF - UNPBF"/>
    <s v="199.1.1.9"/>
    <s v="Women’s Mediation Dialogues with political actors"/>
    <s v="UNPBF"/>
    <s v="1.6.0"/>
    <s v="Local Partner Support Costs"/>
    <s v="1.6"/>
    <s v="Local Partner Support Costs"/>
    <x v="0"/>
    <x v="0"/>
    <s v="R"/>
    <s v="Income &amp; Expenditure"/>
    <x v="0"/>
  </r>
  <r>
    <s v="48500"/>
    <s v="Other direct costs"/>
    <s v="Rev of cost"/>
    <n v="-1401.33"/>
    <s v="USD"/>
    <x v="18"/>
    <d v="2022-04-28T00:00:00"/>
    <s v="GL"/>
    <n v="11002375"/>
    <s v="LBR199"/>
    <s v="UNPBF"/>
    <s v="LBR199-1"/>
    <s v="LBR199 UNPBF - UNPBF"/>
    <s v="199.178.19"/>
    <s v="Bank Transfer Fees"/>
    <s v="UNPBF"/>
    <s v="6.7.0"/>
    <s v="Financial Services (incl. Bank fees)"/>
    <s v="6.7"/>
    <s v="Financial Services (incl. Bank fees)"/>
    <x v="2"/>
    <x v="2"/>
    <s v="R"/>
    <s v="Income &amp; Expenditure"/>
    <x v="0"/>
  </r>
  <r>
    <s v="48500"/>
    <s v="Other direct costs"/>
    <s v="Rev of cost"/>
    <n v="-1265"/>
    <s v="USD"/>
    <x v="18"/>
    <d v="2022-04-28T00:00:00"/>
    <s v="GL"/>
    <n v="11002375"/>
    <s v="LBR199"/>
    <s v="UNPBF"/>
    <s v="LBR199-1"/>
    <s v="LBR199 UNPBF - UNPBF"/>
    <s v="199.1.3.2"/>
    <s v="Training of youth groups and peace monitors in conflict resolution"/>
    <s v="UNPBF"/>
    <s v="1.6.0"/>
    <s v="Local Partner Support Costs"/>
    <s v="1.6"/>
    <s v="Local Partner Support Costs"/>
    <x v="0"/>
    <x v="0"/>
    <s v="R"/>
    <s v="Income &amp; Expenditure"/>
    <x v="0"/>
  </r>
  <r>
    <s v="48500"/>
    <s v="Other direct costs"/>
    <s v="Rev of cost"/>
    <n v="-1200"/>
    <s v="USD"/>
    <x v="18"/>
    <d v="2022-04-28T00:00:00"/>
    <s v="GL"/>
    <n v="11002375"/>
    <s v="LBR199"/>
    <s v="UNPBF"/>
    <s v="LBR199-1"/>
    <s v="LBR199 UNPBF - UNPBF"/>
    <s v="199.178.2"/>
    <s v="Additional Operational Costs"/>
    <s v="UNPBF"/>
    <s v="1.6.0"/>
    <s v="Local Partner Support Costs"/>
    <s v="1.6"/>
    <s v="Local Partner Support Costs"/>
    <x v="0"/>
    <x v="0"/>
    <s v="R"/>
    <s v="Income &amp; Expenditure"/>
    <x v="0"/>
  </r>
  <r>
    <s v="48500"/>
    <s v="Other direct costs"/>
    <s v="Rev of cost"/>
    <n v="-980"/>
    <s v="USD"/>
    <x v="18"/>
    <d v="2022-04-28T00:00:00"/>
    <s v="GL"/>
    <n v="11002375"/>
    <s v="LBR199"/>
    <s v="UNPBF"/>
    <s v="LBR199-1"/>
    <s v="LBR199 UNPBF - UNPBF"/>
    <s v="199.1.3.3"/>
    <s v="Youth peer to peer peace engagements in communities"/>
    <s v="UNPBF"/>
    <s v="1.6.0"/>
    <s v="Local Partner Support Costs"/>
    <s v="1.6"/>
    <s v="Local Partner Support Costs"/>
    <x v="0"/>
    <x v="0"/>
    <s v="R"/>
    <s v="Income &amp; Expenditure"/>
    <x v="0"/>
  </r>
  <r>
    <s v="48500"/>
    <s v="Other direct costs"/>
    <s v="Rev of cost"/>
    <n v="-960"/>
    <s v="USD"/>
    <x v="18"/>
    <d v="2022-04-28T00:00:00"/>
    <s v="GL"/>
    <n v="11002375"/>
    <s v="LBR199"/>
    <s v="UNPBF"/>
    <s v="LBR199-1"/>
    <s v="LBR199 UNPBF - UNPBF"/>
    <s v="199.1.1.5"/>
    <s v="Training of women mediators on the WSR methodology and Track II Mediation"/>
    <s v="UNPBF"/>
    <s v="1.6.0"/>
    <s v="Local Partner Support Costs"/>
    <s v="1.6"/>
    <s v="Local Partner Support Costs"/>
    <x v="0"/>
    <x v="0"/>
    <s v="R"/>
    <s v="Income &amp; Expenditure"/>
    <x v="0"/>
  </r>
  <r>
    <s v="48500"/>
    <s v="Other direct costs"/>
    <s v="Rev of cost"/>
    <n v="-560"/>
    <s v="USD"/>
    <x v="18"/>
    <d v="2022-04-28T00:00:00"/>
    <s v="GL"/>
    <n v="11002375"/>
    <s v="LBR199"/>
    <s v="UNPBF"/>
    <s v="LBR199-1"/>
    <s v="LBR199 UNPBF - UNPBF"/>
    <s v="199.178.13"/>
    <s v="Office Rent"/>
    <s v="UNPBF"/>
    <s v="1.2.0"/>
    <s v="Supplies &amp; Equipment"/>
    <s v="1.2"/>
    <s v="Supplies &amp; Equipment"/>
    <x v="0"/>
    <x v="0"/>
    <s v="R"/>
    <s v="Income &amp; Expenditure"/>
    <x v="0"/>
  </r>
  <r>
    <s v="48500"/>
    <s v="Other direct costs"/>
    <s v="CPV2205044:  Lunch meeting with ZOA staff and Angie Brooks"/>
    <n v="120"/>
    <s v="USD"/>
    <x v="15"/>
    <d v="2022-05-03T00:00:00"/>
    <s v="CA"/>
    <n v="11002210"/>
    <s v="LBR199"/>
    <s v="UNPBF"/>
    <s v="LBR199-1"/>
    <s v="LBR199 UNPBF - UNPBF"/>
    <s v="199.2.1.1"/>
    <s v="Inception, launch and coordination"/>
    <s v="UNPBF"/>
    <s v="1.3.0"/>
    <s v="Services"/>
    <s v="1.3"/>
    <s v="Services"/>
    <x v="0"/>
    <x v="0"/>
    <s v="R"/>
    <s v="Income &amp; Expenditure"/>
    <x v="0"/>
  </r>
  <r>
    <s v="48500"/>
    <s v="Other direct costs"/>
    <s v="CPV2205002:  Travelling perdiem &amp; Accommodation  - Alycke Slomp"/>
    <n v="230"/>
    <s v="USD"/>
    <x v="15"/>
    <d v="2022-05-03T00:00:00"/>
    <s v="CA"/>
    <n v="11002210"/>
    <s v="LBR199"/>
    <s v="UNPBF"/>
    <s v="LBR199-1"/>
    <s v="LBR199 UNPBF - UNPBF"/>
    <s v="199.2.2.2"/>
    <s v="Supervision appreciative inquiry visits women's groups"/>
    <s v="UNPBF"/>
    <s v="1.3.0"/>
    <s v="Services"/>
    <s v="1.3"/>
    <s v="Services"/>
    <x v="0"/>
    <x v="0"/>
    <s v="R"/>
    <s v="Income &amp; Expenditure"/>
    <x v="0"/>
  </r>
  <r>
    <s v="48500"/>
    <s v="Other direct costs"/>
    <s v="CPV2205018:  Transportation reimbursement for CSOs- Lunch meeting"/>
    <n v="250"/>
    <s v="USD"/>
    <x v="15"/>
    <d v="2022-05-03T00:00:00"/>
    <s v="CA"/>
    <n v="11002210"/>
    <s v="LBR199"/>
    <s v="UNPBF"/>
    <s v="LBR199-1"/>
    <s v="LBR199 UNPBF - UNPBF"/>
    <s v="199.2.3.6"/>
    <s v="Capacity building local CSOs on accountability and integrity framework"/>
    <s v="UNPBF"/>
    <s v="1.3.0"/>
    <s v="Services"/>
    <s v="1.3"/>
    <s v="Services"/>
    <x v="0"/>
    <x v="0"/>
    <s v="R"/>
    <s v="Income &amp; Expenditure"/>
    <x v="0"/>
  </r>
  <r>
    <s v="48500"/>
    <s v="Other direct costs"/>
    <s v="CPV2205041:  Coordination  meeting with key actors ( Lunch meeting)"/>
    <n v="250"/>
    <s v="USD"/>
    <x v="15"/>
    <d v="2022-05-03T00:00:00"/>
    <s v="CA"/>
    <n v="11002210"/>
    <s v="LBR199"/>
    <s v="UNPBF"/>
    <s v="LBR199-1"/>
    <s v="LBR199 UNPBF - UNPBF"/>
    <s v="199.2.1.1"/>
    <s v="Inception, launch and coordination"/>
    <s v="UNPBF"/>
    <s v="1.3.0"/>
    <s v="Services"/>
    <s v="1.3"/>
    <s v="Services"/>
    <x v="0"/>
    <x v="0"/>
    <s v="R"/>
    <s v="Income &amp; Expenditure"/>
    <x v="0"/>
  </r>
  <r>
    <s v="48500"/>
    <s v="Other direct costs"/>
    <s v="CPV2205035:  Lunch meeting ( Feeding) for two days- Local partners meeting"/>
    <n v="324"/>
    <s v="USD"/>
    <x v="15"/>
    <d v="2022-05-03T00:00:00"/>
    <s v="CA"/>
    <n v="11002210"/>
    <s v="LBR199"/>
    <s v="UNPBF"/>
    <s v="LBR199-1"/>
    <s v="LBR199 UNPBF - UNPBF"/>
    <s v="199.2.3.6"/>
    <s v="Capacity building local CSOs on accountability and integrity framework"/>
    <s v="UNPBF"/>
    <s v="1.3.0"/>
    <s v="Services"/>
    <s v="1.3"/>
    <s v="Services"/>
    <x v="0"/>
    <x v="0"/>
    <s v="R"/>
    <s v="Income &amp; Expenditure"/>
    <x v="0"/>
  </r>
  <r>
    <s v="48500"/>
    <s v="Other direct costs"/>
    <s v="CPV2205072:  Additional training materials  - Bong county CSOs Training/ Experience and Knowledge sharing"/>
    <n v="327"/>
    <s v="USD"/>
    <x v="15"/>
    <d v="2022-05-03T00:00:00"/>
    <s v="CA"/>
    <n v="11002210"/>
    <s v="LBR199"/>
    <s v="UNPBF"/>
    <s v="LBR199-1"/>
    <s v="LBR199 UNPBF - UNPBF"/>
    <s v="199.2.3.2"/>
    <s v="Review and feedback sessions in communities with women's groups and CSOs"/>
    <s v="UNPBF"/>
    <s v="1.3.0"/>
    <s v="Services"/>
    <s v="1.3"/>
    <s v="Services"/>
    <x v="0"/>
    <x v="0"/>
    <s v="R"/>
    <s v="Income &amp; Expenditure"/>
    <x v="0"/>
  </r>
  <r>
    <s v="48500"/>
    <s v="Other direct costs"/>
    <s v="CPV2205056:  Printing of large size banner - CSOs Training working  with key actors"/>
    <n v="450"/>
    <s v="USD"/>
    <x v="15"/>
    <d v="2022-05-03T00:00:00"/>
    <s v="CA"/>
    <n v="11002210"/>
    <s v="LBR199"/>
    <s v="UNPBF"/>
    <s v="LBR199-1"/>
    <s v="LBR199 UNPBF - UNPBF"/>
    <s v="199.2.3.2"/>
    <s v="Review and feedback sessions in communities with women's groups and CSOs"/>
    <s v="UNPBF"/>
    <s v="1.3.0"/>
    <s v="Services"/>
    <s v="1.3"/>
    <s v="Services"/>
    <x v="0"/>
    <x v="0"/>
    <s v="R"/>
    <s v="Income &amp; Expenditure"/>
    <x v="0"/>
  </r>
  <r>
    <s v="48500"/>
    <s v="Other direct costs"/>
    <s v="CPV2205046:  Travelling perdiem and Accommodation"/>
    <n v="460"/>
    <s v="USD"/>
    <x v="15"/>
    <d v="2022-05-03T00:00:00"/>
    <s v="CA"/>
    <n v="11002210"/>
    <s v="LBR199"/>
    <s v="UNPBF"/>
    <s v="LBR199-1"/>
    <s v="LBR199 UNPBF - UNPBF"/>
    <s v="199.2.2.2"/>
    <s v="Supervision appreciative inquiry visits women's groups"/>
    <s v="UNPBF"/>
    <s v="1.3.0"/>
    <s v="Services"/>
    <s v="1.3"/>
    <s v="Services"/>
    <x v="0"/>
    <x v="0"/>
    <s v="R"/>
    <s v="Income &amp; Expenditure"/>
    <x v="0"/>
  </r>
  <r>
    <s v="48500"/>
    <s v="Other direct costs"/>
    <s v="CPV2205067:  Stationery and supplies  -"/>
    <n v="650"/>
    <s v="USD"/>
    <x v="15"/>
    <d v="2022-05-03T00:00:00"/>
    <s v="CA"/>
    <n v="11002210"/>
    <s v="LBR199"/>
    <s v="UNPBF"/>
    <s v="LBR199-1"/>
    <s v="LBR199 UNPBF - UNPBF"/>
    <s v="199.2.3.2"/>
    <s v="Review and feedback sessions in communities with women's groups and CSOs"/>
    <s v="UNPBF"/>
    <s v="1.3.0"/>
    <s v="Services"/>
    <s v="1.3"/>
    <s v="Services"/>
    <x v="0"/>
    <x v="0"/>
    <s v="R"/>
    <s v="Income &amp; Expenditure"/>
    <x v="0"/>
  </r>
  <r>
    <s v="48500"/>
    <s v="Other direct costs"/>
    <s v="CPV2205010:  Printing of 50 copies of  SHE CAN LEAD TOO Booklets"/>
    <n v="665"/>
    <s v="USD"/>
    <x v="15"/>
    <d v="2022-05-03T00:00:00"/>
    <s v="CA"/>
    <n v="11002210"/>
    <s v="LBR199"/>
    <s v="UNPBF"/>
    <s v="LBR199-1"/>
    <s v="LBR199 UNPBF - UNPBF"/>
    <s v="199.2.3.3"/>
    <s v="Development learning publications and visibility materials"/>
    <s v="UNPBF"/>
    <s v="1.3.0"/>
    <s v="Services"/>
    <s v="1.3"/>
    <s v="Services"/>
    <x v="0"/>
    <x v="0"/>
    <s v="R"/>
    <s v="Income &amp; Expenditure"/>
    <x v="0"/>
  </r>
  <r>
    <s v="48500"/>
    <s v="Other direct costs"/>
    <s v="CPV2205050:  Printing and Binding of Booklets - She can Lead Too"/>
    <n v="665"/>
    <s v="USD"/>
    <x v="15"/>
    <d v="2022-05-03T00:00:00"/>
    <s v="CA"/>
    <n v="11002210"/>
    <s v="LBR199"/>
    <s v="UNPBF"/>
    <s v="LBR199-1"/>
    <s v="LBR199 UNPBF - UNPBF"/>
    <s v="199.2.3.3"/>
    <s v="Development learning publications and visibility materials"/>
    <s v="UNPBF"/>
    <s v="1.3.0"/>
    <s v="Services"/>
    <s v="1.3"/>
    <s v="Services"/>
    <x v="0"/>
    <x v="0"/>
    <s v="R"/>
    <s v="Income &amp; Expenditure"/>
    <x v="0"/>
  </r>
  <r>
    <s v="48500"/>
    <s v="Other direct costs"/>
    <s v="Liquidation from W/ Advance on CPV2205031  ( Francis Kortie ( Travelling Perdiem &amp; Accommodation)"/>
    <n v="843"/>
    <s v="USD"/>
    <x v="15"/>
    <d v="2022-05-13T00:00:00"/>
    <s v="CA"/>
    <n v="11002299"/>
    <s v="LBR199"/>
    <s v="UNPBF"/>
    <s v="LBR199-1"/>
    <s v="LBR199 UNPBF - UNPBF"/>
    <s v="199.179.15"/>
    <s v="MEAL Activities"/>
    <s v="UNPBF"/>
    <s v="6.1.0"/>
    <s v="Monitoring and Evaluation"/>
    <s v="6.1"/>
    <s v="Monitoring and Evaluation"/>
    <x v="2"/>
    <x v="2"/>
    <s v="R"/>
    <s v="Income &amp; Expenditure"/>
    <x v="0"/>
  </r>
  <r>
    <s v="48500"/>
    <s v="Other direct costs"/>
    <s v="Liquidation on CPV 2204002 ( Gbeme Horace Killie)  Review and feed back session in communities  with women groups and CSO"/>
    <n v="7815"/>
    <s v="USD"/>
    <x v="15"/>
    <d v="2022-05-23T00:00:00"/>
    <s v="CA"/>
    <n v="11002148"/>
    <s v="LBR199"/>
    <s v="UNPBF"/>
    <s v="LBR199-1"/>
    <s v="LBR199 UNPBF - UNPBF"/>
    <s v="199.2.3.2"/>
    <s v="Review and feedback sessions in communities with women's groups and CSOs"/>
    <s v="UNPBF"/>
    <s v="1.3.0"/>
    <s v="Services"/>
    <s v="1.3"/>
    <s v="Services"/>
    <x v="0"/>
    <x v="0"/>
    <s v="R"/>
    <s v="Income &amp; Expenditure"/>
    <x v="0"/>
  </r>
  <r>
    <s v="48500"/>
    <s v="Other direct costs"/>
    <s v="000000022005953:Trainticket Driebergen-Brussel Alycke Slomp"/>
    <n v="63.12"/>
    <s v="USD"/>
    <x v="15"/>
    <d v="2022-05-27T00:00:00"/>
    <s v="GL"/>
    <n v="11002219"/>
    <s v="LBR199"/>
    <s v="UNPBF"/>
    <s v="LBR199-1"/>
    <s v="LBR199 UNPBF - UNPBF"/>
    <s v="199.993"/>
    <s v="Inernational Travel"/>
    <s v="UNPBF"/>
    <s v="1.3.0"/>
    <s v="Services"/>
    <s v="1.3"/>
    <s v="Services"/>
    <x v="0"/>
    <x v="0"/>
    <s v="R"/>
    <s v="Income &amp; Expenditure"/>
    <x v="0"/>
  </r>
  <r>
    <s v="48500"/>
    <s v="Other direct costs"/>
    <s v="000000022005955:Laboratory Test for Alycke Slomp LBR199 Consultant"/>
    <n v="1026.8"/>
    <s v="USD"/>
    <x v="15"/>
    <d v="2022-05-27T00:00:00"/>
    <s v="GL"/>
    <n v="11002220"/>
    <s v="LBR199"/>
    <s v="UNPBF"/>
    <s v="LBR199-1"/>
    <s v="LBR199 UNPBF - UNPBF"/>
    <s v="199.993"/>
    <s v="Inernational Travel"/>
    <s v="UNPBF"/>
    <s v="1.3.0"/>
    <s v="Services"/>
    <s v="1.3"/>
    <s v="Services"/>
    <x v="0"/>
    <x v="0"/>
    <s v="R"/>
    <s v="Income &amp; Expenditure"/>
    <x v="0"/>
  </r>
  <r>
    <s v="48500"/>
    <s v="Other direct costs"/>
    <s v="Activities for local authorities and traditional leaders"/>
    <n v="157.28"/>
    <s v="USD"/>
    <x v="15"/>
    <d v="2022-05-27T00:00:00"/>
    <s v="GL"/>
    <n v="11002305"/>
    <s v="LBR199"/>
    <s v="UNPBF"/>
    <s v="LBR199-1"/>
    <s v="LBR199 UNPBF - UNPBF"/>
    <s v="199.2.3.1"/>
    <s v="County workshops with women’s groups and local authorities and traditional leaders"/>
    <s v="UNPBF"/>
    <s v="1.3.0"/>
    <s v="Services"/>
    <s v="1.3"/>
    <s v="Services"/>
    <x v="0"/>
    <x v="0"/>
    <s v="R"/>
    <s v="Income &amp; Expenditure"/>
    <x v="0"/>
  </r>
  <r>
    <s v="48500"/>
    <s v="Other direct costs"/>
    <s v="Activities for women organisation"/>
    <n v="288.33999999999997"/>
    <s v="USD"/>
    <x v="15"/>
    <d v="2022-05-27T00:00:00"/>
    <s v="GL"/>
    <n v="11002305"/>
    <s v="LBR199"/>
    <s v="UNPBF"/>
    <s v="LBR199-1"/>
    <s v="LBR199 UNPBF - UNPBF"/>
    <s v="199.2.3.5"/>
    <s v="Learning event with local led women organizations per county"/>
    <s v="UNPBF"/>
    <s v="1.3.0"/>
    <s v="Services"/>
    <s v="1.3"/>
    <s v="Services"/>
    <x v="0"/>
    <x v="0"/>
    <s v="R"/>
    <s v="Income &amp; Expenditure"/>
    <x v="0"/>
  </r>
  <r>
    <s v="48500"/>
    <s v="Other direct costs"/>
    <s v="Rev of #11002220 000000022005955:Laboratory Test for Alycke Slomp LBR199 Consultant"/>
    <n v="-1026.8"/>
    <s v="USD"/>
    <x v="15"/>
    <d v="2022-05-27T00:00:00"/>
    <s v="GL"/>
    <n v="11003002"/>
    <s v="LBR199"/>
    <s v="UNPBF"/>
    <s v="LBR199-1"/>
    <s v="LBR199 UNPBF - UNPBF"/>
    <s v="199.993"/>
    <s v="Inernational Travel"/>
    <s v="UNPBF"/>
    <s v="1.3.0"/>
    <s v="Services"/>
    <s v="1.3"/>
    <s v="Services"/>
    <x v="0"/>
    <x v="0"/>
    <s v="R"/>
    <s v="Income &amp; Expenditure"/>
    <x v="0"/>
  </r>
  <r>
    <s v="48500"/>
    <s v="Other direct costs"/>
    <s v="CHQ ECO 01634846:     80% payment on Hall Rental  - Learning &amp; Experiencing sharing workshop"/>
    <n v="1600"/>
    <s v="USD"/>
    <x v="15"/>
    <d v="2022-05-30T00:00:00"/>
    <s v="BT"/>
    <n v="11002172"/>
    <s v="LBR199"/>
    <s v="UNPBF"/>
    <s v="LBR199-1"/>
    <s v="LBR199 UNPBF - UNPBF"/>
    <s v="199.2.2.3"/>
    <s v="County workshops in which women’s groups share learning (one workshop per county)"/>
    <s v="UNPBF"/>
    <s v="1.3.0"/>
    <s v="Services"/>
    <s v="1.3"/>
    <s v="Services"/>
    <x v="0"/>
    <x v="0"/>
    <s v="R"/>
    <s v="Income &amp; Expenditure"/>
    <x v="0"/>
  </r>
  <r>
    <s v="48500"/>
    <s v="Other direct costs"/>
    <s v="CHQ ECO 01634846:     80% payment on Participant Feeding - Learning &amp; Experiencing sharing workshop"/>
    <n v="5240"/>
    <s v="USD"/>
    <x v="15"/>
    <d v="2022-05-30T00:00:00"/>
    <s v="BT"/>
    <n v="11002172"/>
    <s v="LBR199"/>
    <s v="UNPBF"/>
    <s v="LBR199-1"/>
    <s v="LBR199 UNPBF - UNPBF"/>
    <s v="199.2.3.2"/>
    <s v="Review and feedback sessions in communities with women's groups and CSOs"/>
    <s v="UNPBF"/>
    <s v="1.3.0"/>
    <s v="Services"/>
    <s v="1.3"/>
    <s v="Services"/>
    <x v="0"/>
    <x v="0"/>
    <s v="R"/>
    <s v="Income &amp; Expenditure"/>
    <x v="0"/>
  </r>
  <r>
    <s v="48500"/>
    <s v="Other direct costs"/>
    <s v="CHQ ECO 01634846:     80% payment on Participant Accommodation - Learning &amp; Experiencing sharing workshop"/>
    <n v="9600"/>
    <s v="USD"/>
    <x v="15"/>
    <d v="2022-05-30T00:00:00"/>
    <s v="BT"/>
    <n v="11002172"/>
    <s v="LBR199"/>
    <s v="UNPBF"/>
    <s v="LBR199-1"/>
    <s v="LBR199 UNPBF - UNPBF"/>
    <s v="199.2.3.2"/>
    <s v="Review and feedback sessions in communities with women's groups and CSOs"/>
    <s v="UNPBF"/>
    <s v="1.3.0"/>
    <s v="Services"/>
    <s v="1.3"/>
    <s v="Services"/>
    <x v="0"/>
    <x v="0"/>
    <s v="R"/>
    <s v="Income &amp; Expenditure"/>
    <x v="0"/>
  </r>
  <r>
    <s v="48500"/>
    <s v="Other direct costs"/>
    <s v="CHQ UBA 00907987:  80%  on Contract - Repertoire -"/>
    <n v="972"/>
    <s v="USD"/>
    <x v="15"/>
    <d v="2022-05-30T00:00:00"/>
    <s v="BT"/>
    <n v="11002176"/>
    <s v="LBR199"/>
    <s v="UNPBF"/>
    <s v="LBR199-1"/>
    <s v="LBR199 UNPBF - UNPBF"/>
    <s v="199.2.3.2"/>
    <s v="Review and feedback sessions in communities with women's groups and CSOs"/>
    <s v="UNPBF"/>
    <s v="1.3.0"/>
    <s v="Services"/>
    <s v="1.3"/>
    <s v="Services"/>
    <x v="0"/>
    <x v="0"/>
    <s v="R"/>
    <s v="Income &amp; Expenditure"/>
    <x v="0"/>
  </r>
  <r>
    <s v="48500"/>
    <s v="Other direct costs"/>
    <s v="CPV2206070:  Burial materials &amp; Contribution ( memorial service)"/>
    <n v="300"/>
    <s v="USD"/>
    <x v="6"/>
    <d v="2022-06-01T00:00:00"/>
    <s v="CA"/>
    <n v="11002343"/>
    <s v="LBR199"/>
    <s v="UNPBF"/>
    <s v="LBR199-1"/>
    <s v="LBR199 UNPBF - UNPBF"/>
    <s v="199.2.1.1"/>
    <s v="Inception, launch and coordination"/>
    <s v="UNPBF"/>
    <s v="1.3.0"/>
    <s v="Services"/>
    <s v="1.3"/>
    <s v="Services"/>
    <x v="0"/>
    <x v="0"/>
    <s v="R"/>
    <s v="Income &amp; Expenditure"/>
    <x v="0"/>
  </r>
  <r>
    <s v="48500"/>
    <s v="Other direct costs"/>
    <s v="CPV2206014:  Travelling perdiem &amp; Snack for  Women Group visit"/>
    <n v="330"/>
    <s v="USD"/>
    <x v="6"/>
    <d v="2022-06-01T00:00:00"/>
    <s v="CA"/>
    <n v="11002343"/>
    <s v="LBR199"/>
    <s v="UNPBF"/>
    <s v="LBR199-1"/>
    <s v="LBR199 UNPBF - UNPBF"/>
    <s v="199.2.3.3"/>
    <s v="Development learning publications and visibility materials"/>
    <s v="UNPBF"/>
    <s v="1.3.0"/>
    <s v="Services"/>
    <s v="1.3"/>
    <s v="Services"/>
    <x v="0"/>
    <x v="0"/>
    <s v="R"/>
    <s v="Income &amp; Expenditure"/>
    <x v="0"/>
  </r>
  <r>
    <s v="48500"/>
    <s v="Other direct costs"/>
    <s v="CPV2206007:  Printing of Large Size Banner - Women Group Meeting"/>
    <n v="350"/>
    <s v="USD"/>
    <x v="6"/>
    <d v="2022-06-01T00:00:00"/>
    <s v="CA"/>
    <n v="11002343"/>
    <s v="LBR199"/>
    <s v="UNPBF"/>
    <s v="LBR199-1"/>
    <s v="LBR199 UNPBF - UNPBF"/>
    <s v="199.2.2.2"/>
    <s v="Supervision appreciative inquiry visits women's groups"/>
    <s v="UNPBF"/>
    <s v="1.3.0"/>
    <s v="Services"/>
    <s v="1.3"/>
    <s v="Services"/>
    <x v="0"/>
    <x v="0"/>
    <s v="R"/>
    <s v="Income &amp; Expenditure"/>
    <x v="0"/>
  </r>
  <r>
    <s v="48500"/>
    <s v="Other direct costs"/>
    <s v="CPV2206087: Perdiem  &amp; Accommodation - Coordination Meeting with key Stakeholders"/>
    <n v="350"/>
    <s v="USD"/>
    <x v="6"/>
    <d v="2022-06-01T00:00:00"/>
    <s v="CA"/>
    <n v="11002343"/>
    <s v="LBR199"/>
    <s v="UNPBF"/>
    <s v="LBR199-1"/>
    <s v="LBR199 UNPBF - UNPBF"/>
    <s v="199.2.1.1"/>
    <s v="Inception, launch and coordination"/>
    <s v="UNPBF"/>
    <s v="1.3.0"/>
    <s v="Services"/>
    <s v="1.3"/>
    <s v="Services"/>
    <x v="0"/>
    <x v="0"/>
    <s v="R"/>
    <s v="Income &amp; Expenditure"/>
    <x v="0"/>
  </r>
  <r>
    <s v="48500"/>
    <s v="Other direct costs"/>
    <s v="CPV2206034:  Printing of 45 pcs of  appreciative Inquiry materials  -"/>
    <n v="450"/>
    <s v="USD"/>
    <x v="6"/>
    <d v="2022-06-01T00:00:00"/>
    <s v="CA"/>
    <n v="11002343"/>
    <s v="LBR199"/>
    <s v="UNPBF"/>
    <s v="LBR199-1"/>
    <s v="LBR199 UNPBF - UNPBF"/>
    <s v="199.2.3.2"/>
    <s v="Review and feedback sessions in communities with women's groups and CSOs"/>
    <s v="UNPBF"/>
    <s v="1.3.0"/>
    <s v="Services"/>
    <s v="1.3"/>
    <s v="Services"/>
    <x v="0"/>
    <x v="0"/>
    <s v="R"/>
    <s v="Income &amp; Expenditure"/>
    <x v="0"/>
  </r>
  <r>
    <s v="48500"/>
    <s v="Other direct costs"/>
    <s v="CPV2206068:  Printing of Large and Medium size Banners -"/>
    <n v="625"/>
    <s v="USD"/>
    <x v="6"/>
    <d v="2022-06-01T00:00:00"/>
    <s v="CA"/>
    <n v="11002343"/>
    <s v="LBR199"/>
    <s v="UNPBF"/>
    <s v="LBR199-1"/>
    <s v="LBR199 UNPBF - UNPBF"/>
    <s v="199.2.1.3"/>
    <s v="Sensitize local women-led organizations on AI methodology"/>
    <s v="UNPBF"/>
    <s v="1.3.0"/>
    <s v="Services"/>
    <s v="1.3"/>
    <s v="Services"/>
    <x v="0"/>
    <x v="0"/>
    <s v="R"/>
    <s v="Income &amp; Expenditure"/>
    <x v="0"/>
  </r>
  <r>
    <s v="48500"/>
    <s v="Other direct costs"/>
    <s v="CPV2206001:  Printing of 50 set of Booklets"/>
    <n v="655"/>
    <s v="USD"/>
    <x v="6"/>
    <d v="2022-06-01T00:00:00"/>
    <s v="CA"/>
    <n v="11002343"/>
    <s v="LBR199"/>
    <s v="UNPBF"/>
    <s v="LBR199-1"/>
    <s v="LBR199 UNPBF - UNPBF"/>
    <s v="199.2.3.3"/>
    <s v="Development learning publications and visibility materials"/>
    <s v="UNPBF"/>
    <s v="1.3.0"/>
    <s v="Services"/>
    <s v="1.3"/>
    <s v="Services"/>
    <x v="0"/>
    <x v="0"/>
    <s v="R"/>
    <s v="Income &amp; Expenditure"/>
    <x v="0"/>
  </r>
  <r>
    <s v="48500"/>
    <s v="Other direct costs"/>
    <s v="CPV2206052:  Travelling Perdiem &amp; Accommodation for 3 person  - 5 days"/>
    <n v="900"/>
    <s v="USD"/>
    <x v="6"/>
    <d v="2022-06-01T00:00:00"/>
    <s v="CA"/>
    <n v="11002343"/>
    <s v="LBR199"/>
    <s v="UNPBF"/>
    <s v="LBR199-1"/>
    <s v="LBR199 UNPBF - UNPBF"/>
    <s v="199.2.2.2"/>
    <s v="Supervision appreciative inquiry visits women's groups"/>
    <s v="UNPBF"/>
    <s v="1.3.0"/>
    <s v="Services"/>
    <s v="1.3"/>
    <s v="Services"/>
    <x v="0"/>
    <x v="0"/>
    <s v="R"/>
    <s v="Income &amp; Expenditure"/>
    <x v="0"/>
  </r>
  <r>
    <s v="48500"/>
    <s v="Other direct costs"/>
    <s v="CHQ ECO 01634757:  Advertisement- End line evaluation -"/>
    <n v="375"/>
    <s v="USD"/>
    <x v="6"/>
    <d v="2022-06-02T00:00:00"/>
    <s v="BT"/>
    <n v="11002324"/>
    <s v="LBR199"/>
    <s v="UNPBF"/>
    <s v="LBR199-1"/>
    <s v="LBR199 UNPBF - UNPBF"/>
    <s v="199.180.1"/>
    <s v="End Evaluation"/>
    <s v="UNPBF"/>
    <s v="6.1.0"/>
    <s v="Monitoring and Evaluation"/>
    <s v="6.1"/>
    <s v="Monitoring and Evaluation"/>
    <x v="2"/>
    <x v="2"/>
    <s v="R"/>
    <s v="Income &amp; Expenditure"/>
    <x v="0"/>
  </r>
  <r>
    <s v="48500"/>
    <s v="Other direct costs"/>
    <s v="CHQ UBA 00907996:  Catering service - CSOs Training in Bong county - 262 participants for 5 Days"/>
    <n v="3930"/>
    <s v="USD"/>
    <x v="6"/>
    <d v="2022-06-02T00:00:00"/>
    <s v="BT"/>
    <n v="11002324"/>
    <s v="LBR199"/>
    <s v="UNPBF"/>
    <s v="LBR199-1"/>
    <s v="LBR199 UNPBF - UNPBF"/>
    <s v="199.2.3.2"/>
    <s v="Review and feedback sessions in communities with women's groups and CSOs"/>
    <s v="UNPBF"/>
    <s v="1.3.0"/>
    <s v="Services"/>
    <s v="1.3"/>
    <s v="Services"/>
    <x v="0"/>
    <x v="0"/>
    <s v="R"/>
    <s v="Income &amp; Expenditure"/>
    <x v="0"/>
  </r>
  <r>
    <s v="48500"/>
    <s v="Other direct costs"/>
    <s v="CHQ ECO 01634756:  20% Final Stage payment - Catering service and Accommodation"/>
    <n v="4110"/>
    <s v="USD"/>
    <x v="6"/>
    <d v="2022-06-02T00:00:00"/>
    <s v="BT"/>
    <n v="11002324"/>
    <s v="LBR199"/>
    <s v="UNPBF"/>
    <s v="LBR199-1"/>
    <s v="LBR199 UNPBF - UNPBF"/>
    <s v="199.2.3.2"/>
    <s v="Review and feedback sessions in communities with women's groups and CSOs"/>
    <s v="UNPBF"/>
    <s v="1.3.0"/>
    <s v="Services"/>
    <s v="1.3"/>
    <s v="Services"/>
    <x v="0"/>
    <x v="0"/>
    <s v="R"/>
    <s v="Income &amp; Expenditure"/>
    <x v="0"/>
  </r>
  <r>
    <s v="48500"/>
    <s v="Other direct costs"/>
    <s v="000000011006414:NLD to SSU Support PD&amp;S AdeHaan-Slomp 15 days Q2 2022 April-May"/>
    <n v="7265.7"/>
    <s v="USD"/>
    <x v="6"/>
    <d v="2022-06-28T00:00:00"/>
    <s v="GL"/>
    <n v="11002328"/>
    <s v="LBR199"/>
    <s v="UNPBF"/>
    <s v="LBR199-1"/>
    <s v="LBR199 UNPBF - UNPBF"/>
    <s v="199.993"/>
    <s v="Inernational Travel"/>
    <s v="UNPBF"/>
    <s v="1.3.0"/>
    <s v="Services"/>
    <s v="1.3"/>
    <s v="Services"/>
    <x v="0"/>
    <x v="0"/>
    <s v="R"/>
    <s v="Income &amp; Expenditure"/>
    <x v="0"/>
  </r>
  <r>
    <s v="48500"/>
    <s v="Other direct costs"/>
    <s v="Bank transfer fee - April 2022"/>
    <n v="1401.33"/>
    <s v="USD"/>
    <x v="6"/>
    <d v="2022-06-28T00:00:00"/>
    <s v="GL"/>
    <n v="11002376"/>
    <s v="LBR199"/>
    <s v="UNPBF"/>
    <s v="LBR199-1"/>
    <s v="LBR199 UNPBF - UNPBF"/>
    <s v="199.178.19"/>
    <s v="Bank Transfer Fees"/>
    <s v="UNPBF"/>
    <s v="6.7.0"/>
    <s v="Financial Services (incl. Bank fees)"/>
    <s v="6.7"/>
    <s v="Financial Services (incl. Bank fees)"/>
    <x v="2"/>
    <x v="2"/>
    <s v="R"/>
    <s v="Income &amp; Expenditure"/>
    <x v="0"/>
  </r>
  <r>
    <s v="48500"/>
    <s v="Other direct costs"/>
    <s v="2021 Institutional audit accrued cost"/>
    <n v="650"/>
    <s v="USD"/>
    <x v="6"/>
    <d v="2022-06-28T00:00:00"/>
    <s v="GL"/>
    <n v="11002382"/>
    <s v="LBR199"/>
    <s v="UNPBF"/>
    <s v="LBR199-1"/>
    <s v="LBR199 UNPBF - UNPBF"/>
    <s v="199.181.1"/>
    <s v="Independent Audit"/>
    <s v="UNPBF"/>
    <s v="6.2.0"/>
    <s v="Project Audit"/>
    <s v="6.2"/>
    <s v="Project Audit"/>
    <x v="2"/>
    <x v="2"/>
    <s v="R"/>
    <s v="Income &amp; Expenditure"/>
    <x v="0"/>
  </r>
  <r>
    <s v="48500"/>
    <s v="Other direct costs"/>
    <s v="CVP2207012:  Travelling perdiem &amp; accommodation"/>
    <n v="460"/>
    <s v="USD"/>
    <x v="7"/>
    <d v="2022-07-05T00:00:00"/>
    <s v="CA"/>
    <n v="11002550"/>
    <s v="LBR199"/>
    <s v="UNPBF"/>
    <s v="LBR199-1"/>
    <s v="LBR199 UNPBF - UNPBF"/>
    <s v="199.2.3.3"/>
    <s v="Development learning publications and visibility materials"/>
    <s v="UNPBF"/>
    <s v="1.3.0"/>
    <s v="Services"/>
    <s v="1.3"/>
    <s v="Services"/>
    <x v="0"/>
    <x v="0"/>
    <s v="R"/>
    <s v="Income &amp; Expenditure"/>
    <x v="0"/>
  </r>
  <r>
    <s v="48500"/>
    <s v="Other direct costs"/>
    <s v="CPV2207027:  1st  Stage payment for Transcription"/>
    <n v="60"/>
    <s v="USD"/>
    <x v="7"/>
    <d v="2022-07-07T00:00:00"/>
    <s v="CA"/>
    <n v="11002545"/>
    <s v="LBR199"/>
    <s v="UNPBF"/>
    <s v="LBR199-1"/>
    <s v="LBR199 UNPBF - UNPBF"/>
    <s v="199.179.15"/>
    <s v="MEAL Activities"/>
    <s v="UNPBF"/>
    <s v="6.1.0"/>
    <s v="Monitoring and Evaluation"/>
    <s v="6.1"/>
    <s v="Monitoring and Evaluation"/>
    <x v="2"/>
    <x v="2"/>
    <s v="R"/>
    <s v="Income &amp; Expenditure"/>
    <x v="0"/>
  </r>
  <r>
    <s v="48500"/>
    <s v="Other direct costs"/>
    <s v="CPV2207046:  Final stage payment for Transcription"/>
    <n v="60"/>
    <s v="USD"/>
    <x v="7"/>
    <d v="2022-07-07T00:00:00"/>
    <s v="CA"/>
    <n v="11002545"/>
    <s v="LBR199"/>
    <s v="UNPBF"/>
    <s v="LBR199-1"/>
    <s v="LBR199 UNPBF - UNPBF"/>
    <s v="199.179.15"/>
    <s v="MEAL Activities"/>
    <s v="UNPBF"/>
    <s v="6.1.0"/>
    <s v="Monitoring and Evaluation"/>
    <s v="6.1"/>
    <s v="Monitoring and Evaluation"/>
    <x v="2"/>
    <x v="2"/>
    <s v="R"/>
    <s v="Income &amp; Expenditure"/>
    <x v="0"/>
  </r>
  <r>
    <s v="48500"/>
    <s v="Other direct costs"/>
    <s v="CPV2207015: Travelling perdiem &amp; Accommodation"/>
    <n v="270"/>
    <s v="USD"/>
    <x v="7"/>
    <d v="2022-07-07T00:00:00"/>
    <s v="CA"/>
    <n v="11002545"/>
    <s v="LBR199"/>
    <s v="UNPBF"/>
    <s v="LBR199-1"/>
    <s v="LBR199 UNPBF - UNPBF"/>
    <s v="199.2.1.7"/>
    <s v="Supervision appreciative inquiry visits key actors"/>
    <s v="UNPBF"/>
    <s v="1.3.0"/>
    <s v="Services"/>
    <s v="1.3"/>
    <s v="Services"/>
    <x v="0"/>
    <x v="0"/>
    <s v="R"/>
    <s v="Income &amp; Expenditure"/>
    <x v="0"/>
  </r>
  <r>
    <s v="48500"/>
    <s v="Other direct costs"/>
    <s v="CPV2207063:  Travelling perdiem &amp; Accommodations -"/>
    <n v="270"/>
    <s v="USD"/>
    <x v="7"/>
    <d v="2022-07-07T00:00:00"/>
    <s v="CA"/>
    <n v="11002545"/>
    <s v="LBR199"/>
    <s v="UNPBF"/>
    <s v="LBR199-1"/>
    <s v="LBR199 UNPBF - UNPBF"/>
    <s v="199.2.3.5"/>
    <s v="Learning event with local led women organizations per county"/>
    <s v="UNPBF"/>
    <s v="1.3.0"/>
    <s v="Services"/>
    <s v="1.3"/>
    <s v="Services"/>
    <x v="0"/>
    <x v="0"/>
    <s v="R"/>
    <s v="Income &amp; Expenditure"/>
    <x v="0"/>
  </r>
  <r>
    <s v="48500"/>
    <s v="Other direct costs"/>
    <s v="CPV2207032:  Overnight Feeding and Transportation for participant"/>
    <n v="350"/>
    <s v="USD"/>
    <x v="7"/>
    <d v="2022-07-07T00:00:00"/>
    <s v="CA"/>
    <n v="11002545"/>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PV2207037:  Training of CSO on Data Collection  &amp; Perdiem"/>
    <n v="440"/>
    <s v="USD"/>
    <x v="7"/>
    <d v="2022-07-07T00:00:00"/>
    <s v="CA"/>
    <n v="11002545"/>
    <s v="LBR199"/>
    <s v="UNPBF"/>
    <s v="LBR199-1"/>
    <s v="LBR199 UNPBF - UNPBF"/>
    <s v="199.179.15"/>
    <s v="MEAL Activities"/>
    <s v="UNPBF"/>
    <s v="6.1.0"/>
    <s v="Monitoring and Evaluation"/>
    <s v="6.1"/>
    <s v="Monitoring and Evaluation"/>
    <x v="2"/>
    <x v="2"/>
    <s v="R"/>
    <s v="Income &amp; Expenditure"/>
    <x v="0"/>
  </r>
  <r>
    <s v="48500"/>
    <s v="Other direct costs"/>
    <s v="CPV2207033;  Printing of Booklets"/>
    <n v="455"/>
    <s v="USD"/>
    <x v="7"/>
    <d v="2022-07-07T00:00:00"/>
    <s v="CA"/>
    <n v="11002545"/>
    <s v="LBR199"/>
    <s v="UNPBF"/>
    <s v="LBR199-1"/>
    <s v="LBR199 UNPBF - UNPBF"/>
    <s v="199.2.3.3"/>
    <s v="Development learning publications and visibility materials"/>
    <s v="UNPBF"/>
    <s v="1.3.0"/>
    <s v="Services"/>
    <s v="1.3"/>
    <s v="Services"/>
    <x v="0"/>
    <x v="0"/>
    <s v="R"/>
    <s v="Income &amp; Expenditure"/>
    <x v="0"/>
  </r>
  <r>
    <s v="48500"/>
    <s v="Other direct costs"/>
    <s v="CPV2207012:  Travelling perdiem &amp; Accommodation"/>
    <n v="560"/>
    <s v="USD"/>
    <x v="7"/>
    <d v="2022-07-07T00:00:00"/>
    <s v="CA"/>
    <n v="11002545"/>
    <s v="LBR199"/>
    <s v="UNPBF"/>
    <s v="LBR199-1"/>
    <s v="LBR199 UNPBF - UNPBF"/>
    <s v="199.2.3.3"/>
    <s v="Development learning publications and visibility materials"/>
    <s v="UNPBF"/>
    <s v="1.3.0"/>
    <s v="Services"/>
    <s v="1.3"/>
    <s v="Services"/>
    <x v="0"/>
    <x v="0"/>
    <s v="R"/>
    <s v="Income &amp; Expenditure"/>
    <x v="0"/>
  </r>
  <r>
    <s v="48500"/>
    <s v="Other direct costs"/>
    <s v="CPV2207028:  Printing of Booklet and Assorted Visibility materials"/>
    <n v="600"/>
    <s v="USD"/>
    <x v="7"/>
    <d v="2022-07-07T00:00:00"/>
    <s v="CA"/>
    <n v="11002545"/>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PV2207005:  Printing of  booklets - 50 Copies"/>
    <n v="650"/>
    <s v="USD"/>
    <x v="7"/>
    <d v="2022-07-07T00:00:00"/>
    <s v="CA"/>
    <n v="11002545"/>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PV2207002:  Travelling perdiem &amp; Accommodation  - 3 persons"/>
    <n v="900"/>
    <s v="USD"/>
    <x v="7"/>
    <d v="2022-07-07T00:00:00"/>
    <s v="CA"/>
    <n v="11002545"/>
    <s v="LBR199"/>
    <s v="UNPBF"/>
    <s v="LBR199-1"/>
    <s v="LBR199 UNPBF - UNPBF"/>
    <s v="199.2.3.5"/>
    <s v="Learning event with local led women organizations per county"/>
    <s v="UNPBF"/>
    <s v="1.3.0"/>
    <s v="Services"/>
    <s v="1.3"/>
    <s v="Services"/>
    <x v="0"/>
    <x v="0"/>
    <s v="R"/>
    <s v="Income &amp; Expenditure"/>
    <x v="0"/>
  </r>
  <r>
    <s v="48500"/>
    <s v="Other direct costs"/>
    <s v="CPV2207064:  Monitoring visit to key Actors and Blockers"/>
    <n v="900"/>
    <s v="USD"/>
    <x v="7"/>
    <d v="2022-07-07T00:00:00"/>
    <s v="CA"/>
    <n v="11002545"/>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PV2207054:  Transportation &amp; Accommodation for CSOs"/>
    <n v="1000"/>
    <s v="USD"/>
    <x v="7"/>
    <d v="2022-07-07T00:00:00"/>
    <s v="CA"/>
    <n v="11002545"/>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PV2207032:  Over night Feeding for participants"/>
    <n v="350"/>
    <s v="USD"/>
    <x v="7"/>
    <d v="2022-07-07T00:00:00"/>
    <s v="CA"/>
    <n v="11002552"/>
    <s v="LBR199"/>
    <s v="UNPBF"/>
    <s v="LBR199-1"/>
    <s v="LBR199 UNPBF - UNPBF"/>
    <s v="199.2.3.1"/>
    <s v="County workshops with women’s groups and local authorities and traditional leaders"/>
    <s v="UNPBF"/>
    <s v="1.3.0"/>
    <s v="Services"/>
    <s v="1.3"/>
    <s v="Services"/>
    <x v="0"/>
    <x v="0"/>
    <s v="R"/>
    <s v="Income &amp; Expenditure"/>
    <x v="0"/>
  </r>
  <r>
    <s v="48500"/>
    <s v="Other direct costs"/>
    <s v="Pymt for vehicle battery ZOA 16"/>
    <n v="150"/>
    <s v="USD"/>
    <x v="7"/>
    <d v="2022-07-28T00:00:00"/>
    <s v="GL"/>
    <n v="11002599"/>
    <s v="LBR199"/>
    <s v="UNPBF"/>
    <s v="LBR199-1"/>
    <s v="LBR199 UNPBF - UNPBF"/>
    <s v="199.995"/>
    <s v="Vehicle Running Costs"/>
    <s v="UNPBF"/>
    <s v="4.3.0"/>
    <s v="Vehicle running cost"/>
    <s v="4.3"/>
    <s v="Vehicle running cost"/>
    <x v="4"/>
    <x v="4"/>
    <s v="R"/>
    <s v="Income &amp; Expenditure"/>
    <x v="0"/>
  </r>
  <r>
    <s v="48500"/>
    <s v="Other direct costs"/>
    <s v="Pymt for vehicle repairs cost for ZOA16"/>
    <n v="255"/>
    <s v="USD"/>
    <x v="7"/>
    <d v="2022-07-28T00:00:00"/>
    <s v="GL"/>
    <n v="11002599"/>
    <s v="LBR199"/>
    <s v="UNPBF"/>
    <s v="LBR199-1"/>
    <s v="LBR199 UNPBF - UNPBF"/>
    <s v="199.995"/>
    <s v="Vehicle Running Costs"/>
    <s v="UNPBF"/>
    <s v="4.3.0"/>
    <s v="Vehicle running cost"/>
    <s v="4.3"/>
    <s v="Vehicle running cost"/>
    <x v="4"/>
    <x v="4"/>
    <s v="R"/>
    <s v="Income &amp; Expenditure"/>
    <x v="0"/>
  </r>
  <r>
    <s v="48500"/>
    <s v="Other direct costs"/>
    <s v="Vehicle support cost on activities implementation"/>
    <n v="960"/>
    <s v="USD"/>
    <x v="7"/>
    <d v="2022-07-28T00:00:00"/>
    <s v="GL"/>
    <n v="11002726"/>
    <s v="LBR199"/>
    <s v="UNPBF"/>
    <s v="LBR199-1"/>
    <s v="LBR199 UNPBF - UNPBF"/>
    <s v="199.179.15"/>
    <s v="MEAL Activities"/>
    <s v="UNPBF"/>
    <s v="6.1.0"/>
    <s v="Monitoring and Evaluation"/>
    <s v="6.1"/>
    <s v="Monitoring and Evaluation"/>
    <x v="2"/>
    <x v="2"/>
    <s v="R"/>
    <s v="Income &amp; Expenditure"/>
    <x v="0"/>
  </r>
  <r>
    <s v="48500"/>
    <s v="Other direct costs"/>
    <s v="Vehicle support cost on activities implementation"/>
    <n v="550"/>
    <s v="USD"/>
    <x v="7"/>
    <d v="2022-07-28T00:00:00"/>
    <s v="GL"/>
    <n v="11002726"/>
    <s v="LBR199"/>
    <s v="UNPBF"/>
    <s v="LBR199-1"/>
    <s v="LBR199 UNPBF - UNPBF"/>
    <s v="199.2.3.5"/>
    <s v="Learning event with local led women organizations per county"/>
    <s v="UNPBF"/>
    <s v="1.3.0"/>
    <s v="Services"/>
    <s v="1.3"/>
    <s v="Services"/>
    <x v="0"/>
    <x v="0"/>
    <s v="R"/>
    <s v="Income &amp; Expenditure"/>
    <x v="0"/>
  </r>
  <r>
    <s v="48500"/>
    <s v="Other direct costs"/>
    <s v="Vehicle support cost on activities implementation"/>
    <n v="566.19000000000005"/>
    <s v="USD"/>
    <x v="7"/>
    <d v="2022-07-28T00:00:00"/>
    <s v="GL"/>
    <n v="11002726"/>
    <s v="LBR199"/>
    <s v="UNPBF"/>
    <s v="LBR199-1"/>
    <s v="LBR199 UNPBF - UNPBF"/>
    <s v="199.2.2.3"/>
    <s v="County workshops in which women’s groups share learning (one workshop per county)"/>
    <s v="UNPBF"/>
    <s v="1.3.0"/>
    <s v="Services"/>
    <s v="1.3"/>
    <s v="Services"/>
    <x v="0"/>
    <x v="0"/>
    <s v="R"/>
    <s v="Income &amp; Expenditure"/>
    <x v="0"/>
  </r>
  <r>
    <s v="48500"/>
    <s v="Other direct costs"/>
    <s v="Pymt for transportation"/>
    <n v="90"/>
    <s v="USD"/>
    <x v="7"/>
    <d v="2022-07-29T00:00:00"/>
    <s v="GL"/>
    <n v="11002616"/>
    <s v="LBR199"/>
    <s v="UNPBF"/>
    <s v="LBR199-1"/>
    <s v="LBR199 UNPBF - UNPBF"/>
    <s v="199.2.3.2"/>
    <s v="Review and feedback sessions in communities with women's groups and CSOs"/>
    <s v="UNPBF"/>
    <s v="1.3.0"/>
    <s v="Services"/>
    <s v="1.3"/>
    <s v="Services"/>
    <x v="0"/>
    <x v="0"/>
    <s v="R"/>
    <s v="Income &amp; Expenditure"/>
    <x v="0"/>
  </r>
  <r>
    <s v="48500"/>
    <s v="Other direct costs"/>
    <s v="Pymt for feeding &amp; tranportation"/>
    <n v="350"/>
    <s v="USD"/>
    <x v="7"/>
    <d v="2022-07-29T00:00:00"/>
    <s v="GL"/>
    <n v="11002616"/>
    <s v="LBR199"/>
    <s v="UNPBF"/>
    <s v="LBR199-1"/>
    <s v="LBR199 UNPBF - UNPBF"/>
    <s v="199.2.3.2"/>
    <s v="Review and feedback sessions in communities with women's groups and CSOs"/>
    <s v="UNPBF"/>
    <s v="1.3.0"/>
    <s v="Services"/>
    <s v="1.3"/>
    <s v="Services"/>
    <x v="0"/>
    <x v="0"/>
    <s v="R"/>
    <s v="Income &amp; Expenditure"/>
    <x v="0"/>
  </r>
  <r>
    <s v="48500"/>
    <s v="Other direct costs"/>
    <s v="Pymt for travelling, perdiem &amp;accomodation"/>
    <n v="560"/>
    <s v="USD"/>
    <x v="7"/>
    <d v="2022-07-29T00:00:00"/>
    <s v="GL"/>
    <n v="11002616"/>
    <s v="LBR199"/>
    <s v="UNPBF"/>
    <s v="LBR199-1"/>
    <s v="LBR199 UNPBF - UNPBF"/>
    <s v="199.2.2.2"/>
    <s v="Supervision appreciative inquiry visits women's groups"/>
    <s v="UNPBF"/>
    <s v="1.3.0"/>
    <s v="Services"/>
    <s v="1.3"/>
    <s v="Services"/>
    <x v="0"/>
    <x v="0"/>
    <s v="R"/>
    <s v="Income &amp; Expenditure"/>
    <x v="0"/>
  </r>
  <r>
    <s v="48500"/>
    <s v="Other direct costs"/>
    <s v="Bank transfer fee"/>
    <n v="25"/>
    <s v="USD"/>
    <x v="7"/>
    <d v="2022-07-29T00:00:00"/>
    <s v="GL"/>
    <n v="11002620"/>
    <s v="LBR199"/>
    <s v="UNPBF"/>
    <s v="LBR199-1"/>
    <s v="LBR199 UNPBF - UNPBF"/>
    <s v="199.178.19"/>
    <s v="Bank Transfer Fees"/>
    <s v="UNPBF"/>
    <s v="6.7.0"/>
    <s v="Financial Services (incl. Bank fees)"/>
    <s v="6.7"/>
    <s v="Financial Services (incl. Bank fees)"/>
    <x v="2"/>
    <x v="2"/>
    <s v="R"/>
    <s v="Income &amp; Expenditure"/>
    <x v="0"/>
  </r>
  <r>
    <s v="48500"/>
    <s v="Other direct costs"/>
    <s v="Rev of tablets cost"/>
    <n v="-344.25"/>
    <s v="USD"/>
    <x v="7"/>
    <d v="2022-07-29T00:00:00"/>
    <s v="GL"/>
    <n v="11002689"/>
    <s v="LBR199"/>
    <s v="UNPBF"/>
    <s v="LBR199-1"/>
    <s v="LBR199 UNPBF - UNPBF"/>
    <s v="199.179.14"/>
    <s v="Tablets"/>
    <s v="UNPBF"/>
    <s v="4.6.0"/>
    <s v="Depreciation others"/>
    <s v="4.6"/>
    <s v="Depreciation others"/>
    <x v="4"/>
    <x v="4"/>
    <s v="R"/>
    <s v="Income &amp; Expenditure"/>
    <x v="0"/>
  </r>
  <r>
    <s v="48500"/>
    <s v="Other direct costs"/>
    <s v="Rev of cost on laptop for MEAL"/>
    <n v="-102.42"/>
    <s v="USD"/>
    <x v="7"/>
    <d v="2022-07-29T00:00:00"/>
    <s v="GL"/>
    <n v="11002689"/>
    <s v="LBR199"/>
    <s v="UNPBF"/>
    <s v="LBR199-1"/>
    <s v="LBR199 UNPBF - UNPBF"/>
    <s v="199.179.13"/>
    <s v="Laptop MEAL"/>
    <s v="UNPBF"/>
    <s v="4.6.0"/>
    <s v="Depreciation others"/>
    <s v="4.6"/>
    <s v="Depreciation others"/>
    <x v="4"/>
    <x v="4"/>
    <s v="R"/>
    <s v="Income &amp; Expenditure"/>
    <x v="0"/>
  </r>
  <r>
    <s v="48500"/>
    <s v="Other direct costs"/>
    <s v="Allocation of cost to MEAL activities"/>
    <n v="102.42"/>
    <s v="USD"/>
    <x v="7"/>
    <d v="2022-07-29T00:00:00"/>
    <s v="GL"/>
    <n v="11002689"/>
    <s v="LBR199"/>
    <s v="UNPBF"/>
    <s v="LBR199-1"/>
    <s v="LBR199 UNPBF - UNPBF"/>
    <s v="199.179.15"/>
    <s v="MEAL Activities"/>
    <s v="UNPBF"/>
    <s v="6.1.0"/>
    <s v="Monitoring and Evaluation"/>
    <s v="6.1"/>
    <s v="Monitoring and Evaluation"/>
    <x v="2"/>
    <x v="2"/>
    <s v="R"/>
    <s v="Income &amp; Expenditure"/>
    <x v="0"/>
  </r>
  <r>
    <s v="48500"/>
    <s v="Other direct costs"/>
    <s v="Allocation of cost on tablets"/>
    <n v="344.25"/>
    <s v="USD"/>
    <x v="7"/>
    <d v="2022-07-29T00:00:00"/>
    <s v="GL"/>
    <n v="11002689"/>
    <s v="LBR199"/>
    <s v="UNPBF"/>
    <s v="LBR199-1"/>
    <s v="LBR199 UNPBF - UNPBF"/>
    <s v="199.179.16"/>
    <s v="Accountability Systems"/>
    <s v="UNPBF"/>
    <s v="6.1.0"/>
    <s v="Monitoring and Evaluation"/>
    <s v="6.1"/>
    <s v="Monitoring and Evaluation"/>
    <x v="2"/>
    <x v="2"/>
    <s v="R"/>
    <s v="Income &amp; Expenditure"/>
    <x v="0"/>
  </r>
  <r>
    <s v="48500"/>
    <s v="Other direct costs"/>
    <s v="Distribution 130 story books - Bong county women"/>
    <n v="500"/>
    <s v="USD"/>
    <x v="8"/>
    <d v="2022-08-08T00:00:00"/>
    <s v="GL"/>
    <n v="11002625"/>
    <s v="LBR199"/>
    <s v="UNPBF"/>
    <s v="LBR199-1"/>
    <s v="LBR199 UNPBF - UNPBF"/>
    <s v="199.2.1.2"/>
    <s v="Develop and document AI methodology and materials"/>
    <s v="UNPBF"/>
    <s v="1.3.0"/>
    <s v="Services"/>
    <s v="1.3"/>
    <s v="Services"/>
    <x v="0"/>
    <x v="0"/>
    <s v="R"/>
    <s v="Income &amp; Expenditure"/>
    <x v="0"/>
  </r>
  <r>
    <s v="48500"/>
    <s v="Other direct costs"/>
    <s v="Distribution 130 story books - Impact Girls"/>
    <n v="500"/>
    <s v="USD"/>
    <x v="8"/>
    <d v="2022-08-08T00:00:00"/>
    <s v="GL"/>
    <n v="11002625"/>
    <s v="LBR199"/>
    <s v="UNPBF"/>
    <s v="LBR199-1"/>
    <s v="LBR199 UNPBF - UNPBF"/>
    <s v="199.2.1.2"/>
    <s v="Develop and document AI methodology and materials"/>
    <s v="UNPBF"/>
    <s v="1.3.0"/>
    <s v="Services"/>
    <s v="1.3"/>
    <s v="Services"/>
    <x v="0"/>
    <x v="0"/>
    <s v="R"/>
    <s v="Income &amp; Expenditure"/>
    <x v="0"/>
  </r>
  <r>
    <s v="48500"/>
    <s v="Other direct costs"/>
    <s v="Distribution 130 story books - Rural Women"/>
    <n v="500"/>
    <s v="USD"/>
    <x v="8"/>
    <d v="2022-08-08T00:00:00"/>
    <s v="GL"/>
    <n v="11002625"/>
    <s v="LBR199"/>
    <s v="UNPBF"/>
    <s v="LBR199-1"/>
    <s v="LBR199 UNPBF - UNPBF"/>
    <s v="199.2.1.2"/>
    <s v="Develop and document AI methodology and materials"/>
    <s v="UNPBF"/>
    <s v="1.3.0"/>
    <s v="Services"/>
    <s v="1.3"/>
    <s v="Services"/>
    <x v="0"/>
    <x v="0"/>
    <s v="R"/>
    <s v="Income &amp; Expenditure"/>
    <x v="0"/>
  </r>
  <r>
    <s v="48500"/>
    <s v="Other direct costs"/>
    <s v="Distribution 130 story books - YWCA"/>
    <n v="500"/>
    <s v="USD"/>
    <x v="8"/>
    <d v="2022-08-08T00:00:00"/>
    <s v="GL"/>
    <n v="11002625"/>
    <s v="LBR199"/>
    <s v="UNPBF"/>
    <s v="LBR199-1"/>
    <s v="LBR199 UNPBF - UNPBF"/>
    <s v="199.2.1.2"/>
    <s v="Develop and document AI methodology and materials"/>
    <s v="UNPBF"/>
    <s v="1.3.0"/>
    <s v="Services"/>
    <s v="1.3"/>
    <s v="Services"/>
    <x v="0"/>
    <x v="0"/>
    <s v="R"/>
    <s v="Income &amp; Expenditure"/>
    <x v="0"/>
  </r>
  <r>
    <s v="48500"/>
    <s v="Other direct costs"/>
    <s v="CHQ UBA 00964566:  Office Canon printer-"/>
    <n v="390"/>
    <s v="USD"/>
    <x v="8"/>
    <d v="2022-08-09T00:00:00"/>
    <s v="BT"/>
    <n v="11002633"/>
    <s v="LBR199"/>
    <s v="UNPBF"/>
    <s v="LBR199-1"/>
    <s v="LBR199 UNPBF - UNPBF"/>
    <s v="199.2.1.1"/>
    <s v="Inception, launch and coordination"/>
    <s v="UNPBF"/>
    <s v="1.3.0"/>
    <s v="Services"/>
    <s v="1.3"/>
    <s v="Services"/>
    <x v="0"/>
    <x v="0"/>
    <s v="R"/>
    <s v="Income &amp; Expenditure"/>
    <x v="0"/>
  </r>
  <r>
    <s v="48500"/>
    <s v="Other direct costs"/>
    <s v="CHQ UBA 00964560:  Office Chairs - 2 Sets"/>
    <n v="500"/>
    <s v="USD"/>
    <x v="8"/>
    <d v="2022-08-09T00:00:00"/>
    <s v="BT"/>
    <n v="11002633"/>
    <s v="LBR199"/>
    <s v="UNPBF"/>
    <s v="LBR199-1"/>
    <s v="LBR199 UNPBF - UNPBF"/>
    <s v="199.2.1.1"/>
    <s v="Inception, launch and coordination"/>
    <s v="UNPBF"/>
    <s v="1.3.0"/>
    <s v="Services"/>
    <s v="1.3"/>
    <s v="Services"/>
    <x v="0"/>
    <x v="0"/>
    <s v="R"/>
    <s v="Income &amp; Expenditure"/>
    <x v="0"/>
  </r>
  <r>
    <s v="48500"/>
    <s v="Other direct costs"/>
    <s v="CHQ UBA 00964565:  Office projector - 1 set"/>
    <n v="750"/>
    <s v="USD"/>
    <x v="8"/>
    <d v="2022-08-09T00:00:00"/>
    <s v="BT"/>
    <n v="11002633"/>
    <s v="LBR199"/>
    <s v="UNPBF"/>
    <s v="LBR199-1"/>
    <s v="LBR199 UNPBF - UNPBF"/>
    <s v="199.2.1.1"/>
    <s v="Inception, launch and coordination"/>
    <s v="UNPBF"/>
    <s v="1.3.0"/>
    <s v="Services"/>
    <s v="1.3"/>
    <s v="Services"/>
    <x v="0"/>
    <x v="0"/>
    <s v="R"/>
    <s v="Income &amp; Expenditure"/>
    <x v="0"/>
  </r>
  <r>
    <s v="48500"/>
    <s v="Other direct costs"/>
    <s v="CHQ ECO 011538450: 1st. Stage payment  for the printing of 800 Booklets"/>
    <n v="2850"/>
    <s v="USD"/>
    <x v="8"/>
    <d v="2022-08-09T00:00:00"/>
    <s v="BT"/>
    <n v="11002633"/>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HQ UBA 00964574:  Final stage payment for Printing of 800 Booklet (Contracts)"/>
    <n v="2850"/>
    <s v="USD"/>
    <x v="8"/>
    <d v="2022-08-09T00:00:00"/>
    <s v="BT"/>
    <n v="11002633"/>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HQ ECO 01634794: Catering contract -  to feed 150  participants"/>
    <n v="3750"/>
    <s v="USD"/>
    <x v="8"/>
    <d v="2022-08-09T00:00:00"/>
    <s v="BT"/>
    <n v="11002633"/>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HQ UBA 00964574:  Final stage payment for Printing of 800 Booklet (Contracts)"/>
    <n v="-2850"/>
    <s v="USD"/>
    <x v="8"/>
    <d v="2022-08-09T00:00:00"/>
    <s v="BT"/>
    <n v="11002687"/>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HQ UBA 00964574:  Final stage payment for Printing of 800 Booklet (Contracts) Corr"/>
    <n v="-2850"/>
    <s v="USD"/>
    <x v="8"/>
    <d v="2022-08-09T00:00:00"/>
    <s v="BT"/>
    <n v="11002687"/>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HQ UBA 00964574: Final stage payment for Printing of 800 Booklet (Contracts"/>
    <n v="2850"/>
    <s v="USD"/>
    <x v="8"/>
    <d v="2022-08-09T00:00:00"/>
    <s v="BT"/>
    <n v="11002697"/>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Development/printing of the appreciative enquiry methodology materials"/>
    <n v="2750"/>
    <s v="USD"/>
    <x v="8"/>
    <d v="2022-08-10T00:00:00"/>
    <s v="GL"/>
    <n v="11002737"/>
    <s v="LBR199"/>
    <s v="UNPBF"/>
    <s v="LBR199-1"/>
    <s v="LBR199 UNPBF - UNPBF"/>
    <s v="199.2.1.2"/>
    <s v="Develop and document AI methodology and materials"/>
    <s v="UNPBF"/>
    <s v="1.3.0"/>
    <s v="Services"/>
    <s v="1.3"/>
    <s v="Services"/>
    <x v="0"/>
    <x v="0"/>
    <s v="R"/>
    <s v="Income &amp; Expenditure"/>
    <x v="0"/>
  </r>
  <r>
    <s v="48500"/>
    <s v="Other direct costs"/>
    <s v="Transportation for participants on AL Meeting in Monrovia (first set)"/>
    <n v="937.5"/>
    <s v="USD"/>
    <x v="8"/>
    <d v="2022-08-15T00:00:00"/>
    <s v="GL"/>
    <n v="11002733"/>
    <s v="LBR199"/>
    <s v="UNPBF"/>
    <s v="LBR199-1"/>
    <s v="LBR199 UNPBF - UNPBF"/>
    <s v="199.2.2.2"/>
    <s v="Supervision appreciative inquiry visits women's groups"/>
    <s v="UNPBF"/>
    <s v="1.3.0"/>
    <s v="Services"/>
    <s v="1.3"/>
    <s v="Services"/>
    <x v="0"/>
    <x v="0"/>
    <s v="R"/>
    <s v="Income &amp; Expenditure"/>
    <x v="0"/>
  </r>
  <r>
    <s v="48500"/>
    <s v="Other direct costs"/>
    <s v="Transportation for participants on AL Meeting in Monrovia (Second set)"/>
    <n v="937.5"/>
    <s v="USD"/>
    <x v="8"/>
    <d v="2022-08-15T00:00:00"/>
    <s v="GL"/>
    <n v="11002733"/>
    <s v="LBR199"/>
    <s v="UNPBF"/>
    <s v="LBR199-1"/>
    <s v="LBR199 UNPBF - UNPBF"/>
    <s v="199.2.2.2"/>
    <s v="Supervision appreciative inquiry visits women's groups"/>
    <s v="UNPBF"/>
    <s v="1.3.0"/>
    <s v="Services"/>
    <s v="1.3"/>
    <s v="Services"/>
    <x v="0"/>
    <x v="0"/>
    <s v="R"/>
    <s v="Income &amp; Expenditure"/>
    <x v="0"/>
  </r>
  <r>
    <s v="48500"/>
    <s v="Other direct costs"/>
    <s v="Food items for women group and blockers --- Monsterado - Chacolate city, careburgs and bental community"/>
    <n v="1000"/>
    <s v="USD"/>
    <x v="8"/>
    <d v="2022-08-15T00:00:00"/>
    <s v="GL"/>
    <n v="11002734"/>
    <s v="LBR199"/>
    <s v="UNPBF"/>
    <s v="LBR199-1"/>
    <s v="LBR199 UNPBF - UNPBF"/>
    <s v="199.2.2.2"/>
    <s v="Supervision appreciative inquiry visits women's groups"/>
    <s v="UNPBF"/>
    <s v="1.3.0"/>
    <s v="Services"/>
    <s v="1.3"/>
    <s v="Services"/>
    <x v="0"/>
    <x v="0"/>
    <s v="R"/>
    <s v="Income &amp; Expenditure"/>
    <x v="0"/>
  </r>
  <r>
    <s v="48500"/>
    <s v="Other direct costs"/>
    <s v="Food items for women group and blockers --- Monsterado - Chacolate city, Gbachop and king gray community"/>
    <n v="1000"/>
    <s v="USD"/>
    <x v="8"/>
    <d v="2022-08-15T00:00:00"/>
    <s v="GL"/>
    <n v="11002734"/>
    <s v="LBR199"/>
    <s v="UNPBF"/>
    <s v="LBR199-1"/>
    <s v="LBR199 UNPBF - UNPBF"/>
    <s v="199.2.1.6"/>
    <s v="Implementation 48 AI visits with key blocking actors by local women led organizations (6 per key actor)"/>
    <s v="UNPBF"/>
    <s v="1.3.0"/>
    <s v="Services"/>
    <s v="1.3"/>
    <s v="Services"/>
    <x v="0"/>
    <x v="0"/>
    <s v="R"/>
    <s v="Income &amp; Expenditure"/>
    <x v="0"/>
  </r>
  <r>
    <s v="48500"/>
    <s v="Other direct costs"/>
    <s v="Food items for women group and blockers --- Monsterado - westpoint and parker corner community"/>
    <n v="1000"/>
    <s v="USD"/>
    <x v="8"/>
    <d v="2022-08-15T00:00:00"/>
    <s v="GL"/>
    <n v="11002734"/>
    <s v="LBR199"/>
    <s v="UNPBF"/>
    <s v="LBR199-1"/>
    <s v="LBR199 UNPBF - UNPBF"/>
    <s v="199.2.2.2"/>
    <s v="Supervision appreciative inquiry visits women's groups"/>
    <s v="UNPBF"/>
    <s v="1.3.0"/>
    <s v="Services"/>
    <s v="1.3"/>
    <s v="Services"/>
    <x v="0"/>
    <x v="0"/>
    <s v="R"/>
    <s v="Income &amp; Expenditure"/>
    <x v="0"/>
  </r>
  <r>
    <s v="48500"/>
    <s v="Other direct costs"/>
    <s v="Food items for women group and blockers --- Bong -  Blameyea, chief quarter and milloner quarter community"/>
    <n v="1000"/>
    <s v="USD"/>
    <x v="8"/>
    <d v="2022-08-15T00:00:00"/>
    <s v="GL"/>
    <n v="11002735"/>
    <s v="LBR199"/>
    <s v="UNPBF"/>
    <s v="LBR199-1"/>
    <s v="LBR199 UNPBF - UNPBF"/>
    <s v="199.2.1.6"/>
    <s v="Implementation 48 AI visits with key blocking actors by local women led organizations (6 per key actor)"/>
    <s v="UNPBF"/>
    <s v="1.3.0"/>
    <s v="Services"/>
    <s v="1.3"/>
    <s v="Services"/>
    <x v="0"/>
    <x v="0"/>
    <s v="R"/>
    <s v="Income &amp; Expenditure"/>
    <x v="0"/>
  </r>
  <r>
    <s v="48500"/>
    <s v="Other direct costs"/>
    <s v="Food items for women group and blockers --- Bong - kornie and gbatala  community"/>
    <n v="1000"/>
    <s v="USD"/>
    <x v="8"/>
    <d v="2022-08-15T00:00:00"/>
    <s v="GL"/>
    <n v="11002735"/>
    <s v="LBR199"/>
    <s v="UNPBF"/>
    <s v="LBR199-1"/>
    <s v="LBR199 UNPBF - UNPBF"/>
    <s v="199.2.1.6"/>
    <s v="Implementation 48 AI visits with key blocking actors by local women led organizations (6 per key actor)"/>
    <s v="UNPBF"/>
    <s v="1.3.0"/>
    <s v="Services"/>
    <s v="1.3"/>
    <s v="Services"/>
    <x v="0"/>
    <x v="0"/>
    <s v="R"/>
    <s v="Income &amp; Expenditure"/>
    <x v="0"/>
  </r>
  <r>
    <s v="48500"/>
    <s v="Other direct costs"/>
    <s v="Food items for women group and blockers --- Bong - Suakoko, Jeannepleta and Duta  community"/>
    <n v="1000"/>
    <s v="USD"/>
    <x v="8"/>
    <d v="2022-08-15T00:00:00"/>
    <s v="GL"/>
    <n v="11002735"/>
    <s v="LBR199"/>
    <s v="UNPBF"/>
    <s v="LBR199-1"/>
    <s v="LBR199 UNPBF - UNPBF"/>
    <s v="199.2.1.6"/>
    <s v="Implementation 48 AI visits with key blocking actors by local women led organizations (6 per key actor)"/>
    <s v="UNPBF"/>
    <s v="1.3.0"/>
    <s v="Services"/>
    <s v="1.3"/>
    <s v="Services"/>
    <x v="0"/>
    <x v="0"/>
    <s v="R"/>
    <s v="Income &amp; Expenditure"/>
    <x v="0"/>
  </r>
  <r>
    <s v="48500"/>
    <s v="Other direct costs"/>
    <s v="CPV2208014: Final stage payment for rapporteur"/>
    <n v="243"/>
    <s v="USD"/>
    <x v="8"/>
    <d v="2022-08-17T00:00:00"/>
    <s v="CA"/>
    <n v="11002650"/>
    <s v="LBR199"/>
    <s v="UNPBF"/>
    <s v="LBR199-1"/>
    <s v="LBR199 UNPBF - UNPBF"/>
    <s v="199.2.3.2"/>
    <s v="Review and feedback sessions in communities with women's groups and CSOs"/>
    <s v="UNPBF"/>
    <s v="1.3.0"/>
    <s v="Services"/>
    <s v="1.3"/>
    <s v="Services"/>
    <x v="0"/>
    <x v="0"/>
    <s v="R"/>
    <s v="Income &amp; Expenditure"/>
    <x v="0"/>
  </r>
  <r>
    <s v="48500"/>
    <s v="Other direct costs"/>
    <s v="CPV2208037:  Printing of Banner"/>
    <n v="250"/>
    <s v="USD"/>
    <x v="8"/>
    <d v="2022-08-17T00:00:00"/>
    <s v="CA"/>
    <n v="11002650"/>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PV2208017:  Printing &amp; Photocopying  of Assorted Training materials"/>
    <n v="375"/>
    <s v="USD"/>
    <x v="8"/>
    <d v="2022-08-17T00:00:00"/>
    <s v="CA"/>
    <n v="11002650"/>
    <s v="LBR199"/>
    <s v="UNPBF"/>
    <s v="LBR199-1"/>
    <s v="LBR199 UNPBF - UNPBF"/>
    <s v="199.2.1.7"/>
    <s v="Supervision appreciative inquiry visits key actors"/>
    <s v="UNPBF"/>
    <s v="1.3.0"/>
    <s v="Services"/>
    <s v="1.3"/>
    <s v="Services"/>
    <x v="0"/>
    <x v="0"/>
    <s v="R"/>
    <s v="Income &amp; Expenditure"/>
    <x v="0"/>
  </r>
  <r>
    <s v="48500"/>
    <s v="Other direct costs"/>
    <s v="CPV2208036:  Travelling perdiem &amp; Accommodation"/>
    <n v="480"/>
    <s v="USD"/>
    <x v="8"/>
    <d v="2022-08-17T00:00:00"/>
    <s v="CA"/>
    <n v="11002650"/>
    <s v="LBR199"/>
    <s v="UNPBF"/>
    <s v="LBR199-1"/>
    <s v="LBR199 UNPBF - UNPBF"/>
    <s v="199.2.3.4"/>
    <s v="Support/follow up on implementation solutions"/>
    <s v="UNPBF"/>
    <s v="1.3.0"/>
    <s v="Services"/>
    <s v="1.3"/>
    <s v="Services"/>
    <x v="0"/>
    <x v="0"/>
    <s v="R"/>
    <s v="Income &amp; Expenditure"/>
    <x v="0"/>
  </r>
  <r>
    <s v="48500"/>
    <s v="Other direct costs"/>
    <s v="CPV2208047:  Follow up  visit"/>
    <n v="600"/>
    <s v="USD"/>
    <x v="8"/>
    <d v="2022-08-17T00:00:00"/>
    <s v="CA"/>
    <n v="11002650"/>
    <s v="LBR199"/>
    <s v="UNPBF"/>
    <s v="LBR199-1"/>
    <s v="LBR199 UNPBF - UNPBF"/>
    <s v="199.2.3.4"/>
    <s v="Support/follow up on implementation solutions"/>
    <s v="UNPBF"/>
    <s v="1.3.0"/>
    <s v="Services"/>
    <s v="1.3"/>
    <s v="Services"/>
    <x v="0"/>
    <x v="0"/>
    <s v="R"/>
    <s v="Income &amp; Expenditure"/>
    <x v="0"/>
  </r>
  <r>
    <s v="48500"/>
    <s v="Other direct costs"/>
    <s v="CPV2208050:  Printing of Booklets"/>
    <n v="650"/>
    <s v="USD"/>
    <x v="8"/>
    <d v="2022-08-17T00:00:00"/>
    <s v="CA"/>
    <n v="11002650"/>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PV2208027:  Travelling perdiem &amp; Accommodation  for 3 staff"/>
    <n v="690"/>
    <s v="USD"/>
    <x v="8"/>
    <d v="2022-08-17T00:00:00"/>
    <s v="CA"/>
    <n v="11002650"/>
    <s v="LBR199"/>
    <s v="UNPBF"/>
    <s v="LBR199-1"/>
    <s v="LBR199 UNPBF - UNPBF"/>
    <s v="199.2.3.4"/>
    <s v="Support/follow up on implementation solutions"/>
    <s v="UNPBF"/>
    <s v="1.3.0"/>
    <s v="Services"/>
    <s v="1.3"/>
    <s v="Services"/>
    <x v="0"/>
    <x v="0"/>
    <s v="R"/>
    <s v="Income &amp; Expenditure"/>
    <x v="0"/>
  </r>
  <r>
    <s v="48500"/>
    <s v="Other direct costs"/>
    <s v="CPV2208033:  Perdiem &amp; Accommodation  - Monitoring visit - 2 personas"/>
    <n v="740"/>
    <s v="USD"/>
    <x v="8"/>
    <d v="2022-08-17T00:00:00"/>
    <s v="CA"/>
    <n v="11002650"/>
    <s v="LBR199"/>
    <s v="UNPBF"/>
    <s v="LBR199-1"/>
    <s v="LBR199 UNPBF - UNPBF"/>
    <s v="199.2.1.7"/>
    <s v="Supervision appreciative inquiry visits key actors"/>
    <s v="UNPBF"/>
    <s v="1.3.0"/>
    <s v="Services"/>
    <s v="1.3"/>
    <s v="Services"/>
    <x v="0"/>
    <x v="0"/>
    <s v="R"/>
    <s v="Income &amp; Expenditure"/>
    <x v="0"/>
  </r>
  <r>
    <s v="48500"/>
    <s v="Other direct costs"/>
    <s v="CPV2208035:  Participants feeding"/>
    <n v="750"/>
    <s v="USD"/>
    <x v="8"/>
    <d v="2022-08-17T00:00:00"/>
    <s v="CA"/>
    <n v="11002650"/>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PV2208049:  Overnight Travelling &amp; Accommodation"/>
    <n v="880"/>
    <s v="USD"/>
    <x v="8"/>
    <d v="2022-08-17T00:00:00"/>
    <s v="CA"/>
    <n v="11002650"/>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PV2208046:  Feeding &amp; Transportation   for participants in 8 communities"/>
    <n v="950"/>
    <s v="USD"/>
    <x v="8"/>
    <d v="2022-08-17T00:00:00"/>
    <s v="CA"/>
    <n v="11002650"/>
    <s v="LBR199"/>
    <s v="UNPBF"/>
    <s v="LBR199-1"/>
    <s v="LBR199 UNPBF - UNPBF"/>
    <s v="199.2.3.4"/>
    <s v="Support/follow up on implementation solutions"/>
    <s v="UNPBF"/>
    <s v="1.3.0"/>
    <s v="Services"/>
    <s v="1.3"/>
    <s v="Services"/>
    <x v="0"/>
    <x v="0"/>
    <s v="R"/>
    <s v="Income &amp; Expenditure"/>
    <x v="0"/>
  </r>
  <r>
    <s v="48500"/>
    <s v="Other direct costs"/>
    <s v="CPV2208048:  Transportation for CSOs - &amp; Printing materials"/>
    <n v="960"/>
    <s v="USD"/>
    <x v="8"/>
    <d v="2022-08-17T00:00:00"/>
    <s v="CA"/>
    <n v="11002650"/>
    <s v="LBR199"/>
    <s v="UNPBF"/>
    <s v="LBR199-1"/>
    <s v="LBR199 UNPBF - UNPBF"/>
    <s v="199.2.3.4"/>
    <s v="Support/follow up on implementation solutions"/>
    <s v="UNPBF"/>
    <s v="1.3.0"/>
    <s v="Services"/>
    <s v="1.3"/>
    <s v="Services"/>
    <x v="0"/>
    <x v="0"/>
    <s v="R"/>
    <s v="Income &amp; Expenditure"/>
    <x v="0"/>
  </r>
  <r>
    <s v="48500"/>
    <s v="Other direct costs"/>
    <s v="CPV2208034:   Printing if Assorted Training materials"/>
    <n v="996"/>
    <s v="USD"/>
    <x v="8"/>
    <d v="2022-08-17T00:00:00"/>
    <s v="CA"/>
    <n v="11002650"/>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CPV2208028:  Workshop with Women groups and Local Authorities"/>
    <n v="5000"/>
    <s v="USD"/>
    <x v="8"/>
    <d v="2022-08-17T00:00:00"/>
    <s v="CA"/>
    <n v="11002650"/>
    <s v="LBR199"/>
    <s v="UNPBF"/>
    <s v="LBR199-1"/>
    <s v="LBR199 UNPBF - UNPBF"/>
    <s v="199.2.3.1"/>
    <s v="County workshops with women’s groups and local authorities and traditional leaders"/>
    <s v="UNPBF"/>
    <s v="1.3.0"/>
    <s v="Services"/>
    <s v="1.3"/>
    <s v="Services"/>
    <x v="0"/>
    <x v="0"/>
    <s v="R"/>
    <s v="Income &amp; Expenditure"/>
    <x v="0"/>
  </r>
  <r>
    <s v="48500"/>
    <s v="Other direct costs"/>
    <s v="LBR199 support cost to ZOA Institutional audit for 2022"/>
    <n v="1850"/>
    <s v="USD"/>
    <x v="8"/>
    <d v="2022-08-18T00:00:00"/>
    <s v="GL"/>
    <n v="11002542"/>
    <s v="LBR199"/>
    <s v="UNPBF"/>
    <s v="LBR199-1"/>
    <s v="LBR199 UNPBF - UNPBF"/>
    <s v="199.181.1"/>
    <s v="Independent Audit"/>
    <s v="UNPBF"/>
    <s v="6.2.0"/>
    <s v="Project Audit"/>
    <s v="6.2"/>
    <s v="Project Audit"/>
    <x v="2"/>
    <x v="2"/>
    <s v="R"/>
    <s v="Income &amp; Expenditure"/>
    <x v="0"/>
  </r>
  <r>
    <s v="48500"/>
    <s v="Other direct costs"/>
    <s v="End of project audit cost LBR199(ZOA/ABIC)_2021/2022"/>
    <n v="6500"/>
    <s v="USD"/>
    <x v="8"/>
    <d v="2022-08-18T00:00:00"/>
    <s v="GL"/>
    <n v="11002542"/>
    <s v="LBR199"/>
    <s v="UNPBF"/>
    <s v="LBR199-1"/>
    <s v="LBR199 UNPBF - UNPBF"/>
    <s v="199.181.1"/>
    <s v="Independent Audit"/>
    <s v="UNPBF"/>
    <s v="6.2.0"/>
    <s v="Project Audit"/>
    <s v="6.2"/>
    <s v="Project Audit"/>
    <x v="2"/>
    <x v="2"/>
    <s v="R"/>
    <s v="Income &amp; Expenditure"/>
    <x v="0"/>
  </r>
  <r>
    <s v="48500"/>
    <s v="Other direct costs"/>
    <s v="Pulling ZOA 25 out of the water with Jack truck Aug 2022"/>
    <n v="405"/>
    <s v="USD"/>
    <x v="8"/>
    <d v="2022-08-18T00:00:00"/>
    <s v="GL"/>
    <n v="11002823"/>
    <s v="LBR199"/>
    <s v="UNPBF"/>
    <s v="LBR199-1"/>
    <s v="LBR199 UNPBF - UNPBF"/>
    <s v="199.178.14"/>
    <s v="Office Maintenance &amp; Energy"/>
    <s v="UNPBF"/>
    <s v="1.2.0"/>
    <s v="Supplies &amp; Equipment"/>
    <s v="1.2"/>
    <s v="Supplies &amp; Equipment"/>
    <x v="0"/>
    <x v="0"/>
    <s v="R"/>
    <s v="Income &amp; Expenditure"/>
    <x v="0"/>
  </r>
  <r>
    <s v="48500"/>
    <s v="Other direct costs"/>
    <s v="Pymt for vehicle fuel"/>
    <n v="40"/>
    <s v="USD"/>
    <x v="8"/>
    <d v="2022-08-19T00:00:00"/>
    <s v="GL"/>
    <n v="11002600"/>
    <s v="LBR199"/>
    <s v="UNPBF"/>
    <s v="LBR199-1"/>
    <s v="LBR199 UNPBF - UNPBF"/>
    <s v="199.995"/>
    <s v="Vehicle Running Costs"/>
    <s v="UNPBF"/>
    <s v="4.3.0"/>
    <s v="Vehicle running cost"/>
    <s v="4.3"/>
    <s v="Vehicle running cost"/>
    <x v="4"/>
    <x v="4"/>
    <s v="R"/>
    <s v="Income &amp; Expenditure"/>
    <x v="0"/>
  </r>
  <r>
    <s v="48500"/>
    <s v="Other direct costs"/>
    <s v="Pymt for transportation and accomodation"/>
    <n v="180"/>
    <s v="USD"/>
    <x v="8"/>
    <d v="2022-08-19T00:00:00"/>
    <s v="GL"/>
    <n v="11002600"/>
    <s v="LBR199"/>
    <s v="UNPBF"/>
    <s v="LBR199-1"/>
    <s v="LBR199 UNPBF - UNPBF"/>
    <s v="199.2.2.2"/>
    <s v="Supervision appreciative inquiry visits women's groups"/>
    <s v="UNPBF"/>
    <s v="1.3.0"/>
    <s v="Services"/>
    <s v="1.3"/>
    <s v="Services"/>
    <x v="0"/>
    <x v="0"/>
    <s v="R"/>
    <s v="Income &amp; Expenditure"/>
    <x v="0"/>
  </r>
  <r>
    <s v="48500"/>
    <s v="Other direct costs"/>
    <s v="Pymt for transportation and accomodation"/>
    <n v="575"/>
    <s v="USD"/>
    <x v="8"/>
    <d v="2022-08-19T00:00:00"/>
    <s v="GL"/>
    <n v="11002600"/>
    <s v="LBR199"/>
    <s v="UNPBF"/>
    <s v="LBR199-1"/>
    <s v="LBR199 UNPBF - UNPBF"/>
    <s v="199.2.2.3"/>
    <s v="County workshops in which women’s groups share learning (one workshop per county)"/>
    <s v="UNPBF"/>
    <s v="1.3.0"/>
    <s v="Services"/>
    <s v="1.3"/>
    <s v="Services"/>
    <x v="0"/>
    <x v="0"/>
    <s v="R"/>
    <s v="Income &amp; Expenditure"/>
    <x v="0"/>
  </r>
  <r>
    <s v="48500"/>
    <s v="Other direct costs"/>
    <s v="Pymt for hall rental for actors workshop"/>
    <n v="510"/>
    <s v="USD"/>
    <x v="8"/>
    <d v="2022-08-19T00:00:00"/>
    <s v="GL"/>
    <n v="11002600"/>
    <s v="LBR199"/>
    <s v="UNPBF"/>
    <s v="LBR199-1"/>
    <s v="LBR199 UNPBF - UNPBF"/>
    <s v="199.2.3.1"/>
    <s v="County workshops with women’s groups and local authorities and traditional leaders"/>
    <s v="UNPBF"/>
    <s v="1.3.0"/>
    <s v="Services"/>
    <s v="1.3"/>
    <s v="Services"/>
    <x v="0"/>
    <x v="0"/>
    <s v="R"/>
    <s v="Income &amp; Expenditure"/>
    <x v="0"/>
  </r>
  <r>
    <s v="48500"/>
    <s v="Other direct costs"/>
    <s v="Pymt for dinner &amp; overnight stay"/>
    <n v="1251"/>
    <s v="USD"/>
    <x v="8"/>
    <d v="2022-08-19T00:00:00"/>
    <s v="GL"/>
    <n v="11002600"/>
    <s v="LBR199"/>
    <s v="UNPBF"/>
    <s v="LBR199-1"/>
    <s v="LBR199 UNPBF - UNPBF"/>
    <s v="199.2.2.3"/>
    <s v="County workshops in which women’s groups share learning (one workshop per county)"/>
    <s v="UNPBF"/>
    <s v="1.3.0"/>
    <s v="Services"/>
    <s v="1.3"/>
    <s v="Services"/>
    <x v="0"/>
    <x v="0"/>
    <s v="R"/>
    <s v="Income &amp; Expenditure"/>
    <x v="0"/>
  </r>
  <r>
    <s v="48500"/>
    <s v="Other direct costs"/>
    <s v="Pymt M&amp;E Training for CSO's"/>
    <n v="360"/>
    <s v="USD"/>
    <x v="8"/>
    <d v="2022-08-19T00:00:00"/>
    <s v="GL"/>
    <n v="11002600"/>
    <s v="LBR199"/>
    <s v="UNPBF"/>
    <s v="LBR199-1"/>
    <s v="LBR199 UNPBF - UNPBF"/>
    <s v="199.179.15"/>
    <s v="MEAL Activities"/>
    <s v="UNPBF"/>
    <s v="6.1.0"/>
    <s v="Monitoring and Evaluation"/>
    <s v="6.1"/>
    <s v="Monitoring and Evaluation"/>
    <x v="2"/>
    <x v="2"/>
    <s v="R"/>
    <s v="Income &amp; Expenditure"/>
    <x v="0"/>
  </r>
  <r>
    <s v="48500"/>
    <s v="Other direct costs"/>
    <s v="Pymt for hall rental and assorted materials"/>
    <n v="970"/>
    <s v="USD"/>
    <x v="8"/>
    <d v="2022-08-19T00:00:00"/>
    <s v="GL"/>
    <n v="11002600"/>
    <s v="LBR199"/>
    <s v="UNPBF"/>
    <s v="LBR199-1"/>
    <s v="LBR199 UNPBF - UNPBF"/>
    <s v="199.2.3.2"/>
    <s v="Review and feedback sessions in communities with women's groups and CSOs"/>
    <s v="UNPBF"/>
    <s v="1.3.0"/>
    <s v="Services"/>
    <s v="1.3"/>
    <s v="Services"/>
    <x v="0"/>
    <x v="0"/>
    <s v="R"/>
    <s v="Income &amp; Expenditure"/>
    <x v="0"/>
  </r>
  <r>
    <s v="48500"/>
    <s v="Other direct costs"/>
    <s v="Pymt on actors follow-up CTIVITIES"/>
    <n v="1025"/>
    <s v="USD"/>
    <x v="8"/>
    <d v="2022-08-19T00:00:00"/>
    <s v="GL"/>
    <n v="11002600"/>
    <s v="LBR199"/>
    <s v="UNPBF"/>
    <s v="LBR199-1"/>
    <s v="LBR199 UNPBF - UNPBF"/>
    <s v="199.2.1.7"/>
    <s v="Supervision appreciative inquiry visits key actors"/>
    <s v="UNPBF"/>
    <s v="1.3.0"/>
    <s v="Services"/>
    <s v="1.3"/>
    <s v="Services"/>
    <x v="0"/>
    <x v="0"/>
    <s v="R"/>
    <s v="Income &amp; Expenditure"/>
    <x v="0"/>
  </r>
  <r>
    <s v="48500"/>
    <s v="Other direct costs"/>
    <s v="Pymt for participants accomodation"/>
    <n v="4500"/>
    <s v="USD"/>
    <x v="8"/>
    <d v="2022-08-19T00:00:00"/>
    <s v="GL"/>
    <n v="11002600"/>
    <s v="LBR199"/>
    <s v="UNPBF"/>
    <s v="LBR199-1"/>
    <s v="LBR199 UNPBF - UNPBF"/>
    <s v="199.2.2.2"/>
    <s v="Supervision appreciative inquiry visits women's groups"/>
    <s v="UNPBF"/>
    <s v="1.3.0"/>
    <s v="Services"/>
    <s v="1.3"/>
    <s v="Services"/>
    <x v="0"/>
    <x v="0"/>
    <s v="R"/>
    <s v="Income &amp; Expenditure"/>
    <x v="0"/>
  </r>
  <r>
    <s v="48500"/>
    <s v="Other direct costs"/>
    <s v="Pymt for transportation and accomodation"/>
    <n v="1718"/>
    <s v="USD"/>
    <x v="8"/>
    <d v="2022-08-19T00:00:00"/>
    <s v="GL"/>
    <n v="11002600"/>
    <s v="LBR199"/>
    <s v="UNPBF"/>
    <s v="LBR199-1"/>
    <s v="LBR199 UNPBF - UNPBF"/>
    <s v="199.2.3.2"/>
    <s v="Review and feedback sessions in communities with women's groups and CSOs"/>
    <s v="UNPBF"/>
    <s v="1.3.0"/>
    <s v="Services"/>
    <s v="1.3"/>
    <s v="Services"/>
    <x v="0"/>
    <x v="0"/>
    <s v="R"/>
    <s v="Income &amp; Expenditure"/>
    <x v="0"/>
  </r>
  <r>
    <s v="48500"/>
    <s v="Other direct costs"/>
    <s v="Staff travelling perdiem  and accomodation"/>
    <n v="2320"/>
    <s v="USD"/>
    <x v="8"/>
    <d v="2022-08-19T00:00:00"/>
    <s v="GL"/>
    <n v="11002600"/>
    <s v="LBR199"/>
    <s v="UNPBF"/>
    <s v="LBR199-1"/>
    <s v="LBR199 UNPBF - UNPBF"/>
    <s v="199.2.2.3"/>
    <s v="County workshops in which women’s groups share learning (one workshop per county)"/>
    <s v="UNPBF"/>
    <s v="1.3.0"/>
    <s v="Services"/>
    <s v="1.3"/>
    <s v="Services"/>
    <x v="0"/>
    <x v="0"/>
    <s v="R"/>
    <s v="Income &amp; Expenditure"/>
    <x v="0"/>
  </r>
  <r>
    <s v="48500"/>
    <s v="Other direct costs"/>
    <s v="Pymt for participant overnight &amp; transportation"/>
    <n v="4320"/>
    <s v="USD"/>
    <x v="8"/>
    <d v="2022-08-19T00:00:00"/>
    <s v="GL"/>
    <n v="11002600"/>
    <s v="LBR199"/>
    <s v="UNPBF"/>
    <s v="LBR199-1"/>
    <s v="LBR199 UNPBF - UNPBF"/>
    <s v="199.2.2.3"/>
    <s v="County workshops in which women’s groups share learning (one workshop per county)"/>
    <s v="UNPBF"/>
    <s v="1.3.0"/>
    <s v="Services"/>
    <s v="1.3"/>
    <s v="Services"/>
    <x v="0"/>
    <x v="0"/>
    <s v="R"/>
    <s v="Income &amp; Expenditure"/>
    <x v="0"/>
  </r>
  <r>
    <s v="48500"/>
    <s v="Other direct costs"/>
    <s v="Pymt for travel allowance, accomodation &amp; transportation"/>
    <n v="6795"/>
    <s v="USD"/>
    <x v="8"/>
    <d v="2022-08-19T00:00:00"/>
    <s v="GL"/>
    <n v="11002600"/>
    <s v="LBR199"/>
    <s v="UNPBF"/>
    <s v="LBR199-1"/>
    <s v="LBR199 UNPBF - UNPBF"/>
    <s v="199.2.3.1"/>
    <s v="County workshops with women’s groups and local authorities and traditional leaders"/>
    <s v="UNPBF"/>
    <s v="1.3.0"/>
    <s v="Services"/>
    <s v="1.3"/>
    <s v="Services"/>
    <x v="0"/>
    <x v="0"/>
    <s v="R"/>
    <s v="Income &amp; Expenditure"/>
    <x v="0"/>
  </r>
  <r>
    <s v="48500"/>
    <s v="Other direct costs"/>
    <s v="Pymt for CSO's training activities"/>
    <n v="2745"/>
    <s v="USD"/>
    <x v="8"/>
    <d v="2022-08-19T00:00:00"/>
    <s v="GL"/>
    <n v="11002601"/>
    <s v="LBR199"/>
    <s v="UNPBF"/>
    <s v="LBR199-1"/>
    <s v="LBR199 UNPBF - UNPBF"/>
    <s v="199.2.3.5"/>
    <s v="Learning event with local led women organizations per county"/>
    <s v="UNPBF"/>
    <s v="1.3.0"/>
    <s v="Services"/>
    <s v="1.3"/>
    <s v="Services"/>
    <x v="0"/>
    <x v="0"/>
    <s v="R"/>
    <s v="Income &amp; Expenditure"/>
    <x v="0"/>
  </r>
  <r>
    <s v="48500"/>
    <s v="Other direct costs"/>
    <s v="Rev of liquidation"/>
    <n v="-2745"/>
    <s v="USD"/>
    <x v="8"/>
    <d v="2022-08-19T00:00:00"/>
    <s v="GL"/>
    <n v="11002602"/>
    <s v="LBR199"/>
    <s v="UNPBF"/>
    <s v="LBR199-1"/>
    <s v="LBR199 UNPBF - UNPBF"/>
    <s v="199.2.3.5"/>
    <s v="Learning event with local led women organizations per county"/>
    <s v="UNPBF"/>
    <s v="1.3.0"/>
    <s v="Services"/>
    <s v="1.3"/>
    <s v="Services"/>
    <x v="0"/>
    <x v="0"/>
    <s v="R"/>
    <s v="Income &amp; Expenditure"/>
    <x v="0"/>
  </r>
  <r>
    <s v="48500"/>
    <s v="Other direct costs"/>
    <s v="Pymt for CSO's training activities"/>
    <n v="2745"/>
    <s v="USD"/>
    <x v="8"/>
    <d v="2022-08-19T00:00:00"/>
    <s v="GL"/>
    <n v="11002603"/>
    <s v="LBR199"/>
    <s v="UNPBF"/>
    <s v="LBR199-1"/>
    <s v="LBR199 UNPBF - UNPBF"/>
    <s v="199.2.3.5"/>
    <s v="Learning event with local led women organizations per county"/>
    <s v="UNPBF"/>
    <s v="1.3.0"/>
    <s v="Services"/>
    <s v="1.3"/>
    <s v="Services"/>
    <x v="0"/>
    <x v="0"/>
    <s v="R"/>
    <s v="Income &amp; Expenditure"/>
    <x v="0"/>
  </r>
  <r>
    <s v="48500"/>
    <s v="Other direct costs"/>
    <s v="Final payment for printing of booklet"/>
    <n v="2850"/>
    <s v="USD"/>
    <x v="8"/>
    <d v="2022-08-19T00:00:00"/>
    <s v="GL"/>
    <n v="11002750"/>
    <s v="LBR199"/>
    <s v="UNPBF"/>
    <s v="LBR199-1"/>
    <s v="LBR199 UNPBF - UNPBF"/>
    <s v="199.1.1.3"/>
    <s v="Development training methodology and printing of training materials"/>
    <s v="UNPBF"/>
    <s v="1.6.0"/>
    <s v="Local Partner Support Costs"/>
    <s v="1.6"/>
    <s v="Local Partner Support Costs"/>
    <x v="0"/>
    <x v="0"/>
    <s v="R"/>
    <s v="Income &amp; Expenditure"/>
    <x v="0"/>
  </r>
  <r>
    <s v="48500"/>
    <s v="Other direct costs"/>
    <s v="Rev of cost on bank charges"/>
    <n v="-200"/>
    <s v="USD"/>
    <x v="8"/>
    <d v="2022-08-19T00:00:00"/>
    <s v="GL"/>
    <n v="11003008"/>
    <s v="LBR199"/>
    <s v="UNPBF"/>
    <s v="LBR199-1"/>
    <s v="LBR199 UNPBF - UNPBF"/>
    <s v="199.178.17"/>
    <s v="Bank Charges"/>
    <s v="UNPBF"/>
    <s v="6.7.0"/>
    <s v="Financial Services (incl. Bank fees)"/>
    <s v="6.7"/>
    <s v="Financial Services (incl. Bank fees)"/>
    <x v="2"/>
    <x v="2"/>
    <s v="R"/>
    <s v="Income &amp; Expenditure"/>
    <x v="0"/>
  </r>
  <r>
    <s v="48500"/>
    <s v="Other direct costs"/>
    <s v="Corr of cost on bank charges"/>
    <n v="200"/>
    <s v="USD"/>
    <x v="8"/>
    <d v="2022-08-19T00:00:00"/>
    <s v="GL"/>
    <n v="11003008"/>
    <s v="LBR199"/>
    <s v="UNPBF"/>
    <s v="LBR199-1"/>
    <s v="LBR199 UNPBF - UNPBF"/>
    <s v="199.178.18"/>
    <s v="Legal Services"/>
    <s v="UNPBF"/>
    <s v="6.6.0"/>
    <s v="Legal, registration and subscription fees"/>
    <s v="6.6"/>
    <s v="Legal, registration and subscription fees"/>
    <x v="2"/>
    <x v="2"/>
    <s v="R"/>
    <s v="Income &amp; Expenditure"/>
    <x v="0"/>
  </r>
  <r>
    <s v="48500"/>
    <s v="Other direct costs"/>
    <s v="Rev of Pymt for travel allowance, accomodation &amp; transportation"/>
    <n v="-6795"/>
    <s v="USD"/>
    <x v="8"/>
    <d v="2022-08-19T00:00:00"/>
    <s v="GL"/>
    <n v="11003013"/>
    <s v="LBR199"/>
    <s v="UNPBF"/>
    <s v="LBR199-1"/>
    <s v="LBR199 UNPBF - UNPBF"/>
    <s v="199.2.3.1"/>
    <s v="County workshops with women’s groups and local authorities and traditional leaders"/>
    <s v="UNPBF"/>
    <s v="1.3.0"/>
    <s v="Services"/>
    <s v="1.3"/>
    <s v="Services"/>
    <x v="0"/>
    <x v="0"/>
    <s v="R"/>
    <s v="Income &amp; Expenditure"/>
    <x v="0"/>
  </r>
  <r>
    <s v="48500"/>
    <s v="Other direct costs"/>
    <s v="Rev of CPV2208028:  Workshop with Women groups and Local Authorities"/>
    <n v="-5000"/>
    <s v="USD"/>
    <x v="8"/>
    <d v="2022-08-19T00:00:00"/>
    <s v="GL"/>
    <n v="11003013"/>
    <s v="LBR199"/>
    <s v="UNPBF"/>
    <s v="LBR199-1"/>
    <s v="LBR199 UNPBF - UNPBF"/>
    <s v="199.2.3.1"/>
    <s v="County workshops with women’s groups and local authorities and traditional leaders"/>
    <s v="UNPBF"/>
    <s v="1.3.0"/>
    <s v="Services"/>
    <s v="1.3"/>
    <s v="Services"/>
    <x v="0"/>
    <x v="0"/>
    <s v="R"/>
    <s v="Income &amp; Expenditure"/>
    <x v="0"/>
  </r>
  <r>
    <s v="48500"/>
    <s v="Other direct costs"/>
    <s v="Rev of CHQ ECO 01634794: Catering contract -  to feed 150  participants"/>
    <n v="-3750"/>
    <s v="USD"/>
    <x v="8"/>
    <d v="2022-08-19T00:00:00"/>
    <s v="GL"/>
    <n v="11003013"/>
    <s v="LBR199"/>
    <s v="UNPBF"/>
    <s v="LBR199-1"/>
    <s v="LBR199 UNPBF - UNPBF"/>
    <s v="199.2.3.1"/>
    <s v="County workshops with women’s groups and local authorities and traditional leaders"/>
    <s v="UNPBF"/>
    <s v="1.3.0"/>
    <s v="Services"/>
    <s v="1.3"/>
    <s v="Services"/>
    <x v="0"/>
    <x v="0"/>
    <s v="R"/>
    <s v="Income &amp; Expenditure"/>
    <x v="0"/>
  </r>
  <r>
    <s v="48500"/>
    <s v="Other direct costs"/>
    <s v="Corr of CHQ ECO 01634794: Catering contract -  to feed 150  participants"/>
    <n v="3750"/>
    <s v="USD"/>
    <x v="8"/>
    <d v="2022-08-19T00:00:00"/>
    <s v="GL"/>
    <n v="11003013"/>
    <s v="LBR199"/>
    <s v="UNPBF"/>
    <s v="LBR199-1"/>
    <s v="LBR199 UNPBF - UNPBF"/>
    <s v="199.2.1.7"/>
    <s v="Supervision appreciative inquiry visits key actors"/>
    <s v="UNPBF"/>
    <s v="1.3.0"/>
    <s v="Services"/>
    <s v="1.3"/>
    <s v="Services"/>
    <x v="0"/>
    <x v="0"/>
    <s v="R"/>
    <s v="Income &amp; Expenditure"/>
    <x v="0"/>
  </r>
  <r>
    <s v="48500"/>
    <s v="Other direct costs"/>
    <s v="Corr of CPV2208028:  Workshop with Women groups and Local Authorities"/>
    <n v="5000"/>
    <s v="USD"/>
    <x v="8"/>
    <d v="2022-08-19T00:00:00"/>
    <s v="GL"/>
    <n v="11003013"/>
    <s v="LBR199"/>
    <s v="UNPBF"/>
    <s v="LBR199-1"/>
    <s v="LBR199 UNPBF - UNPBF"/>
    <s v="199.2.1.4"/>
    <s v="Conduct regular power and context analysis supported by local women led organizations"/>
    <s v="UNPBF"/>
    <s v="1.3.0"/>
    <s v="Services"/>
    <s v="1.3"/>
    <s v="Services"/>
    <x v="0"/>
    <x v="0"/>
    <s v="R"/>
    <s v="Income &amp; Expenditure"/>
    <x v="0"/>
  </r>
  <r>
    <s v="48500"/>
    <s v="Other direct costs"/>
    <s v="Corr of Pymt for travel allowance, accomodation &amp; transportation"/>
    <n v="6795"/>
    <s v="USD"/>
    <x v="8"/>
    <d v="2022-08-19T00:00:00"/>
    <s v="GL"/>
    <n v="11003013"/>
    <s v="LBR199"/>
    <s v="UNPBF"/>
    <s v="LBR199-1"/>
    <s v="LBR199 UNPBF - UNPBF"/>
    <s v="199.2.1.7"/>
    <s v="Supervision appreciative inquiry visits key actors"/>
    <s v="UNPBF"/>
    <s v="1.3.0"/>
    <s v="Services"/>
    <s v="1.3"/>
    <s v="Services"/>
    <x v="0"/>
    <x v="0"/>
    <s v="R"/>
    <s v="Income &amp; Expenditure"/>
    <x v="0"/>
  </r>
  <r>
    <s v="48500"/>
    <s v="Other direct costs"/>
    <s v="Rev of 000000011006414:NLD to SSU Support PD&amp;S AdeHaan-Slomp 15 days Q2 2022 April-May"/>
    <n v="-7265.7"/>
    <s v="USD"/>
    <x v="8"/>
    <d v="2022-08-19T00:00:00"/>
    <s v="GL"/>
    <n v="11003014"/>
    <s v="LBR199"/>
    <s v="UNPBF"/>
    <s v="LBR199-1"/>
    <s v="LBR199 UNPBF - UNPBF"/>
    <s v="199.993"/>
    <s v="Inernational Travel"/>
    <s v="UNPBF"/>
    <s v="1.3.0"/>
    <s v="Services"/>
    <s v="1.3"/>
    <s v="Services"/>
    <x v="0"/>
    <x v="0"/>
    <s v="R"/>
    <s v="Income &amp; Expenditure"/>
    <x v="0"/>
  </r>
  <r>
    <s v="48500"/>
    <s v="Other direct costs"/>
    <s v="Rev of CPV2204024:  Air port VIAS for Alycka"/>
    <n v="-75"/>
    <s v="USD"/>
    <x v="8"/>
    <d v="2022-08-19T00:00:00"/>
    <s v="GL"/>
    <n v="11003014"/>
    <s v="LBR199"/>
    <s v="UNPBF"/>
    <s v="LBR199-1"/>
    <s v="LBR199 UNPBF - UNPBF"/>
    <s v="199.993"/>
    <s v="Inernational Travel"/>
    <s v="UNPBF"/>
    <s v="1.3.0"/>
    <s v="Services"/>
    <s v="1.3"/>
    <s v="Services"/>
    <x v="0"/>
    <x v="0"/>
    <s v="R"/>
    <s v="Income &amp; Expenditure"/>
    <x v="0"/>
  </r>
  <r>
    <s v="48500"/>
    <s v="Other direct costs"/>
    <s v="Rev of 000000022005953:Trainticket Driebergen-Brussel Alycke Slomp"/>
    <n v="-63.12"/>
    <s v="USD"/>
    <x v="8"/>
    <d v="2022-08-19T00:00:00"/>
    <s v="GL"/>
    <n v="11003014"/>
    <s v="LBR199"/>
    <s v="UNPBF"/>
    <s v="LBR199-1"/>
    <s v="LBR199 UNPBF - UNPBF"/>
    <s v="199.993"/>
    <s v="Inernational Travel"/>
    <s v="UNPBF"/>
    <s v="1.3.0"/>
    <s v="Services"/>
    <s v="1.3"/>
    <s v="Services"/>
    <x v="0"/>
    <x v="0"/>
    <s v="R"/>
    <s v="Income &amp; Expenditure"/>
    <x v="0"/>
  </r>
  <r>
    <s v="48500"/>
    <s v="Other direct costs"/>
    <s v="Corr of 000000022005953:Trainticket Driebergen-Brussel Alycke Slomp"/>
    <n v="63.12"/>
    <s v="USD"/>
    <x v="8"/>
    <d v="2022-08-19T00:00:00"/>
    <s v="GL"/>
    <n v="11003014"/>
    <s v="LBR199"/>
    <s v="UNPBF"/>
    <s v="LBR199-1"/>
    <s v="LBR199 UNPBF - UNPBF"/>
    <s v="199.179.16"/>
    <s v="Accountability Systems"/>
    <s v="UNPBF"/>
    <s v="6.1.0"/>
    <s v="Monitoring and Evaluation"/>
    <s v="6.1"/>
    <s v="Monitoring and Evaluation"/>
    <x v="2"/>
    <x v="2"/>
    <s v="R"/>
    <s v="Income &amp; Expenditure"/>
    <x v="0"/>
  </r>
  <r>
    <s v="48500"/>
    <s v="Other direct costs"/>
    <s v="Corr of CPV2204024:  Air port VIAS for Alycka"/>
    <n v="75"/>
    <s v="USD"/>
    <x v="8"/>
    <d v="2022-08-19T00:00:00"/>
    <s v="GL"/>
    <n v="11003014"/>
    <s v="LBR199"/>
    <s v="UNPBF"/>
    <s v="LBR199-1"/>
    <s v="LBR199 UNPBF - UNPBF"/>
    <s v="199.179.16"/>
    <s v="Accountability Systems"/>
    <s v="UNPBF"/>
    <s v="6.1.0"/>
    <s v="Monitoring and Evaluation"/>
    <s v="6.1"/>
    <s v="Monitoring and Evaluation"/>
    <x v="2"/>
    <x v="2"/>
    <s v="R"/>
    <s v="Income &amp; Expenditure"/>
    <x v="0"/>
  </r>
  <r>
    <s v="48500"/>
    <s v="Other direct costs"/>
    <s v="Corr of 000000011006414:NLD to SSU Support PD&amp;S AdeHaan-Slomp 15 days Q2 2022 April-May"/>
    <n v="7265.7"/>
    <s v="USD"/>
    <x v="8"/>
    <d v="2022-08-19T00:00:00"/>
    <s v="GL"/>
    <n v="11003014"/>
    <s v="LBR199"/>
    <s v="UNPBF"/>
    <s v="LBR199-1"/>
    <s v="LBR199 UNPBF - UNPBF"/>
    <s v="199.179.15"/>
    <s v="MEAL Activities"/>
    <s v="UNPBF"/>
    <s v="6.1.0"/>
    <s v="Monitoring and Evaluation"/>
    <s v="6.1"/>
    <s v="Monitoring and Evaluation"/>
    <x v="2"/>
    <x v="2"/>
    <s v="R"/>
    <s v="Income &amp; Expenditure"/>
    <x v="0"/>
  </r>
  <r>
    <s v="48500"/>
    <s v="Other direct costs"/>
    <s v="000000022006728:Traci Mei Lan Yoshiyama via Charles Schwab - Invoice 068 LBR199 booklet design"/>
    <n v="2700"/>
    <s v="USD"/>
    <x v="8"/>
    <d v="2022-08-29T00:00:00"/>
    <s v="GL"/>
    <n v="11002636"/>
    <s v="LBR199"/>
    <s v="UNPBF"/>
    <s v="LBR199-1"/>
    <s v="LBR199 UNPBF - UNPBF"/>
    <s v="199.2.3.3"/>
    <s v="Development learning publications and visibility materials"/>
    <s v="UNPBF"/>
    <s v="1.3.0"/>
    <s v="Services"/>
    <s v="1.3"/>
    <s v="Services"/>
    <x v="0"/>
    <x v="0"/>
    <s v="R"/>
    <s v="Income &amp; Expenditure"/>
    <x v="0"/>
  </r>
  <r>
    <s v="48500"/>
    <s v="Other direct costs"/>
    <s v="000000011006895:Bank fee for funds received from UNDP USD 386.884,45"/>
    <n v="12.15"/>
    <s v="USD"/>
    <x v="8"/>
    <d v="2022-08-29T00:00:00"/>
    <s v="GL"/>
    <n v="11002638"/>
    <s v="LBR199"/>
    <s v="UNPBF"/>
    <s v="LBR199-1"/>
    <s v="LBR199 UNPBF - UNPBF"/>
    <s v="199.180.1"/>
    <s v="End Evaluation"/>
    <s v="UNPBF"/>
    <s v="6.1.0"/>
    <s v="Monitoring and Evaluation"/>
    <s v="6.1"/>
    <s v="Monitoring and Evaluation"/>
    <x v="2"/>
    <x v="2"/>
    <s v="R"/>
    <s v="Income &amp; Expenditure"/>
    <x v="0"/>
  </r>
  <r>
    <s v="48500"/>
    <s v="Other direct costs"/>
    <s v="000000022006634:NLD to LBR Consultancy payment for UNPBF end evaluation LBR199"/>
    <n v="5465.88"/>
    <s v="USD"/>
    <x v="8"/>
    <d v="2022-08-29T00:00:00"/>
    <s v="GL"/>
    <n v="11002638"/>
    <s v="LBR199"/>
    <s v="UNPBF"/>
    <s v="LBR199-1"/>
    <s v="LBR199 UNPBF - UNPBF"/>
    <s v="199.180.1"/>
    <s v="End Evaluation"/>
    <s v="UNPBF"/>
    <s v="6.1.0"/>
    <s v="Monitoring and Evaluation"/>
    <s v="6.1"/>
    <s v="Monitoring and Evaluation"/>
    <x v="2"/>
    <x v="2"/>
    <s v="R"/>
    <s v="Income &amp; Expenditure"/>
    <x v="0"/>
  </r>
  <r>
    <s v="48500"/>
    <s v="Other direct costs"/>
    <s v="Vehicle support cost on activities implementation"/>
    <n v="400.35"/>
    <s v="USD"/>
    <x v="8"/>
    <d v="2022-08-29T00:00:00"/>
    <s v="GL"/>
    <n v="11002727"/>
    <s v="LBR199"/>
    <s v="UNPBF"/>
    <s v="LBR199-1"/>
    <s v="LBR199 UNPBF - UNPBF"/>
    <s v="199.2.2.2"/>
    <s v="Supervision appreciative inquiry visits women's groups"/>
    <s v="UNPBF"/>
    <s v="1.3.0"/>
    <s v="Services"/>
    <s v="1.3"/>
    <s v="Services"/>
    <x v="0"/>
    <x v="0"/>
    <s v="R"/>
    <s v="Income &amp; Expenditure"/>
    <x v="0"/>
  </r>
  <r>
    <s v="48500"/>
    <s v="Other direct costs"/>
    <s v="Vehicle support cost on activities implementation"/>
    <n v="408"/>
    <s v="USD"/>
    <x v="8"/>
    <d v="2022-08-29T00:00:00"/>
    <s v="GL"/>
    <n v="11002727"/>
    <s v="LBR199"/>
    <s v="UNPBF"/>
    <s v="LBR199-1"/>
    <s v="LBR199 UNPBF - UNPBF"/>
    <s v="199.2.3.1"/>
    <s v="County workshops with women’s groups and local authorities and traditional leaders"/>
    <s v="UNPBF"/>
    <s v="1.3.0"/>
    <s v="Services"/>
    <s v="1.3"/>
    <s v="Services"/>
    <x v="0"/>
    <x v="0"/>
    <s v="R"/>
    <s v="Income &amp; Expenditure"/>
    <x v="0"/>
  </r>
  <r>
    <s v="48600"/>
    <s v="Overhead Compensation"/>
    <s v="Donor overhead Q1"/>
    <n v="296.7"/>
    <s v="USD"/>
    <x v="3"/>
    <d v="2021-03-30T00:00:00"/>
    <s v="BI"/>
    <n v="50000166"/>
    <s v="LBR199"/>
    <s v="UNPBF"/>
    <s v="LBR199-1"/>
    <s v="LBR199 UNPBF - UNPBF"/>
    <s v="199.8"/>
    <s v="Administration / AKV"/>
    <s v="UNPBF"/>
    <s v="7.1.0"/>
    <s v="Administration / overhead HQ"/>
    <s v="7.1"/>
    <s v="Overhead Compensation"/>
    <x v="3"/>
    <x v="3"/>
    <s v="R"/>
    <s v="Income &amp; Expenditure"/>
    <x v="0"/>
  </r>
  <r>
    <s v="48600"/>
    <s v="Overhead Compensation"/>
    <s v="Donor overhead Q1"/>
    <n v="296.7"/>
    <s v="USD"/>
    <x v="3"/>
    <d v="2021-03-30T00:00:00"/>
    <s v="BI"/>
    <n v="50000167"/>
    <s v="LBR199"/>
    <s v="UNPBF"/>
    <s v="LBR199-1"/>
    <s v="LBR199 UNPBF - UNPBF"/>
    <s v="199.8"/>
    <s v="Administration / AKV"/>
    <s v="UNPBF"/>
    <s v="7.1.0"/>
    <s v="Administration / overhead HQ"/>
    <s v="7.1"/>
    <s v="Overhead Compensation"/>
    <x v="3"/>
    <x v="3"/>
    <s v="R"/>
    <s v="Income &amp; Expenditure"/>
    <x v="0"/>
  </r>
  <r>
    <s v="48600"/>
    <s v="Overhead Compensation"/>
    <s v="Reversal double imported Donor overhead Q1"/>
    <n v="-296.7"/>
    <s v="USD"/>
    <x v="3"/>
    <d v="2021-03-30T00:00:00"/>
    <s v="BI"/>
    <n v="50000168"/>
    <s v="LBR199"/>
    <s v="UNPBF"/>
    <s v="LBR199-1"/>
    <s v="LBR199 UNPBF - UNPBF"/>
    <s v="199.8"/>
    <s v="Administration / AKV"/>
    <s v="UNPBF"/>
    <s v="7.1.0"/>
    <s v="Administration / overhead HQ"/>
    <s v="7.1"/>
    <s v="Overhead Compensation"/>
    <x v="3"/>
    <x v="3"/>
    <s v="R"/>
    <s v="Income &amp; Expenditure"/>
    <x v="0"/>
  </r>
  <r>
    <s v="48600"/>
    <s v="Overhead Compensation"/>
    <s v="Donor overhead Q2"/>
    <n v="1845.26"/>
    <s v="USD"/>
    <x v="16"/>
    <d v="2021-06-29T00:00:00"/>
    <s v="BI"/>
    <n v="50000185"/>
    <s v="LBR199"/>
    <s v="UNPBF"/>
    <s v="LBR199-1"/>
    <s v="LBR199 UNPBF - UNPBF"/>
    <s v="199.8"/>
    <s v="Administration / AKV"/>
    <s v="UNPBF"/>
    <s v="7.1.0"/>
    <s v="Administration / overhead HQ"/>
    <s v="7.1"/>
    <s v="Overhead Compensation"/>
    <x v="3"/>
    <x v="3"/>
    <s v="R"/>
    <s v="Income &amp; Expenditure"/>
    <x v="0"/>
  </r>
  <r>
    <s v="48600"/>
    <s v="Overhead Compensation"/>
    <s v="Cancelled 211021 50000233"/>
    <n v="-26699.64"/>
    <s v="USD"/>
    <x v="14"/>
    <d v="2021-09-29T00:00:00"/>
    <s v="RV"/>
    <n v="100072"/>
    <s v="LBR199"/>
    <s v="UNPBF"/>
    <s v="LBR199-1"/>
    <s v="LBR199 UNPBF - UNPBF"/>
    <s v="199.8"/>
    <s v="Administration / AKV"/>
    <s v="UNPBF"/>
    <s v="7.1.0"/>
    <s v="Administration / overhead HQ"/>
    <s v="7.1"/>
    <s v="Overhead Compensation"/>
    <x v="3"/>
    <x v="3"/>
    <s v="R"/>
    <s v="Income &amp; Expenditure"/>
    <x v="0"/>
  </r>
  <r>
    <s v="48600"/>
    <s v="Overhead Compensation"/>
    <s v="Donor overhead Q3"/>
    <n v="26699.64"/>
    <s v="USD"/>
    <x v="14"/>
    <d v="2021-09-29T00:00:00"/>
    <s v="BI"/>
    <n v="50000233"/>
    <s v="LBR199"/>
    <s v="UNPBF"/>
    <s v="LBR199-1"/>
    <s v="LBR199 UNPBF - UNPBF"/>
    <s v="199.8"/>
    <s v="Administration / AKV"/>
    <s v="UNPBF"/>
    <s v="7.1.0"/>
    <s v="Administration / overhead HQ"/>
    <s v="7.1"/>
    <s v="Overhead Compensation"/>
    <x v="3"/>
    <x v="3"/>
    <s v="R"/>
    <s v="Income &amp; Expenditure"/>
    <x v="0"/>
  </r>
  <r>
    <s v="48600"/>
    <s v="Overhead Compensation"/>
    <s v="Donor overhead Q3"/>
    <n v="22857.16"/>
    <s v="USD"/>
    <x v="14"/>
    <d v="2021-09-29T00:00:00"/>
    <s v="BI"/>
    <n v="50000247"/>
    <s v="LBR199"/>
    <s v="UNPBF"/>
    <s v="LBR199-1"/>
    <s v="LBR199 UNPBF - UNPBF"/>
    <s v="199.8"/>
    <s v="Administration / AKV"/>
    <s v="UNPBF"/>
    <s v="7.1.0"/>
    <s v="Administration / overhead HQ"/>
    <s v="7.1"/>
    <s v="Overhead Compensation"/>
    <x v="3"/>
    <x v="3"/>
    <s v="R"/>
    <s v="Income &amp; Expenditure"/>
    <x v="0"/>
  </r>
  <r>
    <s v="48600"/>
    <s v="Overhead Compensation"/>
    <s v="Corr of overhead cost LBR199"/>
    <n v="-382.12"/>
    <s v="USD"/>
    <x v="0"/>
    <d v="2021-12-20T00:00:00"/>
    <s v="GL"/>
    <n v="11003043"/>
    <s v="LBR199"/>
    <s v="UNPBF"/>
    <s v="LBR199-1"/>
    <s v="LBR199 UNPBF - UNPBF"/>
    <s v="199.8"/>
    <s v="Administration / AKV"/>
    <s v="UNPBF"/>
    <s v="7.1.0"/>
    <s v="Administration / overhead HQ"/>
    <s v="7.1"/>
    <s v="Overhead Compensation"/>
    <x v="3"/>
    <x v="3"/>
    <s v="R"/>
    <s v="Income &amp; Expenditure"/>
    <x v="0"/>
  </r>
  <r>
    <s v="48600"/>
    <s v="Overhead Compensation"/>
    <s v="Donor Overhead cost Q4"/>
    <n v="4401.9399999999996"/>
    <s v="USD"/>
    <x v="0"/>
    <d v="2021-12-30T00:00:00"/>
    <s v="GL"/>
    <n v="11001687"/>
    <s v="LBR199"/>
    <s v="UNPBF"/>
    <s v="LBR199-1"/>
    <s v="LBR199 UNPBF - UNPBF"/>
    <s v="199.8"/>
    <s v="Administration / AKV"/>
    <s v="UNPBF"/>
    <s v="7.1.0"/>
    <s v="Administration / overhead HQ"/>
    <s v="7.1"/>
    <s v="Overhead Compensation"/>
    <x v="3"/>
    <x v="3"/>
    <s v="R"/>
    <s v="Income &amp; Expenditure"/>
    <x v="0"/>
  </r>
  <r>
    <s v="48600"/>
    <s v="Overhead Compensation"/>
    <s v="OC compensation cost"/>
    <n v="-411.52"/>
    <s v="USD"/>
    <x v="0"/>
    <d v="2021-12-30T00:00:00"/>
    <s v="GL"/>
    <n v="11001766"/>
    <s v="LBR199"/>
    <s v="UNPBF"/>
    <s v="LBR199-1"/>
    <s v="LBR199 UNPBF - UNPBF"/>
    <s v="199.8"/>
    <s v="Administration / AKV"/>
    <s v="UNPBF"/>
    <s v="7.1.0"/>
    <s v="Administration / overhead HQ"/>
    <s v="7.1"/>
    <s v="Overhead Compensation"/>
    <x v="3"/>
    <x v="3"/>
    <s v="R"/>
    <s v="Income &amp; Expenditure"/>
    <x v="0"/>
  </r>
  <r>
    <s v="48600"/>
    <s v="Overhead Compensation"/>
    <s v="OC compensation cost - January 2022"/>
    <n v="1136.78"/>
    <s v="USD"/>
    <x v="2"/>
    <d v="2022-01-30T00:00:00"/>
    <s v="GL"/>
    <n v="11001928"/>
    <s v="LBR199"/>
    <s v="UNPBF"/>
    <s v="LBR199-1"/>
    <s v="LBR199 UNPBF - UNPBF"/>
    <s v="199.8"/>
    <s v="Administration / AKV"/>
    <s v="UNPBF"/>
    <s v="7.1.0"/>
    <s v="Administration / overhead HQ"/>
    <s v="7.1"/>
    <s v="Overhead Compensation"/>
    <x v="3"/>
    <x v="3"/>
    <s v="R"/>
    <s v="Income &amp; Expenditure"/>
    <x v="0"/>
  </r>
  <r>
    <s v="48600"/>
    <s v="Overhead Compensation"/>
    <s v="Indirect costs (7%) for February 2022"/>
    <n v="2701.87"/>
    <s v="USD"/>
    <x v="4"/>
    <d v="2022-02-25T00:00:00"/>
    <s v="GL"/>
    <n v="11002059"/>
    <s v="LBR199"/>
    <s v="UNPBF"/>
    <s v="LBR199-1"/>
    <s v="LBR199 UNPBF - UNPBF"/>
    <s v="199.8"/>
    <s v="Administration / AKV"/>
    <s v="UNPBF"/>
    <s v="7.1.0"/>
    <s v="Administration / overhead HQ"/>
    <s v="7.1"/>
    <s v="Overhead Compensation"/>
    <x v="3"/>
    <x v="3"/>
    <s v="R"/>
    <s v="Income &amp; Expenditure"/>
    <x v="0"/>
  </r>
  <r>
    <s v="48600"/>
    <s v="Overhead Compensation"/>
    <s v="Indirect costs (7%) for March 2022"/>
    <n v="5185.4799999999996"/>
    <s v="USD"/>
    <x v="5"/>
    <d v="2022-03-30T00:00:00"/>
    <s v="GL"/>
    <n v="11002056"/>
    <s v="LBR199"/>
    <s v="UNPBF"/>
    <s v="LBR199-1"/>
    <s v="LBR199 UNPBF - UNPBF"/>
    <s v="199.8"/>
    <s v="Administration / AKV"/>
    <s v="UNPBF"/>
    <s v="7.1.0"/>
    <s v="Administration / overhead HQ"/>
    <s v="7.1"/>
    <s v="Overhead Compensation"/>
    <x v="3"/>
    <x v="3"/>
    <s v="R"/>
    <s v="Income &amp; Expenditure"/>
    <x v="0"/>
  </r>
  <r>
    <s v="48600"/>
    <s v="Overhead Compensation"/>
    <s v="Cancelled 220721 11002438"/>
    <n v="-19083.12"/>
    <s v="USD"/>
    <x v="6"/>
    <d v="2022-06-29T00:00:00"/>
    <s v="RV"/>
    <n v="100091"/>
    <s v="LBR199"/>
    <s v="UNPBF"/>
    <s v="LBR199-1"/>
    <s v="LBR199 UNPBF - UNPBF"/>
    <s v="199.8"/>
    <s v="Administration / AKV"/>
    <s v="UNPBF"/>
    <s v="7.1.0"/>
    <s v="Administration / overhead HQ"/>
    <s v="7.1"/>
    <s v="Overhead Compensation"/>
    <x v="3"/>
    <x v="3"/>
    <s v="R"/>
    <s v="Income &amp; Expenditure"/>
    <x v="0"/>
  </r>
  <r>
    <s v="48600"/>
    <s v="Overhead Compensation"/>
    <s v="Overhead Q2"/>
    <n v="19083.12"/>
    <s v="USD"/>
    <x v="6"/>
    <d v="2022-06-29T00:00:00"/>
    <s v="GL"/>
    <n v="11002438"/>
    <s v="LBR199"/>
    <s v="UNPBF"/>
    <s v="LBR199-1"/>
    <s v="LBR199 UNPBF - UNPBF"/>
    <s v="199.8"/>
    <s v="Administration / AKV"/>
    <s v="UNPBF"/>
    <s v="7.1.0"/>
    <s v="Administration / overhead HQ"/>
    <s v="7.1"/>
    <s v="Overhead Compensation"/>
    <x v="3"/>
    <x v="3"/>
    <s v="R"/>
    <s v="Income &amp; Expenditure"/>
    <x v="0"/>
  </r>
  <r>
    <s v="48600"/>
    <s v="Overhead Compensation"/>
    <s v="Overhead Q2"/>
    <n v="4191.96"/>
    <s v="USD"/>
    <x v="6"/>
    <d v="2022-06-29T00:00:00"/>
    <s v="GL"/>
    <n v="11002453"/>
    <s v="LBR199"/>
    <s v="UNPBF"/>
    <s v="LBR199-1"/>
    <s v="LBR199 UNPBF - UNPBF"/>
    <s v="199.8"/>
    <s v="Administration / AKV"/>
    <s v="UNPBF"/>
    <s v="7.1.0"/>
    <s v="Administration / overhead HQ"/>
    <s v="7.1"/>
    <s v="Overhead Compensation"/>
    <x v="3"/>
    <x v="3"/>
    <s v="R"/>
    <s v="Income &amp; Expenditure"/>
    <x v="0"/>
  </r>
  <r>
    <s v="48600"/>
    <s v="Overhead Compensation"/>
    <s v="Overhead Q3  (July - September 2022)"/>
    <n v="8441.6299999999992"/>
    <s v="USD"/>
    <x v="8"/>
    <d v="2022-08-19T00:00:00"/>
    <s v="GL"/>
    <n v="11002853"/>
    <s v="LBR199"/>
    <s v="UNPBF"/>
    <s v="LBR199-1"/>
    <s v="LBR199 UNPBF - UNPBF"/>
    <s v="199.8"/>
    <s v="Administration / AKV"/>
    <s v="UNPBF"/>
    <s v="7.1.0"/>
    <s v="Administration / overhead HQ"/>
    <s v="7.1"/>
    <s v="Overhead Compensation"/>
    <x v="3"/>
    <x v="3"/>
    <s v="R"/>
    <s v="Income &amp; Expenditure"/>
    <x v="0"/>
  </r>
  <r>
    <s v="48600"/>
    <s v="Overhead Compensation"/>
    <s v="Rev of donor OH cost"/>
    <n v="-8441.6299999999992"/>
    <s v="USD"/>
    <x v="8"/>
    <d v="2022-08-29T00:00:00"/>
    <s v="GL"/>
    <n v="11002867"/>
    <s v="LBR199"/>
    <s v="UNPBF"/>
    <s v="LBR199-1"/>
    <s v="LBR199 UNPBF - UNPBF"/>
    <s v="199.8"/>
    <s v="Administration / AKV"/>
    <s v="UNPBF"/>
    <s v="7.1.0"/>
    <s v="Administration / overhead HQ"/>
    <s v="7.1"/>
    <s v="Overhead Compensation"/>
    <x v="3"/>
    <x v="3"/>
    <s v="R"/>
    <s v="Income &amp; Expenditure"/>
    <x v="0"/>
  </r>
  <r>
    <s v="48600"/>
    <s v="Overhead Compensation"/>
    <s v="Corr of donor OH cost"/>
    <n v="8241.4699999999993"/>
    <s v="USD"/>
    <x v="8"/>
    <d v="2022-08-29T00:00:00"/>
    <s v="GL"/>
    <n v="11002867"/>
    <s v="LBR199"/>
    <s v="UNPBF"/>
    <s v="LBR199-1"/>
    <s v="LBR199 UNPBF - UNPBF"/>
    <s v="199.8"/>
    <s v="Administration / AKV"/>
    <s v="UNPBF"/>
    <s v="7.1.0"/>
    <s v="Administration / overhead HQ"/>
    <s v="7.1"/>
    <s v="Overhead Compensation"/>
    <x v="3"/>
    <x v="3"/>
    <s v="R"/>
    <s v="Income &amp; Expenditure"/>
    <x v="0"/>
  </r>
  <r>
    <s v="48999"/>
    <s v="Re-allocated costs"/>
    <s v="Re-Allocation Financial Services (incl. bank costs) Mar 21"/>
    <n v="15.26"/>
    <s v="USD"/>
    <x v="3"/>
    <d v="2021-03-30T00:00:00"/>
    <s v="GL"/>
    <n v="11000702"/>
    <s v="LBR199"/>
    <s v="UNPBF"/>
    <s v="LBR199-1"/>
    <s v="LBR199 UNPBF - UNPBF"/>
    <s v="199.178.17"/>
    <s v="Bank Charges"/>
    <s v="UNPBF"/>
    <s v="6.7.0"/>
    <s v="Financial Services (incl. Bank fees)"/>
    <s v="6.7"/>
    <s v="Financial Services (incl. Bank fees)"/>
    <x v="2"/>
    <x v="2"/>
    <s v="R"/>
    <s v="Income &amp; Expenditure"/>
    <x v="0"/>
  </r>
  <r>
    <s v="48999"/>
    <s v="Re-allocated costs"/>
    <s v="Re-Allocation Consumables - Office supplies Mar 21"/>
    <n v="89.22"/>
    <s v="USD"/>
    <x v="3"/>
    <d v="2021-03-30T00:00:00"/>
    <s v="GL"/>
    <n v="11000702"/>
    <s v="LBR199"/>
    <s v="UNPBF"/>
    <s v="LBR199-1"/>
    <s v="LBR199 UNPBF - UNPBF"/>
    <s v="199.178.15"/>
    <s v="Office Supplies"/>
    <s v="UNPBF"/>
    <s v="5.3.0"/>
    <s v="Consumables - Office supplies"/>
    <s v="5.3"/>
    <s v="Consumables - Office supplies"/>
    <x v="1"/>
    <x v="1"/>
    <s v="R"/>
    <s v="Income &amp; Expenditure"/>
    <x v="0"/>
  </r>
  <r>
    <s v="48999"/>
    <s v="Re-allocated costs"/>
    <s v="Re-Allocation Communication IT costs Mar 21"/>
    <n v="276.11"/>
    <s v="USD"/>
    <x v="3"/>
    <d v="2021-03-30T00:00:00"/>
    <s v="GL"/>
    <n v="11000702"/>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Financial Services (incl. bank costs) Mar 21"/>
    <n v="612.77"/>
    <s v="USD"/>
    <x v="3"/>
    <d v="2021-03-30T00:00:00"/>
    <s v="GL"/>
    <n v="11000702"/>
    <s v="LBR199"/>
    <s v="UNPBF"/>
    <s v="LBR199-1"/>
    <s v="LBR199 UNPBF - UNPBF"/>
    <s v="199.178.19"/>
    <s v="Bank Transfer Fees"/>
    <s v="UNPBF"/>
    <s v="6.7.0"/>
    <s v="Financial Services (incl. Bank fees)"/>
    <s v="6.7"/>
    <s v="Financial Services (incl. Bank fees)"/>
    <x v="2"/>
    <x v="2"/>
    <s v="R"/>
    <s v="Income &amp; Expenditure"/>
    <x v="0"/>
  </r>
  <r>
    <s v="48999"/>
    <s v="Re-allocated costs"/>
    <s v="Re-allocation Staff Costs Caretaker Mar 2021"/>
    <n v="38.64"/>
    <s v="USD"/>
    <x v="3"/>
    <d v="2021-03-30T00:00:00"/>
    <s v="BI"/>
    <n v="50000165"/>
    <s v="LBR199"/>
    <s v="UNPBF"/>
    <s v="LBR199-1"/>
    <s v="LBR199 UNPBF - UNPBF"/>
    <s v="199.177.17"/>
    <s v="Office Assistant"/>
    <s v="UNPBF"/>
    <s v="2.5.0"/>
    <s v="Local Support Staff"/>
    <s v="2.5"/>
    <s v="Local Support Staff"/>
    <x v="5"/>
    <x v="5"/>
    <s v="R"/>
    <s v="Income &amp; Expenditure"/>
    <x v="0"/>
  </r>
  <r>
    <s v="48999"/>
    <s v="Re-allocated costs"/>
    <s v="Re-allocation Staff Costs Driver Mar 2021 - 10%"/>
    <n v="51.64"/>
    <s v="USD"/>
    <x v="3"/>
    <d v="2021-03-30T00:00:00"/>
    <s v="BI"/>
    <n v="50000165"/>
    <s v="LBR199"/>
    <s v="UNPBF"/>
    <s v="LBR199-1"/>
    <s v="LBR199 UNPBF - UNPBF"/>
    <s v="199.992"/>
    <s v="Project Driver"/>
    <s v="UNPBF"/>
    <s v="2.4.0"/>
    <s v="Local Program Staff"/>
    <s v="2.4"/>
    <s v="Local Program Staff"/>
    <x v="5"/>
    <x v="5"/>
    <s v="R"/>
    <s v="Income &amp; Expenditure"/>
    <x v="0"/>
  </r>
  <r>
    <s v="48999"/>
    <s v="Re-allocated costs"/>
    <s v="Re-allocation Staff Costs Administration Mar 2021"/>
    <n v="67.849999999999994"/>
    <s v="USD"/>
    <x v="3"/>
    <d v="2021-03-30T00:00:00"/>
    <s v="BI"/>
    <n v="50000165"/>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r Mar 2021"/>
    <n v="71.25"/>
    <s v="USD"/>
    <x v="3"/>
    <d v="2021-03-30T00:00:00"/>
    <s v="BI"/>
    <n v="50000165"/>
    <s v="LBR199"/>
    <s v="UNPBF"/>
    <s v="LBR199-1"/>
    <s v="LBR199 UNPBF - UNPBF"/>
    <s v="199.177.15"/>
    <s v="Logistics Officer"/>
    <s v="UNPBF"/>
    <s v="2.5.0"/>
    <s v="Local Support Staff"/>
    <s v="2.5"/>
    <s v="Local Support Staff"/>
    <x v="5"/>
    <x v="5"/>
    <s v="R"/>
    <s v="Income &amp; Expenditure"/>
    <x v="0"/>
  </r>
  <r>
    <s v="48999"/>
    <s v="Re-allocated costs"/>
    <s v="Re-allocation Staff Costs Finance Mar 2021"/>
    <n v="97.49"/>
    <s v="USD"/>
    <x v="3"/>
    <d v="2021-03-30T00:00:00"/>
    <s v="BI"/>
    <n v="50000165"/>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EAL officer Mar 2021 - 19.5%"/>
    <n v="255.91"/>
    <s v="USD"/>
    <x v="3"/>
    <d v="2021-03-30T00:00:00"/>
    <s v="BI"/>
    <n v="50000165"/>
    <s v="LBR199"/>
    <s v="UNPBF"/>
    <s v="LBR199-1"/>
    <s v="LBR199 UNPBF - UNPBF"/>
    <s v="199.179.12"/>
    <s v="MEAL Officer"/>
    <s v="UNPBF"/>
    <s v="2.4.0"/>
    <s v="Local Program Staff"/>
    <s v="2.4"/>
    <s v="Local Program Staff"/>
    <x v="5"/>
    <x v="5"/>
    <s v="R"/>
    <s v="Income &amp; Expenditure"/>
    <x v="0"/>
  </r>
  <r>
    <s v="48999"/>
    <s v="Re-allocated costs"/>
    <s v="Re-allocation Staff Costs MoPQ Mar 2021"/>
    <n v="324.83"/>
    <s v="USD"/>
    <x v="3"/>
    <d v="2021-03-30T00:00:00"/>
    <s v="BI"/>
    <n v="50000165"/>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PGM Mar 2021"/>
    <n v="433.44"/>
    <s v="USD"/>
    <x v="3"/>
    <d v="2021-03-30T00:00:00"/>
    <s v="BI"/>
    <n v="50000165"/>
    <s v="LBR199"/>
    <s v="UNPBF"/>
    <s v="LBR199-1"/>
    <s v="LBR199 UNPBF - UNPBF"/>
    <s v="199.177.11"/>
    <s v="Program manager"/>
    <s v="UNPBF"/>
    <s v="2.1.0"/>
    <s v="International Program Staff"/>
    <s v="2.1"/>
    <s v="International Program Staff"/>
    <x v="5"/>
    <x v="5"/>
    <s v="R"/>
    <s v="Income &amp; Expenditure"/>
    <x v="0"/>
  </r>
  <r>
    <s v="48999"/>
    <s v="Re-allocated costs"/>
    <s v="Re-allocation Staff Costs CD/MoO Mar 2021"/>
    <n v="600"/>
    <s v="USD"/>
    <x v="3"/>
    <d v="2021-03-30T00:00:00"/>
    <s v="BI"/>
    <n v="50000165"/>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B PC Mar 2021"/>
    <n v="728.33"/>
    <s v="USD"/>
    <x v="3"/>
    <d v="2021-03-30T00:00:00"/>
    <s v="BI"/>
    <n v="50000165"/>
    <s v="LBR199"/>
    <s v="UNPBF"/>
    <s v="LBR199-1"/>
    <s v="LBR199 UNPBF - UNPBF"/>
    <s v="199.990"/>
    <s v="PB Project Coordinator"/>
    <s v="UNPBF"/>
    <s v="2.4.0"/>
    <s v="Local Program Staff"/>
    <s v="2.4"/>
    <s v="Local Program Staff"/>
    <x v="5"/>
    <x v="5"/>
    <s v="R"/>
    <s v="Income &amp; Expenditure"/>
    <x v="0"/>
  </r>
  <r>
    <s v="48999"/>
    <s v="Re-allocated costs"/>
    <s v="Reallocation Vehicle Costs - April 2021"/>
    <n v="270.14999999999998"/>
    <s v="USD"/>
    <x v="1"/>
    <d v="2021-04-28T00:00:00"/>
    <s v="GL"/>
    <n v="11000972"/>
    <s v="LBR199"/>
    <s v="UNPBF"/>
    <s v="LBR199-1"/>
    <s v="LBR199 UNPBF - UNPBF"/>
    <s v="199.995"/>
    <s v="Vehicle Running Costs"/>
    <s v="UNPBF"/>
    <s v="4.3.0"/>
    <s v="Vehicle running cost"/>
    <s v="4.3"/>
    <s v="Vehicle running cost"/>
    <x v="4"/>
    <x v="4"/>
    <s v="R"/>
    <s v="Income &amp; Expenditure"/>
    <x v="0"/>
  </r>
  <r>
    <s v="48999"/>
    <s v="Re-allocated costs"/>
    <s v="Corr of cost on HQ IT charges"/>
    <n v="172.59"/>
    <s v="USD"/>
    <x v="1"/>
    <d v="2021-04-28T00:00:00"/>
    <s v="GL"/>
    <n v="11001758"/>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Staff Costs Office assistant/caretakers (Lydia) Apr 2021"/>
    <n v="39.01"/>
    <s v="USD"/>
    <x v="1"/>
    <d v="2021-04-29T00:00:00"/>
    <s v="BI"/>
    <n v="50000178"/>
    <s v="LBR199"/>
    <s v="UNPBF"/>
    <s v="LBR199-1"/>
    <s v="LBR199 UNPBF - UNPBF"/>
    <s v="199.177.17"/>
    <s v="Office Assistant"/>
    <s v="UNPBF"/>
    <s v="2.5.0"/>
    <s v="Local Support Staff"/>
    <s v="2.5"/>
    <s v="Local Support Staff"/>
    <x v="5"/>
    <x v="5"/>
    <s v="R"/>
    <s v="Income &amp; Expenditure"/>
    <x v="0"/>
  </r>
  <r>
    <s v="48999"/>
    <s v="Re-allocated costs"/>
    <s v="Re-allocation Staff Costs Driver EU (Alpha) LBR179 + Apr 2021"/>
    <n v="52.64"/>
    <s v="USD"/>
    <x v="1"/>
    <d v="2021-04-29T00:00:00"/>
    <s v="BI"/>
    <n v="50000178"/>
    <s v="LBR199"/>
    <s v="UNPBF"/>
    <s v="LBR199-1"/>
    <s v="LBR199 UNPBF - UNPBF"/>
    <s v="199.992"/>
    <s v="Project Driver"/>
    <s v="UNPBF"/>
    <s v="2.4.0"/>
    <s v="Local Program Staff"/>
    <s v="2.4"/>
    <s v="Local Program Staff"/>
    <x v="5"/>
    <x v="5"/>
    <s v="R"/>
    <s v="Income &amp; Expenditure"/>
    <x v="0"/>
  </r>
  <r>
    <s v="48999"/>
    <s v="Re-allocated costs"/>
    <s v="Re-allocation Staff Costs Administrative Officer Apr 2021"/>
    <n v="68.97"/>
    <s v="USD"/>
    <x v="1"/>
    <d v="2021-04-29T00:00:00"/>
    <s v="BI"/>
    <n v="50000178"/>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r (Jefferson) Apr 2021"/>
    <n v="71.25"/>
    <s v="USD"/>
    <x v="1"/>
    <d v="2021-04-29T00:00:00"/>
    <s v="BI"/>
    <n v="50000178"/>
    <s v="LBR199"/>
    <s v="UNPBF"/>
    <s v="LBR199-1"/>
    <s v="LBR199 UNPBF - UNPBF"/>
    <s v="199.177.15"/>
    <s v="Logistics Officer"/>
    <s v="UNPBF"/>
    <s v="2.5.0"/>
    <s v="Local Support Staff"/>
    <s v="2.5"/>
    <s v="Local Support Staff"/>
    <x v="5"/>
    <x v="5"/>
    <s v="R"/>
    <s v="Income &amp; Expenditure"/>
    <x v="0"/>
  </r>
  <r>
    <s v="48999"/>
    <s v="Re-allocated costs"/>
    <s v="Re-allocation Staff Costs MEAL Officer (Lewis) Apr 2021"/>
    <n v="72.73"/>
    <s v="USD"/>
    <x v="1"/>
    <d v="2021-04-29T00:00:00"/>
    <s v="BI"/>
    <n v="50000178"/>
    <s v="LBR199"/>
    <s v="UNPBF"/>
    <s v="LBR199-1"/>
    <s v="LBR199 UNPBF - UNPBF"/>
    <s v="199.179.12"/>
    <s v="MEAL Officer"/>
    <s v="UNPBF"/>
    <s v="2.4.0"/>
    <s v="Local Program Staff"/>
    <s v="2.4"/>
    <s v="Local Program Staff"/>
    <x v="5"/>
    <x v="5"/>
    <s v="R"/>
    <s v="Income &amp; Expenditure"/>
    <x v="0"/>
  </r>
  <r>
    <s v="48999"/>
    <s v="Re-allocated costs"/>
    <s v="Re-allocation Staff Costs Finance  Officer Apr 2021"/>
    <n v="97.5"/>
    <s v="USD"/>
    <x v="1"/>
    <d v="2021-04-29T00:00:00"/>
    <s v="BI"/>
    <n v="50000178"/>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anager of Program Quality Apr 2021"/>
    <n v="311.89999999999998"/>
    <s v="USD"/>
    <x v="1"/>
    <d v="2021-04-29T00:00:00"/>
    <s v="BI"/>
    <n v="50000178"/>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PGM Apr 2021"/>
    <n v="420.1"/>
    <s v="USD"/>
    <x v="1"/>
    <d v="2021-04-29T00:00:00"/>
    <s v="BI"/>
    <n v="50000178"/>
    <s v="LBR199"/>
    <s v="UNPBF"/>
    <s v="LBR199-1"/>
    <s v="LBR199 UNPBF - UNPBF"/>
    <s v="199.177.11"/>
    <s v="Program manager"/>
    <s v="UNPBF"/>
    <s v="2.1.0"/>
    <s v="International Program Staff"/>
    <s v="2.1"/>
    <s v="International Program Staff"/>
    <x v="5"/>
    <x v="5"/>
    <s v="R"/>
    <s v="Income &amp; Expenditure"/>
    <x v="0"/>
  </r>
  <r>
    <s v="48999"/>
    <s v="Re-allocated costs"/>
    <s v="Re-allocation Staff Costs Country Director / Manager of Operations Apr 2021"/>
    <n v="600"/>
    <s v="USD"/>
    <x v="1"/>
    <d v="2021-04-29T00:00:00"/>
    <s v="BI"/>
    <n v="50000178"/>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eacebuilding Programme Coordinator Apr 2021"/>
    <n v="803.33"/>
    <s v="USD"/>
    <x v="1"/>
    <d v="2021-04-29T00:00:00"/>
    <s v="BI"/>
    <n v="50000178"/>
    <s v="LBR199"/>
    <s v="UNPBF"/>
    <s v="LBR199-1"/>
    <s v="LBR199 UNPBF - UNPBF"/>
    <s v="199.990"/>
    <s v="PB Project Coordinator"/>
    <s v="UNPBF"/>
    <s v="2.4.0"/>
    <s v="Local Program Staff"/>
    <s v="2.4"/>
    <s v="Local Program Staff"/>
    <x v="5"/>
    <x v="5"/>
    <s v="R"/>
    <s v="Income &amp; Expenditure"/>
    <x v="0"/>
  </r>
  <r>
    <s v="48999"/>
    <s v="Re-allocated costs"/>
    <s v="Reallocation Communication IT costs April 2021"/>
    <n v="80.86"/>
    <s v="USD"/>
    <x v="1"/>
    <d v="2021-04-30T00:00:00"/>
    <s v="GL"/>
    <n v="11000981"/>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Consumables - Office suppliers April 2021"/>
    <n v="101.12"/>
    <s v="USD"/>
    <x v="1"/>
    <d v="2021-04-30T00:00:00"/>
    <s v="GL"/>
    <n v="11000981"/>
    <s v="LBR199"/>
    <s v="UNPBF"/>
    <s v="LBR199-1"/>
    <s v="LBR199 UNPBF - UNPBF"/>
    <s v="199.178.15"/>
    <s v="Office Supplies"/>
    <s v="UNPBF"/>
    <s v="5.3.0"/>
    <s v="Consumables - Office supplies"/>
    <s v="5.3"/>
    <s v="Consumables - Office supplies"/>
    <x v="1"/>
    <x v="1"/>
    <s v="R"/>
    <s v="Income &amp; Expenditure"/>
    <x v="0"/>
  </r>
  <r>
    <s v="48999"/>
    <s v="Re-allocated costs"/>
    <s v="Reallocation Vehicle Costs - May 2021"/>
    <n v="256.82"/>
    <s v="USD"/>
    <x v="10"/>
    <d v="2021-05-28T00:00:00"/>
    <s v="GL"/>
    <n v="11000969"/>
    <s v="LBR199"/>
    <s v="UNPBF"/>
    <s v="LBR199-1"/>
    <s v="LBR199 UNPBF - UNPBF"/>
    <s v="199.995"/>
    <s v="Vehicle Running Costs"/>
    <s v="UNPBF"/>
    <s v="4.3.0"/>
    <s v="Vehicle running cost"/>
    <s v="4.3"/>
    <s v="Vehicle running cost"/>
    <x v="4"/>
    <x v="4"/>
    <s v="R"/>
    <s v="Income &amp; Expenditure"/>
    <x v="0"/>
  </r>
  <r>
    <s v="48999"/>
    <s v="Re-allocated costs"/>
    <s v="Re-allocation Staff Costs Office assistant/caretakers (Lydia) May 2021"/>
    <n v="39.39"/>
    <s v="USD"/>
    <x v="10"/>
    <d v="2021-05-30T00:00:00"/>
    <s v="BI"/>
    <n v="50000179"/>
    <s v="LBR199"/>
    <s v="UNPBF"/>
    <s v="LBR199-1"/>
    <s v="LBR199 UNPBF - UNPBF"/>
    <s v="199.177.17"/>
    <s v="Office Assistant"/>
    <s v="UNPBF"/>
    <s v="2.5.0"/>
    <s v="Local Support Staff"/>
    <s v="2.5"/>
    <s v="Local Support Staff"/>
    <x v="5"/>
    <x v="5"/>
    <s v="R"/>
    <s v="Income &amp; Expenditure"/>
    <x v="0"/>
  </r>
  <r>
    <s v="48999"/>
    <s v="Re-allocated costs"/>
    <s v="Re-allocation Staff Costs Driver EU (Alpha) LBR179 + May 2021"/>
    <n v="52.64"/>
    <s v="USD"/>
    <x v="10"/>
    <d v="2021-05-30T00:00:00"/>
    <s v="BI"/>
    <n v="50000179"/>
    <s v="LBR199"/>
    <s v="UNPBF"/>
    <s v="LBR199-1"/>
    <s v="LBR199 UNPBF - UNPBF"/>
    <s v="199.992"/>
    <s v="Project Driver"/>
    <s v="UNPBF"/>
    <s v="2.4.0"/>
    <s v="Local Program Staff"/>
    <s v="2.4"/>
    <s v="Local Program Staff"/>
    <x v="5"/>
    <x v="5"/>
    <s v="R"/>
    <s v="Income &amp; Expenditure"/>
    <x v="0"/>
  </r>
  <r>
    <s v="48999"/>
    <s v="Re-allocated costs"/>
    <s v="Re-allocation Staff Costs Administrative Officer May 2021"/>
    <n v="68.97"/>
    <s v="USD"/>
    <x v="10"/>
    <d v="2021-05-30T00:00:00"/>
    <s v="BI"/>
    <n v="50000179"/>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r (Jefferson) May 2021"/>
    <n v="71.25"/>
    <s v="USD"/>
    <x v="10"/>
    <d v="2021-05-30T00:00:00"/>
    <s v="BI"/>
    <n v="50000179"/>
    <s v="LBR199"/>
    <s v="UNPBF"/>
    <s v="LBR199-1"/>
    <s v="LBR199 UNPBF - UNPBF"/>
    <s v="199.177.15"/>
    <s v="Logistics Officer"/>
    <s v="UNPBF"/>
    <s v="2.5.0"/>
    <s v="Local Support Staff"/>
    <s v="2.5"/>
    <s v="Local Support Staff"/>
    <x v="5"/>
    <x v="5"/>
    <s v="R"/>
    <s v="Income &amp; Expenditure"/>
    <x v="0"/>
  </r>
  <r>
    <s v="48999"/>
    <s v="Re-allocated costs"/>
    <s v="Re-allocation Staff Costs Finance  Officer May 2021"/>
    <n v="97.5"/>
    <s v="USD"/>
    <x v="10"/>
    <d v="2021-05-30T00:00:00"/>
    <s v="BI"/>
    <n v="50000179"/>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Country Director / Manager of Operations May 2021"/>
    <n v="893.36"/>
    <s v="USD"/>
    <x v="10"/>
    <d v="2021-05-30T00:00:00"/>
    <s v="BI"/>
    <n v="50000179"/>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Manager of Program Quality May 2021"/>
    <n v="322.27999999999997"/>
    <s v="USD"/>
    <x v="10"/>
    <d v="2021-05-30T00:00:00"/>
    <s v="BI"/>
    <n v="50000179"/>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PGM May 2021"/>
    <n v="430.24"/>
    <s v="USD"/>
    <x v="10"/>
    <d v="2021-05-30T00:00:00"/>
    <s v="BI"/>
    <n v="50000179"/>
    <s v="LBR199"/>
    <s v="UNPBF"/>
    <s v="LBR199-1"/>
    <s v="LBR199 UNPBF - UNPBF"/>
    <s v="199.177.11"/>
    <s v="Program manager"/>
    <s v="UNPBF"/>
    <s v="2.1.0"/>
    <s v="International Program Staff"/>
    <s v="2.1"/>
    <s v="International Program Staff"/>
    <x v="5"/>
    <x v="5"/>
    <s v="R"/>
    <s v="Income &amp; Expenditure"/>
    <x v="0"/>
  </r>
  <r>
    <s v="48999"/>
    <s v="Re-allocated costs"/>
    <s v="Re-allocation Staff Costs Peacebuilding Programme Coordinator May 2021"/>
    <n v="803.33"/>
    <s v="USD"/>
    <x v="10"/>
    <d v="2021-05-30T00:00:00"/>
    <s v="BI"/>
    <n v="50000179"/>
    <s v="LBR199"/>
    <s v="UNPBF"/>
    <s v="LBR199-1"/>
    <s v="LBR199 UNPBF - UNPBF"/>
    <s v="199.990"/>
    <s v="PB Project Coordinator"/>
    <s v="UNPBF"/>
    <s v="2.4.0"/>
    <s v="Local Program Staff"/>
    <s v="2.4"/>
    <s v="Local Program Staff"/>
    <x v="5"/>
    <x v="5"/>
    <s v="R"/>
    <s v="Income &amp; Expenditure"/>
    <x v="0"/>
  </r>
  <r>
    <s v="48999"/>
    <s v="Re-allocated costs"/>
    <s v="Re-allocation Staff Costs MEAL Officer (Lewis) May 2021"/>
    <n v="1096.3"/>
    <s v="USD"/>
    <x v="10"/>
    <d v="2021-05-30T00:00:00"/>
    <s v="BI"/>
    <n v="50000179"/>
    <s v="LBR199"/>
    <s v="UNPBF"/>
    <s v="LBR199-1"/>
    <s v="LBR199 UNPBF - UNPBF"/>
    <s v="199.179.12"/>
    <s v="MEAL Officer"/>
    <s v="UNPBF"/>
    <s v="2.4.0"/>
    <s v="Local Program Staff"/>
    <s v="2.4"/>
    <s v="Local Program Staff"/>
    <x v="5"/>
    <x v="5"/>
    <s v="R"/>
    <s v="Income &amp; Expenditure"/>
    <x v="0"/>
  </r>
  <r>
    <s v="48999"/>
    <s v="Re-allocated costs"/>
    <s v="Re-allocation Staff Costs Peacebuilding Programme Coordinator May 2021"/>
    <n v="2120.33"/>
    <s v="USD"/>
    <x v="10"/>
    <d v="2021-05-30T00:00:00"/>
    <s v="BI"/>
    <n v="50000179"/>
    <s v="LBR199"/>
    <s v="UNPBF"/>
    <s v="LBR199-1"/>
    <s v="LBR199 UNPBF - UNPBF"/>
    <s v="199.991"/>
    <s v="Sr PB Officer"/>
    <s v="UNPBF"/>
    <s v="2.4.0"/>
    <s v="Local Program Staff"/>
    <s v="2.4"/>
    <s v="Local Program Staff"/>
    <x v="5"/>
    <x v="5"/>
    <s v="R"/>
    <s v="Income &amp; Expenditure"/>
    <x v="0"/>
  </r>
  <r>
    <s v="48999"/>
    <s v="Re-allocated costs"/>
    <s v="Re-Allocation Communication IT costs May 21"/>
    <n v="75.3"/>
    <s v="USD"/>
    <x v="10"/>
    <d v="2021-05-31T00:00:00"/>
    <s v="GL"/>
    <n v="11000985"/>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Consumables - Office supplies May 21"/>
    <n v="251.24"/>
    <s v="USD"/>
    <x v="10"/>
    <d v="2021-05-31T00:00:00"/>
    <s v="GL"/>
    <n v="11000985"/>
    <s v="LBR199"/>
    <s v="UNPBF"/>
    <s v="LBR199-1"/>
    <s v="LBR199 UNPBF - UNPBF"/>
    <s v="199.178.15"/>
    <s v="Office Supplies"/>
    <s v="UNPBF"/>
    <s v="5.3.0"/>
    <s v="Consumables - Office supplies"/>
    <s v="5.3"/>
    <s v="Consumables - Office supplies"/>
    <x v="1"/>
    <x v="1"/>
    <s v="R"/>
    <s v="Income &amp; Expenditure"/>
    <x v="0"/>
  </r>
  <r>
    <s v="48999"/>
    <s v="Re-allocated costs"/>
    <s v="Reallocation Vehicle Costs - June 2021"/>
    <n v="486.56"/>
    <s v="USD"/>
    <x v="16"/>
    <d v="2021-06-28T00:00:00"/>
    <s v="GL"/>
    <n v="11000968"/>
    <s v="LBR199"/>
    <s v="UNPBF"/>
    <s v="LBR199-1"/>
    <s v="LBR199 UNPBF - UNPBF"/>
    <s v="199.995"/>
    <s v="Vehicle Running Costs"/>
    <s v="UNPBF"/>
    <s v="4.3.0"/>
    <s v="Vehicle running cost"/>
    <s v="4.3"/>
    <s v="Vehicle running cost"/>
    <x v="4"/>
    <x v="4"/>
    <s v="R"/>
    <s v="Income &amp; Expenditure"/>
    <x v="0"/>
  </r>
  <r>
    <s v="48999"/>
    <s v="Re-allocated costs"/>
    <s v="Re-allocation Staff Costs Office assistant/caretakers (Lydia) June 2021"/>
    <n v="39.39"/>
    <s v="USD"/>
    <x v="16"/>
    <d v="2021-06-29T00:00:00"/>
    <s v="BI"/>
    <n v="50000180"/>
    <s v="LBR199"/>
    <s v="UNPBF"/>
    <s v="LBR199-1"/>
    <s v="LBR199 UNPBF - UNPBF"/>
    <s v="199.177.17"/>
    <s v="Office Assistant"/>
    <s v="UNPBF"/>
    <s v="2.5.0"/>
    <s v="Local Support Staff"/>
    <s v="2.5"/>
    <s v="Local Support Staff"/>
    <x v="5"/>
    <x v="5"/>
    <s v="R"/>
    <s v="Income &amp; Expenditure"/>
    <x v="0"/>
  </r>
  <r>
    <s v="48999"/>
    <s v="Re-allocated costs"/>
    <s v="Re-allocation Staff Costs Driver EU (Alpha) LBR179 + June 2021"/>
    <n v="52.64"/>
    <s v="USD"/>
    <x v="16"/>
    <d v="2021-06-29T00:00:00"/>
    <s v="BI"/>
    <n v="50000180"/>
    <s v="LBR199"/>
    <s v="UNPBF"/>
    <s v="LBR199-1"/>
    <s v="LBR199 UNPBF - UNPBF"/>
    <s v="199.992"/>
    <s v="Project Driver"/>
    <s v="UNPBF"/>
    <s v="2.4.0"/>
    <s v="Local Program Staff"/>
    <s v="2.4"/>
    <s v="Local Program Staff"/>
    <x v="5"/>
    <x v="5"/>
    <s v="R"/>
    <s v="Income &amp; Expenditure"/>
    <x v="0"/>
  </r>
  <r>
    <s v="48999"/>
    <s v="Re-allocated costs"/>
    <s v="Re-allocation Staff Costs Administrative Officer June 2021"/>
    <n v="68.98"/>
    <s v="USD"/>
    <x v="16"/>
    <d v="2021-06-29T00:00:00"/>
    <s v="BI"/>
    <n v="50000180"/>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r (Jefferson) June 2021"/>
    <n v="71.25"/>
    <s v="USD"/>
    <x v="16"/>
    <d v="2021-06-29T00:00:00"/>
    <s v="BI"/>
    <n v="50000180"/>
    <s v="LBR199"/>
    <s v="UNPBF"/>
    <s v="LBR199-1"/>
    <s v="LBR199 UNPBF - UNPBF"/>
    <s v="199.177.15"/>
    <s v="Logistics Officer"/>
    <s v="UNPBF"/>
    <s v="2.5.0"/>
    <s v="Local Support Staff"/>
    <s v="2.5"/>
    <s v="Local Support Staff"/>
    <x v="5"/>
    <x v="5"/>
    <s v="R"/>
    <s v="Income &amp; Expenditure"/>
    <x v="0"/>
  </r>
  <r>
    <s v="48999"/>
    <s v="Re-allocated costs"/>
    <s v="Re-allocation Staff Costs Finance  Officer June 2021"/>
    <n v="97.5"/>
    <s v="USD"/>
    <x v="16"/>
    <d v="2021-06-29T00:00:00"/>
    <s v="BI"/>
    <n v="50000180"/>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Trainee MoO June 2021"/>
    <n v="117.61"/>
    <s v="USD"/>
    <x v="16"/>
    <d v="2021-06-29T00:00:00"/>
    <s v="BI"/>
    <n v="50000180"/>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MEAL Officer (Lewis) June 2021"/>
    <n v="256.06"/>
    <s v="USD"/>
    <x v="16"/>
    <d v="2021-06-29T00:00:00"/>
    <s v="BI"/>
    <n v="50000180"/>
    <s v="LBR199"/>
    <s v="UNPBF"/>
    <s v="LBR199-1"/>
    <s v="LBR199 UNPBF - UNPBF"/>
    <s v="199.179.12"/>
    <s v="MEAL Officer"/>
    <s v="UNPBF"/>
    <s v="2.4.0"/>
    <s v="Local Program Staff"/>
    <s v="2.4"/>
    <s v="Local Program Staff"/>
    <x v="5"/>
    <x v="5"/>
    <s v="R"/>
    <s v="Income &amp; Expenditure"/>
    <x v="0"/>
  </r>
  <r>
    <s v="48999"/>
    <s v="Re-allocated costs"/>
    <s v="Re-allocation Staff Costs Manager of Program Quality June 2021"/>
    <n v="257.67"/>
    <s v="USD"/>
    <x v="16"/>
    <d v="2021-06-29T00:00:00"/>
    <s v="BI"/>
    <n v="50000180"/>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Manager of Operations June 2021"/>
    <n v="262.85000000000002"/>
    <s v="USD"/>
    <x v="16"/>
    <d v="2021-06-29T00:00:00"/>
    <s v="BI"/>
    <n v="50000180"/>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Country Director / PGM June 2021"/>
    <n v="429.64"/>
    <s v="USD"/>
    <x v="16"/>
    <d v="2021-06-29T00:00:00"/>
    <s v="BI"/>
    <n v="50000180"/>
    <s v="LBR199"/>
    <s v="UNPBF"/>
    <s v="LBR199-1"/>
    <s v="LBR199 UNPBF - UNPBF"/>
    <s v="199.177.11"/>
    <s v="Program manager"/>
    <s v="UNPBF"/>
    <s v="2.1.0"/>
    <s v="International Program Staff"/>
    <s v="2.1"/>
    <s v="International Program Staff"/>
    <x v="5"/>
    <x v="5"/>
    <s v="R"/>
    <s v="Income &amp; Expenditure"/>
    <x v="0"/>
  </r>
  <r>
    <s v="48999"/>
    <s v="Re-allocated costs"/>
    <s v="Re-allocation Staff Costs Peacebuilding Programme Coordinator June 2021"/>
    <n v="803.33"/>
    <s v="USD"/>
    <x v="16"/>
    <d v="2021-06-29T00:00:00"/>
    <s v="BI"/>
    <n v="50000180"/>
    <s v="LBR199"/>
    <s v="UNPBF"/>
    <s v="LBR199-1"/>
    <s v="LBR199 UNPBF - UNPBF"/>
    <s v="199.990"/>
    <s v="PB Project Coordinator"/>
    <s v="UNPBF"/>
    <s v="2.4.0"/>
    <s v="Local Program Staff"/>
    <s v="2.4"/>
    <s v="Local Program Staff"/>
    <x v="5"/>
    <x v="5"/>
    <s v="R"/>
    <s v="Income &amp; Expenditure"/>
    <x v="0"/>
  </r>
  <r>
    <s v="48999"/>
    <s v="Re-allocated costs"/>
    <s v="Re-allocation Staff Costs Peacebuilding Officer June 2021"/>
    <n v="2120.33"/>
    <s v="USD"/>
    <x v="16"/>
    <d v="2021-06-29T00:00:00"/>
    <s v="BI"/>
    <n v="50000180"/>
    <s v="LBR199"/>
    <s v="UNPBF"/>
    <s v="LBR199-1"/>
    <s v="LBR199 UNPBF - UNPBF"/>
    <s v="199.991"/>
    <s v="Sr PB Officer"/>
    <s v="UNPBF"/>
    <s v="2.4.0"/>
    <s v="Local Program Staff"/>
    <s v="2.4"/>
    <s v="Local Program Staff"/>
    <x v="5"/>
    <x v="5"/>
    <s v="R"/>
    <s v="Income &amp; Expenditure"/>
    <x v="0"/>
  </r>
  <r>
    <s v="48999"/>
    <s v="Re-allocated costs"/>
    <s v="Re-Allocation Communication IT costs Jun 21"/>
    <n v="85.23"/>
    <s v="USD"/>
    <x v="16"/>
    <d v="2021-06-30T00:00:00"/>
    <s v="GL"/>
    <n v="11000986"/>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Consumables - Office supplies Jun 21"/>
    <n v="1113.19"/>
    <s v="USD"/>
    <x v="16"/>
    <d v="2021-06-30T00:00:00"/>
    <s v="GL"/>
    <n v="11000986"/>
    <s v="LBR199"/>
    <s v="UNPBF"/>
    <s v="LBR199-1"/>
    <s v="LBR199 UNPBF - UNPBF"/>
    <s v="199.178.15"/>
    <s v="Office Supplies"/>
    <s v="UNPBF"/>
    <s v="5.3.0"/>
    <s v="Consumables - Office supplies"/>
    <s v="5.3"/>
    <s v="Consumables - Office supplies"/>
    <x v="1"/>
    <x v="1"/>
    <s v="R"/>
    <s v="Income &amp; Expenditure"/>
    <x v="0"/>
  </r>
  <r>
    <s v="48999"/>
    <s v="Re-allocated costs"/>
    <s v="Re-allocation Staff Costs Officer Asst. July 2021"/>
    <n v="39.39"/>
    <s v="USD"/>
    <x v="11"/>
    <d v="2021-07-29T00:00:00"/>
    <s v="BI"/>
    <n v="50000192"/>
    <s v="LBR199"/>
    <s v="UNPBF"/>
    <s v="LBR199-1"/>
    <s v="LBR199 UNPBF - UNPBF"/>
    <s v="199.177.17"/>
    <s v="Office Assistant"/>
    <s v="UNPBF"/>
    <s v="2.5.0"/>
    <s v="Local Support Staff"/>
    <s v="2.5"/>
    <s v="Local Support Staff"/>
    <x v="5"/>
    <x v="5"/>
    <s v="R"/>
    <s v="Income &amp; Expenditure"/>
    <x v="0"/>
  </r>
  <r>
    <s v="48999"/>
    <s v="Re-allocated costs"/>
    <s v="Re-allocation Staff Costs Administration Officer July 2021"/>
    <n v="68.97"/>
    <s v="USD"/>
    <x v="11"/>
    <d v="2021-07-29T00:00:00"/>
    <s v="BI"/>
    <n v="50000192"/>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 July 2021"/>
    <n v="73.52"/>
    <s v="USD"/>
    <x v="11"/>
    <d v="2021-07-29T00:00:00"/>
    <s v="BI"/>
    <n v="50000192"/>
    <s v="LBR199"/>
    <s v="UNPBF"/>
    <s v="LBR199-1"/>
    <s v="LBR199 UNPBF - UNPBF"/>
    <s v="199.177.15"/>
    <s v="Logistics Officer"/>
    <s v="UNPBF"/>
    <s v="2.5.0"/>
    <s v="Local Support Staff"/>
    <s v="2.5"/>
    <s v="Local Support Staff"/>
    <x v="5"/>
    <x v="5"/>
    <s v="R"/>
    <s v="Income &amp; Expenditure"/>
    <x v="0"/>
  </r>
  <r>
    <s v="48999"/>
    <s v="Re-allocated costs"/>
    <s v="Re-allocation Staff Costs Project Accountant July 2021"/>
    <n v="77.8"/>
    <s v="USD"/>
    <x v="11"/>
    <d v="2021-07-29T00:00:00"/>
    <s v="BI"/>
    <n v="50000192"/>
    <s v="LBR199"/>
    <s v="UNPBF"/>
    <s v="LBR199-1"/>
    <s v="LBR199 UNPBF - UNPBF"/>
    <s v="199.991"/>
    <s v="Sr PB Officer"/>
    <s v="UNPBF"/>
    <s v="2.4.0"/>
    <s v="Local Program Staff"/>
    <s v="2.4"/>
    <s v="Local Program Staff"/>
    <x v="5"/>
    <x v="5"/>
    <s v="R"/>
    <s v="Income &amp; Expenditure"/>
    <x v="0"/>
  </r>
  <r>
    <s v="48999"/>
    <s v="Re-allocated costs"/>
    <s v="Re-allocation Staff Costs Finance and Operations Coord. July 2021"/>
    <n v="99.55"/>
    <s v="USD"/>
    <x v="11"/>
    <d v="2021-07-29T00:00:00"/>
    <s v="BI"/>
    <n v="50000192"/>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oO Trainee July 2021"/>
    <n v="115.15"/>
    <s v="USD"/>
    <x v="11"/>
    <d v="2021-07-29T00:00:00"/>
    <s v="BI"/>
    <n v="50000192"/>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MoO July 2021"/>
    <n v="339.33"/>
    <s v="USD"/>
    <x v="11"/>
    <d v="2021-07-29T00:00:00"/>
    <s v="BI"/>
    <n v="50000192"/>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QM July 2021"/>
    <n v="375"/>
    <s v="USD"/>
    <x v="11"/>
    <d v="2021-07-29T00:00:00"/>
    <s v="BI"/>
    <n v="50000192"/>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Country Director / PGM July 2021"/>
    <n v="423.98"/>
    <s v="USD"/>
    <x v="11"/>
    <d v="2021-07-29T00:00:00"/>
    <s v="BI"/>
    <n v="50000192"/>
    <s v="LBR199"/>
    <s v="UNPBF"/>
    <s v="LBR199-1"/>
    <s v="LBR199 UNPBF - UNPBF"/>
    <s v="199.177.11"/>
    <s v="Program manager"/>
    <s v="UNPBF"/>
    <s v="2.1.0"/>
    <s v="International Program Staff"/>
    <s v="2.1"/>
    <s v="International Program Staff"/>
    <x v="5"/>
    <x v="5"/>
    <s v="R"/>
    <s v="Income &amp; Expenditure"/>
    <x v="0"/>
  </r>
  <r>
    <s v="48999"/>
    <s v="Re-allocated costs"/>
    <s v="Re-allocation Staff Costs Driver July 2021"/>
    <n v="485.39"/>
    <s v="USD"/>
    <x v="11"/>
    <d v="2021-07-29T00:00:00"/>
    <s v="BI"/>
    <n v="50000192"/>
    <s v="LBR199"/>
    <s v="UNPBF"/>
    <s v="LBR199-1"/>
    <s v="LBR199 UNPBF - UNPBF"/>
    <s v="199.992"/>
    <s v="Project Driver"/>
    <s v="UNPBF"/>
    <s v="2.4.0"/>
    <s v="Local Program Staff"/>
    <s v="2.4"/>
    <s v="Local Program Staff"/>
    <x v="5"/>
    <x v="5"/>
    <s v="R"/>
    <s v="Income &amp; Expenditure"/>
    <x v="0"/>
  </r>
  <r>
    <s v="48999"/>
    <s v="Re-allocated costs"/>
    <s v="Re-allocation Staff Costs MEAL July 2021"/>
    <n v="1400.74"/>
    <s v="USD"/>
    <x v="11"/>
    <d v="2021-07-29T00:00:00"/>
    <s v="BI"/>
    <n v="50000192"/>
    <s v="LBR199"/>
    <s v="UNPBF"/>
    <s v="LBR199-1"/>
    <s v="LBR199 UNPBF - UNPBF"/>
    <s v="199.179.12"/>
    <s v="MEAL Officer"/>
    <s v="UNPBF"/>
    <s v="2.4.0"/>
    <s v="Local Program Staff"/>
    <s v="2.4"/>
    <s v="Local Program Staff"/>
    <x v="5"/>
    <x v="5"/>
    <s v="R"/>
    <s v="Income &amp; Expenditure"/>
    <x v="0"/>
  </r>
  <r>
    <s v="48999"/>
    <s v="Re-allocated costs"/>
    <s v="Re-allocation Staff Costs Peace Building Coord. July 2021"/>
    <n v="803.33"/>
    <s v="USD"/>
    <x v="11"/>
    <d v="2021-07-29T00:00:00"/>
    <s v="BI"/>
    <n v="50000192"/>
    <s v="LBR199"/>
    <s v="UNPBF"/>
    <s v="LBR199-1"/>
    <s v="LBR199 UNPBF - UNPBF"/>
    <s v="199.990"/>
    <s v="PB Project Coordinator"/>
    <s v="UNPBF"/>
    <s v="2.4.0"/>
    <s v="Local Program Staff"/>
    <s v="2.4"/>
    <s v="Local Program Staff"/>
    <x v="5"/>
    <x v="5"/>
    <s v="R"/>
    <s v="Income &amp; Expenditure"/>
    <x v="0"/>
  </r>
  <r>
    <s v="48999"/>
    <s v="Re-allocated costs"/>
    <s v="Re-Allocation Communication IT costs July 21"/>
    <n v="94.05"/>
    <s v="USD"/>
    <x v="11"/>
    <d v="2021-07-29T00:00:00"/>
    <s v="BI"/>
    <n v="50000208"/>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Depreciation and others"/>
    <n v="107.03"/>
    <s v="USD"/>
    <x v="11"/>
    <d v="2021-07-29T00:00:00"/>
    <s v="BI"/>
    <n v="50000208"/>
    <s v="LBR199"/>
    <s v="UNPBF"/>
    <s v="LBR199-1"/>
    <s v="LBR199 UNPBF - UNPBF"/>
    <s v="199.179.14"/>
    <s v="Tablets"/>
    <s v="UNPBF"/>
    <s v="4.6.0"/>
    <s v="Depreciation others"/>
    <s v="4.6"/>
    <s v="Depreciation others"/>
    <x v="4"/>
    <x v="4"/>
    <s v="R"/>
    <s v="Income &amp; Expenditure"/>
    <x v="0"/>
  </r>
  <r>
    <s v="48999"/>
    <s v="Re-allocated costs"/>
    <s v="Re-Allocation Depreciation and others"/>
    <n v="243.73"/>
    <s v="USD"/>
    <x v="11"/>
    <d v="2021-07-29T00:00:00"/>
    <s v="BI"/>
    <n v="50000208"/>
    <s v="LBR199"/>
    <s v="UNPBF"/>
    <s v="LBR199-1"/>
    <s v="LBR199 UNPBF - UNPBF"/>
    <s v="199.179.13"/>
    <s v="Laptop MEAL"/>
    <s v="UNPBF"/>
    <s v="4.6.0"/>
    <s v="Depreciation others"/>
    <s v="4.6"/>
    <s v="Depreciation others"/>
    <x v="4"/>
    <x v="4"/>
    <s v="R"/>
    <s v="Income &amp; Expenditure"/>
    <x v="0"/>
  </r>
  <r>
    <s v="48999"/>
    <s v="Re-allocated costs"/>
    <s v="Re-Allocation Consumables - Office supplies July 21"/>
    <n v="249.81"/>
    <s v="USD"/>
    <x v="11"/>
    <d v="2021-07-29T00:00:00"/>
    <s v="BI"/>
    <n v="50000208"/>
    <s v="LBR199"/>
    <s v="UNPBF"/>
    <s v="LBR199-1"/>
    <s v="LBR199 UNPBF - UNPBF"/>
    <s v="199.178.15"/>
    <s v="Office Supplies"/>
    <s v="UNPBF"/>
    <s v="5.3.0"/>
    <s v="Consumables - Office supplies"/>
    <s v="5.3"/>
    <s v="Consumables - Office supplies"/>
    <x v="1"/>
    <x v="1"/>
    <s v="R"/>
    <s v="Income &amp; Expenditure"/>
    <x v="0"/>
  </r>
  <r>
    <s v="48999"/>
    <s v="Re-allocated costs"/>
    <s v="Reallocation Vehicle Costs - July 2021"/>
    <n v="741.57"/>
    <s v="USD"/>
    <x v="11"/>
    <d v="2021-07-30T00:00:00"/>
    <s v="GL"/>
    <n v="11001199"/>
    <s v="LBR199"/>
    <s v="UNPBF"/>
    <s v="LBR199-1"/>
    <s v="LBR199 UNPBF - UNPBF"/>
    <s v="199.995"/>
    <s v="Vehicle Running Costs"/>
    <s v="UNPBF"/>
    <s v="4.3.0"/>
    <s v="Vehicle running cost"/>
    <s v="4.3"/>
    <s v="Vehicle running cost"/>
    <x v="4"/>
    <x v="4"/>
    <s v="R"/>
    <s v="Income &amp; Expenditure"/>
    <x v="0"/>
  </r>
  <r>
    <s v="48999"/>
    <s v="Re-allocated costs"/>
    <s v="Reallocation Vehicle Costs - August 2021"/>
    <n v="43.48"/>
    <s v="USD"/>
    <x v="12"/>
    <d v="2021-08-30T00:00:00"/>
    <s v="GL"/>
    <n v="11001198"/>
    <s v="LBR199"/>
    <s v="UNPBF"/>
    <s v="LBR199-1"/>
    <s v="LBR199 UNPBF - UNPBF"/>
    <s v="199.995"/>
    <s v="Vehicle Running Costs"/>
    <s v="UNPBF"/>
    <s v="4.3.0"/>
    <s v="Vehicle running cost"/>
    <s v="4.3"/>
    <s v="Vehicle running cost"/>
    <x v="4"/>
    <x v="4"/>
    <s v="R"/>
    <s v="Income &amp; Expenditure"/>
    <x v="0"/>
  </r>
  <r>
    <s v="48999"/>
    <s v="Re-allocated costs"/>
    <s v="Reallocation Vehicle Costs - August 2021"/>
    <n v="169.48"/>
    <s v="USD"/>
    <x v="12"/>
    <d v="2021-08-30T00:00:00"/>
    <s v="GL"/>
    <n v="11001242"/>
    <s v="LBR199"/>
    <s v="UNPBF"/>
    <s v="LBR199-1"/>
    <s v="LBR199 UNPBF - UNPBF"/>
    <s v="199.995"/>
    <s v="Vehicle Running Costs"/>
    <s v="UNPBF"/>
    <s v="4.3.0"/>
    <s v="Vehicle running cost"/>
    <s v="4.3"/>
    <s v="Vehicle running cost"/>
    <x v="4"/>
    <x v="4"/>
    <s v="R"/>
    <s v="Income &amp; Expenditure"/>
    <x v="0"/>
  </r>
  <r>
    <s v="48999"/>
    <s v="Re-allocated costs"/>
    <s v="Re-allocation Staff Costs Officer Asst. Aug 2021"/>
    <n v="39.39"/>
    <s v="USD"/>
    <x v="12"/>
    <d v="2021-08-30T00:00:00"/>
    <s v="BI"/>
    <n v="50000198"/>
    <s v="LBR199"/>
    <s v="UNPBF"/>
    <s v="LBR199-1"/>
    <s v="LBR199 UNPBF - UNPBF"/>
    <s v="199.177.17"/>
    <s v="Office Assistant"/>
    <s v="UNPBF"/>
    <s v="2.5.0"/>
    <s v="Local Support Staff"/>
    <s v="2.5"/>
    <s v="Local Support Staff"/>
    <x v="5"/>
    <x v="5"/>
    <s v="R"/>
    <s v="Income &amp; Expenditure"/>
    <x v="0"/>
  </r>
  <r>
    <s v="48999"/>
    <s v="Re-allocated costs"/>
    <s v="Re-allocation Staff Costs Administration Officer Aug 2021"/>
    <n v="68.97"/>
    <s v="USD"/>
    <x v="12"/>
    <d v="2021-08-30T00:00:00"/>
    <s v="BI"/>
    <n v="50000198"/>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 Aug 2021"/>
    <n v="73.52"/>
    <s v="USD"/>
    <x v="12"/>
    <d v="2021-08-30T00:00:00"/>
    <s v="BI"/>
    <n v="50000198"/>
    <s v="LBR199"/>
    <s v="UNPBF"/>
    <s v="LBR199-1"/>
    <s v="LBR199 UNPBF - UNPBF"/>
    <s v="199.177.15"/>
    <s v="Logistics Officer"/>
    <s v="UNPBF"/>
    <s v="2.5.0"/>
    <s v="Local Support Staff"/>
    <s v="2.5"/>
    <s v="Local Support Staff"/>
    <x v="5"/>
    <x v="5"/>
    <s v="R"/>
    <s v="Income &amp; Expenditure"/>
    <x v="0"/>
  </r>
  <r>
    <s v="48999"/>
    <s v="Re-allocated costs"/>
    <s v="Re-allocation Staff Costs Project Accountant Aug 2021"/>
    <n v="77.8"/>
    <s v="USD"/>
    <x v="12"/>
    <d v="2021-08-30T00:00:00"/>
    <s v="BI"/>
    <n v="50000198"/>
    <s v="LBR199"/>
    <s v="UNPBF"/>
    <s v="LBR199-1"/>
    <s v="LBR199 UNPBF - UNPBF"/>
    <s v="199.991"/>
    <s v="Sr PB Officer"/>
    <s v="UNPBF"/>
    <s v="2.4.0"/>
    <s v="Local Program Staff"/>
    <s v="2.4"/>
    <s v="Local Program Staff"/>
    <x v="5"/>
    <x v="5"/>
    <s v="R"/>
    <s v="Income &amp; Expenditure"/>
    <x v="0"/>
  </r>
  <r>
    <s v="48999"/>
    <s v="Re-allocated costs"/>
    <s v="Re-allocation Staff Costs Finance and Operations Coord. Aug 2021"/>
    <n v="99.18"/>
    <s v="USD"/>
    <x v="12"/>
    <d v="2021-08-30T00:00:00"/>
    <s v="BI"/>
    <n v="50000198"/>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oO Trainee Aug 2021"/>
    <n v="115"/>
    <s v="USD"/>
    <x v="12"/>
    <d v="2021-08-30T00:00:00"/>
    <s v="BI"/>
    <n v="50000198"/>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MoO Aug 2021"/>
    <n v="343.69"/>
    <s v="USD"/>
    <x v="12"/>
    <d v="2021-08-30T00:00:00"/>
    <s v="BI"/>
    <n v="50000198"/>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QM Aug 2021"/>
    <n v="375"/>
    <s v="USD"/>
    <x v="12"/>
    <d v="2021-08-30T00:00:00"/>
    <s v="BI"/>
    <n v="50000198"/>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Country Director / PGM Aug 2021"/>
    <n v="427.96"/>
    <s v="USD"/>
    <x v="12"/>
    <d v="2021-08-30T00:00:00"/>
    <s v="BI"/>
    <n v="50000198"/>
    <s v="LBR199"/>
    <s v="UNPBF"/>
    <s v="LBR199-1"/>
    <s v="LBR199 UNPBF - UNPBF"/>
    <s v="199.177.11"/>
    <s v="Program manager"/>
    <s v="UNPBF"/>
    <s v="2.1.0"/>
    <s v="International Program Staff"/>
    <s v="2.1"/>
    <s v="International Program Staff"/>
    <x v="5"/>
    <x v="5"/>
    <s v="R"/>
    <s v="Income &amp; Expenditure"/>
    <x v="0"/>
  </r>
  <r>
    <s v="48999"/>
    <s v="Re-allocated costs"/>
    <s v="Re-allocation Staff Costs Driver Aug 2021"/>
    <n v="485.39"/>
    <s v="USD"/>
    <x v="12"/>
    <d v="2021-08-30T00:00:00"/>
    <s v="BI"/>
    <n v="50000198"/>
    <s v="LBR199"/>
    <s v="UNPBF"/>
    <s v="LBR199-1"/>
    <s v="LBR199 UNPBF - UNPBF"/>
    <s v="199.992"/>
    <s v="Project Driver"/>
    <s v="UNPBF"/>
    <s v="2.4.0"/>
    <s v="Local Program Staff"/>
    <s v="2.4"/>
    <s v="Local Program Staff"/>
    <x v="5"/>
    <x v="5"/>
    <s v="R"/>
    <s v="Income &amp; Expenditure"/>
    <x v="0"/>
  </r>
  <r>
    <s v="48999"/>
    <s v="Re-allocated costs"/>
    <s v="Re-allocation Staff Costs MEAL Aug 2021"/>
    <n v="1390.72"/>
    <s v="USD"/>
    <x v="12"/>
    <d v="2021-08-30T00:00:00"/>
    <s v="BI"/>
    <n v="50000198"/>
    <s v="LBR199"/>
    <s v="UNPBF"/>
    <s v="LBR199-1"/>
    <s v="LBR199 UNPBF - UNPBF"/>
    <s v="199.179.12"/>
    <s v="MEAL Officer"/>
    <s v="UNPBF"/>
    <s v="2.4.0"/>
    <s v="Local Program Staff"/>
    <s v="2.4"/>
    <s v="Local Program Staff"/>
    <x v="5"/>
    <x v="5"/>
    <s v="R"/>
    <s v="Income &amp; Expenditure"/>
    <x v="0"/>
  </r>
  <r>
    <s v="48999"/>
    <s v="Re-allocated costs"/>
    <s v="Re-allocation Staff Costs Peace Building Coord. Aug 2021"/>
    <n v="803.33"/>
    <s v="USD"/>
    <x v="12"/>
    <d v="2021-08-30T00:00:00"/>
    <s v="BI"/>
    <n v="50000198"/>
    <s v="LBR199"/>
    <s v="UNPBF"/>
    <s v="LBR199-1"/>
    <s v="LBR199 UNPBF - UNPBF"/>
    <s v="199.990"/>
    <s v="PB Project Coordinator"/>
    <s v="UNPBF"/>
    <s v="2.4.0"/>
    <s v="Local Program Staff"/>
    <s v="2.4"/>
    <s v="Local Program Staff"/>
    <x v="5"/>
    <x v="5"/>
    <s v="R"/>
    <s v="Income &amp; Expenditure"/>
    <x v="0"/>
  </r>
  <r>
    <s v="48999"/>
    <s v="Re-allocated costs"/>
    <s v="Re-Allocation Communication IT costs Aug 21"/>
    <n v="85.7"/>
    <s v="USD"/>
    <x v="12"/>
    <d v="2021-08-30T00:00:00"/>
    <s v="BI"/>
    <n v="50000210"/>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Depreciation and others"/>
    <n v="106.89"/>
    <s v="USD"/>
    <x v="12"/>
    <d v="2021-08-30T00:00:00"/>
    <s v="BI"/>
    <n v="50000210"/>
    <s v="LBR199"/>
    <s v="UNPBF"/>
    <s v="LBR199-1"/>
    <s v="LBR199 UNPBF - UNPBF"/>
    <s v="199.179.14"/>
    <s v="Tablets"/>
    <s v="UNPBF"/>
    <s v="4.6.0"/>
    <s v="Depreciation others"/>
    <s v="4.6"/>
    <s v="Depreciation others"/>
    <x v="4"/>
    <x v="4"/>
    <s v="R"/>
    <s v="Income &amp; Expenditure"/>
    <x v="0"/>
  </r>
  <r>
    <s v="48999"/>
    <s v="Re-allocated costs"/>
    <s v="Re-Allocation Depreciation and others"/>
    <n v="267.20999999999998"/>
    <s v="USD"/>
    <x v="12"/>
    <d v="2021-08-30T00:00:00"/>
    <s v="BI"/>
    <n v="50000210"/>
    <s v="LBR199"/>
    <s v="UNPBF"/>
    <s v="LBR199-1"/>
    <s v="LBR199 UNPBF - UNPBF"/>
    <s v="199.179.13"/>
    <s v="Laptop MEAL"/>
    <s v="UNPBF"/>
    <s v="4.6.0"/>
    <s v="Depreciation others"/>
    <s v="4.6"/>
    <s v="Depreciation others"/>
    <x v="4"/>
    <x v="4"/>
    <s v="R"/>
    <s v="Income &amp; Expenditure"/>
    <x v="0"/>
  </r>
  <r>
    <s v="48999"/>
    <s v="Re-allocated costs"/>
    <s v="Re-Allocation Consumables - Office supplies Aug 21"/>
    <n v="308.02999999999997"/>
    <s v="USD"/>
    <x v="12"/>
    <d v="2021-08-30T00:00:00"/>
    <s v="BI"/>
    <n v="50000210"/>
    <s v="LBR199"/>
    <s v="UNPBF"/>
    <s v="LBR199-1"/>
    <s v="LBR199 UNPBF - UNPBF"/>
    <s v="199.178.15"/>
    <s v="Office Supplies"/>
    <s v="UNPBF"/>
    <s v="5.3.0"/>
    <s v="Consumables - Office supplies"/>
    <s v="5.3"/>
    <s v="Consumables - Office supplies"/>
    <x v="1"/>
    <x v="1"/>
    <s v="R"/>
    <s v="Income &amp; Expenditure"/>
    <x v="0"/>
  </r>
  <r>
    <s v="48999"/>
    <s v="Re-allocated costs"/>
    <s v="Re-Allocation Communication IT costs Sept 21"/>
    <n v="217.11"/>
    <s v="USD"/>
    <x v="14"/>
    <d v="2021-09-28T00:00:00"/>
    <s v="BI"/>
    <n v="50000232"/>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Consumables - Office supplies Sept 21"/>
    <n v="837.53"/>
    <s v="USD"/>
    <x v="14"/>
    <d v="2021-09-28T00:00:00"/>
    <s v="BI"/>
    <n v="50000232"/>
    <s v="LBR199"/>
    <s v="UNPBF"/>
    <s v="LBR199-1"/>
    <s v="LBR199 UNPBF - UNPBF"/>
    <s v="199.178.15"/>
    <s v="Office Supplies"/>
    <s v="UNPBF"/>
    <s v="5.3.0"/>
    <s v="Consumables - Office supplies"/>
    <s v="5.3"/>
    <s v="Consumables - Office supplies"/>
    <x v="1"/>
    <x v="1"/>
    <s v="R"/>
    <s v="Income &amp; Expenditure"/>
    <x v="0"/>
  </r>
  <r>
    <s v="48999"/>
    <s v="Re-allocated costs"/>
    <s v="Reallocation Vehicle Costs - September 2021"/>
    <n v="598.80999999999995"/>
    <s v="USD"/>
    <x v="14"/>
    <d v="2021-09-29T00:00:00"/>
    <s v="GL"/>
    <n v="11001239"/>
    <s v="LBR199"/>
    <s v="UNPBF"/>
    <s v="LBR199-1"/>
    <s v="LBR199 UNPBF - UNPBF"/>
    <s v="199.995"/>
    <s v="Vehicle Running Costs"/>
    <s v="UNPBF"/>
    <s v="4.3.0"/>
    <s v="Vehicle running cost"/>
    <s v="4.3"/>
    <s v="Vehicle running cost"/>
    <x v="4"/>
    <x v="4"/>
    <s v="R"/>
    <s v="Income &amp; Expenditure"/>
    <x v="0"/>
  </r>
  <r>
    <s v="48999"/>
    <s v="Re-allocated costs"/>
    <s v="Corr of staff loan repayment for Varney Sackie"/>
    <n v="-719.4"/>
    <s v="USD"/>
    <x v="14"/>
    <d v="2021-09-29T00:00:00"/>
    <s v="GL"/>
    <n v="11001347"/>
    <s v="LBR199"/>
    <s v="UNPBF"/>
    <s v="LBR199-1"/>
    <s v="LBR199 UNPBF - UNPBF"/>
    <s v="199.992"/>
    <s v="Project Driver"/>
    <s v="UNPBF"/>
    <s v="2.4.0"/>
    <s v="Local Program Staff"/>
    <s v="2.4"/>
    <s v="Local Program Staff"/>
    <x v="5"/>
    <x v="5"/>
    <s v="R"/>
    <s v="Income &amp; Expenditure"/>
    <x v="0"/>
  </r>
  <r>
    <s v="48999"/>
    <s v="Re-allocated costs"/>
    <s v="Corr of staff medical Jan- Sept 21"/>
    <n v="-413.03"/>
    <s v="USD"/>
    <x v="14"/>
    <d v="2021-09-29T00:00:00"/>
    <s v="GL"/>
    <n v="11001741"/>
    <s v="LBR199"/>
    <s v="UNPBF"/>
    <s v="LBR199-1"/>
    <s v="LBR199 UNPBF - UNPBF"/>
    <s v="199.177.2"/>
    <s v="Additional Personnel Costs"/>
    <s v="UNPBF"/>
    <s v="1.6.0"/>
    <s v="Local Partner Support Costs"/>
    <s v="1.6"/>
    <s v="Local Partner Support Costs"/>
    <x v="0"/>
    <x v="0"/>
    <s v="R"/>
    <s v="Income &amp; Expenditure"/>
    <x v="0"/>
  </r>
  <r>
    <s v="48999"/>
    <s v="Re-allocated costs"/>
    <s v="Re-allocation Staff Costs Officer Asst. Aug 2021"/>
    <n v="39.39"/>
    <s v="USD"/>
    <x v="14"/>
    <d v="2021-09-29T00:00:00"/>
    <s v="BI"/>
    <n v="50000213"/>
    <s v="LBR199"/>
    <s v="UNPBF"/>
    <s v="LBR199-1"/>
    <s v="LBR199 UNPBF - UNPBF"/>
    <s v="199.177.17"/>
    <s v="Office Assistant"/>
    <s v="UNPBF"/>
    <s v="2.5.0"/>
    <s v="Local Support Staff"/>
    <s v="2.5"/>
    <s v="Local Support Staff"/>
    <x v="5"/>
    <x v="5"/>
    <s v="R"/>
    <s v="Income &amp; Expenditure"/>
    <x v="0"/>
  </r>
  <r>
    <s v="48999"/>
    <s v="Re-allocated costs"/>
    <s v="Re-allocation Staff Costs Administration Officer Aug 2021"/>
    <n v="68.97"/>
    <s v="USD"/>
    <x v="14"/>
    <d v="2021-09-29T00:00:00"/>
    <s v="BI"/>
    <n v="50000213"/>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 Aug 2021"/>
    <n v="73.52"/>
    <s v="USD"/>
    <x v="14"/>
    <d v="2021-09-29T00:00:00"/>
    <s v="BI"/>
    <n v="50000213"/>
    <s v="LBR199"/>
    <s v="UNPBF"/>
    <s v="LBR199-1"/>
    <s v="LBR199 UNPBF - UNPBF"/>
    <s v="199.177.15"/>
    <s v="Logistics Officer"/>
    <s v="UNPBF"/>
    <s v="2.5.0"/>
    <s v="Local Support Staff"/>
    <s v="2.5"/>
    <s v="Local Support Staff"/>
    <x v="5"/>
    <x v="5"/>
    <s v="R"/>
    <s v="Income &amp; Expenditure"/>
    <x v="0"/>
  </r>
  <r>
    <s v="48999"/>
    <s v="Re-allocated costs"/>
    <s v="Re-allocation Staff Costs Project Accountant Aug 2021"/>
    <n v="77.8"/>
    <s v="USD"/>
    <x v="14"/>
    <d v="2021-09-29T00:00:00"/>
    <s v="BI"/>
    <n v="50000213"/>
    <s v="LBR199"/>
    <s v="UNPBF"/>
    <s v="LBR199-1"/>
    <s v="LBR199 UNPBF - UNPBF"/>
    <s v="199.991"/>
    <s v="Sr PB Officer"/>
    <s v="UNPBF"/>
    <s v="2.4.0"/>
    <s v="Local Program Staff"/>
    <s v="2.4"/>
    <s v="Local Program Staff"/>
    <x v="5"/>
    <x v="5"/>
    <s v="R"/>
    <s v="Income &amp; Expenditure"/>
    <x v="0"/>
  </r>
  <r>
    <s v="48999"/>
    <s v="Re-allocated costs"/>
    <s v="Re-allocation Staff Costs Finance and Operations Coord. Aug 2021"/>
    <n v="99.17"/>
    <s v="USD"/>
    <x v="14"/>
    <d v="2021-09-29T00:00:00"/>
    <s v="BI"/>
    <n v="50000213"/>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oO Trainee Aug 2021"/>
    <n v="114.3"/>
    <s v="USD"/>
    <x v="14"/>
    <d v="2021-09-29T00:00:00"/>
    <s v="BI"/>
    <n v="50000213"/>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QM Aug 2021"/>
    <n v="375"/>
    <s v="USD"/>
    <x v="14"/>
    <d v="2021-09-29T00:00:00"/>
    <s v="BI"/>
    <n v="50000213"/>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MoO Aug 2021"/>
    <n v="395.08"/>
    <s v="USD"/>
    <x v="14"/>
    <d v="2021-09-29T00:00:00"/>
    <s v="BI"/>
    <n v="50000213"/>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Country Director / PGM Aug 2021"/>
    <n v="425.93"/>
    <s v="USD"/>
    <x v="14"/>
    <d v="2021-09-29T00:00:00"/>
    <s v="BI"/>
    <n v="50000213"/>
    <s v="LBR199"/>
    <s v="UNPBF"/>
    <s v="LBR199-1"/>
    <s v="LBR199 UNPBF - UNPBF"/>
    <s v="199.177.11"/>
    <s v="Program manager"/>
    <s v="UNPBF"/>
    <s v="2.1.0"/>
    <s v="International Program Staff"/>
    <s v="2.1"/>
    <s v="International Program Staff"/>
    <x v="5"/>
    <x v="5"/>
    <s v="R"/>
    <s v="Income &amp; Expenditure"/>
    <x v="0"/>
  </r>
  <r>
    <s v="48999"/>
    <s v="Re-allocated costs"/>
    <s v="Re-allocation Staff Costs Driver Aug 2021"/>
    <n v="485.39"/>
    <s v="USD"/>
    <x v="14"/>
    <d v="2021-09-29T00:00:00"/>
    <s v="BI"/>
    <n v="50000213"/>
    <s v="LBR199"/>
    <s v="UNPBF"/>
    <s v="LBR199-1"/>
    <s v="LBR199 UNPBF - UNPBF"/>
    <s v="199.992"/>
    <s v="Project Driver"/>
    <s v="UNPBF"/>
    <s v="2.4.0"/>
    <s v="Local Program Staff"/>
    <s v="2.4"/>
    <s v="Local Program Staff"/>
    <x v="5"/>
    <x v="5"/>
    <s v="R"/>
    <s v="Income &amp; Expenditure"/>
    <x v="0"/>
  </r>
  <r>
    <s v="48999"/>
    <s v="Re-allocated costs"/>
    <s v="Re-allocation Staff Costs MEAL Aug 2021"/>
    <n v="1390.72"/>
    <s v="USD"/>
    <x v="14"/>
    <d v="2021-09-29T00:00:00"/>
    <s v="BI"/>
    <n v="50000213"/>
    <s v="LBR199"/>
    <s v="UNPBF"/>
    <s v="LBR199-1"/>
    <s v="LBR199 UNPBF - UNPBF"/>
    <s v="199.179.12"/>
    <s v="MEAL Officer"/>
    <s v="UNPBF"/>
    <s v="2.4.0"/>
    <s v="Local Program Staff"/>
    <s v="2.4"/>
    <s v="Local Program Staff"/>
    <x v="5"/>
    <x v="5"/>
    <s v="R"/>
    <s v="Income &amp; Expenditure"/>
    <x v="0"/>
  </r>
  <r>
    <s v="48999"/>
    <s v="Re-allocated costs"/>
    <s v="Re-allocation Staff Costs Peace Building Coord. Aug 2021"/>
    <n v="803.33"/>
    <s v="USD"/>
    <x v="14"/>
    <d v="2021-09-29T00:00:00"/>
    <s v="BI"/>
    <n v="50000213"/>
    <s v="LBR199"/>
    <s v="UNPBF"/>
    <s v="LBR199-1"/>
    <s v="LBR199 UNPBF - UNPBF"/>
    <s v="199.990"/>
    <s v="PB Project Coordinator"/>
    <s v="UNPBF"/>
    <s v="2.4.0"/>
    <s v="Local Program Staff"/>
    <s v="2.4"/>
    <s v="Local Program Staff"/>
    <x v="5"/>
    <x v="5"/>
    <s v="R"/>
    <s v="Income &amp; Expenditure"/>
    <x v="0"/>
  </r>
  <r>
    <s v="48999"/>
    <s v="Re-allocated costs"/>
    <s v="Reallocation Vehicle Costs - October 2021"/>
    <n v="551.83000000000004"/>
    <s v="USD"/>
    <x v="17"/>
    <d v="2021-10-29T00:00:00"/>
    <s v="GL"/>
    <n v="11001449"/>
    <s v="LBR199"/>
    <s v="UNPBF"/>
    <s v="LBR199-1"/>
    <s v="LBR199 UNPBF - UNPBF"/>
    <s v="199.995"/>
    <s v="Vehicle Running Costs"/>
    <s v="UNPBF"/>
    <s v="4.3.0"/>
    <s v="Vehicle running cost"/>
    <s v="4.3"/>
    <s v="Vehicle running cost"/>
    <x v="4"/>
    <x v="4"/>
    <s v="R"/>
    <s v="Income &amp; Expenditure"/>
    <x v="0"/>
  </r>
  <r>
    <s v="48999"/>
    <s v="Re-allocated costs"/>
    <s v="Reallocation Vehicle Costs - October 2021 Maint."/>
    <n v="1659.84"/>
    <s v="USD"/>
    <x v="17"/>
    <d v="2021-10-29T00:00:00"/>
    <s v="GL"/>
    <n v="11001460"/>
    <s v="LBR199"/>
    <s v="UNPBF"/>
    <s v="LBR199-1"/>
    <s v="LBR199 UNPBF - UNPBF"/>
    <s v="199.995"/>
    <s v="Vehicle Running Costs"/>
    <s v="UNPBF"/>
    <s v="4.3.0"/>
    <s v="Vehicle running cost"/>
    <s v="4.3"/>
    <s v="Vehicle running cost"/>
    <x v="4"/>
    <x v="4"/>
    <s v="R"/>
    <s v="Income &amp; Expenditure"/>
    <x v="0"/>
  </r>
  <r>
    <s v="48999"/>
    <s v="Re-allocated costs"/>
    <s v="Re-allocation Staff Costs Officer Asst. Oct 2021"/>
    <n v="39.39"/>
    <s v="USD"/>
    <x v="17"/>
    <d v="2021-10-29T00:00:00"/>
    <s v="BI"/>
    <n v="50000281"/>
    <s v="LBR199"/>
    <s v="UNPBF"/>
    <s v="LBR199-1"/>
    <s v="LBR199 UNPBF - UNPBF"/>
    <s v="199.177.17"/>
    <s v="Office Assistant"/>
    <s v="UNPBF"/>
    <s v="2.5.0"/>
    <s v="Local Support Staff"/>
    <s v="2.5"/>
    <s v="Local Support Staff"/>
    <x v="5"/>
    <x v="5"/>
    <s v="R"/>
    <s v="Income &amp; Expenditure"/>
    <x v="0"/>
  </r>
  <r>
    <s v="48999"/>
    <s v="Re-allocated costs"/>
    <s v="Re-allocation Staff Costs Administration Officer Oct 2021"/>
    <n v="68.97"/>
    <s v="USD"/>
    <x v="17"/>
    <d v="2021-10-29T00:00:00"/>
    <s v="BI"/>
    <n v="50000281"/>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r Oct 2021"/>
    <n v="73.53"/>
    <s v="USD"/>
    <x v="17"/>
    <d v="2021-10-29T00:00:00"/>
    <s v="BI"/>
    <n v="50000281"/>
    <s v="LBR199"/>
    <s v="UNPBF"/>
    <s v="LBR199-1"/>
    <s v="LBR199 UNPBF - UNPBF"/>
    <s v="199.177.15"/>
    <s v="Logistics Officer"/>
    <s v="UNPBF"/>
    <s v="2.5.0"/>
    <s v="Local Support Staff"/>
    <s v="2.5"/>
    <s v="Local Support Staff"/>
    <x v="5"/>
    <x v="5"/>
    <s v="R"/>
    <s v="Income &amp; Expenditure"/>
    <x v="0"/>
  </r>
  <r>
    <s v="48999"/>
    <s v="Re-allocated costs"/>
    <s v="Re-allocation Staff Costs Project Accountant Oct 2021"/>
    <n v="77.8"/>
    <s v="USD"/>
    <x v="17"/>
    <d v="2021-10-29T00:00:00"/>
    <s v="BI"/>
    <n v="50000281"/>
    <s v="LBR199"/>
    <s v="UNPBF"/>
    <s v="LBR199-1"/>
    <s v="LBR199 UNPBF - UNPBF"/>
    <s v="199.991"/>
    <s v="Sr PB Officer"/>
    <s v="UNPBF"/>
    <s v="2.4.0"/>
    <s v="Local Program Staff"/>
    <s v="2.4"/>
    <s v="Local Program Staff"/>
    <x v="5"/>
    <x v="5"/>
    <s v="R"/>
    <s v="Income &amp; Expenditure"/>
    <x v="0"/>
  </r>
  <r>
    <s v="48999"/>
    <s v="Re-allocated costs"/>
    <s v="Re-allocation Staff Costs Finance and Operations Coord. Oct 2021"/>
    <n v="99.17"/>
    <s v="USD"/>
    <x v="17"/>
    <d v="2021-10-29T00:00:00"/>
    <s v="BI"/>
    <n v="50000281"/>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oO Oct 2021"/>
    <n v="391.6"/>
    <s v="USD"/>
    <x v="17"/>
    <d v="2021-10-29T00:00:00"/>
    <s v="BI"/>
    <n v="50000281"/>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QM Oct 2021"/>
    <n v="401.24"/>
    <s v="USD"/>
    <x v="17"/>
    <d v="2021-10-29T00:00:00"/>
    <s v="BI"/>
    <n v="50000281"/>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Country Director / PGM Oct 2021"/>
    <n v="422.06"/>
    <s v="USD"/>
    <x v="17"/>
    <d v="2021-10-29T00:00:00"/>
    <s v="BI"/>
    <n v="50000281"/>
    <s v="LBR199"/>
    <s v="UNPBF"/>
    <s v="LBR199-1"/>
    <s v="LBR199 UNPBF - UNPBF"/>
    <s v="199.177.11"/>
    <s v="Program manager"/>
    <s v="UNPBF"/>
    <s v="2.1.0"/>
    <s v="International Program Staff"/>
    <s v="2.1"/>
    <s v="International Program Staff"/>
    <x v="5"/>
    <x v="5"/>
    <s v="R"/>
    <s v="Income &amp; Expenditure"/>
    <x v="0"/>
  </r>
  <r>
    <s v="48999"/>
    <s v="Re-allocated costs"/>
    <s v="Re-allocation Staff Costs Driver Oct 2021"/>
    <n v="485.39"/>
    <s v="USD"/>
    <x v="17"/>
    <d v="2021-10-29T00:00:00"/>
    <s v="BI"/>
    <n v="50000281"/>
    <s v="LBR199"/>
    <s v="UNPBF"/>
    <s v="LBR199-1"/>
    <s v="LBR199 UNPBF - UNPBF"/>
    <s v="199.992"/>
    <s v="Project Driver"/>
    <s v="UNPBF"/>
    <s v="2.4.0"/>
    <s v="Local Program Staff"/>
    <s v="2.4"/>
    <s v="Local Program Staff"/>
    <x v="5"/>
    <x v="5"/>
    <s v="R"/>
    <s v="Income &amp; Expenditure"/>
    <x v="0"/>
  </r>
  <r>
    <s v="48999"/>
    <s v="Re-allocated costs"/>
    <s v="Re-allocation Staff Costs MEAL Oct 2021"/>
    <n v="1390.74"/>
    <s v="USD"/>
    <x v="17"/>
    <d v="2021-10-29T00:00:00"/>
    <s v="BI"/>
    <n v="50000281"/>
    <s v="LBR199"/>
    <s v="UNPBF"/>
    <s v="LBR199-1"/>
    <s v="LBR199 UNPBF - UNPBF"/>
    <s v="199.179.12"/>
    <s v="MEAL Officer"/>
    <s v="UNPBF"/>
    <s v="2.4.0"/>
    <s v="Local Program Staff"/>
    <s v="2.4"/>
    <s v="Local Program Staff"/>
    <x v="5"/>
    <x v="5"/>
    <s v="R"/>
    <s v="Income &amp; Expenditure"/>
    <x v="0"/>
  </r>
  <r>
    <s v="48999"/>
    <s v="Re-allocated costs"/>
    <s v="Re-allocation Staff Costs Peace Building Coord. Oct 2021"/>
    <n v="803.33"/>
    <s v="USD"/>
    <x v="17"/>
    <d v="2021-10-29T00:00:00"/>
    <s v="BI"/>
    <n v="50000281"/>
    <s v="LBR199"/>
    <s v="UNPBF"/>
    <s v="LBR199-1"/>
    <s v="LBR199 UNPBF - UNPBF"/>
    <s v="199.990"/>
    <s v="PB Project Coordinator"/>
    <s v="UNPBF"/>
    <s v="2.4.0"/>
    <s v="Local Program Staff"/>
    <s v="2.4"/>
    <s v="Local Program Staff"/>
    <x v="5"/>
    <x v="5"/>
    <s v="R"/>
    <s v="Income &amp; Expenditure"/>
    <x v="0"/>
  </r>
  <r>
    <s v="48999"/>
    <s v="Re-allocated costs"/>
    <s v="Communication, IT and subscription expenses"/>
    <n v="89.58"/>
    <s v="USD"/>
    <x v="17"/>
    <d v="2021-10-30T00:00:00"/>
    <s v="BI"/>
    <n v="50000285"/>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Consumables - Office supplies"/>
    <n v="256.89999999999998"/>
    <s v="USD"/>
    <x v="17"/>
    <d v="2021-10-30T00:00:00"/>
    <s v="BI"/>
    <n v="50000285"/>
    <s v="LBR199"/>
    <s v="UNPBF"/>
    <s v="LBR199-1"/>
    <s v="LBR199 UNPBF - UNPBF"/>
    <s v="199.178.15"/>
    <s v="Office Supplies"/>
    <s v="UNPBF"/>
    <s v="5.3.0"/>
    <s v="Consumables - Office supplies"/>
    <s v="5.3"/>
    <s v="Consumables - Office supplies"/>
    <x v="1"/>
    <x v="1"/>
    <s v="R"/>
    <s v="Income &amp; Expenditure"/>
    <x v="0"/>
  </r>
  <r>
    <s v="48999"/>
    <s v="Re-allocated costs"/>
    <s v="Communication, IT and subscription expenses"/>
    <n v="89.58"/>
    <s v="USD"/>
    <x v="17"/>
    <d v="2021-10-30T00:00:00"/>
    <s v="BI"/>
    <n v="50000290"/>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Consumables - Office supplies"/>
    <n v="256.89999999999998"/>
    <s v="USD"/>
    <x v="17"/>
    <d v="2021-10-30T00:00:00"/>
    <s v="BI"/>
    <n v="50000290"/>
    <s v="LBR199"/>
    <s v="UNPBF"/>
    <s v="LBR199-1"/>
    <s v="LBR199 UNPBF - UNPBF"/>
    <s v="199.178.15"/>
    <s v="Office Supplies"/>
    <s v="UNPBF"/>
    <s v="5.3.0"/>
    <s v="Consumables - Office supplies"/>
    <s v="5.3"/>
    <s v="Consumables - Office supplies"/>
    <x v="1"/>
    <x v="1"/>
    <s v="R"/>
    <s v="Income &amp; Expenditure"/>
    <x v="0"/>
  </r>
  <r>
    <s v="48999"/>
    <s v="Re-allocated costs"/>
    <s v="Rev of Consumables - Office supplies"/>
    <n v="-256.89999999999998"/>
    <s v="USD"/>
    <x v="17"/>
    <d v="2021-10-30T00:00:00"/>
    <s v="BI"/>
    <n v="50000292"/>
    <s v="LBR199"/>
    <s v="UNPBF"/>
    <s v="LBR199-1"/>
    <s v="LBR199 UNPBF - UNPBF"/>
    <s v="199.178.15"/>
    <s v="Office Supplies"/>
    <s v="UNPBF"/>
    <s v="5.3.0"/>
    <s v="Consumables - Office supplies"/>
    <s v="5.3"/>
    <s v="Consumables - Office supplies"/>
    <x v="1"/>
    <x v="1"/>
    <s v="R"/>
    <s v="Income &amp; Expenditure"/>
    <x v="0"/>
  </r>
  <r>
    <s v="48999"/>
    <s v="Re-allocated costs"/>
    <s v="Rev of Communication, IT and subscription expenses"/>
    <n v="-89.58"/>
    <s v="USD"/>
    <x v="17"/>
    <d v="2021-10-30T00:00:00"/>
    <s v="BI"/>
    <n v="50000292"/>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Vehicle Costs - November 2021 Fuel"/>
    <n v="771.96"/>
    <s v="USD"/>
    <x v="13"/>
    <d v="2021-11-29T00:00:00"/>
    <s v="GL"/>
    <n v="11001548"/>
    <s v="LBR199"/>
    <s v="UNPBF"/>
    <s v="LBR199-1"/>
    <s v="LBR199 UNPBF - UNPBF"/>
    <s v="199.995"/>
    <s v="Vehicle Running Costs"/>
    <s v="UNPBF"/>
    <s v="4.3.0"/>
    <s v="Vehicle running cost"/>
    <s v="4.3"/>
    <s v="Vehicle running cost"/>
    <x v="4"/>
    <x v="4"/>
    <s v="R"/>
    <s v="Income &amp; Expenditure"/>
    <x v="0"/>
  </r>
  <r>
    <s v="48999"/>
    <s v="Re-allocated costs"/>
    <s v="Reallocation Vehicle Costs - November 2021 Maint."/>
    <n v="1110.69"/>
    <s v="USD"/>
    <x v="13"/>
    <d v="2021-11-29T00:00:00"/>
    <s v="GL"/>
    <n v="11001548"/>
    <s v="LBR199"/>
    <s v="UNPBF"/>
    <s v="LBR199-1"/>
    <s v="LBR199 UNPBF - UNPBF"/>
    <s v="199.995"/>
    <s v="Vehicle Running Costs"/>
    <s v="UNPBF"/>
    <s v="4.3.0"/>
    <s v="Vehicle running cost"/>
    <s v="4.3"/>
    <s v="Vehicle running cost"/>
    <x v="4"/>
    <x v="4"/>
    <s v="R"/>
    <s v="Income &amp; Expenditure"/>
    <x v="0"/>
  </r>
  <r>
    <s v="48999"/>
    <s v="Re-allocated costs"/>
    <s v="Re-allocation Staff Costs Officer Asst. Nov 2021"/>
    <n v="39.39"/>
    <s v="USD"/>
    <x v="13"/>
    <d v="2021-11-29T00:00:00"/>
    <s v="BI"/>
    <n v="50000288"/>
    <s v="LBR199"/>
    <s v="UNPBF"/>
    <s v="LBR199-1"/>
    <s v="LBR199 UNPBF - UNPBF"/>
    <s v="199.177.17"/>
    <s v="Office Assistant"/>
    <s v="UNPBF"/>
    <s v="2.5.0"/>
    <s v="Local Support Staff"/>
    <s v="2.5"/>
    <s v="Local Support Staff"/>
    <x v="5"/>
    <x v="5"/>
    <s v="R"/>
    <s v="Income &amp; Expenditure"/>
    <x v="0"/>
  </r>
  <r>
    <s v="48999"/>
    <s v="Re-allocated costs"/>
    <s v="Re-allocation Staff Costs Administration Officer Nov 2021"/>
    <n v="68.97"/>
    <s v="USD"/>
    <x v="13"/>
    <d v="2021-11-29T00:00:00"/>
    <s v="BI"/>
    <n v="50000288"/>
    <s v="LBR199"/>
    <s v="UNPBF"/>
    <s v="LBR199-1"/>
    <s v="LBR199 UNPBF - UNPBF"/>
    <s v="199.177.16"/>
    <s v="Administration Officer"/>
    <s v="UNPBF"/>
    <s v="2.5.0"/>
    <s v="Local Support Staff"/>
    <s v="2.5"/>
    <s v="Local Support Staff"/>
    <x v="5"/>
    <x v="5"/>
    <s v="R"/>
    <s v="Income &amp; Expenditure"/>
    <x v="0"/>
  </r>
  <r>
    <s v="48999"/>
    <s v="Re-allocated costs"/>
    <s v="Re-allocation Staff Costs Logistics Officer Nov 2021"/>
    <n v="73.53"/>
    <s v="USD"/>
    <x v="13"/>
    <d v="2021-11-29T00:00:00"/>
    <s v="BI"/>
    <n v="50000288"/>
    <s v="LBR199"/>
    <s v="UNPBF"/>
    <s v="LBR199-1"/>
    <s v="LBR199 UNPBF - UNPBF"/>
    <s v="199.177.15"/>
    <s v="Logistics Officer"/>
    <s v="UNPBF"/>
    <s v="2.5.0"/>
    <s v="Local Support Staff"/>
    <s v="2.5"/>
    <s v="Local Support Staff"/>
    <x v="5"/>
    <x v="5"/>
    <s v="R"/>
    <s v="Income &amp; Expenditure"/>
    <x v="0"/>
  </r>
  <r>
    <s v="48999"/>
    <s v="Re-allocated costs"/>
    <s v="Re-allocation Staff Costs Project Accountant Nov 2021"/>
    <n v="77.8"/>
    <s v="USD"/>
    <x v="13"/>
    <d v="2021-11-29T00:00:00"/>
    <s v="BI"/>
    <n v="50000288"/>
    <s v="LBR199"/>
    <s v="UNPBF"/>
    <s v="LBR199-1"/>
    <s v="LBR199 UNPBF - UNPBF"/>
    <s v="199.991"/>
    <s v="Sr PB Officer"/>
    <s v="UNPBF"/>
    <s v="2.4.0"/>
    <s v="Local Program Staff"/>
    <s v="2.4"/>
    <s v="Local Program Staff"/>
    <x v="5"/>
    <x v="5"/>
    <s v="R"/>
    <s v="Income &amp; Expenditure"/>
    <x v="0"/>
  </r>
  <r>
    <s v="48999"/>
    <s v="Re-allocated costs"/>
    <s v="Re-allocation Staff Costs Finance and Operations Coord. Nov 2021"/>
    <n v="99.17"/>
    <s v="USD"/>
    <x v="13"/>
    <d v="2021-11-29T00:00:00"/>
    <s v="BI"/>
    <n v="50000288"/>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oO Oct 2021"/>
    <n v="390.15"/>
    <s v="USD"/>
    <x v="13"/>
    <d v="2021-11-29T00:00:00"/>
    <s v="BI"/>
    <n v="50000288"/>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QM Nov 2021"/>
    <n v="400.08"/>
    <s v="USD"/>
    <x v="13"/>
    <d v="2021-11-29T00:00:00"/>
    <s v="BI"/>
    <n v="50000288"/>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Country Director / PGM Nov 2021"/>
    <n v="420.62"/>
    <s v="USD"/>
    <x v="13"/>
    <d v="2021-11-29T00:00:00"/>
    <s v="BI"/>
    <n v="50000288"/>
    <s v="LBR199"/>
    <s v="UNPBF"/>
    <s v="LBR199-1"/>
    <s v="LBR199 UNPBF - UNPBF"/>
    <s v="199.177.11"/>
    <s v="Program manager"/>
    <s v="UNPBF"/>
    <s v="2.1.0"/>
    <s v="International Program Staff"/>
    <s v="2.1"/>
    <s v="International Program Staff"/>
    <x v="5"/>
    <x v="5"/>
    <s v="R"/>
    <s v="Income &amp; Expenditure"/>
    <x v="0"/>
  </r>
  <r>
    <s v="48999"/>
    <s v="Re-allocated costs"/>
    <s v="Re-allocation Staff Costs Driver Nov 2021"/>
    <n v="485.39"/>
    <s v="USD"/>
    <x v="13"/>
    <d v="2021-11-29T00:00:00"/>
    <s v="BI"/>
    <n v="50000288"/>
    <s v="LBR199"/>
    <s v="UNPBF"/>
    <s v="LBR199-1"/>
    <s v="LBR199 UNPBF - UNPBF"/>
    <s v="199.992"/>
    <s v="Project Driver"/>
    <s v="UNPBF"/>
    <s v="2.4.0"/>
    <s v="Local Program Staff"/>
    <s v="2.4"/>
    <s v="Local Program Staff"/>
    <x v="5"/>
    <x v="5"/>
    <s v="R"/>
    <s v="Income &amp; Expenditure"/>
    <x v="0"/>
  </r>
  <r>
    <s v="48999"/>
    <s v="Re-allocated costs"/>
    <s v="Re-allocation Staff Costs MEAL Nov 2021"/>
    <n v="1390.74"/>
    <s v="USD"/>
    <x v="13"/>
    <d v="2021-11-29T00:00:00"/>
    <s v="BI"/>
    <n v="50000288"/>
    <s v="LBR199"/>
    <s v="UNPBF"/>
    <s v="LBR199-1"/>
    <s v="LBR199 UNPBF - UNPBF"/>
    <s v="199.179.12"/>
    <s v="MEAL Officer"/>
    <s v="UNPBF"/>
    <s v="2.4.0"/>
    <s v="Local Program Staff"/>
    <s v="2.4"/>
    <s v="Local Program Staff"/>
    <x v="5"/>
    <x v="5"/>
    <s v="R"/>
    <s v="Income &amp; Expenditure"/>
    <x v="0"/>
  </r>
  <r>
    <s v="48999"/>
    <s v="Re-allocated costs"/>
    <s v="Re-allocation Staff Costs Peace Building Coord. Nov 2021"/>
    <n v="803.33"/>
    <s v="USD"/>
    <x v="13"/>
    <d v="2021-11-29T00:00:00"/>
    <s v="BI"/>
    <n v="50000288"/>
    <s v="LBR199"/>
    <s v="UNPBF"/>
    <s v="LBR199-1"/>
    <s v="LBR199 UNPBF - UNPBF"/>
    <s v="199.990"/>
    <s v="PB Project Coordinator"/>
    <s v="UNPBF"/>
    <s v="2.4.0"/>
    <s v="Local Program Staff"/>
    <s v="2.4"/>
    <s v="Local Program Staff"/>
    <x v="5"/>
    <x v="5"/>
    <s v="R"/>
    <s v="Income &amp; Expenditure"/>
    <x v="0"/>
  </r>
  <r>
    <s v="48999"/>
    <s v="Re-allocated costs"/>
    <s v="Communication, IT and subscription expenses for Nov 21"/>
    <n v="148.11000000000001"/>
    <s v="USD"/>
    <x v="13"/>
    <d v="2021-11-29T00:00:00"/>
    <s v="BI"/>
    <n v="50000291"/>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Depreciation others for Nov 21"/>
    <n v="270.33"/>
    <s v="USD"/>
    <x v="13"/>
    <d v="2021-11-29T00:00:00"/>
    <s v="BI"/>
    <n v="50000291"/>
    <s v="LBR199"/>
    <s v="UNPBF"/>
    <s v="LBR199-1"/>
    <s v="LBR199 UNPBF - UNPBF"/>
    <s v="199.179.14"/>
    <s v="Tablets"/>
    <s v="UNPBF"/>
    <s v="4.6.0"/>
    <s v="Depreciation others"/>
    <s v="4.6"/>
    <s v="Depreciation others"/>
    <x v="4"/>
    <x v="4"/>
    <s v="R"/>
    <s v="Income &amp; Expenditure"/>
    <x v="0"/>
  </r>
  <r>
    <s v="48999"/>
    <s v="Re-allocated costs"/>
    <s v="Depreciation others for Nov 21"/>
    <n v="327.08"/>
    <s v="USD"/>
    <x v="13"/>
    <d v="2021-11-29T00:00:00"/>
    <s v="BI"/>
    <n v="50000291"/>
    <s v="LBR199"/>
    <s v="UNPBF"/>
    <s v="LBR199-1"/>
    <s v="LBR199 UNPBF - UNPBF"/>
    <s v="199.179.13"/>
    <s v="Laptop MEAL"/>
    <s v="UNPBF"/>
    <s v="4.6.0"/>
    <s v="Depreciation others"/>
    <s v="4.6"/>
    <s v="Depreciation others"/>
    <x v="4"/>
    <x v="4"/>
    <s v="R"/>
    <s v="Income &amp; Expenditure"/>
    <x v="0"/>
  </r>
  <r>
    <s v="48999"/>
    <s v="Re-allocated costs"/>
    <s v="Consumables - Office supplies for Nov 21"/>
    <n v="622.66999999999996"/>
    <s v="USD"/>
    <x v="13"/>
    <d v="2021-11-29T00:00:00"/>
    <s v="BI"/>
    <n v="50000291"/>
    <s v="LBR199"/>
    <s v="UNPBF"/>
    <s v="LBR199-1"/>
    <s v="LBR199 UNPBF - UNPBF"/>
    <s v="199.178.15"/>
    <s v="Office Supplies"/>
    <s v="UNPBF"/>
    <s v="5.3.0"/>
    <s v="Consumables - Office supplies"/>
    <s v="5.3"/>
    <s v="Consumables - Office supplies"/>
    <x v="1"/>
    <x v="1"/>
    <s v="R"/>
    <s v="Income &amp; Expenditure"/>
    <x v="0"/>
  </r>
  <r>
    <s v="48999"/>
    <s v="Re-allocated costs"/>
    <s v="Corr on Rellocation of staff NASSCORP"/>
    <n v="633.71"/>
    <s v="USD"/>
    <x v="0"/>
    <d v="2021-12-29T00:00:00"/>
    <s v="GL"/>
    <n v="11001744"/>
    <s v="LBR199"/>
    <s v="UNPBF"/>
    <s v="LBR199-1"/>
    <s v="LBR199 UNPBF - UNPBF"/>
    <s v="199.177.2"/>
    <s v="Additional Personnel Costs"/>
    <s v="UNPBF"/>
    <s v="1.6.0"/>
    <s v="Local Partner Support Costs"/>
    <s v="1.6"/>
    <s v="Local Partner Support Costs"/>
    <x v="0"/>
    <x v="0"/>
    <s v="R"/>
    <s v="Income &amp; Expenditure"/>
    <x v="0"/>
  </r>
  <r>
    <s v="48999"/>
    <s v="Re-allocated costs"/>
    <s v="Corr on expat cost  benefit"/>
    <n v="-2029.68"/>
    <s v="USD"/>
    <x v="0"/>
    <d v="2021-12-29T00:00:00"/>
    <s v="GL"/>
    <n v="11001761"/>
    <s v="LBR199"/>
    <s v="UNPBF"/>
    <s v="LBR199-1"/>
    <s v="LBR199 UNPBF - UNPBF"/>
    <s v="199.177.12"/>
    <s v="Country Director / MoO"/>
    <s v="UNPBF"/>
    <s v="2.2.0"/>
    <s v="International Support Staff"/>
    <s v="2.2"/>
    <s v="International Support Staff"/>
    <x v="5"/>
    <x v="5"/>
    <s v="R"/>
    <s v="Income &amp; Expenditure"/>
    <x v="0"/>
  </r>
  <r>
    <s v="48999"/>
    <s v="Re-allocated costs"/>
    <s v="Corr on expat cost  benefit"/>
    <n v="-1071.22"/>
    <s v="USD"/>
    <x v="0"/>
    <d v="2021-12-29T00:00:00"/>
    <s v="GL"/>
    <n v="11001761"/>
    <s v="LBR199"/>
    <s v="UNPBF"/>
    <s v="LBR199-1"/>
    <s v="LBR199 UNPBF - UNPBF"/>
    <s v="199.177.11"/>
    <s v="Program manager"/>
    <s v="UNPBF"/>
    <s v="2.1.0"/>
    <s v="International Program Staff"/>
    <s v="2.1"/>
    <s v="International Program Staff"/>
    <x v="5"/>
    <x v="5"/>
    <s v="R"/>
    <s v="Income &amp; Expenditure"/>
    <x v="0"/>
  </r>
  <r>
    <s v="48999"/>
    <s v="Re-allocated costs"/>
    <s v="Rev of # 11000981 Reallocation Consumables - Office suppliers April 2021"/>
    <n v="-101.12"/>
    <s v="USD"/>
    <x v="0"/>
    <d v="2021-12-29T00:00:00"/>
    <s v="GL"/>
    <n v="11003035"/>
    <s v="LBR199"/>
    <s v="UNPBF"/>
    <s v="LBR199-1"/>
    <s v="LBR199 UNPBF - UNPBF"/>
    <s v="199.178.15"/>
    <s v="Office Supplies"/>
    <s v="UNPBF"/>
    <s v="5.3.0"/>
    <s v="Consumables - Office supplies"/>
    <s v="5.3"/>
    <s v="Consumables - Office supplies"/>
    <x v="1"/>
    <x v="1"/>
    <s v="R"/>
    <s v="Income &amp; Expenditure"/>
    <x v="0"/>
  </r>
  <r>
    <s v="48999"/>
    <s v="Re-allocated costs"/>
    <s v="Rev of # 11000702 Re-Allocation Consumables - Office supplies Mar 21"/>
    <n v="-89.22"/>
    <s v="USD"/>
    <x v="0"/>
    <d v="2021-12-29T00:00:00"/>
    <s v="GL"/>
    <n v="11003035"/>
    <s v="LBR199"/>
    <s v="UNPBF"/>
    <s v="LBR199-1"/>
    <s v="LBR199 UNPBF - UNPBF"/>
    <s v="199.178.15"/>
    <s v="Office Supplies"/>
    <s v="UNPBF"/>
    <s v="5.3.0"/>
    <s v="Consumables - Office supplies"/>
    <s v="5.3"/>
    <s v="Consumables - Office supplies"/>
    <x v="1"/>
    <x v="1"/>
    <s v="R"/>
    <s v="Income &amp; Expenditure"/>
    <x v="0"/>
  </r>
  <r>
    <s v="48999"/>
    <s v="Re-allocated costs"/>
    <s v="Corr of # 11000702 Re-Allocation Consumables - Office supplies Mar 21"/>
    <n v="89.22"/>
    <s v="USD"/>
    <x v="0"/>
    <d v="2021-12-29T00:00:00"/>
    <s v="GL"/>
    <n v="11003035"/>
    <s v="LBR199"/>
    <s v="UNPBF"/>
    <s v="LBR199-1"/>
    <s v="LBR199 UNPBF - UNPBF"/>
    <s v="199.2.2.2"/>
    <s v="Supervision appreciative inquiry visits women's groups"/>
    <s v="UNPBF"/>
    <s v="1.3.0"/>
    <s v="Services"/>
    <s v="1.3"/>
    <s v="Services"/>
    <x v="0"/>
    <x v="0"/>
    <s v="R"/>
    <s v="Income &amp; Expenditure"/>
    <x v="0"/>
  </r>
  <r>
    <s v="48999"/>
    <s v="Re-allocated costs"/>
    <s v="Corr of # 11000981 Reallocation Consumables - Office suppliers April 2021"/>
    <n v="101.12"/>
    <s v="USD"/>
    <x v="0"/>
    <d v="2021-12-29T00:00:00"/>
    <s v="GL"/>
    <n v="11003035"/>
    <s v="LBR199"/>
    <s v="UNPBF"/>
    <s v="LBR199-1"/>
    <s v="LBR199 UNPBF - UNPBF"/>
    <s v="199.2.2.2"/>
    <s v="Supervision appreciative inquiry visits women's groups"/>
    <s v="UNPBF"/>
    <s v="1.3.0"/>
    <s v="Services"/>
    <s v="1.3"/>
    <s v="Services"/>
    <x v="0"/>
    <x v="0"/>
    <s v="R"/>
    <s v="Income &amp; Expenditure"/>
    <x v="0"/>
  </r>
  <r>
    <s v="48999"/>
    <s v="Re-allocated costs"/>
    <s v="Rev of # 11000986 Re-Allocation Consumables - Office supplies Jun 21"/>
    <n v="-1113.19"/>
    <s v="USD"/>
    <x v="0"/>
    <d v="2021-12-29T00:00:00"/>
    <s v="GL"/>
    <n v="11003037"/>
    <s v="LBR199"/>
    <s v="UNPBF"/>
    <s v="LBR199-1"/>
    <s v="LBR199 UNPBF - UNPBF"/>
    <s v="199.178.15"/>
    <s v="Office Supplies"/>
    <s v="UNPBF"/>
    <s v="5.3.0"/>
    <s v="Consumables - Office supplies"/>
    <s v="5.3"/>
    <s v="Consumables - Office supplies"/>
    <x v="1"/>
    <x v="1"/>
    <s v="R"/>
    <s v="Income &amp; Expenditure"/>
    <x v="0"/>
  </r>
  <r>
    <s v="48999"/>
    <s v="Re-allocated costs"/>
    <s v="Rev of # 50000210 Re-Allocation Consumables - Office supplies Aug 21"/>
    <n v="-308.02999999999997"/>
    <s v="USD"/>
    <x v="0"/>
    <d v="2021-12-29T00:00:00"/>
    <s v="GL"/>
    <n v="11003037"/>
    <s v="LBR199"/>
    <s v="UNPBF"/>
    <s v="LBR199-1"/>
    <s v="LBR199 UNPBF - UNPBF"/>
    <s v="199.178.15"/>
    <s v="Office Supplies"/>
    <s v="UNPBF"/>
    <s v="5.3.0"/>
    <s v="Consumables - Office supplies"/>
    <s v="5.3"/>
    <s v="Consumables - Office supplies"/>
    <x v="1"/>
    <x v="1"/>
    <s v="R"/>
    <s v="Income &amp; Expenditure"/>
    <x v="0"/>
  </r>
  <r>
    <s v="48999"/>
    <s v="Re-allocated costs"/>
    <s v="Rev of # 110000985 Re-Allocation Consumables - Office supplies May 21"/>
    <n v="-251.24"/>
    <s v="USD"/>
    <x v="0"/>
    <d v="2021-12-29T00:00:00"/>
    <s v="GL"/>
    <n v="11003037"/>
    <s v="LBR199"/>
    <s v="UNPBF"/>
    <s v="LBR199-1"/>
    <s v="LBR199 UNPBF - UNPBF"/>
    <s v="199.178.15"/>
    <s v="Office Supplies"/>
    <s v="UNPBF"/>
    <s v="5.3.0"/>
    <s v="Consumables - Office supplies"/>
    <s v="5.3"/>
    <s v="Consumables - Office supplies"/>
    <x v="1"/>
    <x v="1"/>
    <s v="R"/>
    <s v="Income &amp; Expenditure"/>
    <x v="0"/>
  </r>
  <r>
    <s v="48999"/>
    <s v="Re-allocated costs"/>
    <s v="Rev of # 50000208 Re-Allocation Consumables - Office supplies July 21"/>
    <n v="-249.81"/>
    <s v="USD"/>
    <x v="0"/>
    <d v="2021-12-29T00:00:00"/>
    <s v="GL"/>
    <n v="11003037"/>
    <s v="LBR199"/>
    <s v="UNPBF"/>
    <s v="LBR199-1"/>
    <s v="LBR199 UNPBF - UNPBF"/>
    <s v="199.178.15"/>
    <s v="Office Supplies"/>
    <s v="UNPBF"/>
    <s v="5.3.0"/>
    <s v="Consumables - Office supplies"/>
    <s v="5.3"/>
    <s v="Consumables - Office supplies"/>
    <x v="1"/>
    <x v="1"/>
    <s v="R"/>
    <s v="Income &amp; Expenditure"/>
    <x v="0"/>
  </r>
  <r>
    <s v="48999"/>
    <s v="Re-allocated costs"/>
    <s v="Corr of # 50000208 Re-Allocation Consumables - Office supplies July 21"/>
    <n v="249.81"/>
    <s v="USD"/>
    <x v="0"/>
    <d v="2021-12-29T00:00:00"/>
    <s v="GL"/>
    <n v="11003037"/>
    <s v="LBR199"/>
    <s v="UNPBF"/>
    <s v="LBR199-1"/>
    <s v="LBR199 UNPBF - UNPBF"/>
    <s v="199.2.2.2"/>
    <s v="Supervision appreciative inquiry visits women's groups"/>
    <s v="UNPBF"/>
    <s v="1.3.0"/>
    <s v="Services"/>
    <s v="1.3"/>
    <s v="Services"/>
    <x v="0"/>
    <x v="0"/>
    <s v="R"/>
    <s v="Income &amp; Expenditure"/>
    <x v="0"/>
  </r>
  <r>
    <s v="48999"/>
    <s v="Re-allocated costs"/>
    <s v="Corr of # 110000985 Re-Allocation Consumables - Office supplies May 21"/>
    <n v="251.24"/>
    <s v="USD"/>
    <x v="0"/>
    <d v="2021-12-29T00:00:00"/>
    <s v="GL"/>
    <n v="11003037"/>
    <s v="LBR199"/>
    <s v="UNPBF"/>
    <s v="LBR199-1"/>
    <s v="LBR199 UNPBF - UNPBF"/>
    <s v="199.2.2.2"/>
    <s v="Supervision appreciative inquiry visits women's groups"/>
    <s v="UNPBF"/>
    <s v="1.3.0"/>
    <s v="Services"/>
    <s v="1.3"/>
    <s v="Services"/>
    <x v="0"/>
    <x v="0"/>
    <s v="R"/>
    <s v="Income &amp; Expenditure"/>
    <x v="0"/>
  </r>
  <r>
    <s v="48999"/>
    <s v="Re-allocated costs"/>
    <s v="Corr of # 50000210 Re-Allocation Consumables - Office supplies Aug 21"/>
    <n v="308.02999999999997"/>
    <s v="USD"/>
    <x v="0"/>
    <d v="2021-12-29T00:00:00"/>
    <s v="GL"/>
    <n v="11003037"/>
    <s v="LBR199"/>
    <s v="UNPBF"/>
    <s v="LBR199-1"/>
    <s v="LBR199 UNPBF - UNPBF"/>
    <s v="199.2.2.2"/>
    <s v="Supervision appreciative inquiry visits women's groups"/>
    <s v="UNPBF"/>
    <s v="1.3.0"/>
    <s v="Services"/>
    <s v="1.3"/>
    <s v="Services"/>
    <x v="0"/>
    <x v="0"/>
    <s v="R"/>
    <s v="Income &amp; Expenditure"/>
    <x v="0"/>
  </r>
  <r>
    <s v="48999"/>
    <s v="Re-allocated costs"/>
    <s v="Corr of # 11000986 Re-Allocation Consumables - Office supplies Jun 21"/>
    <n v="1113.19"/>
    <s v="USD"/>
    <x v="0"/>
    <d v="2021-12-29T00:00:00"/>
    <s v="GL"/>
    <n v="11003037"/>
    <s v="LBR199"/>
    <s v="UNPBF"/>
    <s v="LBR199-1"/>
    <s v="LBR199 UNPBF - UNPBF"/>
    <s v="199.2.2.2"/>
    <s v="Supervision appreciative inquiry visits women's groups"/>
    <s v="UNPBF"/>
    <s v="1.3.0"/>
    <s v="Services"/>
    <s v="1.3"/>
    <s v="Services"/>
    <x v="0"/>
    <x v="0"/>
    <s v="R"/>
    <s v="Income &amp; Expenditure"/>
    <x v="0"/>
  </r>
  <r>
    <s v="48999"/>
    <s v="Re-allocated costs"/>
    <s v="Rev of # 50000232 Re-Allocation Consumables - Office supplies Sept 21"/>
    <n v="-837.53"/>
    <s v="USD"/>
    <x v="0"/>
    <d v="2021-12-29T00:00:00"/>
    <s v="GL"/>
    <n v="11003038"/>
    <s v="LBR199"/>
    <s v="UNPBF"/>
    <s v="LBR199-1"/>
    <s v="LBR199 UNPBF - UNPBF"/>
    <s v="199.178.15"/>
    <s v="Office Supplies"/>
    <s v="UNPBF"/>
    <s v="5.3.0"/>
    <s v="Consumables - Office supplies"/>
    <s v="5.3"/>
    <s v="Consumables - Office supplies"/>
    <x v="1"/>
    <x v="1"/>
    <s v="R"/>
    <s v="Income &amp; Expenditure"/>
    <x v="0"/>
  </r>
  <r>
    <s v="48999"/>
    <s v="Re-allocated costs"/>
    <s v="Rev of # 50000285 Consumables - Office supplies"/>
    <n v="-256.89999999999998"/>
    <s v="USD"/>
    <x v="0"/>
    <d v="2021-12-29T00:00:00"/>
    <s v="GL"/>
    <n v="11003038"/>
    <s v="LBR199"/>
    <s v="UNPBF"/>
    <s v="LBR199-1"/>
    <s v="LBR199 UNPBF - UNPBF"/>
    <s v="199.178.15"/>
    <s v="Office Supplies"/>
    <s v="UNPBF"/>
    <s v="5.3.0"/>
    <s v="Consumables - Office supplies"/>
    <s v="5.3"/>
    <s v="Consumables - Office supplies"/>
    <x v="1"/>
    <x v="1"/>
    <s v="R"/>
    <s v="Income &amp; Expenditure"/>
    <x v="0"/>
  </r>
  <r>
    <s v="48999"/>
    <s v="Re-allocated costs"/>
    <s v="Corr of # 50000285 Consumables - Office supplies"/>
    <n v="256.89999999999998"/>
    <s v="USD"/>
    <x v="0"/>
    <d v="2021-12-29T00:00:00"/>
    <s v="GL"/>
    <n v="11003038"/>
    <s v="LBR199"/>
    <s v="UNPBF"/>
    <s v="LBR199-1"/>
    <s v="LBR199 UNPBF - UNPBF"/>
    <s v="199.2.2.2"/>
    <s v="Supervision appreciative inquiry visits women's groups"/>
    <s v="UNPBF"/>
    <s v="1.3.0"/>
    <s v="Services"/>
    <s v="1.3"/>
    <s v="Services"/>
    <x v="0"/>
    <x v="0"/>
    <s v="R"/>
    <s v="Income &amp; Expenditure"/>
    <x v="0"/>
  </r>
  <r>
    <s v="48999"/>
    <s v="Re-allocated costs"/>
    <s v="Corr of # 50000232 Re-Allocation Consumables - Office supplies Sept 21"/>
    <n v="837.53"/>
    <s v="USD"/>
    <x v="0"/>
    <d v="2021-12-29T00:00:00"/>
    <s v="GL"/>
    <n v="11003038"/>
    <s v="LBR199"/>
    <s v="UNPBF"/>
    <s v="LBR199-1"/>
    <s v="LBR199 UNPBF - UNPBF"/>
    <s v="199.2.2.2"/>
    <s v="Supervision appreciative inquiry visits women's groups"/>
    <s v="UNPBF"/>
    <s v="1.3.0"/>
    <s v="Services"/>
    <s v="1.3"/>
    <s v="Services"/>
    <x v="0"/>
    <x v="0"/>
    <s v="R"/>
    <s v="Income &amp; Expenditure"/>
    <x v="0"/>
  </r>
  <r>
    <s v="48999"/>
    <s v="Re-allocated costs"/>
    <s v="Rev of # 11000968 Reallocation Vehicle Costs - June 2021"/>
    <n v="-486.56"/>
    <s v="USD"/>
    <x v="0"/>
    <d v="2021-12-29T00:00:00"/>
    <s v="GL"/>
    <n v="11003039"/>
    <s v="LBR199"/>
    <s v="UNPBF"/>
    <s v="LBR199-1"/>
    <s v="LBR199 UNPBF - UNPBF"/>
    <s v="199.995"/>
    <s v="Vehicle Running Costs"/>
    <s v="UNPBF"/>
    <s v="4.3.0"/>
    <s v="Vehicle running cost"/>
    <s v="4.3"/>
    <s v="Vehicle running cost"/>
    <x v="4"/>
    <x v="4"/>
    <s v="R"/>
    <s v="Income &amp; Expenditure"/>
    <x v="0"/>
  </r>
  <r>
    <s v="48999"/>
    <s v="Re-allocated costs"/>
    <s v="Rev of # 11000972 Reallocation Vehicle Costs - April 2021"/>
    <n v="-270.14999999999998"/>
    <s v="USD"/>
    <x v="0"/>
    <d v="2021-12-29T00:00:00"/>
    <s v="GL"/>
    <n v="11003039"/>
    <s v="LBR199"/>
    <s v="UNPBF"/>
    <s v="LBR199-1"/>
    <s v="LBR199 UNPBF - UNPBF"/>
    <s v="199.995"/>
    <s v="Vehicle Running Costs"/>
    <s v="UNPBF"/>
    <s v="4.3.0"/>
    <s v="Vehicle running cost"/>
    <s v="4.3"/>
    <s v="Vehicle running cost"/>
    <x v="4"/>
    <x v="4"/>
    <s v="R"/>
    <s v="Income &amp; Expenditure"/>
    <x v="0"/>
  </r>
  <r>
    <s v="48999"/>
    <s v="Re-allocated costs"/>
    <s v="Rev of # 11000969 Reallocation Vehicle Costs - May 2021"/>
    <n v="-256.82"/>
    <s v="USD"/>
    <x v="0"/>
    <d v="2021-12-29T00:00:00"/>
    <s v="GL"/>
    <n v="11003039"/>
    <s v="LBR199"/>
    <s v="UNPBF"/>
    <s v="LBR199-1"/>
    <s v="LBR199 UNPBF - UNPBF"/>
    <s v="199.995"/>
    <s v="Vehicle Running Costs"/>
    <s v="UNPBF"/>
    <s v="4.3.0"/>
    <s v="Vehicle running cost"/>
    <s v="4.3"/>
    <s v="Vehicle running cost"/>
    <x v="4"/>
    <x v="4"/>
    <s v="R"/>
    <s v="Income &amp; Expenditure"/>
    <x v="0"/>
  </r>
  <r>
    <s v="48999"/>
    <s v="Re-allocated costs"/>
    <s v="Corr of # 11000969 Reallocation Vehicle Costs - May 2021"/>
    <n v="256.82"/>
    <s v="USD"/>
    <x v="0"/>
    <d v="2021-12-29T00:00:00"/>
    <s v="GL"/>
    <n v="11003039"/>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Corr of # 11000972 Reallocation Vehicle Costs - April 2021"/>
    <n v="270.14999999999998"/>
    <s v="USD"/>
    <x v="0"/>
    <d v="2021-12-29T00:00:00"/>
    <s v="GL"/>
    <n v="11003039"/>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Corr of # 11000968 Reallocation Vehicle Costs - June 2021"/>
    <n v="486.56"/>
    <s v="USD"/>
    <x v="0"/>
    <d v="2021-12-29T00:00:00"/>
    <s v="GL"/>
    <n v="11003039"/>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Rev of # 11001199 Reallocation Vehicle Costs - July 2021"/>
    <n v="-741.57"/>
    <s v="USD"/>
    <x v="0"/>
    <d v="2021-12-29T00:00:00"/>
    <s v="GL"/>
    <n v="11003041"/>
    <s v="LBR199"/>
    <s v="UNPBF"/>
    <s v="LBR199-1"/>
    <s v="LBR199 UNPBF - UNPBF"/>
    <s v="199.995"/>
    <s v="Vehicle Running Costs"/>
    <s v="UNPBF"/>
    <s v="4.3.0"/>
    <s v="Vehicle running cost"/>
    <s v="4.3"/>
    <s v="Vehicle running cost"/>
    <x v="4"/>
    <x v="4"/>
    <s v="R"/>
    <s v="Income &amp; Expenditure"/>
    <x v="0"/>
  </r>
  <r>
    <s v="48999"/>
    <s v="Re-allocated costs"/>
    <s v="Rev of # 11001239 Reallocation Vehicle Costs - September 2021"/>
    <n v="-598.80999999999995"/>
    <s v="USD"/>
    <x v="0"/>
    <d v="2021-12-29T00:00:00"/>
    <s v="GL"/>
    <n v="11003041"/>
    <s v="LBR199"/>
    <s v="UNPBF"/>
    <s v="LBR199-1"/>
    <s v="LBR199 UNPBF - UNPBF"/>
    <s v="199.995"/>
    <s v="Vehicle Running Costs"/>
    <s v="UNPBF"/>
    <s v="4.3.0"/>
    <s v="Vehicle running cost"/>
    <s v="4.3"/>
    <s v="Vehicle running cost"/>
    <x v="4"/>
    <x v="4"/>
    <s v="R"/>
    <s v="Income &amp; Expenditure"/>
    <x v="0"/>
  </r>
  <r>
    <s v="48999"/>
    <s v="Re-allocated costs"/>
    <s v="Rev of # 11001449 Reallocation Vehicle Costs - October 2021"/>
    <n v="-551.83000000000004"/>
    <s v="USD"/>
    <x v="0"/>
    <d v="2021-12-29T00:00:00"/>
    <s v="GL"/>
    <n v="11003041"/>
    <s v="LBR199"/>
    <s v="UNPBF"/>
    <s v="LBR199-1"/>
    <s v="LBR199 UNPBF - UNPBF"/>
    <s v="199.995"/>
    <s v="Vehicle Running Costs"/>
    <s v="UNPBF"/>
    <s v="4.3.0"/>
    <s v="Vehicle running cost"/>
    <s v="4.3"/>
    <s v="Vehicle running cost"/>
    <x v="4"/>
    <x v="4"/>
    <s v="R"/>
    <s v="Income &amp; Expenditure"/>
    <x v="0"/>
  </r>
  <r>
    <s v="48999"/>
    <s v="Re-allocated costs"/>
    <s v="Rev of # 11001242 Reallocation Vehicle Costs - August 2021"/>
    <n v="-169.48"/>
    <s v="USD"/>
    <x v="0"/>
    <d v="2021-12-29T00:00:00"/>
    <s v="GL"/>
    <n v="11003041"/>
    <s v="LBR199"/>
    <s v="UNPBF"/>
    <s v="LBR199-1"/>
    <s v="LBR199 UNPBF - UNPBF"/>
    <s v="199.995"/>
    <s v="Vehicle Running Costs"/>
    <s v="UNPBF"/>
    <s v="4.3.0"/>
    <s v="Vehicle running cost"/>
    <s v="4.3"/>
    <s v="Vehicle running cost"/>
    <x v="4"/>
    <x v="4"/>
    <s v="R"/>
    <s v="Income &amp; Expenditure"/>
    <x v="0"/>
  </r>
  <r>
    <s v="48999"/>
    <s v="Re-allocated costs"/>
    <s v="Rev of # 11001198 Reallocation Vehicle Costs - August 2021"/>
    <n v="-43.48"/>
    <s v="USD"/>
    <x v="0"/>
    <d v="2021-12-29T00:00:00"/>
    <s v="GL"/>
    <n v="11003041"/>
    <s v="LBR199"/>
    <s v="UNPBF"/>
    <s v="LBR199-1"/>
    <s v="LBR199 UNPBF - UNPBF"/>
    <s v="199.995"/>
    <s v="Vehicle Running Costs"/>
    <s v="UNPBF"/>
    <s v="4.3.0"/>
    <s v="Vehicle running cost"/>
    <s v="4.3"/>
    <s v="Vehicle running cost"/>
    <x v="4"/>
    <x v="4"/>
    <s v="R"/>
    <s v="Income &amp; Expenditure"/>
    <x v="0"/>
  </r>
  <r>
    <s v="48999"/>
    <s v="Re-allocated costs"/>
    <s v="Corr of # 11001198 Reallocation Vehicle Costs - August 2021"/>
    <n v="43.48"/>
    <s v="USD"/>
    <x v="0"/>
    <d v="2021-12-29T00:00:00"/>
    <s v="GL"/>
    <n v="11003041"/>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Corr of # 11001242 Reallocation Vehicle Costs - August 2021"/>
    <n v="169.48"/>
    <s v="USD"/>
    <x v="0"/>
    <d v="2021-12-29T00:00:00"/>
    <s v="GL"/>
    <n v="11003041"/>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Corr of # 11001449 Reallocation Vehicle Costs - October 2021"/>
    <n v="551.83000000000004"/>
    <s v="USD"/>
    <x v="0"/>
    <d v="2021-12-29T00:00:00"/>
    <s v="GL"/>
    <n v="11003041"/>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Corr of # 11001239 Reallocation Vehicle Costs - September 2021"/>
    <n v="598.80999999999995"/>
    <s v="USD"/>
    <x v="0"/>
    <d v="2021-12-29T00:00:00"/>
    <s v="GL"/>
    <n v="11003041"/>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Corr of # 11001199 Reallocation Vehicle Costs - July 2021"/>
    <n v="741.57"/>
    <s v="USD"/>
    <x v="0"/>
    <d v="2021-12-29T00:00:00"/>
    <s v="GL"/>
    <n v="11003041"/>
    <s v="LBR199"/>
    <s v="UNPBF"/>
    <s v="LBR199-1"/>
    <s v="LBR199 UNPBF - UNPBF"/>
    <s v="199.2.2.1"/>
    <s v="Implementation 200 appreciative inquiry visits  with women's groups and male reps by local women led organizations"/>
    <s v="UNPBF"/>
    <s v="1.3.0"/>
    <s v="Services"/>
    <s v="1.3"/>
    <s v="Services"/>
    <x v="0"/>
    <x v="0"/>
    <s v="R"/>
    <s v="Income &amp; Expenditure"/>
    <x v="0"/>
  </r>
  <r>
    <s v="48999"/>
    <s v="Re-allocated costs"/>
    <s v="Re-allocation Staff Costs Officer Asst. Dec 2021"/>
    <n v="39.39"/>
    <s v="USD"/>
    <x v="0"/>
    <d v="2021-12-29T00:00:00"/>
    <s v="BI"/>
    <n v="50000299"/>
    <s v="LBR199"/>
    <s v="UNPBF"/>
    <s v="LBR199-1"/>
    <s v="LBR199 UNPBF - UNPBF"/>
    <s v="199.177.17"/>
    <s v="Office Assistant"/>
    <s v="UNPBF"/>
    <s v="2.5.0"/>
    <s v="Local Support Staff"/>
    <s v="2.5"/>
    <s v="Local Support Staff"/>
    <x v="5"/>
    <x v="5"/>
    <s v="R"/>
    <s v="Income &amp; Expenditure"/>
    <x v="0"/>
  </r>
  <r>
    <s v="48999"/>
    <s v="Re-allocated costs"/>
    <s v="Re-allocation Staff Costs Administration Officer Dec 2021"/>
    <n v="68.97"/>
    <s v="USD"/>
    <x v="0"/>
    <d v="2021-12-29T00:00:00"/>
    <s v="BI"/>
    <n v="50000299"/>
    <s v="LBR199"/>
    <s v="UNPBF"/>
    <s v="LBR199-1"/>
    <s v="LBR199 UNPBF - UNPBF"/>
    <s v="199.177.16"/>
    <s v="Administration Officer"/>
    <s v="UNPBF"/>
    <s v="2.5.0"/>
    <s v="Local Support Staff"/>
    <s v="2.5"/>
    <s v="Local Support Staff"/>
    <x v="5"/>
    <x v="5"/>
    <s v="R"/>
    <s v="Income &amp; Expenditure"/>
    <x v="0"/>
  </r>
  <r>
    <s v="48999"/>
    <s v="Re-allocated costs"/>
    <s v="Re-allocation Staff Costs Project Accountant Dec 2021"/>
    <n v="77.8"/>
    <s v="USD"/>
    <x v="0"/>
    <d v="2021-12-29T00:00:00"/>
    <s v="BI"/>
    <n v="50000299"/>
    <s v="LBR199"/>
    <s v="UNPBF"/>
    <s v="LBR199-1"/>
    <s v="LBR199 UNPBF - UNPBF"/>
    <s v="199.991"/>
    <s v="Sr PB Officer"/>
    <s v="UNPBF"/>
    <s v="2.4.0"/>
    <s v="Local Program Staff"/>
    <s v="2.4"/>
    <s v="Local Program Staff"/>
    <x v="5"/>
    <x v="5"/>
    <s v="R"/>
    <s v="Income &amp; Expenditure"/>
    <x v="0"/>
  </r>
  <r>
    <s v="48999"/>
    <s v="Re-allocated costs"/>
    <s v="Re-allocation Staff Costs Finance and Operations Coord. Dec 2021"/>
    <n v="99.17"/>
    <s v="USD"/>
    <x v="0"/>
    <d v="2021-12-29T00:00:00"/>
    <s v="BI"/>
    <n v="50000299"/>
    <s v="LBR199"/>
    <s v="UNPBF"/>
    <s v="LBR199-1"/>
    <s v="LBR199 UNPBF - UNPBF"/>
    <s v="199.177.13"/>
    <s v="Finance &amp; Operations Coordinator"/>
    <s v="UNPBF"/>
    <s v="2.5.0"/>
    <s v="Local Support Staff"/>
    <s v="2.5"/>
    <s v="Local Support Staff"/>
    <x v="5"/>
    <x v="5"/>
    <s v="R"/>
    <s v="Income &amp; Expenditure"/>
    <x v="0"/>
  </r>
  <r>
    <s v="48999"/>
    <s v="Re-allocated costs"/>
    <s v="Re-allocation Staff Costs MoO Dec 2021"/>
    <n v="382.04"/>
    <s v="USD"/>
    <x v="0"/>
    <d v="2021-12-29T00:00:00"/>
    <s v="BI"/>
    <n v="50000299"/>
    <s v="LBR199"/>
    <s v="UNPBF"/>
    <s v="LBR199-1"/>
    <s v="LBR199 UNPBF - UNPBF"/>
    <s v="199.177.12"/>
    <s v="Country Director / MoO"/>
    <s v="UNPBF"/>
    <s v="2.2.0"/>
    <s v="International Support Staff"/>
    <s v="2.2"/>
    <s v="International Support Staff"/>
    <x v="5"/>
    <x v="5"/>
    <s v="R"/>
    <s v="Income &amp; Expenditure"/>
    <x v="0"/>
  </r>
  <r>
    <s v="48999"/>
    <s v="Re-allocated costs"/>
    <s v="Re-allocation Staff Costs PQM Dec 2021"/>
    <n v="393.92"/>
    <s v="USD"/>
    <x v="0"/>
    <d v="2021-12-29T00:00:00"/>
    <s v="BI"/>
    <n v="50000299"/>
    <s v="LBR199"/>
    <s v="UNPBF"/>
    <s v="LBR199-1"/>
    <s v="LBR199 UNPBF - UNPBF"/>
    <s v="199.179.11"/>
    <s v="Manager of Programma Quality"/>
    <s v="UNPBF"/>
    <s v="2.2.0"/>
    <s v="International Support Staff"/>
    <s v="2.2"/>
    <s v="International Support Staff"/>
    <x v="5"/>
    <x v="5"/>
    <s v="R"/>
    <s v="Income &amp; Expenditure"/>
    <x v="0"/>
  </r>
  <r>
    <s v="48999"/>
    <s v="Re-allocated costs"/>
    <s v="Re-allocation Staff Costs Country Director / PGM Dec 2021"/>
    <n v="412.97"/>
    <s v="USD"/>
    <x v="0"/>
    <d v="2021-12-29T00:00:00"/>
    <s v="BI"/>
    <n v="50000299"/>
    <s v="LBR199"/>
    <s v="UNPBF"/>
    <s v="LBR199-1"/>
    <s v="LBR199 UNPBF - UNPBF"/>
    <s v="199.177.11"/>
    <s v="Program manager"/>
    <s v="UNPBF"/>
    <s v="2.1.0"/>
    <s v="International Program Staff"/>
    <s v="2.1"/>
    <s v="International Program Staff"/>
    <x v="5"/>
    <x v="5"/>
    <s v="R"/>
    <s v="Income &amp; Expenditure"/>
    <x v="0"/>
  </r>
  <r>
    <s v="48999"/>
    <s v="Re-allocated costs"/>
    <s v="Re-allocation Staff Costs Driver Dec 2021"/>
    <n v="502.5"/>
    <s v="USD"/>
    <x v="0"/>
    <d v="2021-12-29T00:00:00"/>
    <s v="BI"/>
    <n v="50000299"/>
    <s v="LBR199"/>
    <s v="UNPBF"/>
    <s v="LBR199-1"/>
    <s v="LBR199 UNPBF - UNPBF"/>
    <s v="199.992"/>
    <s v="Project Driver"/>
    <s v="UNPBF"/>
    <s v="2.4.0"/>
    <s v="Local Program Staff"/>
    <s v="2.4"/>
    <s v="Local Program Staff"/>
    <x v="5"/>
    <x v="5"/>
    <s v="R"/>
    <s v="Income &amp; Expenditure"/>
    <x v="0"/>
  </r>
  <r>
    <s v="48999"/>
    <s v="Re-allocated costs"/>
    <s v="Re-allocation Staff Costs MEAL Dec 2021"/>
    <n v="1390.74"/>
    <s v="USD"/>
    <x v="0"/>
    <d v="2021-12-29T00:00:00"/>
    <s v="BI"/>
    <n v="50000299"/>
    <s v="LBR199"/>
    <s v="UNPBF"/>
    <s v="LBR199-1"/>
    <s v="LBR199 UNPBF - UNPBF"/>
    <s v="199.179.12"/>
    <s v="MEAL Officer"/>
    <s v="UNPBF"/>
    <s v="2.4.0"/>
    <s v="Local Program Staff"/>
    <s v="2.4"/>
    <s v="Local Program Staff"/>
    <x v="5"/>
    <x v="5"/>
    <s v="R"/>
    <s v="Income &amp; Expenditure"/>
    <x v="0"/>
  </r>
  <r>
    <s v="48999"/>
    <s v="Re-allocated costs"/>
    <s v="Re-allocation Staff Costs Peace Building Coord. Dec 2021"/>
    <n v="803.33"/>
    <s v="USD"/>
    <x v="0"/>
    <d v="2021-12-29T00:00:00"/>
    <s v="BI"/>
    <n v="50000299"/>
    <s v="LBR199"/>
    <s v="UNPBF"/>
    <s v="LBR199-1"/>
    <s v="LBR199 UNPBF - UNPBF"/>
    <s v="199.990"/>
    <s v="PB Project Coordinator"/>
    <s v="UNPBF"/>
    <s v="2.4.0"/>
    <s v="Local Program Staff"/>
    <s v="2.4"/>
    <s v="Local Program Staff"/>
    <x v="5"/>
    <x v="5"/>
    <s v="R"/>
    <s v="Income &amp; Expenditure"/>
    <x v="0"/>
  </r>
  <r>
    <s v="48999"/>
    <s v="Re-allocated costs"/>
    <s v="Re-allocation Staff Costs Snr. Project Officer Dec 2021"/>
    <n v="2120.33"/>
    <s v="USD"/>
    <x v="0"/>
    <d v="2021-12-29T00:00:00"/>
    <s v="BI"/>
    <n v="50000299"/>
    <s v="LBR199"/>
    <s v="UNPBF"/>
    <s v="LBR199-1"/>
    <s v="LBR199 UNPBF - UNPBF"/>
    <s v="199.179.12"/>
    <s v="MEAL Officer"/>
    <s v="UNPBF"/>
    <s v="2.4.0"/>
    <s v="Local Program Staff"/>
    <s v="2.4"/>
    <s v="Local Program Staff"/>
    <x v="5"/>
    <x v="5"/>
    <s v="R"/>
    <s v="Income &amp; Expenditure"/>
    <x v="0"/>
  </r>
  <r>
    <s v="48999"/>
    <s v="Re-allocated costs"/>
    <s v="Allocation of staff rent cost for 2021"/>
    <n v="1887.72"/>
    <s v="USD"/>
    <x v="0"/>
    <d v="2021-12-29T00:00:00"/>
    <s v="BI"/>
    <n v="50000357"/>
    <s v="LBR199"/>
    <s v="UNPBF"/>
    <s v="LBR199-1"/>
    <s v="LBR199 UNPBF - UNPBF"/>
    <s v="199.178.13"/>
    <s v="Office Rent"/>
    <s v="UNPBF"/>
    <s v="1.2.0"/>
    <s v="Supplies &amp; Equipment"/>
    <s v="1.2"/>
    <s v="Supplies &amp; Equipment"/>
    <x v="0"/>
    <x v="0"/>
    <s v="R"/>
    <s v="Income &amp; Expenditure"/>
    <x v="0"/>
  </r>
  <r>
    <s v="48999"/>
    <s v="Re-allocated costs"/>
    <s v="Allocation of office rent cost for 2021"/>
    <n v="2139.65"/>
    <s v="USD"/>
    <x v="0"/>
    <d v="2021-12-29T00:00:00"/>
    <s v="BI"/>
    <n v="50000357"/>
    <s v="LBR199"/>
    <s v="UNPBF"/>
    <s v="LBR199-1"/>
    <s v="LBR199 UNPBF - UNPBF"/>
    <s v="199.178.13"/>
    <s v="Office Rent"/>
    <s v="UNPBF"/>
    <s v="1.2.0"/>
    <s v="Supplies &amp; Equipment"/>
    <s v="1.2"/>
    <s v="Supplies &amp; Equipment"/>
    <x v="0"/>
    <x v="0"/>
    <s v="R"/>
    <s v="Income &amp; Expenditure"/>
    <x v="0"/>
  </r>
  <r>
    <s v="48999"/>
    <s v="Re-allocated costs"/>
    <s v="Allocation of IT/Security support cost LBR for 2021"/>
    <n v="397.34"/>
    <s v="USD"/>
    <x v="0"/>
    <d v="2021-12-29T00:00:00"/>
    <s v="BI"/>
    <n v="50000358"/>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Allocation of office stock usage LBR for 2021"/>
    <n v="-260.64999999999998"/>
    <s v="USD"/>
    <x v="0"/>
    <d v="2021-12-29T00:00:00"/>
    <s v="BI"/>
    <n v="50000359"/>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Vehicle Costs - December 2021"/>
    <n v="1293.5999999999999"/>
    <s v="USD"/>
    <x v="0"/>
    <d v="2021-12-30T00:00:00"/>
    <s v="GL"/>
    <n v="11001676"/>
    <s v="LBR199"/>
    <s v="UNPBF"/>
    <s v="LBR199-1"/>
    <s v="LBR199 UNPBF - UNPBF"/>
    <s v="199.995"/>
    <s v="Vehicle Running Costs"/>
    <s v="UNPBF"/>
    <s v="4.3.0"/>
    <s v="Vehicle running cost"/>
    <s v="4.3"/>
    <s v="Vehicle running cost"/>
    <x v="4"/>
    <x v="4"/>
    <s v="R"/>
    <s v="Income &amp; Expenditure"/>
    <x v="0"/>
  </r>
  <r>
    <s v="48999"/>
    <s v="Re-allocated costs"/>
    <s v="Depreciation others - Dec 21"/>
    <n v="264.39999999999998"/>
    <s v="USD"/>
    <x v="0"/>
    <d v="2021-12-30T00:00:00"/>
    <s v="BI"/>
    <n v="50000325"/>
    <s v="LBR199"/>
    <s v="UNPBF"/>
    <s v="LBR199-1"/>
    <s v="LBR199 UNPBF - UNPBF"/>
    <s v="199.179.13"/>
    <s v="Laptop MEAL"/>
    <s v="UNPBF"/>
    <s v="4.6.0"/>
    <s v="Depreciation others"/>
    <s v="4.6"/>
    <s v="Depreciation others"/>
    <x v="4"/>
    <x v="4"/>
    <s v="R"/>
    <s v="Income &amp; Expenditure"/>
    <x v="0"/>
  </r>
  <r>
    <s v="48999"/>
    <s v="Re-allocated costs"/>
    <s v="Reallocation on Communication, IT and subscription expenses - Dec 21"/>
    <n v="385.76"/>
    <s v="USD"/>
    <x v="0"/>
    <d v="2021-12-30T00:00:00"/>
    <s v="BI"/>
    <n v="50000325"/>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on Consumables - Office supplies -Dec 21"/>
    <n v="981.66"/>
    <s v="USD"/>
    <x v="0"/>
    <d v="2021-12-30T00:00:00"/>
    <s v="BI"/>
    <n v="50000325"/>
    <s v="LBR199"/>
    <s v="UNPBF"/>
    <s v="LBR199-1"/>
    <s v="LBR199 UNPBF - UNPBF"/>
    <s v="199.178.15"/>
    <s v="Office Supplies"/>
    <s v="UNPBF"/>
    <s v="5.3.0"/>
    <s v="Consumables - Office supplies"/>
    <s v="5.3"/>
    <s v="Consumables - Office supplies"/>
    <x v="1"/>
    <x v="1"/>
    <s v="R"/>
    <s v="Income &amp; Expenditure"/>
    <x v="0"/>
  </r>
  <r>
    <s v="48999"/>
    <s v="Re-allocated costs"/>
    <s v="Re-classing of over-reallocation of vehicle cost Jan-2022"/>
    <n v="-650"/>
    <s v="USD"/>
    <x v="2"/>
    <d v="2022-01-28T00:00:00"/>
    <s v="GL"/>
    <n v="11001886"/>
    <s v="LBR199"/>
    <s v="UNPBF"/>
    <s v="LBR199-1"/>
    <s v="LBR199 UNPBF - UNPBF"/>
    <s v="199.178.2"/>
    <s v="Additional Operational Costs"/>
    <s v="UNPBF"/>
    <s v="1.6.0"/>
    <s v="Local Partner Support Costs"/>
    <s v="1.6"/>
    <s v="Local Partner Support Costs"/>
    <x v="0"/>
    <x v="0"/>
    <s v="R"/>
    <s v="Income &amp; Expenditure"/>
    <x v="0"/>
  </r>
  <r>
    <s v="48999"/>
    <s v="Re-allocated costs"/>
    <s v="Manager of Operations salary for January 2022"/>
    <n v="441.63"/>
    <s v="USD"/>
    <x v="2"/>
    <d v="2022-01-28T00:00:00"/>
    <s v="BI"/>
    <n v="50000367"/>
    <s v="LBR199"/>
    <s v="UNPBF"/>
    <s v="LBR199-1"/>
    <s v="LBR199 UNPBF - UNPBF"/>
    <s v="199.177.12"/>
    <s v="Country Director / MoO"/>
    <s v="UNPBF"/>
    <s v="2.2.0"/>
    <s v="International Support Staff"/>
    <s v="2.2"/>
    <s v="International Support Staff"/>
    <x v="5"/>
    <x v="5"/>
    <s v="R"/>
    <s v="Income &amp; Expenditure"/>
    <x v="0"/>
  </r>
  <r>
    <s v="48999"/>
    <s v="Re-allocated costs"/>
    <s v="Manager of Program Quality salary for January 2022"/>
    <n v="505.83"/>
    <s v="USD"/>
    <x v="2"/>
    <d v="2022-01-28T00:00:00"/>
    <s v="BI"/>
    <n v="50000367"/>
    <s v="LBR199"/>
    <s v="UNPBF"/>
    <s v="LBR199-1"/>
    <s v="LBR199 UNPBF - UNPBF"/>
    <s v="199.179.11"/>
    <s v="Manager of Programma Quality"/>
    <s v="UNPBF"/>
    <s v="2.2.0"/>
    <s v="International Support Staff"/>
    <s v="2.2"/>
    <s v="International Support Staff"/>
    <x v="5"/>
    <x v="5"/>
    <s v="R"/>
    <s v="Income &amp; Expenditure"/>
    <x v="0"/>
  </r>
  <r>
    <s v="48999"/>
    <s v="Re-allocated costs"/>
    <s v="Country Director/PGM salary for January 2022"/>
    <n v="556.72"/>
    <s v="USD"/>
    <x v="2"/>
    <d v="2022-01-28T00:00:00"/>
    <s v="BI"/>
    <n v="50000367"/>
    <s v="LBR199"/>
    <s v="UNPBF"/>
    <s v="LBR199-1"/>
    <s v="LBR199 UNPBF - UNPBF"/>
    <s v="199.177.11"/>
    <s v="Program manager"/>
    <s v="UNPBF"/>
    <s v="2.1.0"/>
    <s v="International Program Staff"/>
    <s v="2.1"/>
    <s v="International Program Staff"/>
    <x v="5"/>
    <x v="5"/>
    <s v="R"/>
    <s v="Income &amp; Expenditure"/>
    <x v="0"/>
  </r>
  <r>
    <s v="48999"/>
    <s v="Re-allocated costs"/>
    <s v="Office Assistant --- Shared project"/>
    <n v="45.46"/>
    <s v="USD"/>
    <x v="2"/>
    <d v="2022-01-28T00:00:00"/>
    <s v="BI"/>
    <n v="50000368"/>
    <s v="LBR199"/>
    <s v="UNPBF"/>
    <s v="LBR199-1"/>
    <s v="LBR199 UNPBF - UNPBF"/>
    <s v="199.177.17"/>
    <s v="Office Assistant"/>
    <s v="UNPBF"/>
    <s v="2.5.0"/>
    <s v="Local Support Staff"/>
    <s v="2.5"/>
    <s v="Local Support Staff"/>
    <x v="5"/>
    <x v="5"/>
    <s v="R"/>
    <s v="Income &amp; Expenditure"/>
    <x v="0"/>
  </r>
  <r>
    <s v="48999"/>
    <s v="Re-allocated costs"/>
    <s v="Administrative Officer - Shared"/>
    <n v="79.61"/>
    <s v="USD"/>
    <x v="2"/>
    <d v="2022-01-28T00:00:00"/>
    <s v="BI"/>
    <n v="50000368"/>
    <s v="LBR199"/>
    <s v="UNPBF"/>
    <s v="LBR199-1"/>
    <s v="LBR199 UNPBF - UNPBF"/>
    <s v="199.177.16"/>
    <s v="Administration Officer"/>
    <s v="UNPBF"/>
    <s v="2.5.0"/>
    <s v="Local Support Staff"/>
    <s v="2.5"/>
    <s v="Local Support Staff"/>
    <x v="5"/>
    <x v="5"/>
    <s v="R"/>
    <s v="Income &amp; Expenditure"/>
    <x v="0"/>
  </r>
  <r>
    <s v="48999"/>
    <s v="Re-allocated costs"/>
    <s v="Projects Accountant - Shared"/>
    <n v="89.83"/>
    <s v="USD"/>
    <x v="2"/>
    <d v="2022-01-28T00:00:00"/>
    <s v="BI"/>
    <n v="50000368"/>
    <s v="LBR199"/>
    <s v="UNPBF"/>
    <s v="LBR199-1"/>
    <s v="LBR199 UNPBF - UNPBF"/>
    <s v="199.177.14"/>
    <s v="Project Accountant"/>
    <s v="UNPBF"/>
    <s v="2.5.0"/>
    <s v="Local Support Staff"/>
    <s v="2.5"/>
    <s v="Local Support Staff"/>
    <x v="5"/>
    <x v="5"/>
    <s v="R"/>
    <s v="Income &amp; Expenditure"/>
    <x v="0"/>
  </r>
  <r>
    <s v="48999"/>
    <s v="Re-allocated costs"/>
    <s v="Finance &amp; Operations Coordinator - Shared"/>
    <n v="114.54"/>
    <s v="USD"/>
    <x v="2"/>
    <d v="2022-01-28T00:00:00"/>
    <s v="BI"/>
    <n v="50000368"/>
    <s v="LBR199"/>
    <s v="UNPBF"/>
    <s v="LBR199-1"/>
    <s v="LBR199 UNPBF - UNPBF"/>
    <s v="199.177.13"/>
    <s v="Finance &amp; Operations Coordinator"/>
    <s v="UNPBF"/>
    <s v="2.5.0"/>
    <s v="Local Support Staff"/>
    <s v="2.5"/>
    <s v="Local Support Staff"/>
    <x v="5"/>
    <x v="5"/>
    <s v="R"/>
    <s v="Income &amp; Expenditure"/>
    <x v="0"/>
  </r>
  <r>
    <s v="48999"/>
    <s v="Re-allocated costs"/>
    <s v="Driver Trainee Mechanic"/>
    <n v="559.92999999999995"/>
    <s v="USD"/>
    <x v="2"/>
    <d v="2022-01-28T00:00:00"/>
    <s v="BI"/>
    <n v="50000368"/>
    <s v="LBR199"/>
    <s v="UNPBF"/>
    <s v="LBR199-1"/>
    <s v="LBR199 UNPBF - UNPBF"/>
    <s v="199.992"/>
    <s v="Project Driver"/>
    <s v="UNPBF"/>
    <s v="2.4.0"/>
    <s v="Local Program Staff"/>
    <s v="2.4"/>
    <s v="Local Program Staff"/>
    <x v="5"/>
    <x v="5"/>
    <s v="R"/>
    <s v="Income &amp; Expenditure"/>
    <x v="0"/>
  </r>
  <r>
    <s v="48999"/>
    <s v="Re-allocated costs"/>
    <s v="Peacebuilding Project Coordinator"/>
    <n v="928.26"/>
    <s v="USD"/>
    <x v="2"/>
    <d v="2022-01-28T00:00:00"/>
    <s v="BI"/>
    <n v="50000368"/>
    <s v="LBR199"/>
    <s v="UNPBF"/>
    <s v="LBR199-1"/>
    <s v="LBR199 UNPBF - UNPBF"/>
    <s v="199.990"/>
    <s v="PB Project Coordinator"/>
    <s v="UNPBF"/>
    <s v="2.4.0"/>
    <s v="Local Program Staff"/>
    <s v="2.4"/>
    <s v="Local Program Staff"/>
    <x v="5"/>
    <x v="5"/>
    <s v="R"/>
    <s v="Income &amp; Expenditure"/>
    <x v="0"/>
  </r>
  <r>
    <s v="48999"/>
    <s v="Re-allocated costs"/>
    <s v="MEAL Officer-UNPBF"/>
    <n v="1606.23"/>
    <s v="USD"/>
    <x v="2"/>
    <d v="2022-01-28T00:00:00"/>
    <s v="BI"/>
    <n v="50000368"/>
    <s v="LBR199"/>
    <s v="UNPBF"/>
    <s v="LBR199-1"/>
    <s v="LBR199 UNPBF - UNPBF"/>
    <s v="199.179.12"/>
    <s v="MEAL Officer"/>
    <s v="UNPBF"/>
    <s v="2.4.0"/>
    <s v="Local Program Staff"/>
    <s v="2.4"/>
    <s v="Local Program Staff"/>
    <x v="5"/>
    <x v="5"/>
    <s v="R"/>
    <s v="Income &amp; Expenditure"/>
    <x v="0"/>
  </r>
  <r>
    <s v="48999"/>
    <s v="Re-allocated costs"/>
    <s v="Senior Project Officer -UNPBF"/>
    <n v="2449.6999999999998"/>
    <s v="USD"/>
    <x v="2"/>
    <d v="2022-01-28T00:00:00"/>
    <s v="BI"/>
    <n v="50000368"/>
    <s v="LBR199"/>
    <s v="UNPBF"/>
    <s v="LBR199-1"/>
    <s v="LBR199 UNPBF - UNPBF"/>
    <s v="199.991"/>
    <s v="Sr PB Officer"/>
    <s v="UNPBF"/>
    <s v="2.4.0"/>
    <s v="Local Program Staff"/>
    <s v="2.4"/>
    <s v="Local Program Staff"/>
    <x v="5"/>
    <x v="5"/>
    <s v="R"/>
    <s v="Income &amp; Expenditure"/>
    <x v="0"/>
  </r>
  <r>
    <s v="48999"/>
    <s v="Re-allocated costs"/>
    <s v="Cost allocation to projects on other services (incl maintenance office, generator)- January 2022"/>
    <n v="6.91"/>
    <s v="USD"/>
    <x v="2"/>
    <d v="2022-01-28T00:00:00"/>
    <s v="BI"/>
    <n v="50000378"/>
    <s v="LBR199"/>
    <s v="UNPBF"/>
    <s v="LBR199-1"/>
    <s v="LBR199 UNPBF - UNPBF"/>
    <s v="199.178.14"/>
    <s v="Office Maintenance &amp; Energy"/>
    <s v="UNPBF"/>
    <s v="1.2.0"/>
    <s v="Supplies &amp; Equipment"/>
    <s v="1.2"/>
    <s v="Supplies &amp; Equipment"/>
    <x v="0"/>
    <x v="0"/>
    <s v="R"/>
    <s v="Income &amp; Expenditure"/>
    <x v="0"/>
  </r>
  <r>
    <s v="48999"/>
    <s v="Re-allocated costs"/>
    <s v="Cost allocation to projects on International travel - January 2022"/>
    <n v="34.53"/>
    <s v="USD"/>
    <x v="2"/>
    <d v="2022-01-28T00:00:00"/>
    <s v="BI"/>
    <n v="50000378"/>
    <s v="LBR199"/>
    <s v="UNPBF"/>
    <s v="LBR199-1"/>
    <s v="LBR199 UNPBF - UNPBF"/>
    <s v="199.178.19"/>
    <s v="Bank Transfer Fees"/>
    <s v="UNPBF"/>
    <s v="6.7.0"/>
    <s v="Financial Services (incl. Bank fees)"/>
    <s v="6.7"/>
    <s v="Financial Services (incl. Bank fees)"/>
    <x v="2"/>
    <x v="2"/>
    <s v="R"/>
    <s v="Income &amp; Expenditure"/>
    <x v="0"/>
  </r>
  <r>
    <s v="48999"/>
    <s v="Re-allocated costs"/>
    <s v="Cost allocation to project on financial Services (incl. Bank fees) - January 2022"/>
    <n v="67.84"/>
    <s v="USD"/>
    <x v="2"/>
    <d v="2022-01-28T00:00:00"/>
    <s v="BI"/>
    <n v="50000378"/>
    <s v="LBR199"/>
    <s v="UNPBF"/>
    <s v="LBR199-1"/>
    <s v="LBR199 UNPBF - UNPBF"/>
    <s v="199.178.17"/>
    <s v="Bank Charges"/>
    <s v="UNPBF"/>
    <s v="6.7.0"/>
    <s v="Financial Services (incl. Bank fees)"/>
    <s v="6.7"/>
    <s v="Financial Services (incl. Bank fees)"/>
    <x v="2"/>
    <x v="2"/>
    <s v="R"/>
    <s v="Income &amp; Expenditure"/>
    <x v="0"/>
  </r>
  <r>
    <s v="48999"/>
    <s v="Re-allocated costs"/>
    <s v="Cost allocation to projects on communication, IT and subscription expenses - January 2022"/>
    <n v="134.29"/>
    <s v="USD"/>
    <x v="2"/>
    <d v="2022-01-28T00:00:00"/>
    <s v="BI"/>
    <n v="50000378"/>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Cost allocation to projects on rental fee offices &amp; guesthouse - January 2022"/>
    <n v="183.59"/>
    <s v="USD"/>
    <x v="2"/>
    <d v="2022-01-28T00:00:00"/>
    <s v="BI"/>
    <n v="50000378"/>
    <s v="LBR199"/>
    <s v="UNPBF"/>
    <s v="LBR199-1"/>
    <s v="LBR199 UNPBF - UNPBF"/>
    <s v="199.178.13"/>
    <s v="Office Rent"/>
    <s v="UNPBF"/>
    <s v="1.2.0"/>
    <s v="Supplies &amp; Equipment"/>
    <s v="1.2"/>
    <s v="Supplies &amp; Equipment"/>
    <x v="0"/>
    <x v="0"/>
    <s v="R"/>
    <s v="Income &amp; Expenditure"/>
    <x v="0"/>
  </r>
  <r>
    <s v="48999"/>
    <s v="Re-allocated costs"/>
    <s v="Cost allocation to projects on consumables - Office supplies - January 2022"/>
    <n v="413.79"/>
    <s v="USD"/>
    <x v="2"/>
    <d v="2022-01-28T00:00:00"/>
    <s v="BI"/>
    <n v="50000378"/>
    <s v="LBR199"/>
    <s v="UNPBF"/>
    <s v="LBR199-1"/>
    <s v="LBR199 UNPBF - UNPBF"/>
    <s v="199.178.15"/>
    <s v="Office Supplies"/>
    <s v="UNPBF"/>
    <s v="5.3.0"/>
    <s v="Consumables - Office supplies"/>
    <s v="5.3"/>
    <s v="Consumables - Office supplies"/>
    <x v="1"/>
    <x v="1"/>
    <s v="R"/>
    <s v="Income &amp; Expenditure"/>
    <x v="0"/>
  </r>
  <r>
    <s v="48999"/>
    <s v="Re-allocated costs"/>
    <s v="Rev of # 50000367 - Country Director/PGM salary for January 2022"/>
    <n v="-556.72"/>
    <s v="USD"/>
    <x v="2"/>
    <d v="2022-01-28T00:00:00"/>
    <s v="BI"/>
    <n v="50000389"/>
    <s v="LBR199"/>
    <s v="UNPBF"/>
    <s v="LBR199-1"/>
    <s v="LBR199 UNPBF - UNPBF"/>
    <s v="199.177.11"/>
    <s v="Program manager"/>
    <s v="UNPBF"/>
    <s v="2.1.0"/>
    <s v="International Program Staff"/>
    <s v="2.1"/>
    <s v="International Program Staff"/>
    <x v="5"/>
    <x v="5"/>
    <s v="R"/>
    <s v="Income &amp; Expenditure"/>
    <x v="0"/>
  </r>
  <r>
    <s v="48999"/>
    <s v="Re-allocated costs"/>
    <s v="Rev of # 50000367 - Manager of Program Quality salary for January 2022"/>
    <n v="-505.83"/>
    <s v="USD"/>
    <x v="2"/>
    <d v="2022-01-28T00:00:00"/>
    <s v="BI"/>
    <n v="50000389"/>
    <s v="LBR199"/>
    <s v="UNPBF"/>
    <s v="LBR199-1"/>
    <s v="LBR199 UNPBF - UNPBF"/>
    <s v="199.179.11"/>
    <s v="Manager of Programma Quality"/>
    <s v="UNPBF"/>
    <s v="2.2.0"/>
    <s v="International Support Staff"/>
    <s v="2.2"/>
    <s v="International Support Staff"/>
    <x v="5"/>
    <x v="5"/>
    <s v="R"/>
    <s v="Income &amp; Expenditure"/>
    <x v="0"/>
  </r>
  <r>
    <s v="48999"/>
    <s v="Re-allocated costs"/>
    <s v="Rev of # 50000367 - Manager of Operations salary for January 2022"/>
    <n v="-441.63"/>
    <s v="USD"/>
    <x v="2"/>
    <d v="2022-01-28T00:00:00"/>
    <s v="BI"/>
    <n v="50000389"/>
    <s v="LBR199"/>
    <s v="UNPBF"/>
    <s v="LBR199-1"/>
    <s v="LBR199 UNPBF - UNPBF"/>
    <s v="199.177.12"/>
    <s v="Country Director / MoO"/>
    <s v="UNPBF"/>
    <s v="2.2.0"/>
    <s v="International Support Staff"/>
    <s v="2.2"/>
    <s v="International Support Staff"/>
    <x v="5"/>
    <x v="5"/>
    <s v="R"/>
    <s v="Income &amp; Expenditure"/>
    <x v="0"/>
  </r>
  <r>
    <s v="48999"/>
    <s v="Re-allocated costs"/>
    <s v="Corr of Manager of Operations salary for January 2022"/>
    <n v="389.65"/>
    <s v="USD"/>
    <x v="2"/>
    <d v="2022-01-28T00:00:00"/>
    <s v="BI"/>
    <n v="50000390"/>
    <s v="LBR199"/>
    <s v="UNPBF"/>
    <s v="LBR199-1"/>
    <s v="LBR199 UNPBF - UNPBF"/>
    <s v="199.177.12"/>
    <s v="Country Director / MoO"/>
    <s v="UNPBF"/>
    <s v="2.2.0"/>
    <s v="International Support Staff"/>
    <s v="2.2"/>
    <s v="International Support Staff"/>
    <x v="5"/>
    <x v="5"/>
    <s v="R"/>
    <s v="Income &amp; Expenditure"/>
    <x v="0"/>
  </r>
  <r>
    <s v="48999"/>
    <s v="Re-allocated costs"/>
    <s v="Corr of Manager of Program Quality salary for January 2022"/>
    <n v="446.29"/>
    <s v="USD"/>
    <x v="2"/>
    <d v="2022-01-28T00:00:00"/>
    <s v="BI"/>
    <n v="50000390"/>
    <s v="LBR199"/>
    <s v="UNPBF"/>
    <s v="LBR199-1"/>
    <s v="LBR199 UNPBF - UNPBF"/>
    <s v="199.179.11"/>
    <s v="Manager of Programma Quality"/>
    <s v="UNPBF"/>
    <s v="2.2.0"/>
    <s v="International Support Staff"/>
    <s v="2.2"/>
    <s v="International Support Staff"/>
    <x v="5"/>
    <x v="5"/>
    <s v="R"/>
    <s v="Income &amp; Expenditure"/>
    <x v="0"/>
  </r>
  <r>
    <s v="48999"/>
    <s v="Re-allocated costs"/>
    <s v="Corr of Country Director/PGM salary for January 2022"/>
    <n v="491.2"/>
    <s v="USD"/>
    <x v="2"/>
    <d v="2022-01-28T00:00:00"/>
    <s v="BI"/>
    <n v="50000390"/>
    <s v="LBR199"/>
    <s v="UNPBF"/>
    <s v="LBR199-1"/>
    <s v="LBR199 UNPBF - UNPBF"/>
    <s v="199.177.11"/>
    <s v="Program manager"/>
    <s v="UNPBF"/>
    <s v="2.1.0"/>
    <s v="International Program Staff"/>
    <s v="2.1"/>
    <s v="International Program Staff"/>
    <x v="5"/>
    <x v="5"/>
    <s v="R"/>
    <s v="Income &amp; Expenditure"/>
    <x v="0"/>
  </r>
  <r>
    <s v="48999"/>
    <s v="Re-allocated costs"/>
    <s v="Rev of # 50000368 Senior Project Officer -UNPBF"/>
    <n v="-2449.6999999999998"/>
    <s v="USD"/>
    <x v="2"/>
    <d v="2022-01-28T00:00:00"/>
    <s v="BI"/>
    <n v="50000391"/>
    <s v="LBR199"/>
    <s v="UNPBF"/>
    <s v="LBR199-1"/>
    <s v="LBR199 UNPBF - UNPBF"/>
    <s v="199.991"/>
    <s v="Sr PB Officer"/>
    <s v="UNPBF"/>
    <s v="2.4.0"/>
    <s v="Local Program Staff"/>
    <s v="2.4"/>
    <s v="Local Program Staff"/>
    <x v="5"/>
    <x v="5"/>
    <s v="R"/>
    <s v="Income &amp; Expenditure"/>
    <x v="0"/>
  </r>
  <r>
    <s v="48999"/>
    <s v="Re-allocated costs"/>
    <s v="Rev of # 50000368 MEAL Officer-UNPBF"/>
    <n v="-1606.23"/>
    <s v="USD"/>
    <x v="2"/>
    <d v="2022-01-28T00:00:00"/>
    <s v="BI"/>
    <n v="50000391"/>
    <s v="LBR199"/>
    <s v="UNPBF"/>
    <s v="LBR199-1"/>
    <s v="LBR199 UNPBF - UNPBF"/>
    <s v="199.179.12"/>
    <s v="MEAL Officer"/>
    <s v="UNPBF"/>
    <s v="2.4.0"/>
    <s v="Local Program Staff"/>
    <s v="2.4"/>
    <s v="Local Program Staff"/>
    <x v="5"/>
    <x v="5"/>
    <s v="R"/>
    <s v="Income &amp; Expenditure"/>
    <x v="0"/>
  </r>
  <r>
    <s v="48999"/>
    <s v="Re-allocated costs"/>
    <s v="Rev of # 50000368 Peacebuilding Project Coordinator"/>
    <n v="-928.26"/>
    <s v="USD"/>
    <x v="2"/>
    <d v="2022-01-28T00:00:00"/>
    <s v="BI"/>
    <n v="50000391"/>
    <s v="LBR199"/>
    <s v="UNPBF"/>
    <s v="LBR199-1"/>
    <s v="LBR199 UNPBF - UNPBF"/>
    <s v="199.990"/>
    <s v="PB Project Coordinator"/>
    <s v="UNPBF"/>
    <s v="2.4.0"/>
    <s v="Local Program Staff"/>
    <s v="2.4"/>
    <s v="Local Program Staff"/>
    <x v="5"/>
    <x v="5"/>
    <s v="R"/>
    <s v="Income &amp; Expenditure"/>
    <x v="0"/>
  </r>
  <r>
    <s v="48999"/>
    <s v="Re-allocated costs"/>
    <s v="Rev of # 50000368 Driver Trainee Mechanic"/>
    <n v="-559.92999999999995"/>
    <s v="USD"/>
    <x v="2"/>
    <d v="2022-01-28T00:00:00"/>
    <s v="BI"/>
    <n v="50000391"/>
    <s v="LBR199"/>
    <s v="UNPBF"/>
    <s v="LBR199-1"/>
    <s v="LBR199 UNPBF - UNPBF"/>
    <s v="199.992"/>
    <s v="Project Driver"/>
    <s v="UNPBF"/>
    <s v="2.4.0"/>
    <s v="Local Program Staff"/>
    <s v="2.4"/>
    <s v="Local Program Staff"/>
    <x v="5"/>
    <x v="5"/>
    <s v="R"/>
    <s v="Income &amp; Expenditure"/>
    <x v="0"/>
  </r>
  <r>
    <s v="48999"/>
    <s v="Re-allocated costs"/>
    <s v="Rev of # 50000368 Finance &amp; Operations Coordinator - Shared"/>
    <n v="-114.54"/>
    <s v="USD"/>
    <x v="2"/>
    <d v="2022-01-28T00:00:00"/>
    <s v="BI"/>
    <n v="50000391"/>
    <s v="LBR199"/>
    <s v="UNPBF"/>
    <s v="LBR199-1"/>
    <s v="LBR199 UNPBF - UNPBF"/>
    <s v="199.177.13"/>
    <s v="Finance &amp; Operations Coordinator"/>
    <s v="UNPBF"/>
    <s v="2.5.0"/>
    <s v="Local Support Staff"/>
    <s v="2.5"/>
    <s v="Local Support Staff"/>
    <x v="5"/>
    <x v="5"/>
    <s v="R"/>
    <s v="Income &amp; Expenditure"/>
    <x v="0"/>
  </r>
  <r>
    <s v="48999"/>
    <s v="Re-allocated costs"/>
    <s v="Rev of # 50000368 Projects Accountant - Shared"/>
    <n v="-89.83"/>
    <s v="USD"/>
    <x v="2"/>
    <d v="2022-01-28T00:00:00"/>
    <s v="BI"/>
    <n v="50000391"/>
    <s v="LBR199"/>
    <s v="UNPBF"/>
    <s v="LBR199-1"/>
    <s v="LBR199 UNPBF - UNPBF"/>
    <s v="199.177.14"/>
    <s v="Project Accountant"/>
    <s v="UNPBF"/>
    <s v="2.5.0"/>
    <s v="Local Support Staff"/>
    <s v="2.5"/>
    <s v="Local Support Staff"/>
    <x v="5"/>
    <x v="5"/>
    <s v="R"/>
    <s v="Income &amp; Expenditure"/>
    <x v="0"/>
  </r>
  <r>
    <s v="48999"/>
    <s v="Re-allocated costs"/>
    <s v="Rev of # 50000368 Administrative Officer - Shared"/>
    <n v="-79.61"/>
    <s v="USD"/>
    <x v="2"/>
    <d v="2022-01-28T00:00:00"/>
    <s v="BI"/>
    <n v="50000391"/>
    <s v="LBR199"/>
    <s v="UNPBF"/>
    <s v="LBR199-1"/>
    <s v="LBR199 UNPBF - UNPBF"/>
    <s v="199.177.16"/>
    <s v="Administration Officer"/>
    <s v="UNPBF"/>
    <s v="2.5.0"/>
    <s v="Local Support Staff"/>
    <s v="2.5"/>
    <s v="Local Support Staff"/>
    <x v="5"/>
    <x v="5"/>
    <s v="R"/>
    <s v="Income &amp; Expenditure"/>
    <x v="0"/>
  </r>
  <r>
    <s v="48999"/>
    <s v="Re-allocated costs"/>
    <s v="Rev of # 50000368 Office Assistant --- Shared project"/>
    <n v="-45.46"/>
    <s v="USD"/>
    <x v="2"/>
    <d v="2022-01-28T00:00:00"/>
    <s v="BI"/>
    <n v="50000391"/>
    <s v="LBR199"/>
    <s v="UNPBF"/>
    <s v="LBR199-1"/>
    <s v="LBR199 UNPBF - UNPBF"/>
    <s v="199.177.17"/>
    <s v="Office Assistant"/>
    <s v="UNPBF"/>
    <s v="2.5.0"/>
    <s v="Local Support Staff"/>
    <s v="2.5"/>
    <s v="Local Support Staff"/>
    <x v="5"/>
    <x v="5"/>
    <s v="R"/>
    <s v="Income &amp; Expenditure"/>
    <x v="0"/>
  </r>
  <r>
    <s v="48999"/>
    <s v="Re-allocated costs"/>
    <s v="Corr of Office Assistant --- Shared project"/>
    <n v="40.11"/>
    <s v="USD"/>
    <x v="2"/>
    <d v="2022-01-28T00:00:00"/>
    <s v="BI"/>
    <n v="50000394"/>
    <s v="LBR199"/>
    <s v="UNPBF"/>
    <s v="LBR199-1"/>
    <s v="LBR199 UNPBF - UNPBF"/>
    <s v="199.177.17"/>
    <s v="Office Assistant"/>
    <s v="UNPBF"/>
    <s v="2.5.0"/>
    <s v="Local Support Staff"/>
    <s v="2.5"/>
    <s v="Local Support Staff"/>
    <x v="5"/>
    <x v="5"/>
    <s v="R"/>
    <s v="Income &amp; Expenditure"/>
    <x v="0"/>
  </r>
  <r>
    <s v="48999"/>
    <s v="Re-allocated costs"/>
    <s v="Corr of Administrative Officer - Shared"/>
    <n v="70.239999999999995"/>
    <s v="USD"/>
    <x v="2"/>
    <d v="2022-01-28T00:00:00"/>
    <s v="BI"/>
    <n v="50000394"/>
    <s v="LBR199"/>
    <s v="UNPBF"/>
    <s v="LBR199-1"/>
    <s v="LBR199 UNPBF - UNPBF"/>
    <s v="199.177.16"/>
    <s v="Administration Officer"/>
    <s v="UNPBF"/>
    <s v="2.5.0"/>
    <s v="Local Support Staff"/>
    <s v="2.5"/>
    <s v="Local Support Staff"/>
    <x v="5"/>
    <x v="5"/>
    <s v="R"/>
    <s v="Income &amp; Expenditure"/>
    <x v="0"/>
  </r>
  <r>
    <s v="48999"/>
    <s v="Re-allocated costs"/>
    <s v="Corr of Projects Accountant - Shared"/>
    <n v="79.25"/>
    <s v="USD"/>
    <x v="2"/>
    <d v="2022-01-28T00:00:00"/>
    <s v="BI"/>
    <n v="50000394"/>
    <s v="LBR199"/>
    <s v="UNPBF"/>
    <s v="LBR199-1"/>
    <s v="LBR199 UNPBF - UNPBF"/>
    <s v="199.177.14"/>
    <s v="Project Accountant"/>
    <s v="UNPBF"/>
    <s v="2.5.0"/>
    <s v="Local Support Staff"/>
    <s v="2.5"/>
    <s v="Local Support Staff"/>
    <x v="5"/>
    <x v="5"/>
    <s v="R"/>
    <s v="Income &amp; Expenditure"/>
    <x v="0"/>
  </r>
  <r>
    <s v="48999"/>
    <s v="Re-allocated costs"/>
    <s v="Corr of Finance &amp; Operations Coordinator - Shared"/>
    <n v="101.06"/>
    <s v="USD"/>
    <x v="2"/>
    <d v="2022-01-28T00:00:00"/>
    <s v="BI"/>
    <n v="50000394"/>
    <s v="LBR199"/>
    <s v="UNPBF"/>
    <s v="LBR199-1"/>
    <s v="LBR199 UNPBF - UNPBF"/>
    <s v="199.177.13"/>
    <s v="Finance &amp; Operations Coordinator"/>
    <s v="UNPBF"/>
    <s v="2.5.0"/>
    <s v="Local Support Staff"/>
    <s v="2.5"/>
    <s v="Local Support Staff"/>
    <x v="5"/>
    <x v="5"/>
    <s v="R"/>
    <s v="Income &amp; Expenditure"/>
    <x v="0"/>
  </r>
  <r>
    <s v="48999"/>
    <s v="Re-allocated costs"/>
    <s v="Corr of Driver Trainee Mechanic"/>
    <n v="494.03"/>
    <s v="USD"/>
    <x v="2"/>
    <d v="2022-01-28T00:00:00"/>
    <s v="BI"/>
    <n v="50000394"/>
    <s v="LBR199"/>
    <s v="UNPBF"/>
    <s v="LBR199-1"/>
    <s v="LBR199 UNPBF - UNPBF"/>
    <s v="199.992"/>
    <s v="Project Driver"/>
    <s v="UNPBF"/>
    <s v="2.4.0"/>
    <s v="Local Program Staff"/>
    <s v="2.4"/>
    <s v="Local Program Staff"/>
    <x v="5"/>
    <x v="5"/>
    <s v="R"/>
    <s v="Income &amp; Expenditure"/>
    <x v="0"/>
  </r>
  <r>
    <s v="48999"/>
    <s v="Re-allocated costs"/>
    <s v="Corr of Peacebuilding Project Coordinator"/>
    <n v="819.01"/>
    <s v="USD"/>
    <x v="2"/>
    <d v="2022-01-28T00:00:00"/>
    <s v="BI"/>
    <n v="50000394"/>
    <s v="LBR199"/>
    <s v="UNPBF"/>
    <s v="LBR199-1"/>
    <s v="LBR199 UNPBF - UNPBF"/>
    <s v="199.990"/>
    <s v="PB Project Coordinator"/>
    <s v="UNPBF"/>
    <s v="2.4.0"/>
    <s v="Local Program Staff"/>
    <s v="2.4"/>
    <s v="Local Program Staff"/>
    <x v="5"/>
    <x v="5"/>
    <s v="R"/>
    <s v="Income &amp; Expenditure"/>
    <x v="0"/>
  </r>
  <r>
    <s v="48999"/>
    <s v="Re-allocated costs"/>
    <s v="Corr of MEAL Officer-UNPBF"/>
    <n v="1417.18"/>
    <s v="USD"/>
    <x v="2"/>
    <d v="2022-01-28T00:00:00"/>
    <s v="BI"/>
    <n v="50000394"/>
    <s v="LBR199"/>
    <s v="UNPBF"/>
    <s v="LBR199-1"/>
    <s v="LBR199 UNPBF - UNPBF"/>
    <s v="199.179.12"/>
    <s v="MEAL Officer"/>
    <s v="UNPBF"/>
    <s v="2.4.0"/>
    <s v="Local Program Staff"/>
    <s v="2.4"/>
    <s v="Local Program Staff"/>
    <x v="5"/>
    <x v="5"/>
    <s v="R"/>
    <s v="Income &amp; Expenditure"/>
    <x v="0"/>
  </r>
  <r>
    <s v="48999"/>
    <s v="Re-allocated costs"/>
    <s v="Corr of Senior Project Officer -UNPBF"/>
    <n v="2161.37"/>
    <s v="USD"/>
    <x v="2"/>
    <d v="2022-01-28T00:00:00"/>
    <s v="BI"/>
    <n v="50000394"/>
    <s v="LBR199"/>
    <s v="UNPBF"/>
    <s v="LBR199-1"/>
    <s v="LBR199 UNPBF - UNPBF"/>
    <s v="199.991"/>
    <s v="Sr PB Officer"/>
    <s v="UNPBF"/>
    <s v="2.4.0"/>
    <s v="Local Program Staff"/>
    <s v="2.4"/>
    <s v="Local Program Staff"/>
    <x v="5"/>
    <x v="5"/>
    <s v="R"/>
    <s v="Income &amp; Expenditure"/>
    <x v="0"/>
  </r>
  <r>
    <s v="48999"/>
    <s v="Re-allocated costs"/>
    <s v="Corr of Office Assistant --- Shared project"/>
    <n v="40.11"/>
    <s v="USD"/>
    <x v="4"/>
    <d v="2022-01-28T00:00:00"/>
    <s v="BI"/>
    <n v="50000405"/>
    <s v="LBR199"/>
    <s v="UNPBF"/>
    <s v="LBR199-1"/>
    <s v="LBR199 UNPBF - UNPBF"/>
    <s v="199.177.17"/>
    <s v="Office Assistant"/>
    <s v="UNPBF"/>
    <s v="2.5.0"/>
    <s v="Local Support Staff"/>
    <s v="2.5"/>
    <s v="Local Support Staff"/>
    <x v="5"/>
    <x v="5"/>
    <s v="R"/>
    <s v="Income &amp; Expenditure"/>
    <x v="0"/>
  </r>
  <r>
    <s v="48999"/>
    <s v="Re-allocated costs"/>
    <s v="Logistics Assistant salary - February 2022"/>
    <n v="59.24"/>
    <s v="USD"/>
    <x v="4"/>
    <d v="2022-01-28T00:00:00"/>
    <s v="BI"/>
    <n v="50000405"/>
    <s v="LBR199"/>
    <s v="UNPBF"/>
    <s v="LBR199-1"/>
    <s v="LBR199 UNPBF - UNPBF"/>
    <s v="199.177.15"/>
    <s v="Logistics Officer"/>
    <s v="UNPBF"/>
    <s v="2.5.0"/>
    <s v="Local Support Staff"/>
    <s v="2.5"/>
    <s v="Local Support Staff"/>
    <x v="5"/>
    <x v="5"/>
    <s v="R"/>
    <s v="Income &amp; Expenditure"/>
    <x v="0"/>
  </r>
  <r>
    <s v="48999"/>
    <s v="Re-allocated costs"/>
    <s v="Corr of Administrative Officer - Shared"/>
    <n v="70.239999999999995"/>
    <s v="USD"/>
    <x v="4"/>
    <d v="2022-01-28T00:00:00"/>
    <s v="BI"/>
    <n v="50000405"/>
    <s v="LBR199"/>
    <s v="UNPBF"/>
    <s v="LBR199-1"/>
    <s v="LBR199 UNPBF - UNPBF"/>
    <s v="199.177.16"/>
    <s v="Administration Officer"/>
    <s v="UNPBF"/>
    <s v="2.5.0"/>
    <s v="Local Support Staff"/>
    <s v="2.5"/>
    <s v="Local Support Staff"/>
    <x v="5"/>
    <x v="5"/>
    <s v="R"/>
    <s v="Income &amp; Expenditure"/>
    <x v="0"/>
  </r>
  <r>
    <s v="48999"/>
    <s v="Re-allocated costs"/>
    <s v="Corr of Projects Accountant - Shared"/>
    <n v="79.25"/>
    <s v="USD"/>
    <x v="4"/>
    <d v="2022-01-28T00:00:00"/>
    <s v="BI"/>
    <n v="50000405"/>
    <s v="LBR199"/>
    <s v="UNPBF"/>
    <s v="LBR199-1"/>
    <s v="LBR199 UNPBF - UNPBF"/>
    <s v="199.177.14"/>
    <s v="Project Accountant"/>
    <s v="UNPBF"/>
    <s v="2.5.0"/>
    <s v="Local Support Staff"/>
    <s v="2.5"/>
    <s v="Local Support Staff"/>
    <x v="5"/>
    <x v="5"/>
    <s v="R"/>
    <s v="Income &amp; Expenditure"/>
    <x v="0"/>
  </r>
  <r>
    <s v="48999"/>
    <s v="Re-allocated costs"/>
    <s v="Corr of Finance &amp; Operations Coordinator - Shared"/>
    <n v="101.06"/>
    <s v="USD"/>
    <x v="4"/>
    <d v="2022-01-28T00:00:00"/>
    <s v="BI"/>
    <n v="50000405"/>
    <s v="LBR199"/>
    <s v="UNPBF"/>
    <s v="LBR199-1"/>
    <s v="LBR199 UNPBF - UNPBF"/>
    <s v="199.177.13"/>
    <s v="Finance &amp; Operations Coordinator"/>
    <s v="UNPBF"/>
    <s v="2.5.0"/>
    <s v="Local Support Staff"/>
    <s v="2.5"/>
    <s v="Local Support Staff"/>
    <x v="5"/>
    <x v="5"/>
    <s v="R"/>
    <s v="Income &amp; Expenditure"/>
    <x v="0"/>
  </r>
  <r>
    <s v="48999"/>
    <s v="Re-allocated costs"/>
    <s v="Corr of Driver Trainee Mechanic"/>
    <n v="494.03"/>
    <s v="USD"/>
    <x v="4"/>
    <d v="2022-01-28T00:00:00"/>
    <s v="BI"/>
    <n v="50000405"/>
    <s v="LBR199"/>
    <s v="UNPBF"/>
    <s v="LBR199-1"/>
    <s v="LBR199 UNPBF - UNPBF"/>
    <s v="199.992"/>
    <s v="Project Driver"/>
    <s v="UNPBF"/>
    <s v="2.4.0"/>
    <s v="Local Program Staff"/>
    <s v="2.4"/>
    <s v="Local Program Staff"/>
    <x v="5"/>
    <x v="5"/>
    <s v="R"/>
    <s v="Income &amp; Expenditure"/>
    <x v="0"/>
  </r>
  <r>
    <s v="48999"/>
    <s v="Re-allocated costs"/>
    <s v="Corr of Peacebuilding Project Coordinator"/>
    <n v="819.01"/>
    <s v="USD"/>
    <x v="4"/>
    <d v="2022-01-28T00:00:00"/>
    <s v="BI"/>
    <n v="50000405"/>
    <s v="LBR199"/>
    <s v="UNPBF"/>
    <s v="LBR199-1"/>
    <s v="LBR199 UNPBF - UNPBF"/>
    <s v="199.990"/>
    <s v="PB Project Coordinator"/>
    <s v="UNPBF"/>
    <s v="2.4.0"/>
    <s v="Local Program Staff"/>
    <s v="2.4"/>
    <s v="Local Program Staff"/>
    <x v="5"/>
    <x v="5"/>
    <s v="R"/>
    <s v="Income &amp; Expenditure"/>
    <x v="0"/>
  </r>
  <r>
    <s v="48999"/>
    <s v="Re-allocated costs"/>
    <s v="Corr of MEAL Officer-UNPBF"/>
    <n v="1417.18"/>
    <s v="USD"/>
    <x v="4"/>
    <d v="2022-01-28T00:00:00"/>
    <s v="BI"/>
    <n v="50000405"/>
    <s v="LBR199"/>
    <s v="UNPBF"/>
    <s v="LBR199-1"/>
    <s v="LBR199 UNPBF - UNPBF"/>
    <s v="199.179.12"/>
    <s v="MEAL Officer"/>
    <s v="UNPBF"/>
    <s v="2.4.0"/>
    <s v="Local Program Staff"/>
    <s v="2.4"/>
    <s v="Local Program Staff"/>
    <x v="5"/>
    <x v="5"/>
    <s v="R"/>
    <s v="Income &amp; Expenditure"/>
    <x v="0"/>
  </r>
  <r>
    <s v="48999"/>
    <s v="Re-allocated costs"/>
    <s v="Corr of Senior Project Officer -UNPBF"/>
    <n v="2161.37"/>
    <s v="USD"/>
    <x v="4"/>
    <d v="2022-01-28T00:00:00"/>
    <s v="BI"/>
    <n v="50000405"/>
    <s v="LBR199"/>
    <s v="UNPBF"/>
    <s v="LBR199-1"/>
    <s v="LBR199 UNPBF - UNPBF"/>
    <s v="199.991"/>
    <s v="Sr PB Officer"/>
    <s v="UNPBF"/>
    <s v="2.4.0"/>
    <s v="Local Program Staff"/>
    <s v="2.4"/>
    <s v="Local Program Staff"/>
    <x v="5"/>
    <x v="5"/>
    <s v="R"/>
    <s v="Income &amp; Expenditure"/>
    <x v="0"/>
  </r>
  <r>
    <s v="48999"/>
    <s v="Re-allocated costs"/>
    <s v="Reallocation Vehicle Costs - January 2022"/>
    <n v="1316.61"/>
    <s v="USD"/>
    <x v="2"/>
    <d v="2022-01-30T00:00:00"/>
    <s v="GL"/>
    <n v="11001844"/>
    <s v="LBR199"/>
    <s v="UNPBF"/>
    <s v="LBR199-1"/>
    <s v="LBR199 UNPBF - UNPBF"/>
    <s v="199.995"/>
    <s v="Vehicle Running Costs"/>
    <s v="UNPBF"/>
    <s v="4.3.0"/>
    <s v="Vehicle running cost"/>
    <s v="4.3"/>
    <s v="Vehicle running cost"/>
    <x v="4"/>
    <x v="4"/>
    <s v="R"/>
    <s v="Income &amp; Expenditure"/>
    <x v="0"/>
  </r>
  <r>
    <s v="48999"/>
    <s v="Re-allocated costs"/>
    <s v="Allocation of Kitchen suppliers - Jan 2022"/>
    <n v="75"/>
    <s v="USD"/>
    <x v="2"/>
    <d v="2022-01-30T00:00:00"/>
    <s v="GL"/>
    <n v="11001881"/>
    <s v="LBR199"/>
    <s v="UNPBF"/>
    <s v="LBR199-1"/>
    <s v="LBR199 UNPBF - UNPBF"/>
    <s v="199.178.2"/>
    <s v="Additional Operational Costs"/>
    <s v="UNPBF"/>
    <s v="1.6.0"/>
    <s v="Local Partner Support Costs"/>
    <s v="1.6"/>
    <s v="Local Partner Support Costs"/>
    <x v="0"/>
    <x v="0"/>
    <s v="R"/>
    <s v="Income &amp; Expenditure"/>
    <x v="0"/>
  </r>
  <r>
    <s v="48999"/>
    <s v="Re-allocated costs"/>
    <s v="Cost allocation to projects on rental fee offices &amp; guesthouse - February 2022"/>
    <n v="159.16999999999999"/>
    <s v="USD"/>
    <x v="4"/>
    <d v="2022-02-25T00:00:00"/>
    <s v="GL"/>
    <n v="11001940"/>
    <s v="LBR199"/>
    <s v="UNPBF"/>
    <s v="LBR199-1"/>
    <s v="LBR199 UNPBF - UNPBF"/>
    <s v="199.178.13"/>
    <s v="Office Rent"/>
    <s v="UNPBF"/>
    <s v="1.2.0"/>
    <s v="Supplies &amp; Equipment"/>
    <s v="1.2"/>
    <s v="Supplies &amp; Equipment"/>
    <x v="0"/>
    <x v="0"/>
    <s v="R"/>
    <s v="Income &amp; Expenditure"/>
    <x v="0"/>
  </r>
  <r>
    <s v="48999"/>
    <s v="Re-allocated costs"/>
    <s v="Cost allocation to projects on other services (incl maintenance office, generator)- February 2022"/>
    <n v="116.1"/>
    <s v="USD"/>
    <x v="4"/>
    <d v="2022-02-25T00:00:00"/>
    <s v="GL"/>
    <n v="11001941"/>
    <s v="LBR199"/>
    <s v="UNPBF"/>
    <s v="LBR199-1"/>
    <s v="LBR199 UNPBF - UNPBF"/>
    <s v="199.178.14"/>
    <s v="Office Maintenance &amp; Energy"/>
    <s v="UNPBF"/>
    <s v="1.2.0"/>
    <s v="Supplies &amp; Equipment"/>
    <s v="1.2"/>
    <s v="Supplies &amp; Equipment"/>
    <x v="0"/>
    <x v="0"/>
    <s v="R"/>
    <s v="Income &amp; Expenditure"/>
    <x v="0"/>
  </r>
  <r>
    <s v="48999"/>
    <s v="Re-allocated costs"/>
    <s v="Cost allocation to projects on consumables - Office supplies - February 2022"/>
    <n v="358.78"/>
    <s v="USD"/>
    <x v="4"/>
    <d v="2022-02-25T00:00:00"/>
    <s v="GL"/>
    <n v="11001942"/>
    <s v="LBR199"/>
    <s v="UNPBF"/>
    <s v="LBR199-1"/>
    <s v="LBR199 UNPBF - UNPBF"/>
    <s v="199.178.15"/>
    <s v="Office Supplies"/>
    <s v="UNPBF"/>
    <s v="5.3.0"/>
    <s v="Consumables - Office supplies"/>
    <s v="5.3"/>
    <s v="Consumables - Office supplies"/>
    <x v="1"/>
    <x v="1"/>
    <s v="R"/>
    <s v="Income &amp; Expenditure"/>
    <x v="0"/>
  </r>
  <r>
    <s v="48999"/>
    <s v="Re-allocated costs"/>
    <s v="Cost allocation to projects on communication, IT and subscription expenses - February 2022"/>
    <n v="216.99"/>
    <s v="USD"/>
    <x v="4"/>
    <d v="2022-02-25T00:00:00"/>
    <s v="GL"/>
    <n v="11001943"/>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Cost allocation to project on financial Services (incl. Bank fees) - February 2022"/>
    <n v="84.57"/>
    <s v="USD"/>
    <x v="4"/>
    <d v="2022-02-25T00:00:00"/>
    <s v="GL"/>
    <n v="11001944"/>
    <s v="LBR199"/>
    <s v="UNPBF"/>
    <s v="LBR199-1"/>
    <s v="LBR199 UNPBF - UNPBF"/>
    <s v="199.178.17"/>
    <s v="Bank Charges"/>
    <s v="UNPBF"/>
    <s v="6.7.0"/>
    <s v="Financial Services (incl. Bank fees)"/>
    <s v="6.7"/>
    <s v="Financial Services (incl. Bank fees)"/>
    <x v="2"/>
    <x v="2"/>
    <s v="R"/>
    <s v="Income &amp; Expenditure"/>
    <x v="0"/>
  </r>
  <r>
    <s v="48999"/>
    <s v="Re-allocated costs"/>
    <s v="Corr of posting on staff salary allocation"/>
    <n v="30"/>
    <s v="USD"/>
    <x v="4"/>
    <d v="2022-02-25T00:00:00"/>
    <s v="GL"/>
    <n v="11001950"/>
    <s v="LBR199"/>
    <s v="UNPBF"/>
    <s v="LBR199-1"/>
    <s v="LBR199 UNPBF - UNPBF"/>
    <s v="199.179.11"/>
    <s v="Manager of Programma Quality"/>
    <s v="UNPBF"/>
    <s v="2.2.0"/>
    <s v="International Support Staff"/>
    <s v="2.2"/>
    <s v="International Support Staff"/>
    <x v="5"/>
    <x v="5"/>
    <s v="R"/>
    <s v="Income &amp; Expenditure"/>
    <x v="0"/>
  </r>
  <r>
    <s v="48999"/>
    <s v="Re-allocated costs"/>
    <s v="Rev of # 11001942 Cost allocation to projects on consumables - Office supplies - February 2022"/>
    <n v="-358.78"/>
    <s v="USD"/>
    <x v="4"/>
    <d v="2022-02-25T00:00:00"/>
    <s v="GL"/>
    <n v="11003030"/>
    <s v="LBR199"/>
    <s v="UNPBF"/>
    <s v="LBR199-1"/>
    <s v="LBR199 UNPBF - UNPBF"/>
    <s v="199.178.15"/>
    <s v="Office Supplies"/>
    <s v="UNPBF"/>
    <s v="5.3.0"/>
    <s v="Consumables - Office supplies"/>
    <s v="5.3"/>
    <s v="Consumables - Office supplies"/>
    <x v="1"/>
    <x v="1"/>
    <s v="R"/>
    <s v="Income &amp; Expenditure"/>
    <x v="0"/>
  </r>
  <r>
    <s v="48999"/>
    <s v="Re-allocated costs"/>
    <s v="Corr of # 11001942 Cost allocation to projects on consumables - Office supplies - February 2022"/>
    <n v="358.78"/>
    <s v="USD"/>
    <x v="4"/>
    <d v="2022-02-25T00:00:00"/>
    <s v="GL"/>
    <n v="11003030"/>
    <s v="LBR199"/>
    <s v="UNPBF"/>
    <s v="LBR199-1"/>
    <s v="LBR199 UNPBF - UNPBF"/>
    <s v="199.2.2.2"/>
    <s v="Supervision appreciative inquiry visits women's groups"/>
    <s v="UNPBF"/>
    <s v="1.3.0"/>
    <s v="Services"/>
    <s v="1.3"/>
    <s v="Services"/>
    <x v="0"/>
    <x v="0"/>
    <s v="R"/>
    <s v="Income &amp; Expenditure"/>
    <x v="0"/>
  </r>
  <r>
    <s v="48999"/>
    <s v="Re-allocated costs"/>
    <s v="Manager of Operations salary for February 2022"/>
    <n v="389.27"/>
    <s v="USD"/>
    <x v="4"/>
    <d v="2022-02-25T00:00:00"/>
    <s v="BI"/>
    <n v="50000404"/>
    <s v="LBR199"/>
    <s v="UNPBF"/>
    <s v="LBR199-1"/>
    <s v="LBR199 UNPBF - UNPBF"/>
    <s v="199.177.12"/>
    <s v="Country Director / MoO"/>
    <s v="UNPBF"/>
    <s v="2.2.0"/>
    <s v="International Support Staff"/>
    <s v="2.2"/>
    <s v="International Support Staff"/>
    <x v="5"/>
    <x v="5"/>
    <s v="R"/>
    <s v="Income &amp; Expenditure"/>
    <x v="0"/>
  </r>
  <r>
    <s v="48999"/>
    <s v="Re-allocated costs"/>
    <s v="Manager of Program Quality salary for February 2022"/>
    <n v="472.76"/>
    <s v="USD"/>
    <x v="4"/>
    <d v="2022-02-25T00:00:00"/>
    <s v="BI"/>
    <n v="50000404"/>
    <s v="LBR199"/>
    <s v="UNPBF"/>
    <s v="LBR199-1"/>
    <s v="LBR199 UNPBF - UNPBF"/>
    <s v="199.179.11"/>
    <s v="Manager of Programma Quality"/>
    <s v="UNPBF"/>
    <s v="2.2.0"/>
    <s v="International Support Staff"/>
    <s v="2.2"/>
    <s v="International Support Staff"/>
    <x v="5"/>
    <x v="5"/>
    <s v="R"/>
    <s v="Income &amp; Expenditure"/>
    <x v="0"/>
  </r>
  <r>
    <s v="48999"/>
    <s v="Re-allocated costs"/>
    <s v="Country Director/PGM salary for February 2022"/>
    <n v="520.24"/>
    <s v="USD"/>
    <x v="4"/>
    <d v="2022-02-25T00:00:00"/>
    <s v="BI"/>
    <n v="50000404"/>
    <s v="LBR199"/>
    <s v="UNPBF"/>
    <s v="LBR199-1"/>
    <s v="LBR199 UNPBF - UNPBF"/>
    <s v="199.177.11"/>
    <s v="Program manager"/>
    <s v="UNPBF"/>
    <s v="2.1.0"/>
    <s v="International Program Staff"/>
    <s v="2.1"/>
    <s v="International Program Staff"/>
    <x v="5"/>
    <x v="5"/>
    <s v="R"/>
    <s v="Income &amp; Expenditure"/>
    <x v="0"/>
  </r>
  <r>
    <s v="48999"/>
    <s v="Re-allocated costs"/>
    <s v="Reallocation Vehicle Costs - February 2022 Fuel Maint. Reg."/>
    <n v="2212.66"/>
    <s v="USD"/>
    <x v="4"/>
    <d v="2022-02-27T00:00:00"/>
    <s v="GL"/>
    <n v="11001934"/>
    <s v="LBR199"/>
    <s v="UNPBF"/>
    <s v="LBR199-1"/>
    <s v="LBR199 UNPBF - UNPBF"/>
    <s v="199.995"/>
    <s v="Vehicle Running Costs"/>
    <s v="UNPBF"/>
    <s v="4.3.0"/>
    <s v="Vehicle running cost"/>
    <s v="4.3"/>
    <s v="Vehicle running cost"/>
    <x v="4"/>
    <x v="4"/>
    <s v="R"/>
    <s v="Income &amp; Expenditure"/>
    <x v="0"/>
  </r>
  <r>
    <s v="48999"/>
    <s v="Re-allocated costs"/>
    <s v="Country Director/PGM salary for Mar 2022"/>
    <n v="626.38"/>
    <s v="USD"/>
    <x v="5"/>
    <d v="2022-03-25T00:00:00"/>
    <s v="GL"/>
    <n v="11002011"/>
    <s v="LBR199"/>
    <s v="UNPBF"/>
    <s v="LBR199-1"/>
    <s v="LBR199 UNPBF - UNPBF"/>
    <s v="199.177.11"/>
    <s v="Program manager"/>
    <s v="UNPBF"/>
    <s v="2.1.0"/>
    <s v="International Program Staff"/>
    <s v="2.1"/>
    <s v="International Program Staff"/>
    <x v="5"/>
    <x v="5"/>
    <s v="R"/>
    <s v="Income &amp; Expenditure"/>
    <x v="0"/>
  </r>
  <r>
    <s v="48999"/>
    <s v="Re-allocated costs"/>
    <s v="Manager of Program Quality salary for March 2022"/>
    <n v="564.04999999999995"/>
    <s v="USD"/>
    <x v="5"/>
    <d v="2022-03-25T00:00:00"/>
    <s v="GL"/>
    <n v="11002012"/>
    <s v="LBR199"/>
    <s v="UNPBF"/>
    <s v="LBR199-1"/>
    <s v="LBR199 UNPBF - UNPBF"/>
    <s v="199.179.11"/>
    <s v="Manager of Programma Quality"/>
    <s v="UNPBF"/>
    <s v="2.2.0"/>
    <s v="International Support Staff"/>
    <s v="2.2"/>
    <s v="International Support Staff"/>
    <x v="5"/>
    <x v="5"/>
    <s v="R"/>
    <s v="Income &amp; Expenditure"/>
    <x v="0"/>
  </r>
  <r>
    <s v="48999"/>
    <s v="Re-allocated costs"/>
    <s v="Manager of Operations salary for Mar 2022"/>
    <n v="386.72"/>
    <s v="USD"/>
    <x v="5"/>
    <d v="2022-03-25T00:00:00"/>
    <s v="GL"/>
    <n v="11002014"/>
    <s v="LBR199"/>
    <s v="UNPBF"/>
    <s v="LBR199-1"/>
    <s v="LBR199 UNPBF - UNPBF"/>
    <s v="199.177.12"/>
    <s v="Country Director / MoO"/>
    <s v="UNPBF"/>
    <s v="2.2.0"/>
    <s v="International Support Staff"/>
    <s v="2.2"/>
    <s v="International Support Staff"/>
    <x v="5"/>
    <x v="5"/>
    <s v="R"/>
    <s v="Income &amp; Expenditure"/>
    <x v="0"/>
  </r>
  <r>
    <s v="48999"/>
    <s v="Re-allocated costs"/>
    <s v="Office Assistant --- Shared project"/>
    <n v="40.11"/>
    <s v="USD"/>
    <x v="5"/>
    <d v="2022-03-25T00:00:00"/>
    <s v="BI"/>
    <n v="50000412"/>
    <s v="LBR199"/>
    <s v="UNPBF"/>
    <s v="LBR199-1"/>
    <s v="LBR199 UNPBF - UNPBF"/>
    <s v="199.177.17"/>
    <s v="Office Assistant"/>
    <s v="UNPBF"/>
    <s v="2.5.0"/>
    <s v="Local Support Staff"/>
    <s v="2.5"/>
    <s v="Local Support Staff"/>
    <x v="5"/>
    <x v="5"/>
    <s v="R"/>
    <s v="Income &amp; Expenditure"/>
    <x v="0"/>
  </r>
  <r>
    <s v="48999"/>
    <s v="Re-allocated costs"/>
    <s v="Logistics Assistant salary - Mar 2022"/>
    <n v="60.65"/>
    <s v="USD"/>
    <x v="5"/>
    <d v="2022-03-25T00:00:00"/>
    <s v="BI"/>
    <n v="50000412"/>
    <s v="LBR199"/>
    <s v="UNPBF"/>
    <s v="LBR199-1"/>
    <s v="LBR199 UNPBF - UNPBF"/>
    <s v="199.177.15"/>
    <s v="Logistics Officer"/>
    <s v="UNPBF"/>
    <s v="2.5.0"/>
    <s v="Local Support Staff"/>
    <s v="2.5"/>
    <s v="Local Support Staff"/>
    <x v="5"/>
    <x v="5"/>
    <s v="R"/>
    <s v="Income &amp; Expenditure"/>
    <x v="0"/>
  </r>
  <r>
    <s v="48999"/>
    <s v="Re-allocated costs"/>
    <s v="Administrative Officer - Shared"/>
    <n v="70.239999999999995"/>
    <s v="USD"/>
    <x v="5"/>
    <d v="2022-03-25T00:00:00"/>
    <s v="BI"/>
    <n v="50000412"/>
    <s v="LBR199"/>
    <s v="UNPBF"/>
    <s v="LBR199-1"/>
    <s v="LBR199 UNPBF - UNPBF"/>
    <s v="199.177.16"/>
    <s v="Administration Officer"/>
    <s v="UNPBF"/>
    <s v="2.5.0"/>
    <s v="Local Support Staff"/>
    <s v="2.5"/>
    <s v="Local Support Staff"/>
    <x v="5"/>
    <x v="5"/>
    <s v="R"/>
    <s v="Income &amp; Expenditure"/>
    <x v="0"/>
  </r>
  <r>
    <s v="48999"/>
    <s v="Re-allocated costs"/>
    <s v="Projects Accountant - Shared"/>
    <n v="79.25"/>
    <s v="USD"/>
    <x v="5"/>
    <d v="2022-03-25T00:00:00"/>
    <s v="BI"/>
    <n v="50000412"/>
    <s v="LBR199"/>
    <s v="UNPBF"/>
    <s v="LBR199-1"/>
    <s v="LBR199 UNPBF - UNPBF"/>
    <s v="199.177.14"/>
    <s v="Project Accountant"/>
    <s v="UNPBF"/>
    <s v="2.5.0"/>
    <s v="Local Support Staff"/>
    <s v="2.5"/>
    <s v="Local Support Staff"/>
    <x v="5"/>
    <x v="5"/>
    <s v="R"/>
    <s v="Income &amp; Expenditure"/>
    <x v="0"/>
  </r>
  <r>
    <s v="48999"/>
    <s v="Re-allocated costs"/>
    <s v="Finance &amp; Operations Coordinator - Shared"/>
    <n v="101.06"/>
    <s v="USD"/>
    <x v="5"/>
    <d v="2022-03-25T00:00:00"/>
    <s v="BI"/>
    <n v="50000412"/>
    <s v="LBR199"/>
    <s v="UNPBF"/>
    <s v="LBR199-1"/>
    <s v="LBR199 UNPBF - UNPBF"/>
    <s v="199.177.13"/>
    <s v="Finance &amp; Operations Coordinator"/>
    <s v="UNPBF"/>
    <s v="2.5.0"/>
    <s v="Local Support Staff"/>
    <s v="2.5"/>
    <s v="Local Support Staff"/>
    <x v="5"/>
    <x v="5"/>
    <s v="R"/>
    <s v="Income &amp; Expenditure"/>
    <x v="0"/>
  </r>
  <r>
    <s v="48999"/>
    <s v="Re-allocated costs"/>
    <s v="Driver Trainee Mechanic"/>
    <n v="590.13"/>
    <s v="USD"/>
    <x v="5"/>
    <d v="2022-03-25T00:00:00"/>
    <s v="BI"/>
    <n v="50000412"/>
    <s v="LBR199"/>
    <s v="UNPBF"/>
    <s v="LBR199-1"/>
    <s v="LBR199 UNPBF - UNPBF"/>
    <s v="199.992"/>
    <s v="Project Driver"/>
    <s v="UNPBF"/>
    <s v="2.4.0"/>
    <s v="Local Program Staff"/>
    <s v="2.4"/>
    <s v="Local Program Staff"/>
    <x v="5"/>
    <x v="5"/>
    <s v="R"/>
    <s v="Income &amp; Expenditure"/>
    <x v="0"/>
  </r>
  <r>
    <s v="48999"/>
    <s v="Re-allocated costs"/>
    <s v="Peacebuilding Project Coordinator"/>
    <n v="819.01"/>
    <s v="USD"/>
    <x v="5"/>
    <d v="2022-03-25T00:00:00"/>
    <s v="BI"/>
    <n v="50000412"/>
    <s v="LBR199"/>
    <s v="UNPBF"/>
    <s v="LBR199-1"/>
    <s v="LBR199 UNPBF - UNPBF"/>
    <s v="199.990"/>
    <s v="PB Project Coordinator"/>
    <s v="UNPBF"/>
    <s v="2.4.0"/>
    <s v="Local Program Staff"/>
    <s v="2.4"/>
    <s v="Local Program Staff"/>
    <x v="5"/>
    <x v="5"/>
    <s v="R"/>
    <s v="Income &amp; Expenditure"/>
    <x v="0"/>
  </r>
  <r>
    <s v="48999"/>
    <s v="Re-allocated costs"/>
    <s v="MEAL Officer-UNPBF"/>
    <n v="1417.18"/>
    <s v="USD"/>
    <x v="5"/>
    <d v="2022-03-25T00:00:00"/>
    <s v="BI"/>
    <n v="50000412"/>
    <s v="LBR199"/>
    <s v="UNPBF"/>
    <s v="LBR199-1"/>
    <s v="LBR199 UNPBF - UNPBF"/>
    <s v="199.179.12"/>
    <s v="MEAL Officer"/>
    <s v="UNPBF"/>
    <s v="2.4.0"/>
    <s v="Local Program Staff"/>
    <s v="2.4"/>
    <s v="Local Program Staff"/>
    <x v="5"/>
    <x v="5"/>
    <s v="R"/>
    <s v="Income &amp; Expenditure"/>
    <x v="0"/>
  </r>
  <r>
    <s v="48999"/>
    <s v="Re-allocated costs"/>
    <s v="Senior Project Officer -UNPBF"/>
    <n v="2161.37"/>
    <s v="USD"/>
    <x v="5"/>
    <d v="2022-03-25T00:00:00"/>
    <s v="BI"/>
    <n v="50000412"/>
    <s v="LBR199"/>
    <s v="UNPBF"/>
    <s v="LBR199-1"/>
    <s v="LBR199 UNPBF - UNPBF"/>
    <s v="199.991"/>
    <s v="Sr PB Officer"/>
    <s v="UNPBF"/>
    <s v="2.4.0"/>
    <s v="Local Program Staff"/>
    <s v="2.4"/>
    <s v="Local Program Staff"/>
    <x v="5"/>
    <x v="5"/>
    <s v="R"/>
    <s v="Income &amp; Expenditure"/>
    <x v="0"/>
  </r>
  <r>
    <s v="48999"/>
    <s v="Re-allocated costs"/>
    <s v="Reallocation of Office cost"/>
    <n v="100"/>
    <s v="USD"/>
    <x v="5"/>
    <d v="2022-03-29T00:00:00"/>
    <s v="GL"/>
    <n v="11001996"/>
    <s v="LBR199"/>
    <s v="UNPBF"/>
    <s v="LBR199-1"/>
    <s v="LBR199 UNPBF - UNPBF"/>
    <s v="199.178.19"/>
    <s v="Bank Transfer Fees"/>
    <s v="UNPBF"/>
    <s v="6.7.0"/>
    <s v="Financial Services (incl. Bank fees)"/>
    <s v="6.7"/>
    <s v="Financial Services (incl. Bank fees)"/>
    <x v="2"/>
    <x v="2"/>
    <s v="R"/>
    <s v="Income &amp; Expenditure"/>
    <x v="0"/>
  </r>
  <r>
    <s v="48999"/>
    <s v="Re-allocated costs"/>
    <s v="Reallocation of Office cost"/>
    <n v="160"/>
    <s v="USD"/>
    <x v="5"/>
    <d v="2022-03-29T00:00:00"/>
    <s v="GL"/>
    <n v="11001996"/>
    <s v="LBR199"/>
    <s v="UNPBF"/>
    <s v="LBR199-1"/>
    <s v="LBR199 UNPBF - UNPBF"/>
    <s v="199.178.17"/>
    <s v="Bank Charges"/>
    <s v="UNPBF"/>
    <s v="6.7.0"/>
    <s v="Financial Services (incl. Bank fees)"/>
    <s v="6.7"/>
    <s v="Financial Services (incl. Bank fees)"/>
    <x v="2"/>
    <x v="2"/>
    <s v="R"/>
    <s v="Income &amp; Expenditure"/>
    <x v="0"/>
  </r>
  <r>
    <s v="48999"/>
    <s v="Re-allocated costs"/>
    <s v="Cost allocation to projects on rental fee offices &amp; guesthouse - March 2022"/>
    <n v="194"/>
    <s v="USD"/>
    <x v="5"/>
    <d v="2022-03-30T00:00:00"/>
    <s v="GL"/>
    <n v="11002027"/>
    <s v="LBR199"/>
    <s v="UNPBF"/>
    <s v="LBR199-1"/>
    <s v="LBR199 UNPBF - UNPBF"/>
    <s v="199.178.13"/>
    <s v="Office Rent"/>
    <s v="UNPBF"/>
    <s v="1.2.0"/>
    <s v="Supplies &amp; Equipment"/>
    <s v="1.2"/>
    <s v="Supplies &amp; Equipment"/>
    <x v="0"/>
    <x v="0"/>
    <s v="R"/>
    <s v="Income &amp; Expenditure"/>
    <x v="0"/>
  </r>
  <r>
    <s v="48999"/>
    <s v="Re-allocated costs"/>
    <s v="Cost allocation to projects on other services (incl maintenance office, generator)- March 2022"/>
    <n v="341.78"/>
    <s v="USD"/>
    <x v="5"/>
    <d v="2022-03-30T00:00:00"/>
    <s v="GL"/>
    <n v="11002027"/>
    <s v="LBR199"/>
    <s v="UNPBF"/>
    <s v="LBR199-1"/>
    <s v="LBR199 UNPBF - UNPBF"/>
    <s v="199.178.14"/>
    <s v="Office Maintenance &amp; Energy"/>
    <s v="UNPBF"/>
    <s v="1.2.0"/>
    <s v="Supplies &amp; Equipment"/>
    <s v="1.2"/>
    <s v="Supplies &amp; Equipment"/>
    <x v="0"/>
    <x v="0"/>
    <s v="R"/>
    <s v="Income &amp; Expenditure"/>
    <x v="0"/>
  </r>
  <r>
    <s v="48999"/>
    <s v="Re-allocated costs"/>
    <s v="Reallocation on statutory related cost"/>
    <n v="108.9"/>
    <s v="USD"/>
    <x v="5"/>
    <d v="2022-03-30T00:00:00"/>
    <s v="GL"/>
    <n v="11002028"/>
    <s v="LBR199"/>
    <s v="UNPBF"/>
    <s v="LBR199-1"/>
    <s v="LBR199 UNPBF - UNPBF"/>
    <s v="199.178.18"/>
    <s v="Legal Services"/>
    <s v="UNPBF"/>
    <s v="6.6.0"/>
    <s v="Legal, registration and subscription fees"/>
    <s v="6.6"/>
    <s v="Legal, registration and subscription fees"/>
    <x v="2"/>
    <x v="2"/>
    <s v="R"/>
    <s v="Income &amp; Expenditure"/>
    <x v="0"/>
  </r>
  <r>
    <s v="48999"/>
    <s v="Re-allocated costs"/>
    <s v="Cost allocation to projects on consumables - Office supplies - March 2022"/>
    <n v="395.88"/>
    <s v="USD"/>
    <x v="5"/>
    <d v="2022-03-30T00:00:00"/>
    <s v="GL"/>
    <n v="11002029"/>
    <s v="LBR199"/>
    <s v="UNPBF"/>
    <s v="LBR199-1"/>
    <s v="LBR199 UNPBF - UNPBF"/>
    <s v="199.178.15"/>
    <s v="Office Supplies"/>
    <s v="UNPBF"/>
    <s v="5.3.0"/>
    <s v="Consumables - Office supplies"/>
    <s v="5.3"/>
    <s v="Consumables - Office supplies"/>
    <x v="1"/>
    <x v="1"/>
    <s v="R"/>
    <s v="Income &amp; Expenditure"/>
    <x v="0"/>
  </r>
  <r>
    <s v="48999"/>
    <s v="Re-allocated costs"/>
    <s v="Cost allocation to projects on communication, IT and subscription expenses - March 2022"/>
    <n v="282.58999999999997"/>
    <s v="USD"/>
    <x v="5"/>
    <d v="2022-03-30T00:00:00"/>
    <s v="GL"/>
    <n v="11002030"/>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Cost allocation to project on financial Services (incl. Bank fees) - March 2022"/>
    <n v="173.85"/>
    <s v="USD"/>
    <x v="5"/>
    <d v="2022-03-30T00:00:00"/>
    <s v="GL"/>
    <n v="11002031"/>
    <s v="LBR199"/>
    <s v="UNPBF"/>
    <s v="LBR199-1"/>
    <s v="LBR199 UNPBF - UNPBF"/>
    <s v="199.178.19"/>
    <s v="Bank Transfer Fees"/>
    <s v="UNPBF"/>
    <s v="6.7.0"/>
    <s v="Financial Services (incl. Bank fees)"/>
    <s v="6.7"/>
    <s v="Financial Services (incl. Bank fees)"/>
    <x v="2"/>
    <x v="2"/>
    <s v="R"/>
    <s v="Income &amp; Expenditure"/>
    <x v="0"/>
  </r>
  <r>
    <s v="48999"/>
    <s v="Re-allocated costs"/>
    <s v="Cost allocation to project on financial Services (incl. Bank fees) - March 2022"/>
    <n v="229.93"/>
    <s v="USD"/>
    <x v="5"/>
    <d v="2022-03-30T00:00:00"/>
    <s v="GL"/>
    <n v="11002031"/>
    <s v="LBR199"/>
    <s v="UNPBF"/>
    <s v="LBR199-1"/>
    <s v="LBR199 UNPBF - UNPBF"/>
    <s v="199.178.17"/>
    <s v="Bank Charges"/>
    <s v="UNPBF"/>
    <s v="6.7.0"/>
    <s v="Financial Services (incl. Bank fees)"/>
    <s v="6.7"/>
    <s v="Financial Services (incl. Bank fees)"/>
    <x v="2"/>
    <x v="2"/>
    <s v="R"/>
    <s v="Income &amp; Expenditure"/>
    <x v="0"/>
  </r>
  <r>
    <s v="48999"/>
    <s v="Re-allocated costs"/>
    <s v="Cost allocation to projects on International travel - Mar 2022"/>
    <n v="144.68"/>
    <s v="USD"/>
    <x v="5"/>
    <d v="2022-03-30T00:00:00"/>
    <s v="GL"/>
    <n v="11002032"/>
    <s v="LBR199"/>
    <s v="UNPBF"/>
    <s v="LBR199-1"/>
    <s v="LBR199 UNPBF - UNPBF"/>
    <s v="199.178.19"/>
    <s v="Bank Transfer Fees"/>
    <s v="UNPBF"/>
    <s v="6.7.0"/>
    <s v="Financial Services (incl. Bank fees)"/>
    <s v="6.7"/>
    <s v="Financial Services (incl. Bank fees)"/>
    <x v="2"/>
    <x v="2"/>
    <s v="R"/>
    <s v="Income &amp; Expenditure"/>
    <x v="0"/>
  </r>
  <r>
    <s v="48999"/>
    <s v="Re-allocated costs"/>
    <s v="Reallocation Vehicle Costs - March 2022  Fuel, maint etc"/>
    <n v="634.36"/>
    <s v="USD"/>
    <x v="5"/>
    <d v="2022-03-30T00:00:00"/>
    <s v="GL"/>
    <n v="11002038"/>
    <s v="LBR199"/>
    <s v="UNPBF"/>
    <s v="LBR199-1"/>
    <s v="LBR199 UNPBF - UNPBF"/>
    <s v="199.995"/>
    <s v="Vehicle Running Costs"/>
    <s v="UNPBF"/>
    <s v="4.3.0"/>
    <s v="Vehicle running cost"/>
    <s v="4.3"/>
    <s v="Vehicle running cost"/>
    <x v="4"/>
    <x v="4"/>
    <s v="R"/>
    <s v="Income &amp; Expenditure"/>
    <x v="0"/>
  </r>
  <r>
    <s v="48999"/>
    <s v="Re-allocated costs"/>
    <s v="Reallocation of  CHQ UBA 00907955:  Mat. Vehicle Repair  &amp; Maintenance- ZOA 17"/>
    <n v="250"/>
    <s v="USD"/>
    <x v="5"/>
    <d v="2022-03-30T00:00:00"/>
    <s v="GL"/>
    <n v="11002045"/>
    <s v="LBR199"/>
    <s v="UNPBF"/>
    <s v="LBR199-1"/>
    <s v="LBR199 UNPBF - UNPBF"/>
    <s v="199.995"/>
    <s v="Vehicle Running Costs"/>
    <s v="UNPBF"/>
    <s v="4.3.0"/>
    <s v="Vehicle running cost"/>
    <s v="4.3"/>
    <s v="Vehicle running cost"/>
    <x v="4"/>
    <x v="4"/>
    <s v="R"/>
    <s v="Income &amp; Expenditure"/>
    <x v="0"/>
  </r>
  <r>
    <s v="48999"/>
    <s v="Re-allocated costs"/>
    <s v="Rev of Sr. PB Officer"/>
    <n v="-10903.26"/>
    <s v="USD"/>
    <x v="5"/>
    <d v="2022-03-30T00:00:00"/>
    <s v="GL"/>
    <n v="11002083"/>
    <s v="LBR199"/>
    <s v="UNPBF"/>
    <s v="LBR199-1"/>
    <s v="LBR199 UNPBF - UNPBF"/>
    <s v="199.991"/>
    <s v="Sr PB Officer"/>
    <s v="UNPBF"/>
    <s v="2.4.0"/>
    <s v="Local Program Staff"/>
    <s v="2.4"/>
    <s v="Local Program Staff"/>
    <x v="5"/>
    <x v="5"/>
    <s v="R"/>
    <s v="Income &amp; Expenditure"/>
    <x v="0"/>
  </r>
  <r>
    <s v="48999"/>
    <s v="Re-allocated costs"/>
    <s v="Rev of PB Project Cooridnator"/>
    <n v="-10306.08"/>
    <s v="USD"/>
    <x v="5"/>
    <d v="2022-03-30T00:00:00"/>
    <s v="GL"/>
    <n v="11002083"/>
    <s v="LBR199"/>
    <s v="UNPBF"/>
    <s v="LBR199-1"/>
    <s v="LBR199 UNPBF - UNPBF"/>
    <s v="199.990"/>
    <s v="PB Project Coordinator"/>
    <s v="UNPBF"/>
    <s v="2.4.0"/>
    <s v="Local Program Staff"/>
    <s v="2.4"/>
    <s v="Local Program Staff"/>
    <x v="5"/>
    <x v="5"/>
    <s v="R"/>
    <s v="Income &amp; Expenditure"/>
    <x v="0"/>
  </r>
  <r>
    <s v="48999"/>
    <s v="Re-allocated costs"/>
    <s v="Indirect support costs (7%)"/>
    <n v="-9371.91"/>
    <s v="USD"/>
    <x v="5"/>
    <d v="2022-03-30T00:00:00"/>
    <s v="GL"/>
    <n v="11002083"/>
    <s v="LBR199"/>
    <s v="UNPBF"/>
    <s v="LBR199-1"/>
    <s v="LBR199 UNPBF - UNPBF"/>
    <s v="199.8"/>
    <s v="Administration / AKV"/>
    <s v="UNPBF"/>
    <s v="7.1.0"/>
    <s v="Administration / overhead HQ"/>
    <s v="7.1"/>
    <s v="Overhead Compensation"/>
    <x v="3"/>
    <x v="3"/>
    <s v="R"/>
    <s v="Income &amp; Expenditure"/>
    <x v="0"/>
  </r>
  <r>
    <s v="48999"/>
    <s v="Re-allocated costs"/>
    <s v="Corr of PB Project Cooridnator"/>
    <n v="11947.01"/>
    <s v="USD"/>
    <x v="5"/>
    <d v="2022-03-30T00:00:00"/>
    <s v="GL"/>
    <n v="11002083"/>
    <s v="LBR199"/>
    <s v="UNPBF"/>
    <s v="LBR199-1"/>
    <s v="LBR199 UNPBF - UNPBF"/>
    <s v="199.990"/>
    <s v="PB Project Coordinator"/>
    <s v="UNPBF"/>
    <s v="2.4.0"/>
    <s v="Local Program Staff"/>
    <s v="2.4"/>
    <s v="Local Program Staff"/>
    <x v="5"/>
    <x v="5"/>
    <s v="R"/>
    <s v="Income &amp; Expenditure"/>
    <x v="0"/>
  </r>
  <r>
    <s v="48999"/>
    <s v="Re-allocated costs"/>
    <s v="Corr of Sr. PB Officer"/>
    <n v="18236.689999999999"/>
    <s v="USD"/>
    <x v="5"/>
    <d v="2022-03-30T00:00:00"/>
    <s v="GL"/>
    <n v="11002083"/>
    <s v="LBR199"/>
    <s v="UNPBF"/>
    <s v="LBR199-1"/>
    <s v="LBR199 UNPBF - UNPBF"/>
    <s v="199.991"/>
    <s v="Sr PB Officer"/>
    <s v="UNPBF"/>
    <s v="2.4.0"/>
    <s v="Local Program Staff"/>
    <s v="2.4"/>
    <s v="Local Program Staff"/>
    <x v="5"/>
    <x v="5"/>
    <s v="R"/>
    <s v="Income &amp; Expenditure"/>
    <x v="0"/>
  </r>
  <r>
    <s v="48999"/>
    <s v="Re-allocated costs"/>
    <s v="Country Director/PGM salary for April 2022"/>
    <n v="531.6"/>
    <s v="USD"/>
    <x v="18"/>
    <d v="2022-04-28T00:00:00"/>
    <s v="GL"/>
    <n v="11002131"/>
    <s v="LBR199"/>
    <s v="UNPBF"/>
    <s v="LBR199-1"/>
    <s v="LBR199 UNPBF - UNPBF"/>
    <s v="199.177.11"/>
    <s v="Program manager"/>
    <s v="UNPBF"/>
    <s v="2.1.0"/>
    <s v="International Program Staff"/>
    <s v="2.1"/>
    <s v="International Program Staff"/>
    <x v="5"/>
    <x v="5"/>
    <s v="R"/>
    <s v="Income &amp; Expenditure"/>
    <x v="0"/>
  </r>
  <r>
    <s v="48999"/>
    <s v="Re-allocated costs"/>
    <s v="Manager of Program Quality salary for April 2022"/>
    <n v="494.7"/>
    <s v="USD"/>
    <x v="18"/>
    <d v="2022-04-28T00:00:00"/>
    <s v="GL"/>
    <n v="11002132"/>
    <s v="LBR199"/>
    <s v="UNPBF"/>
    <s v="LBR199-1"/>
    <s v="LBR199 UNPBF - UNPBF"/>
    <s v="199.179.11"/>
    <s v="Manager of Programma Quality"/>
    <s v="UNPBF"/>
    <s v="2.2.0"/>
    <s v="International Support Staff"/>
    <s v="2.2"/>
    <s v="International Support Staff"/>
    <x v="5"/>
    <x v="5"/>
    <s v="R"/>
    <s v="Income &amp; Expenditure"/>
    <x v="0"/>
  </r>
  <r>
    <s v="48999"/>
    <s v="Re-allocated costs"/>
    <s v="Manager of Operations salary for April 2022"/>
    <n v="415.72"/>
    <s v="USD"/>
    <x v="18"/>
    <d v="2022-04-28T00:00:00"/>
    <s v="GL"/>
    <n v="11002134"/>
    <s v="LBR199"/>
    <s v="UNPBF"/>
    <s v="LBR199-1"/>
    <s v="LBR199 UNPBF - UNPBF"/>
    <s v="199.177.12"/>
    <s v="Country Director / MoO"/>
    <s v="UNPBF"/>
    <s v="2.2.0"/>
    <s v="International Support Staff"/>
    <s v="2.2"/>
    <s v="International Support Staff"/>
    <x v="5"/>
    <x v="5"/>
    <s v="R"/>
    <s v="Income &amp; Expenditure"/>
    <x v="0"/>
  </r>
  <r>
    <s v="48999"/>
    <s v="Re-allocated costs"/>
    <s v="Office Assistant --- Shared project"/>
    <n v="40.11"/>
    <s v="USD"/>
    <x v="18"/>
    <d v="2022-04-28T00:00:00"/>
    <s v="GL"/>
    <n v="11002144"/>
    <s v="LBR199"/>
    <s v="UNPBF"/>
    <s v="LBR199-1"/>
    <s v="LBR199 UNPBF - UNPBF"/>
    <s v="199.177.17"/>
    <s v="Office Assistant"/>
    <s v="UNPBF"/>
    <s v="2.5.0"/>
    <s v="Local Support Staff"/>
    <s v="2.5"/>
    <s v="Local Support Staff"/>
    <x v="5"/>
    <x v="5"/>
    <s v="R"/>
    <s v="Income &amp; Expenditure"/>
    <x v="0"/>
  </r>
  <r>
    <s v="48999"/>
    <s v="Re-allocated costs"/>
    <s v="Logistics Assistant salary - April 2022"/>
    <n v="60.66"/>
    <s v="USD"/>
    <x v="18"/>
    <d v="2022-04-28T00:00:00"/>
    <s v="GL"/>
    <n v="11002144"/>
    <s v="LBR199"/>
    <s v="UNPBF"/>
    <s v="LBR199-1"/>
    <s v="LBR199 UNPBF - UNPBF"/>
    <s v="199.177.15"/>
    <s v="Logistics Officer"/>
    <s v="UNPBF"/>
    <s v="2.5.0"/>
    <s v="Local Support Staff"/>
    <s v="2.5"/>
    <s v="Local Support Staff"/>
    <x v="5"/>
    <x v="5"/>
    <s v="R"/>
    <s v="Income &amp; Expenditure"/>
    <x v="0"/>
  </r>
  <r>
    <s v="48999"/>
    <s v="Re-allocated costs"/>
    <s v="Administrative Officer - Shared"/>
    <n v="70.239999999999995"/>
    <s v="USD"/>
    <x v="18"/>
    <d v="2022-04-28T00:00:00"/>
    <s v="GL"/>
    <n v="11002144"/>
    <s v="LBR199"/>
    <s v="UNPBF"/>
    <s v="LBR199-1"/>
    <s v="LBR199 UNPBF - UNPBF"/>
    <s v="199.177.16"/>
    <s v="Administration Officer"/>
    <s v="UNPBF"/>
    <s v="2.5.0"/>
    <s v="Local Support Staff"/>
    <s v="2.5"/>
    <s v="Local Support Staff"/>
    <x v="5"/>
    <x v="5"/>
    <s v="R"/>
    <s v="Income &amp; Expenditure"/>
    <x v="0"/>
  </r>
  <r>
    <s v="48999"/>
    <s v="Re-allocated costs"/>
    <s v="Projects Accountant - Shared"/>
    <n v="79.25"/>
    <s v="USD"/>
    <x v="18"/>
    <d v="2022-04-28T00:00:00"/>
    <s v="GL"/>
    <n v="11002144"/>
    <s v="LBR199"/>
    <s v="UNPBF"/>
    <s v="LBR199-1"/>
    <s v="LBR199 UNPBF - UNPBF"/>
    <s v="199.177.14"/>
    <s v="Project Accountant"/>
    <s v="UNPBF"/>
    <s v="2.5.0"/>
    <s v="Local Support Staff"/>
    <s v="2.5"/>
    <s v="Local Support Staff"/>
    <x v="5"/>
    <x v="5"/>
    <s v="R"/>
    <s v="Income &amp; Expenditure"/>
    <x v="0"/>
  </r>
  <r>
    <s v="48999"/>
    <s v="Re-allocated costs"/>
    <s v="Finance &amp; Operations Coordinator - Shared"/>
    <n v="101.06"/>
    <s v="USD"/>
    <x v="18"/>
    <d v="2022-04-28T00:00:00"/>
    <s v="GL"/>
    <n v="11002144"/>
    <s v="LBR199"/>
    <s v="UNPBF"/>
    <s v="LBR199-1"/>
    <s v="LBR199 UNPBF - UNPBF"/>
    <s v="199.177.13"/>
    <s v="Finance &amp; Operations Coordinator"/>
    <s v="UNPBF"/>
    <s v="2.5.0"/>
    <s v="Local Support Staff"/>
    <s v="2.5"/>
    <s v="Local Support Staff"/>
    <x v="5"/>
    <x v="5"/>
    <s v="R"/>
    <s v="Income &amp; Expenditure"/>
    <x v="0"/>
  </r>
  <r>
    <s v="48999"/>
    <s v="Re-allocated costs"/>
    <s v="Driver Trainee Mechanic"/>
    <n v="590.37"/>
    <s v="USD"/>
    <x v="18"/>
    <d v="2022-04-28T00:00:00"/>
    <s v="GL"/>
    <n v="11002144"/>
    <s v="LBR199"/>
    <s v="UNPBF"/>
    <s v="LBR199-1"/>
    <s v="LBR199 UNPBF - UNPBF"/>
    <s v="199.992"/>
    <s v="Project Driver"/>
    <s v="UNPBF"/>
    <s v="2.4.0"/>
    <s v="Local Program Staff"/>
    <s v="2.4"/>
    <s v="Local Program Staff"/>
    <x v="5"/>
    <x v="5"/>
    <s v="R"/>
    <s v="Income &amp; Expenditure"/>
    <x v="0"/>
  </r>
  <r>
    <s v="48999"/>
    <s v="Re-allocated costs"/>
    <s v="Peacebuilding Project Coordinator"/>
    <n v="819.01"/>
    <s v="USD"/>
    <x v="18"/>
    <d v="2022-04-28T00:00:00"/>
    <s v="GL"/>
    <n v="11002144"/>
    <s v="LBR199"/>
    <s v="UNPBF"/>
    <s v="LBR199-1"/>
    <s v="LBR199 UNPBF - UNPBF"/>
    <s v="199.990"/>
    <s v="PB Project Coordinator"/>
    <s v="UNPBF"/>
    <s v="2.4.0"/>
    <s v="Local Program Staff"/>
    <s v="2.4"/>
    <s v="Local Program Staff"/>
    <x v="5"/>
    <x v="5"/>
    <s v="R"/>
    <s v="Income &amp; Expenditure"/>
    <x v="0"/>
  </r>
  <r>
    <s v="48999"/>
    <s v="Re-allocated costs"/>
    <s v="MEAL Officer-UNPBF"/>
    <n v="1417.17"/>
    <s v="USD"/>
    <x v="18"/>
    <d v="2022-04-28T00:00:00"/>
    <s v="GL"/>
    <n v="11002144"/>
    <s v="LBR199"/>
    <s v="UNPBF"/>
    <s v="LBR199-1"/>
    <s v="LBR199 UNPBF - UNPBF"/>
    <s v="199.179.12"/>
    <s v="MEAL Officer"/>
    <s v="UNPBF"/>
    <s v="2.4.0"/>
    <s v="Local Program Staff"/>
    <s v="2.4"/>
    <s v="Local Program Staff"/>
    <x v="5"/>
    <x v="5"/>
    <s v="R"/>
    <s v="Income &amp; Expenditure"/>
    <x v="0"/>
  </r>
  <r>
    <s v="48999"/>
    <s v="Re-allocated costs"/>
    <s v="Senior Project Officer -UNPBF"/>
    <n v="2161.37"/>
    <s v="USD"/>
    <x v="18"/>
    <d v="2022-04-28T00:00:00"/>
    <s v="GL"/>
    <n v="11002144"/>
    <s v="LBR199"/>
    <s v="UNPBF"/>
    <s v="LBR199-1"/>
    <s v="LBR199 UNPBF - UNPBF"/>
    <s v="199.991"/>
    <s v="Sr PB Officer"/>
    <s v="UNPBF"/>
    <s v="2.4.0"/>
    <s v="Local Program Staff"/>
    <s v="2.4"/>
    <s v="Local Program Staff"/>
    <x v="5"/>
    <x v="5"/>
    <s v="R"/>
    <s v="Income &amp; Expenditure"/>
    <x v="0"/>
  </r>
  <r>
    <s v="48999"/>
    <s v="Re-allocated costs"/>
    <s v="CPV220459:  Vehicle repair ZOA 17 - Calibration of Pump , front hub and battery"/>
    <n v="180"/>
    <s v="USD"/>
    <x v="18"/>
    <d v="2022-04-28T00:00:00"/>
    <s v="GL"/>
    <n v="11002157"/>
    <s v="LBR199"/>
    <s v="UNPBF"/>
    <s v="LBR199-1"/>
    <s v="LBR199 UNPBF - UNPBF"/>
    <s v="199.995"/>
    <s v="Vehicle Running Costs"/>
    <s v="UNPBF"/>
    <s v="4.3.0"/>
    <s v="Vehicle running cost"/>
    <s v="4.3"/>
    <s v="Vehicle running cost"/>
    <x v="4"/>
    <x v="4"/>
    <s v="R"/>
    <s v="Income &amp; Expenditure"/>
    <x v="0"/>
  </r>
  <r>
    <s v="48999"/>
    <s v="Re-allocated costs"/>
    <s v="CPV2204040:  Mat. Vehicle Repair - ZOA 16"/>
    <n v="290"/>
    <s v="USD"/>
    <x v="18"/>
    <d v="2022-04-28T00:00:00"/>
    <s v="GL"/>
    <n v="11002157"/>
    <s v="LBR199"/>
    <s v="UNPBF"/>
    <s v="LBR199-1"/>
    <s v="LBR199 UNPBF - UNPBF"/>
    <s v="199.995"/>
    <s v="Vehicle Running Costs"/>
    <s v="UNPBF"/>
    <s v="4.3.0"/>
    <s v="Vehicle running cost"/>
    <s v="4.3"/>
    <s v="Vehicle running cost"/>
    <x v="4"/>
    <x v="4"/>
    <s v="R"/>
    <s v="Income &amp; Expenditure"/>
    <x v="0"/>
  </r>
  <r>
    <s v="48999"/>
    <s v="Re-allocated costs"/>
    <s v="Reallocation Vehicle Costs - April 2022"/>
    <n v="1688.94"/>
    <s v="USD"/>
    <x v="18"/>
    <d v="2022-04-29T00:00:00"/>
    <s v="GL"/>
    <n v="11002103"/>
    <s v="LBR199"/>
    <s v="UNPBF"/>
    <s v="LBR199-1"/>
    <s v="LBR199 UNPBF - UNPBF"/>
    <s v="199.995"/>
    <s v="Vehicle Running Costs"/>
    <s v="UNPBF"/>
    <s v="4.3.0"/>
    <s v="Vehicle running cost"/>
    <s v="4.3"/>
    <s v="Vehicle running cost"/>
    <x v="4"/>
    <x v="4"/>
    <s v="R"/>
    <s v="Income &amp; Expenditure"/>
    <x v="0"/>
  </r>
  <r>
    <s v="48999"/>
    <s v="Re-allocated costs"/>
    <s v="Reallocation Communication, IT and subscription expenses - April 2022"/>
    <n v="304.06"/>
    <s v="USD"/>
    <x v="18"/>
    <d v="2022-04-29T00:00:00"/>
    <s v="BI"/>
    <n v="50000420"/>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Consumables - Office supplies - April 2022"/>
    <n v="784.84"/>
    <s v="USD"/>
    <x v="18"/>
    <d v="2022-04-29T00:00:00"/>
    <s v="BI"/>
    <n v="50000420"/>
    <s v="LBR199"/>
    <s v="UNPBF"/>
    <s v="LBR199-1"/>
    <s v="LBR199 UNPBF - UNPBF"/>
    <s v="199.178.15"/>
    <s v="Office Supplies"/>
    <s v="UNPBF"/>
    <s v="5.3.0"/>
    <s v="Consumables - Office supplies"/>
    <s v="5.3"/>
    <s v="Consumables - Office supplies"/>
    <x v="1"/>
    <x v="1"/>
    <s v="R"/>
    <s v="Income &amp; Expenditure"/>
    <x v="0"/>
  </r>
  <r>
    <s v="48999"/>
    <s v="Re-allocated costs"/>
    <s v="Country Director/PGM salary for May 2022"/>
    <n v="483.64"/>
    <s v="USD"/>
    <x v="15"/>
    <d v="2022-05-27T00:00:00"/>
    <s v="GL"/>
    <n v="11002233"/>
    <s v="LBR199"/>
    <s v="UNPBF"/>
    <s v="LBR199-1"/>
    <s v="LBR199 UNPBF - UNPBF"/>
    <s v="199.177.11"/>
    <s v="Program manager"/>
    <s v="UNPBF"/>
    <s v="2.1.0"/>
    <s v="International Program Staff"/>
    <s v="2.1"/>
    <s v="International Program Staff"/>
    <x v="5"/>
    <x v="5"/>
    <s v="R"/>
    <s v="Income &amp; Expenditure"/>
    <x v="0"/>
  </r>
  <r>
    <s v="48999"/>
    <s v="Re-allocated costs"/>
    <s v="Manager of Program Quality salary for May 2022"/>
    <n v="449.48"/>
    <s v="USD"/>
    <x v="15"/>
    <d v="2022-05-27T00:00:00"/>
    <s v="GL"/>
    <n v="11002234"/>
    <s v="LBR199"/>
    <s v="UNPBF"/>
    <s v="LBR199-1"/>
    <s v="LBR199 UNPBF - UNPBF"/>
    <s v="199.179.11"/>
    <s v="Manager of Programma Quality"/>
    <s v="UNPBF"/>
    <s v="2.2.0"/>
    <s v="International Support Staff"/>
    <s v="2.2"/>
    <s v="International Support Staff"/>
    <x v="5"/>
    <x v="5"/>
    <s v="R"/>
    <s v="Income &amp; Expenditure"/>
    <x v="0"/>
  </r>
  <r>
    <s v="48999"/>
    <s v="Re-allocated costs"/>
    <s v="Manager of Operations salary for May 2022"/>
    <n v="396.44"/>
    <s v="USD"/>
    <x v="15"/>
    <d v="2022-05-27T00:00:00"/>
    <s v="GL"/>
    <n v="11002236"/>
    <s v="LBR199"/>
    <s v="UNPBF"/>
    <s v="LBR199-1"/>
    <s v="LBR199 UNPBF - UNPBF"/>
    <s v="199.177.12"/>
    <s v="Country Director / MoO"/>
    <s v="UNPBF"/>
    <s v="2.2.0"/>
    <s v="International Support Staff"/>
    <s v="2.2"/>
    <s v="International Support Staff"/>
    <x v="5"/>
    <x v="5"/>
    <s v="R"/>
    <s v="Income &amp; Expenditure"/>
    <x v="0"/>
  </r>
  <r>
    <s v="48999"/>
    <s v="Re-allocated costs"/>
    <s v="Rev of #11002233 Country Director/PGM salary for May 2022"/>
    <n v="-483.64"/>
    <s v="USD"/>
    <x v="15"/>
    <d v="2022-05-27T00:00:00"/>
    <s v="GL"/>
    <n v="11002242"/>
    <s v="LBR199"/>
    <s v="UNPBF"/>
    <s v="LBR199-1"/>
    <s v="LBR199 UNPBF - UNPBF"/>
    <s v="199.177.11"/>
    <s v="Program manager"/>
    <s v="UNPBF"/>
    <s v="2.1.0"/>
    <s v="International Program Staff"/>
    <s v="2.1"/>
    <s v="International Program Staff"/>
    <x v="5"/>
    <x v="5"/>
    <s v="R"/>
    <s v="Income &amp; Expenditure"/>
    <x v="0"/>
  </r>
  <r>
    <s v="48999"/>
    <s v="Re-allocated costs"/>
    <s v="Rev of # 11002234 Manager of Program Quality salary for May 2022"/>
    <n v="-449.48"/>
    <s v="USD"/>
    <x v="15"/>
    <d v="2022-05-27T00:00:00"/>
    <s v="GL"/>
    <n v="11002243"/>
    <s v="LBR199"/>
    <s v="UNPBF"/>
    <s v="LBR199-1"/>
    <s v="LBR199 UNPBF - UNPBF"/>
    <s v="199.179.11"/>
    <s v="Manager of Programma Quality"/>
    <s v="UNPBF"/>
    <s v="2.2.0"/>
    <s v="International Support Staff"/>
    <s v="2.2"/>
    <s v="International Support Staff"/>
    <x v="5"/>
    <x v="5"/>
    <s v="R"/>
    <s v="Income &amp; Expenditure"/>
    <x v="0"/>
  </r>
  <r>
    <s v="48999"/>
    <s v="Re-allocated costs"/>
    <s v="Rev of # 11002236 Manager of Operations salary for May 2022"/>
    <n v="-396.44"/>
    <s v="USD"/>
    <x v="15"/>
    <d v="2022-05-27T00:00:00"/>
    <s v="GL"/>
    <n v="11002245"/>
    <s v="LBR199"/>
    <s v="UNPBF"/>
    <s v="LBR199-1"/>
    <s v="LBR199 UNPBF - UNPBF"/>
    <s v="199.177.12"/>
    <s v="Country Director / MoO"/>
    <s v="UNPBF"/>
    <s v="2.2.0"/>
    <s v="International Support Staff"/>
    <s v="2.2"/>
    <s v="International Support Staff"/>
    <x v="5"/>
    <x v="5"/>
    <s v="R"/>
    <s v="Income &amp; Expenditure"/>
    <x v="0"/>
  </r>
  <r>
    <s v="48999"/>
    <s v="Re-allocated costs"/>
    <s v="Country Director/PGM salary for May 2022"/>
    <n v="534.54"/>
    <s v="USD"/>
    <x v="15"/>
    <d v="2022-05-27T00:00:00"/>
    <s v="GL"/>
    <n v="11002247"/>
    <s v="LBR199"/>
    <s v="UNPBF"/>
    <s v="LBR199-1"/>
    <s v="LBR199 UNPBF - UNPBF"/>
    <s v="199.177.11"/>
    <s v="Program manager"/>
    <s v="UNPBF"/>
    <s v="2.1.0"/>
    <s v="International Program Staff"/>
    <s v="2.1"/>
    <s v="International Program Staff"/>
    <x v="5"/>
    <x v="5"/>
    <s v="R"/>
    <s v="Income &amp; Expenditure"/>
    <x v="0"/>
  </r>
  <r>
    <s v="48999"/>
    <s v="Re-allocated costs"/>
    <s v="Manager of Program Quality salary for May 2022"/>
    <n v="480.09"/>
    <s v="USD"/>
    <x v="15"/>
    <d v="2022-05-27T00:00:00"/>
    <s v="GL"/>
    <n v="11002248"/>
    <s v="LBR199"/>
    <s v="UNPBF"/>
    <s v="LBR199-1"/>
    <s v="LBR199 UNPBF - UNPBF"/>
    <s v="199.179.11"/>
    <s v="Manager of Programma Quality"/>
    <s v="UNPBF"/>
    <s v="2.2.0"/>
    <s v="International Support Staff"/>
    <s v="2.2"/>
    <s v="International Support Staff"/>
    <x v="5"/>
    <x v="5"/>
    <s v="R"/>
    <s v="Income &amp; Expenditure"/>
    <x v="0"/>
  </r>
  <r>
    <s v="48999"/>
    <s v="Re-allocated costs"/>
    <s v="Manager of Operations salary for May 2022"/>
    <n v="389.21"/>
    <s v="USD"/>
    <x v="15"/>
    <d v="2022-05-27T00:00:00"/>
    <s v="GL"/>
    <n v="11002250"/>
    <s v="LBR199"/>
    <s v="UNPBF"/>
    <s v="LBR199-1"/>
    <s v="LBR199 UNPBF - UNPBF"/>
    <s v="199.177.12"/>
    <s v="Country Director / MoO"/>
    <s v="UNPBF"/>
    <s v="2.2.0"/>
    <s v="International Support Staff"/>
    <s v="2.2"/>
    <s v="International Support Staff"/>
    <x v="5"/>
    <x v="5"/>
    <s v="R"/>
    <s v="Income &amp; Expenditure"/>
    <x v="0"/>
  </r>
  <r>
    <s v="48999"/>
    <s v="Re-allocated costs"/>
    <s v="Office Assistant --- Shared project"/>
    <n v="40.11"/>
    <s v="USD"/>
    <x v="15"/>
    <d v="2022-05-27T00:00:00"/>
    <s v="GL"/>
    <n v="11002256"/>
    <s v="LBR199"/>
    <s v="UNPBF"/>
    <s v="LBR199-1"/>
    <s v="LBR199 UNPBF - UNPBF"/>
    <s v="199.177.17"/>
    <s v="Office Assistant"/>
    <s v="UNPBF"/>
    <s v="2.5.0"/>
    <s v="Local Support Staff"/>
    <s v="2.5"/>
    <s v="Local Support Staff"/>
    <x v="5"/>
    <x v="5"/>
    <s v="R"/>
    <s v="Income &amp; Expenditure"/>
    <x v="0"/>
  </r>
  <r>
    <s v="48999"/>
    <s v="Re-allocated costs"/>
    <s v="Logistics Assistant salary - May 2022"/>
    <n v="60.65"/>
    <s v="USD"/>
    <x v="15"/>
    <d v="2022-05-27T00:00:00"/>
    <s v="GL"/>
    <n v="11002256"/>
    <s v="LBR199"/>
    <s v="UNPBF"/>
    <s v="LBR199-1"/>
    <s v="LBR199 UNPBF - UNPBF"/>
    <s v="199.177.15"/>
    <s v="Logistics Officer"/>
    <s v="UNPBF"/>
    <s v="2.5.0"/>
    <s v="Local Support Staff"/>
    <s v="2.5"/>
    <s v="Local Support Staff"/>
    <x v="5"/>
    <x v="5"/>
    <s v="R"/>
    <s v="Income &amp; Expenditure"/>
    <x v="0"/>
  </r>
  <r>
    <s v="48999"/>
    <s v="Re-allocated costs"/>
    <s v="Administrative Officer - Shared"/>
    <n v="70.239999999999995"/>
    <s v="USD"/>
    <x v="15"/>
    <d v="2022-05-27T00:00:00"/>
    <s v="GL"/>
    <n v="11002256"/>
    <s v="LBR199"/>
    <s v="UNPBF"/>
    <s v="LBR199-1"/>
    <s v="LBR199 UNPBF - UNPBF"/>
    <s v="199.177.16"/>
    <s v="Administration Officer"/>
    <s v="UNPBF"/>
    <s v="2.5.0"/>
    <s v="Local Support Staff"/>
    <s v="2.5"/>
    <s v="Local Support Staff"/>
    <x v="5"/>
    <x v="5"/>
    <s v="R"/>
    <s v="Income &amp; Expenditure"/>
    <x v="0"/>
  </r>
  <r>
    <s v="48999"/>
    <s v="Re-allocated costs"/>
    <s v="Projects Accountant - Shared"/>
    <n v="79.260000000000005"/>
    <s v="USD"/>
    <x v="15"/>
    <d v="2022-05-27T00:00:00"/>
    <s v="GL"/>
    <n v="11002256"/>
    <s v="LBR199"/>
    <s v="UNPBF"/>
    <s v="LBR199-1"/>
    <s v="LBR199 UNPBF - UNPBF"/>
    <s v="199.177.14"/>
    <s v="Project Accountant"/>
    <s v="UNPBF"/>
    <s v="2.5.0"/>
    <s v="Local Support Staff"/>
    <s v="2.5"/>
    <s v="Local Support Staff"/>
    <x v="5"/>
    <x v="5"/>
    <s v="R"/>
    <s v="Income &amp; Expenditure"/>
    <x v="0"/>
  </r>
  <r>
    <s v="48999"/>
    <s v="Re-allocated costs"/>
    <s v="Finance &amp; Operations Coordinator - Shared"/>
    <n v="101.05"/>
    <s v="USD"/>
    <x v="15"/>
    <d v="2022-05-27T00:00:00"/>
    <s v="GL"/>
    <n v="11002256"/>
    <s v="LBR199"/>
    <s v="UNPBF"/>
    <s v="LBR199-1"/>
    <s v="LBR199 UNPBF - UNPBF"/>
    <s v="199.177.13"/>
    <s v="Finance &amp; Operations Coordinator"/>
    <s v="UNPBF"/>
    <s v="2.5.0"/>
    <s v="Local Support Staff"/>
    <s v="2.5"/>
    <s v="Local Support Staff"/>
    <x v="5"/>
    <x v="5"/>
    <s v="R"/>
    <s v="Income &amp; Expenditure"/>
    <x v="0"/>
  </r>
  <r>
    <s v="48999"/>
    <s v="Re-allocated costs"/>
    <s v="Driver Trainee Mechanic"/>
    <n v="494.03"/>
    <s v="USD"/>
    <x v="15"/>
    <d v="2022-05-27T00:00:00"/>
    <s v="GL"/>
    <n v="11002256"/>
    <s v="LBR199"/>
    <s v="UNPBF"/>
    <s v="LBR199-1"/>
    <s v="LBR199 UNPBF - UNPBF"/>
    <s v="199.992"/>
    <s v="Project Driver"/>
    <s v="UNPBF"/>
    <s v="2.4.0"/>
    <s v="Local Program Staff"/>
    <s v="2.4"/>
    <s v="Local Program Staff"/>
    <x v="5"/>
    <x v="5"/>
    <s v="R"/>
    <s v="Income &amp; Expenditure"/>
    <x v="0"/>
  </r>
  <r>
    <s v="48999"/>
    <s v="Re-allocated costs"/>
    <s v="Peacebuilding Project Coordinator"/>
    <n v="819"/>
    <s v="USD"/>
    <x v="15"/>
    <d v="2022-05-27T00:00:00"/>
    <s v="GL"/>
    <n v="11002256"/>
    <s v="LBR199"/>
    <s v="UNPBF"/>
    <s v="LBR199-1"/>
    <s v="LBR199 UNPBF - UNPBF"/>
    <s v="199.990"/>
    <s v="PB Project Coordinator"/>
    <s v="UNPBF"/>
    <s v="2.4.0"/>
    <s v="Local Program Staff"/>
    <s v="2.4"/>
    <s v="Local Program Staff"/>
    <x v="5"/>
    <x v="5"/>
    <s v="R"/>
    <s v="Income &amp; Expenditure"/>
    <x v="0"/>
  </r>
  <r>
    <s v="48999"/>
    <s v="Re-allocated costs"/>
    <s v="MEAL Officer-UNPBF"/>
    <n v="1417.17"/>
    <s v="USD"/>
    <x v="15"/>
    <d v="2022-05-27T00:00:00"/>
    <s v="GL"/>
    <n v="11002256"/>
    <s v="LBR199"/>
    <s v="UNPBF"/>
    <s v="LBR199-1"/>
    <s v="LBR199 UNPBF - UNPBF"/>
    <s v="199.179.12"/>
    <s v="MEAL Officer"/>
    <s v="UNPBF"/>
    <s v="2.4.0"/>
    <s v="Local Program Staff"/>
    <s v="2.4"/>
    <s v="Local Program Staff"/>
    <x v="5"/>
    <x v="5"/>
    <s v="R"/>
    <s v="Income &amp; Expenditure"/>
    <x v="0"/>
  </r>
  <r>
    <s v="48999"/>
    <s v="Re-allocated costs"/>
    <s v="Senior Project Officer -UNPBF"/>
    <n v="2161.37"/>
    <s v="USD"/>
    <x v="15"/>
    <d v="2022-05-27T00:00:00"/>
    <s v="GL"/>
    <n v="11002256"/>
    <s v="LBR199"/>
    <s v="UNPBF"/>
    <s v="LBR199-1"/>
    <s v="LBR199 UNPBF - UNPBF"/>
    <s v="199.991"/>
    <s v="Sr PB Officer"/>
    <s v="UNPBF"/>
    <s v="2.4.0"/>
    <s v="Local Program Staff"/>
    <s v="2.4"/>
    <s v="Local Program Staff"/>
    <x v="5"/>
    <x v="5"/>
    <s v="R"/>
    <s v="Income &amp; Expenditure"/>
    <x v="0"/>
  </r>
  <r>
    <s v="48999"/>
    <s v="Re-allocated costs"/>
    <s v="CPV2205079: Purchase of 2 laptop chargers,  plastic containers  and others"/>
    <n v="120"/>
    <s v="USD"/>
    <x v="15"/>
    <d v="2022-05-27T00:00:00"/>
    <s v="GL"/>
    <n v="11002263"/>
    <s v="LBR199"/>
    <s v="UNPBF"/>
    <s v="LBR199-1"/>
    <s v="LBR199 UNPBF - UNPBF"/>
    <s v="199.178.11"/>
    <s v="Laptop Sr PB Officer"/>
    <s v="UNPBF"/>
    <s v="1.2.0"/>
    <s v="Supplies &amp; Equipment"/>
    <s v="1.2"/>
    <s v="Supplies &amp; Equipment"/>
    <x v="0"/>
    <x v="0"/>
    <s v="R"/>
    <s v="Income &amp; Expenditure"/>
    <x v="0"/>
  </r>
  <r>
    <s v="48999"/>
    <s v="Re-allocated costs"/>
    <s v="Vehicle running cost"/>
    <n v="225"/>
    <s v="USD"/>
    <x v="15"/>
    <d v="2022-05-27T00:00:00"/>
    <s v="GL"/>
    <n v="11002264"/>
    <s v="LBR199"/>
    <s v="UNPBF"/>
    <s v="LBR199-1"/>
    <s v="LBR199 UNPBF - UNPBF"/>
    <s v="199.995"/>
    <s v="Vehicle Running Costs"/>
    <s v="UNPBF"/>
    <s v="4.3.0"/>
    <s v="Vehicle running cost"/>
    <s v="4.3"/>
    <s v="Vehicle running cost"/>
    <x v="4"/>
    <x v="4"/>
    <s v="R"/>
    <s v="Income &amp; Expenditure"/>
    <x v="0"/>
  </r>
  <r>
    <s v="48999"/>
    <s v="Re-allocated costs"/>
    <s v="Transfer changes fee"/>
    <n v="70"/>
    <s v="USD"/>
    <x v="15"/>
    <d v="2022-05-27T00:00:00"/>
    <s v="GL"/>
    <n v="11002265"/>
    <s v="LBR199"/>
    <s v="UNPBF"/>
    <s v="LBR199-1"/>
    <s v="LBR199 UNPBF - UNPBF"/>
    <s v="199.178.19"/>
    <s v="Bank Transfer Fees"/>
    <s v="UNPBF"/>
    <s v="6.7.0"/>
    <s v="Financial Services (incl. Bank fees)"/>
    <s v="6.7"/>
    <s v="Financial Services (incl. Bank fees)"/>
    <x v="2"/>
    <x v="2"/>
    <s v="R"/>
    <s v="Income &amp; Expenditure"/>
    <x v="0"/>
  </r>
  <r>
    <s v="48999"/>
    <s v="Re-allocated costs"/>
    <s v="Amorization of office rent - May 2021"/>
    <n v="161.66999999999999"/>
    <s v="USD"/>
    <x v="15"/>
    <d v="2022-05-27T00:00:00"/>
    <s v="GL"/>
    <n v="11002266"/>
    <s v="LBR199"/>
    <s v="UNPBF"/>
    <s v="LBR199-1"/>
    <s v="LBR199 UNPBF - UNPBF"/>
    <s v="199.178.13"/>
    <s v="Office Rent"/>
    <s v="UNPBF"/>
    <s v="1.2.0"/>
    <s v="Supplies &amp; Equipment"/>
    <s v="1.2"/>
    <s v="Supplies &amp; Equipment"/>
    <x v="0"/>
    <x v="0"/>
    <s v="R"/>
    <s v="Income &amp; Expenditure"/>
    <x v="0"/>
  </r>
  <r>
    <s v="48999"/>
    <s v="Re-allocated costs"/>
    <s v="CPV2205021:  Assorted planks for office repair  -"/>
    <n v="50"/>
    <s v="USD"/>
    <x v="15"/>
    <d v="2022-05-27T00:00:00"/>
    <s v="GL"/>
    <n v="11002268"/>
    <s v="LBR199"/>
    <s v="UNPBF"/>
    <s v="LBR199-1"/>
    <s v="LBR199 UNPBF - UNPBF"/>
    <s v="199.178.2"/>
    <s v="Additional Operational Costs"/>
    <s v="UNPBF"/>
    <s v="1.6.0"/>
    <s v="Local Partner Support Costs"/>
    <s v="1.6"/>
    <s v="Local Partner Support Costs"/>
    <x v="0"/>
    <x v="0"/>
    <s v="R"/>
    <s v="Income &amp; Expenditure"/>
    <x v="0"/>
  </r>
  <r>
    <s v="48999"/>
    <s v="Re-allocated costs"/>
    <s v="CPV2205074:  Office Muckets"/>
    <n v="70"/>
    <s v="USD"/>
    <x v="15"/>
    <d v="2022-05-27T00:00:00"/>
    <s v="GL"/>
    <n v="11002268"/>
    <s v="LBR199"/>
    <s v="UNPBF"/>
    <s v="LBR199-1"/>
    <s v="LBR199 UNPBF - UNPBF"/>
    <s v="199.178.2"/>
    <s v="Additional Operational Costs"/>
    <s v="UNPBF"/>
    <s v="1.6.0"/>
    <s v="Local Partner Support Costs"/>
    <s v="1.6"/>
    <s v="Local Partner Support Costs"/>
    <x v="0"/>
    <x v="0"/>
    <s v="R"/>
    <s v="Income &amp; Expenditure"/>
    <x v="0"/>
  </r>
  <r>
    <s v="48999"/>
    <s v="Re-allocated costs"/>
    <s v="CPV2205059: Assorted materials for office repair - Bundle of Zinc, Reeplacement of LARA Bottles - 20 pcs etc"/>
    <n v="126.31"/>
    <s v="USD"/>
    <x v="15"/>
    <d v="2022-05-27T00:00:00"/>
    <s v="GL"/>
    <n v="11002269"/>
    <s v="LBR199"/>
    <s v="UNPBF"/>
    <s v="LBR199-1"/>
    <s v="LBR199 UNPBF - UNPBF"/>
    <s v="199.178.2"/>
    <s v="Additional Operational Costs"/>
    <s v="UNPBF"/>
    <s v="1.6.0"/>
    <s v="Local Partner Support Costs"/>
    <s v="1.6"/>
    <s v="Local Partner Support Costs"/>
    <x v="0"/>
    <x v="0"/>
    <s v="R"/>
    <s v="Income &amp; Expenditure"/>
    <x v="0"/>
  </r>
  <r>
    <s v="48999"/>
    <s v="Re-allocated costs"/>
    <s v="Amortization of office security cost - May 2022"/>
    <n v="122.5"/>
    <s v="USD"/>
    <x v="15"/>
    <d v="2022-05-27T00:00:00"/>
    <s v="GL"/>
    <n v="11002270"/>
    <s v="LBR199"/>
    <s v="UNPBF"/>
    <s v="LBR199-1"/>
    <s v="LBR199 UNPBF - UNPBF"/>
    <s v="199.178.13"/>
    <s v="Office Rent"/>
    <s v="UNPBF"/>
    <s v="1.2.0"/>
    <s v="Supplies &amp; Equipment"/>
    <s v="1.2"/>
    <s v="Supplies &amp; Equipment"/>
    <x v="0"/>
    <x v="0"/>
    <s v="R"/>
    <s v="Income &amp; Expenditure"/>
    <x v="0"/>
  </r>
  <r>
    <s v="48999"/>
    <s v="Re-allocated costs"/>
    <s v="CHQ ECO 01634824:  Internet subscription  - May 2022"/>
    <n v="125"/>
    <s v="USD"/>
    <x v="15"/>
    <d v="2022-05-27T00:00:00"/>
    <s v="GL"/>
    <n v="11002271"/>
    <s v="LBR199"/>
    <s v="UNPBF"/>
    <s v="LBR199-1"/>
    <s v="LBR199 UNPBF - UNPBF"/>
    <s v="199.178.2"/>
    <s v="Additional Operational Costs"/>
    <s v="UNPBF"/>
    <s v="1.6.0"/>
    <s v="Local Partner Support Costs"/>
    <s v="1.6"/>
    <s v="Local Partner Support Costs"/>
    <x v="0"/>
    <x v="0"/>
    <s v="R"/>
    <s v="Income &amp; Expenditure"/>
    <x v="0"/>
  </r>
  <r>
    <s v="48999"/>
    <s v="Re-allocated costs"/>
    <s v="Office communication support cost"/>
    <n v="177"/>
    <s v="USD"/>
    <x v="15"/>
    <d v="2022-05-27T00:00:00"/>
    <s v="GL"/>
    <n v="11002272"/>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of cost"/>
    <n v="40"/>
    <s v="USD"/>
    <x v="15"/>
    <d v="2022-05-27T00:00:00"/>
    <s v="GL"/>
    <n v="11002302"/>
    <s v="LBR199"/>
    <s v="UNPBF"/>
    <s v="LBR199-1"/>
    <s v="LBR199 UNPBF - UNPBF"/>
    <s v="199.178.18"/>
    <s v="Legal Services"/>
    <s v="UNPBF"/>
    <s v="6.6.0"/>
    <s v="Legal, registration and subscription fees"/>
    <s v="6.6"/>
    <s v="Legal, registration and subscription fees"/>
    <x v="2"/>
    <x v="2"/>
    <s v="R"/>
    <s v="Income &amp; Expenditure"/>
    <x v="0"/>
  </r>
  <r>
    <s v="48999"/>
    <s v="Re-allocated costs"/>
    <s v="Reallocation of cost"/>
    <n v="-241.91999999999996"/>
    <s v="USD"/>
    <x v="15"/>
    <d v="2022-05-27T00:00:00"/>
    <s v="GL"/>
    <n v="11002305"/>
    <s v="LBR199"/>
    <s v="UNPBF"/>
    <s v="LBR199-1"/>
    <s v="LBR199 UNPBF - UNPBF"/>
    <s v="199.178.2"/>
    <s v="Additional Operational Costs"/>
    <s v="UNPBF"/>
    <s v="1.6.0"/>
    <s v="Local Partner Support Costs"/>
    <s v="1.6"/>
    <s v="Local Partner Support Costs"/>
    <x v="0"/>
    <x v="0"/>
    <s v="R"/>
    <s v="Income &amp; Expenditure"/>
    <x v="0"/>
  </r>
  <r>
    <s v="48999"/>
    <s v="Re-allocated costs"/>
    <s v="Rev of # 11002265 Transfer changes fee"/>
    <n v="-70"/>
    <s v="USD"/>
    <x v="15"/>
    <d v="2022-05-27T00:00:00"/>
    <s v="GL"/>
    <n v="11003026"/>
    <s v="LBR199"/>
    <s v="UNPBF"/>
    <s v="LBR199-1"/>
    <s v="LBR199 UNPBF - UNPBF"/>
    <s v="199.178.19"/>
    <s v="Bank Transfer Fees"/>
    <s v="UNPBF"/>
    <s v="6.7.0"/>
    <s v="Financial Services (incl. Bank fees)"/>
    <s v="6.7"/>
    <s v="Financial Services (incl. Bank fees)"/>
    <x v="2"/>
    <x v="2"/>
    <s v="R"/>
    <s v="Income &amp; Expenditure"/>
    <x v="0"/>
  </r>
  <r>
    <s v="48999"/>
    <s v="Re-allocated costs"/>
    <s v="Corr of # 11002265 Transfer changes fee"/>
    <n v="70"/>
    <s v="USD"/>
    <x v="15"/>
    <d v="2022-05-27T00:00:00"/>
    <s v="GL"/>
    <n v="11003026"/>
    <s v="LBR199"/>
    <s v="UNPBF"/>
    <s v="LBR199-1"/>
    <s v="LBR199 UNPBF - UNPBF"/>
    <s v="199.179.16"/>
    <s v="Accountability Systems"/>
    <s v="UNPBF"/>
    <s v="6.1.0"/>
    <s v="Monitoring and Evaluation"/>
    <s v="6.1"/>
    <s v="Monitoring and Evaluation"/>
    <x v="2"/>
    <x v="2"/>
    <s v="R"/>
    <s v="Income &amp; Expenditure"/>
    <x v="0"/>
  </r>
  <r>
    <s v="48999"/>
    <s v="Re-allocated costs"/>
    <s v="Reallocation Vehicle Costs - May 2022 Maint"/>
    <n v="977.28"/>
    <s v="USD"/>
    <x v="15"/>
    <d v="2022-05-30T00:00:00"/>
    <s v="GL"/>
    <n v="11002273"/>
    <s v="LBR199"/>
    <s v="UNPBF"/>
    <s v="LBR199-1"/>
    <s v="LBR199 UNPBF - UNPBF"/>
    <s v="199.995"/>
    <s v="Vehicle Running Costs"/>
    <s v="UNPBF"/>
    <s v="4.3.0"/>
    <s v="Vehicle running cost"/>
    <s v="4.3"/>
    <s v="Vehicle running cost"/>
    <x v="4"/>
    <x v="4"/>
    <s v="R"/>
    <s v="Income &amp; Expenditure"/>
    <x v="0"/>
  </r>
  <r>
    <s v="48999"/>
    <s v="Re-allocated costs"/>
    <s v="Reallocation Vehicle Costs - May 2022 Fuel"/>
    <n v="1639.94"/>
    <s v="USD"/>
    <x v="15"/>
    <d v="2022-05-30T00:00:00"/>
    <s v="GL"/>
    <n v="11002273"/>
    <s v="LBR199"/>
    <s v="UNPBF"/>
    <s v="LBR199-1"/>
    <s v="LBR199 UNPBF - UNPBF"/>
    <s v="199.995"/>
    <s v="Vehicle Running Costs"/>
    <s v="UNPBF"/>
    <s v="4.3.0"/>
    <s v="Vehicle running cost"/>
    <s v="4.3"/>
    <s v="Vehicle running cost"/>
    <x v="4"/>
    <x v="4"/>
    <s v="R"/>
    <s v="Income &amp; Expenditure"/>
    <x v="0"/>
  </r>
  <r>
    <s v="48999"/>
    <s v="Re-allocated costs"/>
    <s v="Consumables - Office supplies allocation for May 2022"/>
    <n v="108.53"/>
    <s v="USD"/>
    <x v="15"/>
    <d v="2022-05-30T00:00:00"/>
    <s v="GL"/>
    <n v="11002281"/>
    <s v="LBR199"/>
    <s v="UNPBF"/>
    <s v="LBR199-1"/>
    <s v="LBR199 UNPBF - UNPBF"/>
    <s v="199.178.15"/>
    <s v="Office Supplies"/>
    <s v="UNPBF"/>
    <s v="5.3.0"/>
    <s v="Consumables - Office supplies"/>
    <s v="5.3"/>
    <s v="Consumables - Office supplies"/>
    <x v="1"/>
    <x v="1"/>
    <s v="R"/>
    <s v="Income &amp; Expenditure"/>
    <x v="0"/>
  </r>
  <r>
    <s v="48999"/>
    <s v="Re-allocated costs"/>
    <s v="Communication, IT and subscription expenses allocation for May 2022"/>
    <n v="151.35"/>
    <s v="USD"/>
    <x v="15"/>
    <d v="2022-05-30T00:00:00"/>
    <s v="GL"/>
    <n v="11002283"/>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of cost"/>
    <n v="-524.25"/>
    <s v="USD"/>
    <x v="15"/>
    <d v="2022-05-30T00:00:00"/>
    <s v="GL"/>
    <n v="11002303"/>
    <s v="LBR199"/>
    <s v="UNPBF"/>
    <s v="LBR199-1"/>
    <s v="LBR199 UNPBF - UNPBF"/>
    <s v="199.178.2"/>
    <s v="Additional Operational Costs"/>
    <s v="UNPBF"/>
    <s v="1.6.0"/>
    <s v="Local Partner Support Costs"/>
    <s v="1.6"/>
    <s v="Local Partner Support Costs"/>
    <x v="0"/>
    <x v="0"/>
    <s v="R"/>
    <s v="Income &amp; Expenditure"/>
    <x v="0"/>
  </r>
  <r>
    <s v="48999"/>
    <s v="Re-allocated costs"/>
    <s v="Rev of # 11002281 Consumables - Office supplies allocation for May 2022"/>
    <n v="-108.53"/>
    <s v="USD"/>
    <x v="15"/>
    <d v="2022-05-30T00:00:00"/>
    <s v="GL"/>
    <n v="11003031"/>
    <s v="LBR199"/>
    <s v="UNPBF"/>
    <s v="LBR199-1"/>
    <s v="LBR199 UNPBF - UNPBF"/>
    <s v="199.178.15"/>
    <s v="Office Supplies"/>
    <s v="UNPBF"/>
    <s v="5.3.0"/>
    <s v="Consumables - Office supplies"/>
    <s v="5.3"/>
    <s v="Consumables - Office supplies"/>
    <x v="1"/>
    <x v="1"/>
    <s v="R"/>
    <s v="Income &amp; Expenditure"/>
    <x v="0"/>
  </r>
  <r>
    <s v="48999"/>
    <s v="Re-allocated costs"/>
    <s v="Corr of # 11002281 Consumables - Office supplies allocation for May 2022"/>
    <n v="108.53"/>
    <s v="USD"/>
    <x v="15"/>
    <d v="2022-05-30T00:00:00"/>
    <s v="GL"/>
    <n v="11003031"/>
    <s v="LBR199"/>
    <s v="UNPBF"/>
    <s v="LBR199-1"/>
    <s v="LBR199 UNPBF - UNPBF"/>
    <s v="199.2.2.2"/>
    <s v="Supervision appreciative inquiry visits women's groups"/>
    <s v="UNPBF"/>
    <s v="1.3.0"/>
    <s v="Services"/>
    <s v="1.3"/>
    <s v="Services"/>
    <x v="0"/>
    <x v="0"/>
    <s v="R"/>
    <s v="Income &amp; Expenditure"/>
    <x v="0"/>
  </r>
  <r>
    <s v="48999"/>
    <s v="Re-allocated costs"/>
    <s v="Country Director/PGM salary for June 2022"/>
    <n v="662.37"/>
    <s v="USD"/>
    <x v="6"/>
    <d v="2022-06-28T00:00:00"/>
    <s v="GL"/>
    <n v="11002355"/>
    <s v="LBR199"/>
    <s v="UNPBF"/>
    <s v="LBR199-1"/>
    <s v="LBR199 UNPBF - UNPBF"/>
    <s v="199.177.11"/>
    <s v="Program manager"/>
    <s v="UNPBF"/>
    <s v="2.1.0"/>
    <s v="International Program Staff"/>
    <s v="2.1"/>
    <s v="International Program Staff"/>
    <x v="5"/>
    <x v="5"/>
    <s v="R"/>
    <s v="Income &amp; Expenditure"/>
    <x v="0"/>
  </r>
  <r>
    <s v="48999"/>
    <s v="Re-allocated costs"/>
    <s v="Manager of Program Quality salary for June 2022"/>
    <n v="491.63"/>
    <s v="USD"/>
    <x v="6"/>
    <d v="2022-06-28T00:00:00"/>
    <s v="GL"/>
    <n v="11002357"/>
    <s v="LBR199"/>
    <s v="UNPBF"/>
    <s v="LBR199-1"/>
    <s v="LBR199 UNPBF - UNPBF"/>
    <s v="199.179.11"/>
    <s v="Manager of Programma Quality"/>
    <s v="UNPBF"/>
    <s v="2.2.0"/>
    <s v="International Support Staff"/>
    <s v="2.2"/>
    <s v="International Support Staff"/>
    <x v="5"/>
    <x v="5"/>
    <s v="R"/>
    <s v="Income &amp; Expenditure"/>
    <x v="0"/>
  </r>
  <r>
    <s v="48999"/>
    <s v="Re-allocated costs"/>
    <s v="Manager of Operations salary for June 2022"/>
    <n v="412.17"/>
    <s v="USD"/>
    <x v="6"/>
    <d v="2022-06-28T00:00:00"/>
    <s v="GL"/>
    <n v="11002359"/>
    <s v="LBR199"/>
    <s v="UNPBF"/>
    <s v="LBR199-1"/>
    <s v="LBR199 UNPBF - UNPBF"/>
    <s v="199.177.12"/>
    <s v="Country Director / MoO"/>
    <s v="UNPBF"/>
    <s v="2.2.0"/>
    <s v="International Support Staff"/>
    <s v="2.2"/>
    <s v="International Support Staff"/>
    <x v="5"/>
    <x v="5"/>
    <s v="R"/>
    <s v="Income &amp; Expenditure"/>
    <x v="0"/>
  </r>
  <r>
    <s v="48999"/>
    <s v="Re-allocated costs"/>
    <s v="Office Assistant --- Shared project"/>
    <n v="41.6"/>
    <s v="USD"/>
    <x v="6"/>
    <d v="2022-06-28T00:00:00"/>
    <s v="GL"/>
    <n v="11002368"/>
    <s v="LBR199"/>
    <s v="UNPBF"/>
    <s v="LBR199-1"/>
    <s v="LBR199 UNPBF - UNPBF"/>
    <s v="199.177.17"/>
    <s v="Office Assistant"/>
    <s v="UNPBF"/>
    <s v="2.5.0"/>
    <s v="Local Support Staff"/>
    <s v="2.5"/>
    <s v="Local Support Staff"/>
    <x v="5"/>
    <x v="5"/>
    <s v="R"/>
    <s v="Income &amp; Expenditure"/>
    <x v="0"/>
  </r>
  <r>
    <s v="48999"/>
    <s v="Re-allocated costs"/>
    <s v="Logistics Assistant salary - June 2022"/>
    <n v="62.04"/>
    <s v="USD"/>
    <x v="6"/>
    <d v="2022-06-28T00:00:00"/>
    <s v="GL"/>
    <n v="11002368"/>
    <s v="LBR199"/>
    <s v="UNPBF"/>
    <s v="LBR199-1"/>
    <s v="LBR199 UNPBF - UNPBF"/>
    <s v="199.177.15"/>
    <s v="Logistics Officer"/>
    <s v="UNPBF"/>
    <s v="2.5.0"/>
    <s v="Local Support Staff"/>
    <s v="2.5"/>
    <s v="Local Support Staff"/>
    <x v="5"/>
    <x v="5"/>
    <s v="R"/>
    <s v="Income &amp; Expenditure"/>
    <x v="0"/>
  </r>
  <r>
    <s v="48999"/>
    <s v="Re-allocated costs"/>
    <s v="Administrative Officer - Shared"/>
    <n v="71.73"/>
    <s v="USD"/>
    <x v="6"/>
    <d v="2022-06-28T00:00:00"/>
    <s v="GL"/>
    <n v="11002368"/>
    <s v="LBR199"/>
    <s v="UNPBF"/>
    <s v="LBR199-1"/>
    <s v="LBR199 UNPBF - UNPBF"/>
    <s v="199.177.16"/>
    <s v="Administration Officer"/>
    <s v="UNPBF"/>
    <s v="2.5.0"/>
    <s v="Local Support Staff"/>
    <s v="2.5"/>
    <s v="Local Support Staff"/>
    <x v="5"/>
    <x v="5"/>
    <s v="R"/>
    <s v="Income &amp; Expenditure"/>
    <x v="0"/>
  </r>
  <r>
    <s v="48999"/>
    <s v="Re-allocated costs"/>
    <s v="Projects Accountant - Shared"/>
    <n v="80.75"/>
    <s v="USD"/>
    <x v="6"/>
    <d v="2022-06-28T00:00:00"/>
    <s v="GL"/>
    <n v="11002368"/>
    <s v="LBR199"/>
    <s v="UNPBF"/>
    <s v="LBR199-1"/>
    <s v="LBR199 UNPBF - UNPBF"/>
    <s v="199.177.14"/>
    <s v="Project Accountant"/>
    <s v="UNPBF"/>
    <s v="2.5.0"/>
    <s v="Local Support Staff"/>
    <s v="2.5"/>
    <s v="Local Support Staff"/>
    <x v="5"/>
    <x v="5"/>
    <s v="R"/>
    <s v="Income &amp; Expenditure"/>
    <x v="0"/>
  </r>
  <r>
    <s v="48999"/>
    <s v="Re-allocated costs"/>
    <s v="Finance &amp; Operations Coordinator - Shared"/>
    <n v="102.56"/>
    <s v="USD"/>
    <x v="6"/>
    <d v="2022-06-28T00:00:00"/>
    <s v="GL"/>
    <n v="11002368"/>
    <s v="LBR199"/>
    <s v="UNPBF"/>
    <s v="LBR199-1"/>
    <s v="LBR199 UNPBF - UNPBF"/>
    <s v="199.177.13"/>
    <s v="Finance &amp; Operations Coordinator"/>
    <s v="UNPBF"/>
    <s v="2.5.0"/>
    <s v="Local Support Staff"/>
    <s v="2.5"/>
    <s v="Local Support Staff"/>
    <x v="5"/>
    <x v="5"/>
    <s v="R"/>
    <s v="Income &amp; Expenditure"/>
    <x v="0"/>
  </r>
  <r>
    <s v="48999"/>
    <s v="Re-allocated costs"/>
    <s v="Driver Trainee Mechanic"/>
    <n v="514.03"/>
    <s v="USD"/>
    <x v="6"/>
    <d v="2022-06-28T00:00:00"/>
    <s v="GL"/>
    <n v="11002368"/>
    <s v="LBR199"/>
    <s v="UNPBF"/>
    <s v="LBR199-1"/>
    <s v="LBR199 UNPBF - UNPBF"/>
    <s v="199.992"/>
    <s v="Project Driver"/>
    <s v="UNPBF"/>
    <s v="2.4.0"/>
    <s v="Local Program Staff"/>
    <s v="2.4"/>
    <s v="Local Program Staff"/>
    <x v="5"/>
    <x v="5"/>
    <s v="R"/>
    <s v="Income &amp; Expenditure"/>
    <x v="0"/>
  </r>
  <r>
    <s v="48999"/>
    <s v="Re-allocated costs"/>
    <s v="Peacebuilding Project Coordinator"/>
    <n v="819.01"/>
    <s v="USD"/>
    <x v="6"/>
    <d v="2022-06-28T00:00:00"/>
    <s v="GL"/>
    <n v="11002368"/>
    <s v="LBR199"/>
    <s v="UNPBF"/>
    <s v="LBR199-1"/>
    <s v="LBR199 UNPBF - UNPBF"/>
    <s v="199.990"/>
    <s v="PB Project Coordinator"/>
    <s v="UNPBF"/>
    <s v="2.4.0"/>
    <s v="Local Program Staff"/>
    <s v="2.4"/>
    <s v="Local Program Staff"/>
    <x v="5"/>
    <x v="5"/>
    <s v="R"/>
    <s v="Income &amp; Expenditure"/>
    <x v="0"/>
  </r>
  <r>
    <s v="48999"/>
    <s v="Re-allocated costs"/>
    <s v="MEAL Officer-UNPBF"/>
    <n v="1437.18"/>
    <s v="USD"/>
    <x v="6"/>
    <d v="2022-06-28T00:00:00"/>
    <s v="GL"/>
    <n v="11002368"/>
    <s v="LBR199"/>
    <s v="UNPBF"/>
    <s v="LBR199-1"/>
    <s v="LBR199 UNPBF - UNPBF"/>
    <s v="199.179.12"/>
    <s v="MEAL Officer"/>
    <s v="UNPBF"/>
    <s v="2.4.0"/>
    <s v="Local Program Staff"/>
    <s v="2.4"/>
    <s v="Local Program Staff"/>
    <x v="5"/>
    <x v="5"/>
    <s v="R"/>
    <s v="Income &amp; Expenditure"/>
    <x v="0"/>
  </r>
  <r>
    <s v="48999"/>
    <s v="Re-allocated costs"/>
    <s v="Senior Project Officer -UNPBF"/>
    <n v="2181.37"/>
    <s v="USD"/>
    <x v="6"/>
    <d v="2022-06-28T00:00:00"/>
    <s v="GL"/>
    <n v="11002368"/>
    <s v="LBR199"/>
    <s v="UNPBF"/>
    <s v="LBR199-1"/>
    <s v="LBR199 UNPBF - UNPBF"/>
    <s v="199.991"/>
    <s v="Sr PB Officer"/>
    <s v="UNPBF"/>
    <s v="2.4.0"/>
    <s v="Local Program Staff"/>
    <s v="2.4"/>
    <s v="Local Program Staff"/>
    <x v="5"/>
    <x v="5"/>
    <s v="R"/>
    <s v="Income &amp; Expenditure"/>
    <x v="0"/>
  </r>
  <r>
    <s v="48999"/>
    <s v="Re-allocated costs"/>
    <s v="Reallocation office rent - June 2022"/>
    <n v="80.84"/>
    <s v="USD"/>
    <x v="6"/>
    <d v="2022-06-28T00:00:00"/>
    <s v="GL"/>
    <n v="11002373"/>
    <s v="LBR199"/>
    <s v="UNPBF"/>
    <s v="LBR199-1"/>
    <s v="LBR199 UNPBF - UNPBF"/>
    <s v="199.178.13"/>
    <s v="Office Rent"/>
    <s v="UNPBF"/>
    <s v="1.2.0"/>
    <s v="Supplies &amp; Equipment"/>
    <s v="1.2"/>
    <s v="Supplies &amp; Equipment"/>
    <x v="0"/>
    <x v="0"/>
    <s v="R"/>
    <s v="Income &amp; Expenditure"/>
    <x v="0"/>
  </r>
  <r>
    <s v="48999"/>
    <s v="Re-allocated costs"/>
    <s v="Rev of # 11002373 office rent - June 2022"/>
    <n v="-80.84"/>
    <s v="USD"/>
    <x v="6"/>
    <d v="2022-06-28T00:00:00"/>
    <s v="GL"/>
    <n v="11002377"/>
    <s v="LBR199"/>
    <s v="UNPBF"/>
    <s v="LBR199-1"/>
    <s v="LBR199 UNPBF - UNPBF"/>
    <s v="199.178.13"/>
    <s v="Office Rent"/>
    <s v="UNPBF"/>
    <s v="1.2.0"/>
    <s v="Supplies &amp; Equipment"/>
    <s v="1.2"/>
    <s v="Supplies &amp; Equipment"/>
    <x v="0"/>
    <x v="0"/>
    <s v="R"/>
    <s v="Income &amp; Expenditure"/>
    <x v="0"/>
  </r>
  <r>
    <s v="48999"/>
    <s v="Re-allocated costs"/>
    <s v="Corr of reallocation of Office rent - June 2022"/>
    <n v="80.84"/>
    <s v="USD"/>
    <x v="6"/>
    <d v="2022-06-28T00:00:00"/>
    <s v="GL"/>
    <n v="11002379"/>
    <s v="LBR199"/>
    <s v="UNPBF"/>
    <s v="LBR199-1"/>
    <s v="LBR199 UNPBF - UNPBF"/>
    <s v="199.178.13"/>
    <s v="Office Rent"/>
    <s v="UNPBF"/>
    <s v="1.2.0"/>
    <s v="Supplies &amp; Equipment"/>
    <s v="1.2"/>
    <s v="Supplies &amp; Equipment"/>
    <x v="0"/>
    <x v="0"/>
    <s v="R"/>
    <s v="Income &amp; Expenditure"/>
    <x v="0"/>
  </r>
  <r>
    <s v="48999"/>
    <s v="Re-allocated costs"/>
    <s v="Rev of cost allocation office rent"/>
    <n v="-80.84"/>
    <s v="USD"/>
    <x v="6"/>
    <d v="2022-06-28T00:00:00"/>
    <s v="GL"/>
    <n v="11002384"/>
    <s v="LBR199"/>
    <s v="UNPBF"/>
    <s v="LBR199-1"/>
    <s v="LBR199 UNPBF - UNPBF"/>
    <s v="199.178.13"/>
    <s v="Office Rent"/>
    <s v="UNPBF"/>
    <s v="1.2.0"/>
    <s v="Supplies &amp; Equipment"/>
    <s v="1.2"/>
    <s v="Supplies &amp; Equipment"/>
    <x v="0"/>
    <x v="0"/>
    <s v="R"/>
    <s v="Income &amp; Expenditure"/>
    <x v="0"/>
  </r>
  <r>
    <s v="48999"/>
    <s v="Re-allocated costs"/>
    <s v="Consumables - Office supplies allocation for June 2022"/>
    <n v="183.25"/>
    <s v="USD"/>
    <x v="6"/>
    <d v="2022-06-28T00:00:00"/>
    <s v="GL"/>
    <n v="11002397"/>
    <s v="LBR199"/>
    <s v="UNPBF"/>
    <s v="LBR199-1"/>
    <s v="LBR199 UNPBF - UNPBF"/>
    <s v="199.178.15"/>
    <s v="Office Supplies"/>
    <s v="UNPBF"/>
    <s v="5.3.0"/>
    <s v="Consumables - Office supplies"/>
    <s v="5.3"/>
    <s v="Consumables - Office supplies"/>
    <x v="1"/>
    <x v="1"/>
    <s v="R"/>
    <s v="Income &amp; Expenditure"/>
    <x v="0"/>
  </r>
  <r>
    <s v="48999"/>
    <s v="Re-allocated costs"/>
    <s v="Communication, IT and subscription expenses allocation for June 2022"/>
    <n v="211.61"/>
    <s v="USD"/>
    <x v="6"/>
    <d v="2022-06-28T00:00:00"/>
    <s v="GL"/>
    <n v="11002398"/>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Bank transfer"/>
    <n v="746.06"/>
    <s v="USD"/>
    <x v="6"/>
    <d v="2022-06-28T00:00:00"/>
    <s v="GL"/>
    <n v="11002401"/>
    <s v="LBR199"/>
    <s v="UNPBF"/>
    <s v="LBR199-1"/>
    <s v="LBR199 UNPBF - UNPBF"/>
    <s v="199.178.19"/>
    <s v="Bank Transfer Fees"/>
    <s v="UNPBF"/>
    <s v="6.7.0"/>
    <s v="Financial Services (incl. Bank fees)"/>
    <s v="6.7"/>
    <s v="Financial Services (incl. Bank fees)"/>
    <x v="2"/>
    <x v="2"/>
    <s v="R"/>
    <s v="Income &amp; Expenditure"/>
    <x v="0"/>
  </r>
  <r>
    <s v="48999"/>
    <s v="Re-allocated costs"/>
    <s v="Consumables - Office supplies allocation for June 2022"/>
    <n v="872.16"/>
    <s v="USD"/>
    <x v="6"/>
    <d v="2022-06-28T00:00:00"/>
    <s v="GL"/>
    <n v="11002402"/>
    <s v="LBR199"/>
    <s v="UNPBF"/>
    <s v="LBR199-1"/>
    <s v="LBR199 UNPBF - UNPBF"/>
    <s v="199.178.15"/>
    <s v="Office Supplies"/>
    <s v="UNPBF"/>
    <s v="5.3.0"/>
    <s v="Consumables - Office supplies"/>
    <s v="5.3"/>
    <s v="Consumables - Office supplies"/>
    <x v="1"/>
    <x v="1"/>
    <s v="R"/>
    <s v="Income &amp; Expenditure"/>
    <x v="0"/>
  </r>
  <r>
    <s v="48999"/>
    <s v="Re-allocated costs"/>
    <s v="Other services (incl maintenance office, generator) allocaton for June 2022"/>
    <n v="1109.19"/>
    <s v="USD"/>
    <x v="6"/>
    <d v="2022-06-28T00:00:00"/>
    <s v="GL"/>
    <n v="11002402"/>
    <s v="LBR199"/>
    <s v="UNPBF"/>
    <s v="LBR199-1"/>
    <s v="LBR199 UNPBF - UNPBF"/>
    <s v="199.178.14"/>
    <s v="Office Maintenance &amp; Energy"/>
    <s v="UNPBF"/>
    <s v="1.2.0"/>
    <s v="Supplies &amp; Equipment"/>
    <s v="1.2"/>
    <s v="Supplies &amp; Equipment"/>
    <x v="0"/>
    <x v="0"/>
    <s v="R"/>
    <s v="Income &amp; Expenditure"/>
    <x v="0"/>
  </r>
  <r>
    <s v="48999"/>
    <s v="Re-allocated costs"/>
    <s v="Financial Services (incl. Bank fees) allocation for June 2022"/>
    <n v="395.66999999999996"/>
    <s v="USD"/>
    <x v="6"/>
    <d v="2022-06-28T00:00:00"/>
    <s v="GL"/>
    <n v="11002403"/>
    <s v="LBR199"/>
    <s v="UNPBF"/>
    <s v="LBR199-1"/>
    <s v="LBR199 UNPBF - UNPBF"/>
    <s v="199.178.17"/>
    <s v="Bank Charges"/>
    <s v="UNPBF"/>
    <s v="6.7.0"/>
    <s v="Financial Services (incl. Bank fees)"/>
    <s v="6.7"/>
    <s v="Financial Services (incl. Bank fees)"/>
    <x v="2"/>
    <x v="2"/>
    <s v="R"/>
    <s v="Income &amp; Expenditure"/>
    <x v="0"/>
  </r>
  <r>
    <s v="48999"/>
    <s v="Re-allocated costs"/>
    <s v="Bank charges fee"/>
    <n v="25"/>
    <s v="USD"/>
    <x v="6"/>
    <d v="2022-06-28T00:00:00"/>
    <s v="GL"/>
    <n v="11002404"/>
    <s v="LBR199"/>
    <s v="UNPBF"/>
    <s v="LBR199-1"/>
    <s v="LBR199 UNPBF - UNPBF"/>
    <s v="199.178.17"/>
    <s v="Bank Charges"/>
    <s v="UNPBF"/>
    <s v="6.7.0"/>
    <s v="Financial Services (incl. Bank fees)"/>
    <s v="6.7"/>
    <s v="Financial Services (incl. Bank fees)"/>
    <x v="2"/>
    <x v="2"/>
    <s v="R"/>
    <s v="Income &amp; Expenditure"/>
    <x v="0"/>
  </r>
  <r>
    <s v="48999"/>
    <s v="Re-allocated costs"/>
    <s v="Rev of # 11002397 Consumables - Office supplies allocation for June 2022"/>
    <n v="-183.25"/>
    <s v="USD"/>
    <x v="6"/>
    <d v="2022-06-28T00:00:00"/>
    <s v="GL"/>
    <n v="11003032"/>
    <s v="LBR199"/>
    <s v="UNPBF"/>
    <s v="LBR199-1"/>
    <s v="LBR199 UNPBF - UNPBF"/>
    <s v="199.178.15"/>
    <s v="Office Supplies"/>
    <s v="UNPBF"/>
    <s v="5.3.0"/>
    <s v="Consumables - Office supplies"/>
    <s v="5.3"/>
    <s v="Consumables - Office supplies"/>
    <x v="1"/>
    <x v="1"/>
    <s v="R"/>
    <s v="Income &amp; Expenditure"/>
    <x v="0"/>
  </r>
  <r>
    <s v="48999"/>
    <s v="Re-allocated costs"/>
    <s v="Corr of # 11002397 Consumables - Office supplies allocation for June 2022"/>
    <n v="183.25"/>
    <s v="USD"/>
    <x v="6"/>
    <d v="2022-06-28T00:00:00"/>
    <s v="GL"/>
    <n v="11003032"/>
    <s v="LBR199"/>
    <s v="UNPBF"/>
    <s v="LBR199-1"/>
    <s v="LBR199 UNPBF - UNPBF"/>
    <s v="199.2.2.2"/>
    <s v="Supervision appreciative inquiry visits women's groups"/>
    <s v="UNPBF"/>
    <s v="1.3.0"/>
    <s v="Services"/>
    <s v="1.3"/>
    <s v="Services"/>
    <x v="0"/>
    <x v="0"/>
    <s v="R"/>
    <s v="Income &amp; Expenditure"/>
    <x v="0"/>
  </r>
  <r>
    <s v="48999"/>
    <s v="Re-allocated costs"/>
    <s v="Reallocation Vehicle Costs - June 2022 Fuel &amp; Maint"/>
    <n v="1474.1"/>
    <s v="USD"/>
    <x v="6"/>
    <d v="2022-06-29T00:00:00"/>
    <s v="GL"/>
    <n v="11002390"/>
    <s v="LBR199"/>
    <s v="UNPBF"/>
    <s v="LBR199-1"/>
    <s v="LBR199 UNPBF - UNPBF"/>
    <s v="199.995"/>
    <s v="Vehicle Running Costs"/>
    <s v="UNPBF"/>
    <s v="4.3.0"/>
    <s v="Vehicle running cost"/>
    <s v="4.3"/>
    <s v="Vehicle running cost"/>
    <x v="4"/>
    <x v="4"/>
    <s v="R"/>
    <s v="Income &amp; Expenditure"/>
    <x v="0"/>
  </r>
  <r>
    <s v="48999"/>
    <s v="Re-allocated costs"/>
    <s v="Country Director/PGM salary for July 2022"/>
    <n v="566.28"/>
    <s v="USD"/>
    <x v="7"/>
    <d v="2022-07-25T00:00:00"/>
    <s v="GL"/>
    <n v="11002570"/>
    <s v="LBR199"/>
    <s v="UNPBF"/>
    <s v="LBR199-1"/>
    <s v="LBR199 UNPBF - UNPBF"/>
    <s v="199.177.11"/>
    <s v="Program manager"/>
    <s v="UNPBF"/>
    <s v="2.1.0"/>
    <s v="International Program Staff"/>
    <s v="2.1"/>
    <s v="International Program Staff"/>
    <x v="5"/>
    <x v="5"/>
    <s v="R"/>
    <s v="Income &amp; Expenditure"/>
    <x v="0"/>
  </r>
  <r>
    <s v="48999"/>
    <s v="Re-allocated costs"/>
    <s v="Manager of Program Quality salary for July 2022"/>
    <n v="486.17"/>
    <s v="USD"/>
    <x v="7"/>
    <d v="2022-07-25T00:00:00"/>
    <s v="GL"/>
    <n v="11002571"/>
    <s v="LBR199"/>
    <s v="UNPBF"/>
    <s v="LBR199-1"/>
    <s v="LBR199 UNPBF - UNPBF"/>
    <s v="199.179.11"/>
    <s v="Manager of Programma Quality"/>
    <s v="UNPBF"/>
    <s v="2.2.0"/>
    <s v="International Support Staff"/>
    <s v="2.2"/>
    <s v="International Support Staff"/>
    <x v="5"/>
    <x v="5"/>
    <s v="R"/>
    <s v="Income &amp; Expenditure"/>
    <x v="0"/>
  </r>
  <r>
    <s v="48999"/>
    <s v="Re-allocated costs"/>
    <s v="Manager of Operations salary for July 2022"/>
    <n v="406.6"/>
    <s v="USD"/>
    <x v="7"/>
    <d v="2022-07-25T00:00:00"/>
    <s v="GL"/>
    <n v="11002574"/>
    <s v="LBR199"/>
    <s v="UNPBF"/>
    <s v="LBR199-1"/>
    <s v="LBR199 UNPBF - UNPBF"/>
    <s v="199.177.12"/>
    <s v="Country Director / MoO"/>
    <s v="UNPBF"/>
    <s v="2.2.0"/>
    <s v="International Support Staff"/>
    <s v="2.2"/>
    <s v="International Support Staff"/>
    <x v="5"/>
    <x v="5"/>
    <s v="R"/>
    <s v="Income &amp; Expenditure"/>
    <x v="0"/>
  </r>
  <r>
    <s v="48999"/>
    <s v="Re-allocated costs"/>
    <s v="Office Assistant --- Shared project"/>
    <n v="41.61"/>
    <s v="USD"/>
    <x v="7"/>
    <d v="2022-07-25T00:00:00"/>
    <s v="GL"/>
    <n v="11002581"/>
    <s v="LBR199"/>
    <s v="UNPBF"/>
    <s v="LBR199-1"/>
    <s v="LBR199 UNPBF - UNPBF"/>
    <s v="199.177.17"/>
    <s v="Office Assistant"/>
    <s v="UNPBF"/>
    <s v="2.5.0"/>
    <s v="Local Support Staff"/>
    <s v="2.5"/>
    <s v="Local Support Staff"/>
    <x v="5"/>
    <x v="5"/>
    <s v="R"/>
    <s v="Income &amp; Expenditure"/>
    <x v="0"/>
  </r>
  <r>
    <s v="48999"/>
    <s v="Re-allocated costs"/>
    <s v="Logistics Assistant salary - July 2022"/>
    <n v="62.04"/>
    <s v="USD"/>
    <x v="7"/>
    <d v="2022-07-25T00:00:00"/>
    <s v="GL"/>
    <n v="11002581"/>
    <s v="LBR199"/>
    <s v="UNPBF"/>
    <s v="LBR199-1"/>
    <s v="LBR199 UNPBF - UNPBF"/>
    <s v="199.177.15"/>
    <s v="Logistics Officer"/>
    <s v="UNPBF"/>
    <s v="2.5.0"/>
    <s v="Local Support Staff"/>
    <s v="2.5"/>
    <s v="Local Support Staff"/>
    <x v="5"/>
    <x v="5"/>
    <s v="R"/>
    <s v="Income &amp; Expenditure"/>
    <x v="0"/>
  </r>
  <r>
    <s v="48999"/>
    <s v="Re-allocated costs"/>
    <s v="Administrative Officer - Shared"/>
    <n v="71.739999999999995"/>
    <s v="USD"/>
    <x v="7"/>
    <d v="2022-07-25T00:00:00"/>
    <s v="GL"/>
    <n v="11002581"/>
    <s v="LBR199"/>
    <s v="UNPBF"/>
    <s v="LBR199-1"/>
    <s v="LBR199 UNPBF - UNPBF"/>
    <s v="199.177.16"/>
    <s v="Administration Officer"/>
    <s v="UNPBF"/>
    <s v="2.5.0"/>
    <s v="Local Support Staff"/>
    <s v="2.5"/>
    <s v="Local Support Staff"/>
    <x v="5"/>
    <x v="5"/>
    <s v="R"/>
    <s v="Income &amp; Expenditure"/>
    <x v="0"/>
  </r>
  <r>
    <s v="48999"/>
    <s v="Re-allocated costs"/>
    <s v="Projects Accountant - Shared"/>
    <n v="80.75"/>
    <s v="USD"/>
    <x v="7"/>
    <d v="2022-07-25T00:00:00"/>
    <s v="GL"/>
    <n v="11002581"/>
    <s v="LBR199"/>
    <s v="UNPBF"/>
    <s v="LBR199-1"/>
    <s v="LBR199 UNPBF - UNPBF"/>
    <s v="199.177.14"/>
    <s v="Project Accountant"/>
    <s v="UNPBF"/>
    <s v="2.5.0"/>
    <s v="Local Support Staff"/>
    <s v="2.5"/>
    <s v="Local Support Staff"/>
    <x v="5"/>
    <x v="5"/>
    <s v="R"/>
    <s v="Income &amp; Expenditure"/>
    <x v="0"/>
  </r>
  <r>
    <s v="48999"/>
    <s v="Re-allocated costs"/>
    <s v="Finance &amp; Operations Coordinator - Shared"/>
    <n v="102.55"/>
    <s v="USD"/>
    <x v="7"/>
    <d v="2022-07-25T00:00:00"/>
    <s v="GL"/>
    <n v="11002581"/>
    <s v="LBR199"/>
    <s v="UNPBF"/>
    <s v="LBR199-1"/>
    <s v="LBR199 UNPBF - UNPBF"/>
    <s v="199.177.13"/>
    <s v="Finance &amp; Operations Coordinator"/>
    <s v="UNPBF"/>
    <s v="2.5.0"/>
    <s v="Local Support Staff"/>
    <s v="2.5"/>
    <s v="Local Support Staff"/>
    <x v="5"/>
    <x v="5"/>
    <s v="R"/>
    <s v="Income &amp; Expenditure"/>
    <x v="0"/>
  </r>
  <r>
    <s v="48999"/>
    <s v="Re-allocated costs"/>
    <s v="Driver Trainee Mechanic"/>
    <n v="600.38"/>
    <s v="USD"/>
    <x v="7"/>
    <d v="2022-07-25T00:00:00"/>
    <s v="GL"/>
    <n v="11002581"/>
    <s v="LBR199"/>
    <s v="UNPBF"/>
    <s v="LBR199-1"/>
    <s v="LBR199 UNPBF - UNPBF"/>
    <s v="199.992"/>
    <s v="Project Driver"/>
    <s v="UNPBF"/>
    <s v="2.4.0"/>
    <s v="Local Program Staff"/>
    <s v="2.4"/>
    <s v="Local Program Staff"/>
    <x v="5"/>
    <x v="5"/>
    <s v="R"/>
    <s v="Income &amp; Expenditure"/>
    <x v="0"/>
  </r>
  <r>
    <s v="48999"/>
    <s v="Re-allocated costs"/>
    <s v="Peacebuilding Project Coordinator"/>
    <n v="819.01"/>
    <s v="USD"/>
    <x v="7"/>
    <d v="2022-07-25T00:00:00"/>
    <s v="GL"/>
    <n v="11002581"/>
    <s v="LBR199"/>
    <s v="UNPBF"/>
    <s v="LBR199-1"/>
    <s v="LBR199 UNPBF - UNPBF"/>
    <s v="199.990"/>
    <s v="PB Project Coordinator"/>
    <s v="UNPBF"/>
    <s v="2.4.0"/>
    <s v="Local Program Staff"/>
    <s v="2.4"/>
    <s v="Local Program Staff"/>
    <x v="5"/>
    <x v="5"/>
    <s v="R"/>
    <s v="Income &amp; Expenditure"/>
    <x v="0"/>
  </r>
  <r>
    <s v="48999"/>
    <s v="Re-allocated costs"/>
    <s v="MEAL Officer-UNPBF"/>
    <n v="1437.18"/>
    <s v="USD"/>
    <x v="7"/>
    <d v="2022-07-25T00:00:00"/>
    <s v="GL"/>
    <n v="11002581"/>
    <s v="LBR199"/>
    <s v="UNPBF"/>
    <s v="LBR199-1"/>
    <s v="LBR199 UNPBF - UNPBF"/>
    <s v="199.179.12"/>
    <s v="MEAL Officer"/>
    <s v="UNPBF"/>
    <s v="2.4.0"/>
    <s v="Local Program Staff"/>
    <s v="2.4"/>
    <s v="Local Program Staff"/>
    <x v="5"/>
    <x v="5"/>
    <s v="R"/>
    <s v="Income &amp; Expenditure"/>
    <x v="0"/>
  </r>
  <r>
    <s v="48999"/>
    <s v="Re-allocated costs"/>
    <s v="Senior Project Officer -UNPBF"/>
    <n v="2181.37"/>
    <s v="USD"/>
    <x v="7"/>
    <d v="2022-07-25T00:00:00"/>
    <s v="GL"/>
    <n v="11002581"/>
    <s v="LBR199"/>
    <s v="UNPBF"/>
    <s v="LBR199-1"/>
    <s v="LBR199 UNPBF - UNPBF"/>
    <s v="199.991"/>
    <s v="Sr PB Officer"/>
    <s v="UNPBF"/>
    <s v="2.4.0"/>
    <s v="Local Program Staff"/>
    <s v="2.4"/>
    <s v="Local Program Staff"/>
    <x v="5"/>
    <x v="5"/>
    <s v="R"/>
    <s v="Income &amp; Expenditure"/>
    <x v="0"/>
  </r>
  <r>
    <s v="48999"/>
    <s v="Re-allocated costs"/>
    <s v="Allocation of project driver cost"/>
    <n v="555.41999999999996"/>
    <s v="USD"/>
    <x v="7"/>
    <d v="2022-07-28T00:00:00"/>
    <s v="GL"/>
    <n v="11002695"/>
    <s v="LBR199"/>
    <s v="UNPBF"/>
    <s v="LBR199-1"/>
    <s v="LBR199 UNPBF - UNPBF"/>
    <s v="199.992"/>
    <s v="Project Driver"/>
    <s v="UNPBF"/>
    <s v="2.4.0"/>
    <s v="Local Program Staff"/>
    <s v="2.4"/>
    <s v="Local Program Staff"/>
    <x v="5"/>
    <x v="5"/>
    <s v="R"/>
    <s v="Income &amp; Expenditure"/>
    <x v="0"/>
  </r>
  <r>
    <s v="48999"/>
    <s v="Re-allocated costs"/>
    <s v="Allocation"/>
    <n v="1149.75"/>
    <s v="USD"/>
    <x v="7"/>
    <d v="2022-07-28T00:00:00"/>
    <s v="GL"/>
    <n v="11002695"/>
    <s v="LBR199"/>
    <s v="UNPBF"/>
    <s v="LBR199-1"/>
    <s v="LBR199 UNPBF - UNPBF"/>
    <s v="199.179.12"/>
    <s v="MEAL Officer"/>
    <s v="UNPBF"/>
    <s v="2.4.0"/>
    <s v="Local Program Staff"/>
    <s v="2.4"/>
    <s v="Local Program Staff"/>
    <x v="5"/>
    <x v="5"/>
    <s v="R"/>
    <s v="Income &amp; Expenditure"/>
    <x v="0"/>
  </r>
  <r>
    <s v="48999"/>
    <s v="Re-allocated costs"/>
    <s v="Allocation of cost on Snr. PB Officer salary"/>
    <n v="1474.21"/>
    <s v="USD"/>
    <x v="7"/>
    <d v="2022-07-28T00:00:00"/>
    <s v="GL"/>
    <n v="11002695"/>
    <s v="LBR199"/>
    <s v="UNPBF"/>
    <s v="LBR199-1"/>
    <s v="LBR199 UNPBF - UNPBF"/>
    <s v="199.991"/>
    <s v="Sr PB Officer"/>
    <s v="UNPBF"/>
    <s v="2.4.0"/>
    <s v="Local Program Staff"/>
    <s v="2.4"/>
    <s v="Local Program Staff"/>
    <x v="5"/>
    <x v="5"/>
    <s v="R"/>
    <s v="Income &amp; Expenditure"/>
    <x v="0"/>
  </r>
  <r>
    <s v="48999"/>
    <s v="Re-allocated costs"/>
    <s v="Rev of vehicle allocation cost"/>
    <n v="-2076.19"/>
    <s v="USD"/>
    <x v="7"/>
    <d v="2022-07-28T00:00:00"/>
    <s v="GL"/>
    <n v="11002726"/>
    <s v="LBR199"/>
    <s v="UNPBF"/>
    <s v="LBR199-1"/>
    <s v="LBR199 UNPBF - UNPBF"/>
    <s v="199.995"/>
    <s v="Vehicle Running Costs"/>
    <s v="UNPBF"/>
    <s v="4.3.0"/>
    <s v="Vehicle running cost"/>
    <s v="4.3"/>
    <s v="Vehicle running cost"/>
    <x v="4"/>
    <x v="4"/>
    <s v="R"/>
    <s v="Income &amp; Expenditure"/>
    <x v="0"/>
  </r>
  <r>
    <s v="48999"/>
    <s v="Re-allocated costs"/>
    <s v="Reallocation Vehicle Costs - July 2022 Maint &amp; Fuel"/>
    <n v="2265.58"/>
    <s v="USD"/>
    <x v="7"/>
    <d v="2022-07-29T00:00:00"/>
    <s v="GL"/>
    <n v="11002532"/>
    <s v="LBR199"/>
    <s v="UNPBF"/>
    <s v="LBR199-1"/>
    <s v="LBR199 UNPBF - UNPBF"/>
    <s v="199.995"/>
    <s v="Vehicle Running Costs"/>
    <s v="UNPBF"/>
    <s v="4.3.0"/>
    <s v="Vehicle running cost"/>
    <s v="4.3"/>
    <s v="Vehicle running cost"/>
    <x v="4"/>
    <x v="4"/>
    <s v="R"/>
    <s v="Income &amp; Expenditure"/>
    <x v="0"/>
  </r>
  <r>
    <s v="48999"/>
    <s v="Re-allocated costs"/>
    <s v="Reallocation Vehicle Costs - July 2022 Maint &amp; Fuel"/>
    <n v="966.19"/>
    <s v="USD"/>
    <x v="7"/>
    <d v="2022-07-29T00:00:00"/>
    <s v="GL"/>
    <n v="11002595"/>
    <s v="LBR199"/>
    <s v="UNPBF"/>
    <s v="LBR199-1"/>
    <s v="LBR199 UNPBF - UNPBF"/>
    <s v="199.995"/>
    <s v="Vehicle Running Costs"/>
    <s v="UNPBF"/>
    <s v="4.3.0"/>
    <s v="Vehicle running cost"/>
    <s v="4.3"/>
    <s v="Vehicle running cost"/>
    <x v="4"/>
    <x v="4"/>
    <s v="R"/>
    <s v="Income &amp; Expenditure"/>
    <x v="0"/>
  </r>
  <r>
    <s v="48999"/>
    <s v="Re-allocated costs"/>
    <s v="Reallocation of office security cost - July"/>
    <n v="367.5"/>
    <s v="USD"/>
    <x v="7"/>
    <d v="2022-07-29T00:00:00"/>
    <s v="GL"/>
    <n v="11002604"/>
    <s v="LBR199"/>
    <s v="UNPBF"/>
    <s v="LBR199-1"/>
    <s v="LBR199 UNPBF - UNPBF"/>
    <s v="199.178.14"/>
    <s v="Office Maintenance &amp; Energy"/>
    <s v="UNPBF"/>
    <s v="1.2.0"/>
    <s v="Supplies &amp; Equipment"/>
    <s v="1.2"/>
    <s v="Supplies &amp; Equipment"/>
    <x v="0"/>
    <x v="0"/>
    <s v="R"/>
    <s v="Income &amp; Expenditure"/>
    <x v="0"/>
  </r>
  <r>
    <s v="48999"/>
    <s v="Re-allocated costs"/>
    <s v="Reallocation of office supplies cost - July"/>
    <n v="892.68"/>
    <s v="USD"/>
    <x v="7"/>
    <d v="2022-07-29T00:00:00"/>
    <s v="GL"/>
    <n v="11002605"/>
    <s v="LBR199"/>
    <s v="UNPBF"/>
    <s v="LBR199-1"/>
    <s v="LBR199 UNPBF - UNPBF"/>
    <s v="199.178.15"/>
    <s v="Office Supplies"/>
    <s v="UNPBF"/>
    <s v="5.3.0"/>
    <s v="Consumables - Office supplies"/>
    <s v="5.3"/>
    <s v="Consumables - Office supplies"/>
    <x v="1"/>
    <x v="1"/>
    <s v="R"/>
    <s v="Income &amp; Expenditure"/>
    <x v="0"/>
  </r>
  <r>
    <s v="48999"/>
    <s v="Re-allocated costs"/>
    <s v="Reallocation of Internet and communication cost - July"/>
    <n v="311"/>
    <s v="USD"/>
    <x v="7"/>
    <d v="2022-07-29T00:00:00"/>
    <s v="GL"/>
    <n v="11002606"/>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Reallocation of bank transfer charges"/>
    <n v="577.37"/>
    <s v="USD"/>
    <x v="7"/>
    <d v="2022-07-29T00:00:00"/>
    <s v="GL"/>
    <n v="11002607"/>
    <s v="LBR199"/>
    <s v="UNPBF"/>
    <s v="LBR199-1"/>
    <s v="LBR199 UNPBF - UNPBF"/>
    <s v="199.178.19"/>
    <s v="Bank Transfer Fees"/>
    <s v="UNPBF"/>
    <s v="6.7.0"/>
    <s v="Financial Services (incl. Bank fees)"/>
    <s v="6.7"/>
    <s v="Financial Services (incl. Bank fees)"/>
    <x v="2"/>
    <x v="2"/>
    <s v="R"/>
    <s v="Income &amp; Expenditure"/>
    <x v="0"/>
  </r>
  <r>
    <s v="48999"/>
    <s v="Re-allocated costs"/>
    <s v="Rev of bank charges fee"/>
    <n v="-843.27"/>
    <s v="USD"/>
    <x v="7"/>
    <d v="2022-07-29T00:00:00"/>
    <s v="GL"/>
    <n v="11002689"/>
    <s v="LBR199"/>
    <s v="UNPBF"/>
    <s v="LBR199-1"/>
    <s v="LBR199 UNPBF - UNPBF"/>
    <s v="199.178.17"/>
    <s v="Bank Charges"/>
    <s v="UNPBF"/>
    <s v="6.7.0"/>
    <s v="Financial Services (incl. Bank fees)"/>
    <s v="6.7"/>
    <s v="Financial Services (incl. Bank fees)"/>
    <x v="2"/>
    <x v="2"/>
    <s v="R"/>
    <s v="Income &amp; Expenditure"/>
    <x v="0"/>
  </r>
  <r>
    <s v="48999"/>
    <s v="Re-allocated costs"/>
    <s v="Allocation of cost to legal services"/>
    <n v="343.27"/>
    <s v="USD"/>
    <x v="7"/>
    <d v="2022-07-29T00:00:00"/>
    <s v="GL"/>
    <n v="11002689"/>
    <s v="LBR199"/>
    <s v="UNPBF"/>
    <s v="LBR199-1"/>
    <s v="LBR199 UNPBF - UNPBF"/>
    <s v="199.178.18"/>
    <s v="Legal Services"/>
    <s v="UNPBF"/>
    <s v="6.6.0"/>
    <s v="Legal, registration and subscription fees"/>
    <s v="6.6"/>
    <s v="Legal, registration and subscription fees"/>
    <x v="2"/>
    <x v="2"/>
    <s v="R"/>
    <s v="Income &amp; Expenditure"/>
    <x v="0"/>
  </r>
  <r>
    <s v="48999"/>
    <s v="Re-allocated costs"/>
    <s v="Allocation of bank charges fee"/>
    <n v="500"/>
    <s v="USD"/>
    <x v="7"/>
    <d v="2022-07-29T00:00:00"/>
    <s v="GL"/>
    <n v="11002689"/>
    <s v="LBR199"/>
    <s v="UNPBF"/>
    <s v="LBR199-1"/>
    <s v="LBR199 UNPBF - UNPBF"/>
    <s v="199.178.19"/>
    <s v="Bank Transfer Fees"/>
    <s v="UNPBF"/>
    <s v="6.7.0"/>
    <s v="Financial Services (incl. Bank fees)"/>
    <s v="6.7"/>
    <s v="Financial Services (incl. Bank fees)"/>
    <x v="2"/>
    <x v="2"/>
    <s v="R"/>
    <s v="Income &amp; Expenditure"/>
    <x v="0"/>
  </r>
  <r>
    <s v="48999"/>
    <s v="Re-allocated costs"/>
    <s v="Allocation on Finance &amp; Operations coordinator"/>
    <n v="37.380000000000003"/>
    <s v="USD"/>
    <x v="7"/>
    <d v="2022-07-29T00:00:00"/>
    <s v="GL"/>
    <n v="11002690"/>
    <s v="LBR199"/>
    <s v="UNPBF"/>
    <s v="LBR199-1"/>
    <s v="LBR199 UNPBF - UNPBF"/>
    <s v="199.177.13"/>
    <s v="Finance &amp; Operations Coordinator"/>
    <s v="UNPBF"/>
    <s v="2.5.0"/>
    <s v="Local Support Staff"/>
    <s v="2.5"/>
    <s v="Local Support Staff"/>
    <x v="5"/>
    <x v="5"/>
    <s v="R"/>
    <s v="Income &amp; Expenditure"/>
    <x v="0"/>
  </r>
  <r>
    <s v="48999"/>
    <s v="Re-allocated costs"/>
    <s v="Allocation on logistics officer cost"/>
    <n v="56.48"/>
    <s v="USD"/>
    <x v="7"/>
    <d v="2022-07-29T00:00:00"/>
    <s v="GL"/>
    <n v="11002690"/>
    <s v="LBR199"/>
    <s v="UNPBF"/>
    <s v="LBR199-1"/>
    <s v="LBR199 UNPBF - UNPBF"/>
    <s v="199.177.15"/>
    <s v="Logistics Officer"/>
    <s v="UNPBF"/>
    <s v="2.5.0"/>
    <s v="Local Support Staff"/>
    <s v="2.5"/>
    <s v="Local Support Staff"/>
    <x v="5"/>
    <x v="5"/>
    <s v="R"/>
    <s v="Income &amp; Expenditure"/>
    <x v="0"/>
  </r>
  <r>
    <s v="48999"/>
    <s v="Re-allocated costs"/>
    <s v="Allocation on project accountant cost"/>
    <n v="147.44"/>
    <s v="USD"/>
    <x v="7"/>
    <d v="2022-07-29T00:00:00"/>
    <s v="GL"/>
    <n v="11002690"/>
    <s v="LBR199"/>
    <s v="UNPBF"/>
    <s v="LBR199-1"/>
    <s v="LBR199 UNPBF - UNPBF"/>
    <s v="199.177.14"/>
    <s v="Project Accountant"/>
    <s v="UNPBF"/>
    <s v="2.5.0"/>
    <s v="Local Support Staff"/>
    <s v="2.5"/>
    <s v="Local Support Staff"/>
    <x v="5"/>
    <x v="5"/>
    <s v="R"/>
    <s v="Income &amp; Expenditure"/>
    <x v="0"/>
  </r>
  <r>
    <s v="48999"/>
    <s v="Re-allocated costs"/>
    <s v="Allocation on salary cost CD/MoO"/>
    <n v="766.93"/>
    <s v="USD"/>
    <x v="7"/>
    <d v="2022-07-29T00:00:00"/>
    <s v="GL"/>
    <n v="11002690"/>
    <s v="LBR199"/>
    <s v="UNPBF"/>
    <s v="LBR199-1"/>
    <s v="LBR199 UNPBF - UNPBF"/>
    <s v="199.177.12"/>
    <s v="Country Director / MoO"/>
    <s v="UNPBF"/>
    <s v="2.2.0"/>
    <s v="International Support Staff"/>
    <s v="2.2"/>
    <s v="International Support Staff"/>
    <x v="5"/>
    <x v="5"/>
    <s v="R"/>
    <s v="Income &amp; Expenditure"/>
    <x v="0"/>
  </r>
  <r>
    <s v="48999"/>
    <s v="Re-allocated costs"/>
    <s v="Allocation on salary cost on Program Manager"/>
    <n v="991.67"/>
    <s v="USD"/>
    <x v="7"/>
    <d v="2022-07-29T00:00:00"/>
    <s v="GL"/>
    <n v="11002690"/>
    <s v="LBR199"/>
    <s v="UNPBF"/>
    <s v="LBR199-1"/>
    <s v="LBR199 UNPBF - UNPBF"/>
    <s v="199.177.11"/>
    <s v="Program manager"/>
    <s v="UNPBF"/>
    <s v="2.1.0"/>
    <s v="International Program Staff"/>
    <s v="2.1"/>
    <s v="International Program Staff"/>
    <x v="5"/>
    <x v="5"/>
    <s v="R"/>
    <s v="Income &amp; Expenditure"/>
    <x v="0"/>
  </r>
  <r>
    <s v="48999"/>
    <s v="Re-allocated costs"/>
    <s v="Allocation on Office Assistant cost"/>
    <n v="26.24"/>
    <s v="USD"/>
    <x v="7"/>
    <d v="2022-07-29T00:00:00"/>
    <s v="GL"/>
    <n v="11002691"/>
    <s v="LBR199"/>
    <s v="UNPBF"/>
    <s v="LBR199-1"/>
    <s v="LBR199 UNPBF - UNPBF"/>
    <s v="199.177.17"/>
    <s v="Office Assistant"/>
    <s v="UNPBF"/>
    <s v="2.5.0"/>
    <s v="Local Support Staff"/>
    <s v="2.5"/>
    <s v="Local Support Staff"/>
    <x v="5"/>
    <x v="5"/>
    <s v="R"/>
    <s v="Income &amp; Expenditure"/>
    <x v="0"/>
  </r>
  <r>
    <s v="48999"/>
    <s v="Re-allocated costs"/>
    <s v="Allocation on Administrative officer cost"/>
    <n v="43.47"/>
    <s v="USD"/>
    <x v="7"/>
    <d v="2022-07-29T00:00:00"/>
    <s v="GL"/>
    <n v="11002691"/>
    <s v="LBR199"/>
    <s v="UNPBF"/>
    <s v="LBR199-1"/>
    <s v="LBR199 UNPBF - UNPBF"/>
    <s v="199.177.16"/>
    <s v="Administration Officer"/>
    <s v="UNPBF"/>
    <s v="2.5.0"/>
    <s v="Local Support Staff"/>
    <s v="2.5"/>
    <s v="Local Support Staff"/>
    <x v="5"/>
    <x v="5"/>
    <s v="R"/>
    <s v="Income &amp; Expenditure"/>
    <x v="0"/>
  </r>
  <r>
    <s v="48999"/>
    <s v="Re-allocated costs"/>
    <s v="Allocation on MPQ cost"/>
    <n v="182.83"/>
    <s v="USD"/>
    <x v="7"/>
    <d v="2022-07-29T00:00:00"/>
    <s v="GL"/>
    <n v="11002691"/>
    <s v="LBR199"/>
    <s v="UNPBF"/>
    <s v="LBR199-1"/>
    <s v="LBR199 UNPBF - UNPBF"/>
    <s v="199.179.11"/>
    <s v="Manager of Programma Quality"/>
    <s v="UNPBF"/>
    <s v="2.2.0"/>
    <s v="International Support Staff"/>
    <s v="2.2"/>
    <s v="International Support Staff"/>
    <x v="5"/>
    <x v="5"/>
    <s v="R"/>
    <s v="Income &amp; Expenditure"/>
    <x v="0"/>
  </r>
  <r>
    <s v="48999"/>
    <s v="Re-allocated costs"/>
    <s v="Allocation on project cooridnator cost"/>
    <n v="209.6"/>
    <s v="USD"/>
    <x v="7"/>
    <d v="2022-07-29T00:00:00"/>
    <s v="GL"/>
    <n v="11002691"/>
    <s v="LBR199"/>
    <s v="UNPBF"/>
    <s v="LBR199-1"/>
    <s v="LBR199 UNPBF - UNPBF"/>
    <s v="199.990"/>
    <s v="PB Project Coordinator"/>
    <s v="UNPBF"/>
    <s v="2.4.0"/>
    <s v="Local Program Staff"/>
    <s v="2.4"/>
    <s v="Local Program Staff"/>
    <x v="5"/>
    <x v="5"/>
    <s v="R"/>
    <s v="Income &amp; Expenditure"/>
    <x v="0"/>
  </r>
  <r>
    <s v="48999"/>
    <s v="Re-allocated costs"/>
    <s v="Rev of # 50000439 Consumables - Office supplies - July 2022"/>
    <n v="-310.07"/>
    <s v="USD"/>
    <x v="7"/>
    <d v="2022-07-29T00:00:00"/>
    <s v="GL"/>
    <n v="11003033"/>
    <s v="LBR199"/>
    <s v="UNPBF"/>
    <s v="LBR199-1"/>
    <s v="LBR199 UNPBF - UNPBF"/>
    <s v="199.178.15"/>
    <s v="Office Supplies"/>
    <s v="UNPBF"/>
    <s v="5.3.0"/>
    <s v="Consumables - Office supplies"/>
    <s v="5.3"/>
    <s v="Consumables - Office supplies"/>
    <x v="1"/>
    <x v="1"/>
    <s v="R"/>
    <s v="Income &amp; Expenditure"/>
    <x v="0"/>
  </r>
  <r>
    <s v="48999"/>
    <s v="Re-allocated costs"/>
    <s v="Corr of # 50000439 Consumables - Office supplies - July 2022"/>
    <n v="310.07"/>
    <s v="USD"/>
    <x v="7"/>
    <d v="2022-07-29T00:00:00"/>
    <s v="GL"/>
    <n v="11003033"/>
    <s v="LBR199"/>
    <s v="UNPBF"/>
    <s v="LBR199-1"/>
    <s v="LBR199 UNPBF - UNPBF"/>
    <s v="199.2.2.2"/>
    <s v="Supervision appreciative inquiry visits women's groups"/>
    <s v="UNPBF"/>
    <s v="1.3.0"/>
    <s v="Services"/>
    <s v="1.3"/>
    <s v="Services"/>
    <x v="0"/>
    <x v="0"/>
    <s v="R"/>
    <s v="Income &amp; Expenditure"/>
    <x v="0"/>
  </r>
  <r>
    <s v="48999"/>
    <s v="Re-allocated costs"/>
    <s v="Communication, IT and subscription expenses - July 2022"/>
    <n v="241.83"/>
    <s v="USD"/>
    <x v="7"/>
    <d v="2022-07-29T00:00:00"/>
    <s v="BI"/>
    <n v="50000439"/>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Consumables - Office supplies - July 2022"/>
    <n v="310.07"/>
    <s v="USD"/>
    <x v="7"/>
    <d v="2022-07-29T00:00:00"/>
    <s v="BI"/>
    <n v="50000439"/>
    <s v="LBR199"/>
    <s v="UNPBF"/>
    <s v="LBR199-1"/>
    <s v="LBR199 UNPBF - UNPBF"/>
    <s v="199.178.15"/>
    <s v="Office Supplies"/>
    <s v="UNPBF"/>
    <s v="5.3.0"/>
    <s v="Consumables - Office supplies"/>
    <s v="5.3"/>
    <s v="Consumables - Office supplies"/>
    <x v="1"/>
    <x v="1"/>
    <s v="R"/>
    <s v="Income &amp; Expenditure"/>
    <x v="0"/>
  </r>
  <r>
    <s v="48999"/>
    <s v="Re-allocated costs"/>
    <s v="Peacebuilding Project Coordinator salary - August 2022"/>
    <n v="-1591.89"/>
    <s v="USD"/>
    <x v="8"/>
    <d v="2022-08-19T00:00:00"/>
    <s v="GL"/>
    <n v="11002683"/>
    <s v="LBR199"/>
    <s v="UNPBF"/>
    <s v="LBR199-1"/>
    <s v="LBR199 UNPBF - UNPBF"/>
    <s v="199.990"/>
    <s v="PB Project Coordinator"/>
    <s v="UNPBF"/>
    <s v="2.4.0"/>
    <s v="Local Program Staff"/>
    <s v="2.4"/>
    <s v="Local Program Staff"/>
    <x v="5"/>
    <x v="5"/>
    <s v="R"/>
    <s v="Income &amp; Expenditure"/>
    <x v="0"/>
  </r>
  <r>
    <s v="48999"/>
    <s v="Re-allocated costs"/>
    <s v="Finance &amp; Operations Coordinator - Shared salary - August 2022"/>
    <n v="21.82"/>
    <s v="USD"/>
    <x v="8"/>
    <d v="2022-08-19T00:00:00"/>
    <s v="GL"/>
    <n v="11002683"/>
    <s v="LBR199"/>
    <s v="UNPBF"/>
    <s v="LBR199-1"/>
    <s v="LBR199 UNPBF - UNPBF"/>
    <s v="199.177.13"/>
    <s v="Finance &amp; Operations Coordinator"/>
    <s v="UNPBF"/>
    <s v="2.5.0"/>
    <s v="Local Support Staff"/>
    <s v="2.5"/>
    <s v="Local Support Staff"/>
    <x v="5"/>
    <x v="5"/>
    <s v="R"/>
    <s v="Income &amp; Expenditure"/>
    <x v="0"/>
  </r>
  <r>
    <s v="48999"/>
    <s v="Re-allocated costs"/>
    <s v="Office Assistant --- Shared project salary - August 2022"/>
    <n v="39.729999999999997"/>
    <s v="USD"/>
    <x v="8"/>
    <d v="2022-08-19T00:00:00"/>
    <s v="GL"/>
    <n v="11002683"/>
    <s v="LBR199"/>
    <s v="UNPBF"/>
    <s v="LBR199-1"/>
    <s v="LBR199 UNPBF - UNPBF"/>
    <s v="199.177.17"/>
    <s v="Office Assistant"/>
    <s v="UNPBF"/>
    <s v="2.5.0"/>
    <s v="Local Support Staff"/>
    <s v="2.5"/>
    <s v="Local Support Staff"/>
    <x v="5"/>
    <x v="5"/>
    <s v="R"/>
    <s v="Income &amp; Expenditure"/>
    <x v="0"/>
  </r>
  <r>
    <s v="48999"/>
    <s v="Re-allocated costs"/>
    <s v="Administrative Officer - Shared salary - August 2022"/>
    <n v="55.769999999999996"/>
    <s v="USD"/>
    <x v="8"/>
    <d v="2022-08-19T00:00:00"/>
    <s v="GL"/>
    <n v="11002683"/>
    <s v="LBR199"/>
    <s v="UNPBF"/>
    <s v="LBR199-1"/>
    <s v="LBR199 UNPBF - UNPBF"/>
    <s v="199.177.16"/>
    <s v="Administration Officer"/>
    <s v="UNPBF"/>
    <s v="2.5.0"/>
    <s v="Local Support Staff"/>
    <s v="2.5"/>
    <s v="Local Support Staff"/>
    <x v="5"/>
    <x v="5"/>
    <s v="R"/>
    <s v="Income &amp; Expenditure"/>
    <x v="0"/>
  </r>
  <r>
    <s v="48999"/>
    <s v="Re-allocated costs"/>
    <s v="Logistics Assistant salary - August 2022 2022"/>
    <n v="208.12"/>
    <s v="USD"/>
    <x v="8"/>
    <d v="2022-08-19T00:00:00"/>
    <s v="GL"/>
    <n v="11002683"/>
    <s v="LBR199"/>
    <s v="UNPBF"/>
    <s v="LBR199-1"/>
    <s v="LBR199 UNPBF - UNPBF"/>
    <s v="199.177.15"/>
    <s v="Logistics Officer"/>
    <s v="UNPBF"/>
    <s v="2.5.0"/>
    <s v="Local Support Staff"/>
    <s v="2.5"/>
    <s v="Local Support Staff"/>
    <x v="5"/>
    <x v="5"/>
    <s v="R"/>
    <s v="Income &amp; Expenditure"/>
    <x v="0"/>
  </r>
  <r>
    <s v="48999"/>
    <s v="Re-allocated costs"/>
    <s v="Driver Trainee Mechanic salary - August 2022"/>
    <n v="514.03"/>
    <s v="USD"/>
    <x v="8"/>
    <d v="2022-08-19T00:00:00"/>
    <s v="GL"/>
    <n v="11002683"/>
    <s v="LBR199"/>
    <s v="UNPBF"/>
    <s v="LBR199-1"/>
    <s v="LBR199 UNPBF - UNPBF"/>
    <s v="199.992"/>
    <s v="Project Driver"/>
    <s v="UNPBF"/>
    <s v="2.4.0"/>
    <s v="Local Program Staff"/>
    <s v="2.4"/>
    <s v="Local Program Staff"/>
    <x v="5"/>
    <x v="5"/>
    <s v="R"/>
    <s v="Income &amp; Expenditure"/>
    <x v="0"/>
  </r>
  <r>
    <s v="48999"/>
    <s v="Re-allocated costs"/>
    <s v="Projects Accountant - Shared salary - August 2022"/>
    <n v="644.79999999999995"/>
    <s v="USD"/>
    <x v="8"/>
    <d v="2022-08-19T00:00:00"/>
    <s v="GL"/>
    <n v="11002683"/>
    <s v="LBR199"/>
    <s v="UNPBF"/>
    <s v="LBR199-1"/>
    <s v="LBR199 UNPBF - UNPBF"/>
    <s v="199.177.14"/>
    <s v="Project Accountant"/>
    <s v="UNPBF"/>
    <s v="2.5.0"/>
    <s v="Local Support Staff"/>
    <s v="2.5"/>
    <s v="Local Support Staff"/>
    <x v="5"/>
    <x v="5"/>
    <s v="R"/>
    <s v="Income &amp; Expenditure"/>
    <x v="0"/>
  </r>
  <r>
    <s v="48999"/>
    <s v="Re-allocated costs"/>
    <s v="Senior Project Officer -UNPBF salary - August 2022"/>
    <n v="2181.37"/>
    <s v="USD"/>
    <x v="8"/>
    <d v="2022-08-19T00:00:00"/>
    <s v="GL"/>
    <n v="11002683"/>
    <s v="LBR199"/>
    <s v="UNPBF"/>
    <s v="LBR199-1"/>
    <s v="LBR199 UNPBF - UNPBF"/>
    <s v="199.991"/>
    <s v="Sr PB Officer"/>
    <s v="UNPBF"/>
    <s v="2.4.0"/>
    <s v="Local Program Staff"/>
    <s v="2.4"/>
    <s v="Local Program Staff"/>
    <x v="5"/>
    <x v="5"/>
    <s v="R"/>
    <s v="Income &amp; Expenditure"/>
    <x v="0"/>
  </r>
  <r>
    <s v="48999"/>
    <s v="Re-allocated costs"/>
    <s v="Allocation of cost on Project Driver"/>
    <n v="555.41999999999996"/>
    <s v="USD"/>
    <x v="8"/>
    <d v="2022-08-19T00:00:00"/>
    <s v="GL"/>
    <n v="11002696"/>
    <s v="LBR199"/>
    <s v="UNPBF"/>
    <s v="LBR199-1"/>
    <s v="LBR199 UNPBF - UNPBF"/>
    <s v="199.992"/>
    <s v="Project Driver"/>
    <s v="UNPBF"/>
    <s v="2.4.0"/>
    <s v="Local Program Staff"/>
    <s v="2.4"/>
    <s v="Local Program Staff"/>
    <x v="5"/>
    <x v="5"/>
    <s v="R"/>
    <s v="Income &amp; Expenditure"/>
    <x v="0"/>
  </r>
  <r>
    <s v="48999"/>
    <s v="Re-allocated costs"/>
    <s v="Allocation of salary cost on MEAL Officer"/>
    <n v="1149.9100000000001"/>
    <s v="USD"/>
    <x v="8"/>
    <d v="2022-08-19T00:00:00"/>
    <s v="GL"/>
    <n v="11002696"/>
    <s v="LBR199"/>
    <s v="UNPBF"/>
    <s v="LBR199-1"/>
    <s v="LBR199 UNPBF - UNPBF"/>
    <s v="199.179.12"/>
    <s v="MEAL Officer"/>
    <s v="UNPBF"/>
    <s v="2.4.0"/>
    <s v="Local Program Staff"/>
    <s v="2.4"/>
    <s v="Local Program Staff"/>
    <x v="5"/>
    <x v="5"/>
    <s v="R"/>
    <s v="Income &amp; Expenditure"/>
    <x v="0"/>
  </r>
  <r>
    <s v="48999"/>
    <s v="Re-allocated costs"/>
    <s v="Allocation of cost on Snr. PB officer"/>
    <n v="2486.41"/>
    <s v="USD"/>
    <x v="8"/>
    <d v="2022-08-19T00:00:00"/>
    <s v="GL"/>
    <n v="11002696"/>
    <s v="LBR199"/>
    <s v="UNPBF"/>
    <s v="LBR199-1"/>
    <s v="LBR199 UNPBF - UNPBF"/>
    <s v="199.991"/>
    <s v="Sr PB Officer"/>
    <s v="UNPBF"/>
    <s v="2.4.0"/>
    <s v="Local Program Staff"/>
    <s v="2.4"/>
    <s v="Local Program Staff"/>
    <x v="5"/>
    <x v="5"/>
    <s v="R"/>
    <s v="Income &amp; Expenditure"/>
    <x v="0"/>
  </r>
  <r>
    <s v="48999"/>
    <s v="Re-allocated costs"/>
    <s v="Corr of staff salary cost - Project officer"/>
    <n v="847.53"/>
    <s v="USD"/>
    <x v="8"/>
    <d v="2022-08-19T00:00:00"/>
    <s v="GL"/>
    <n v="11003009"/>
    <s v="LBR199"/>
    <s v="UNPBF"/>
    <s v="LBR199-1"/>
    <s v="LBR199 UNPBF - UNPBF"/>
    <s v="199.991"/>
    <s v="Sr PB Officer"/>
    <s v="UNPBF"/>
    <s v="2.4.0"/>
    <s v="Local Program Staff"/>
    <s v="2.4"/>
    <s v="Local Program Staff"/>
    <x v="5"/>
    <x v="5"/>
    <s v="R"/>
    <s v="Income &amp; Expenditure"/>
    <x v="0"/>
  </r>
  <r>
    <s v="48999"/>
    <s v="Re-allocated costs"/>
    <s v="Rev of staff salary - Driver"/>
    <n v="983.75000000000011"/>
    <s v="USD"/>
    <x v="8"/>
    <d v="2022-08-19T00:00:00"/>
    <s v="GL"/>
    <n v="11003011"/>
    <s v="LBR199"/>
    <s v="UNPBF"/>
    <s v="LBR199-1"/>
    <s v="LBR199 UNPBF - UNPBF"/>
    <s v="199.992"/>
    <s v="Project Driver"/>
    <s v="UNPBF"/>
    <s v="2.4.0"/>
    <s v="Local Program Staff"/>
    <s v="2.4"/>
    <s v="Local Program Staff"/>
    <x v="5"/>
    <x v="5"/>
    <s v="R"/>
    <s v="Income &amp; Expenditure"/>
    <x v="0"/>
  </r>
  <r>
    <s v="48999"/>
    <s v="Re-allocated costs"/>
    <s v="Corr of staff salary cost - M&amp;E"/>
    <n v="1159.83"/>
    <s v="USD"/>
    <x v="8"/>
    <d v="2022-08-19T00:00:00"/>
    <s v="GL"/>
    <n v="11003011"/>
    <s v="LBR199"/>
    <s v="UNPBF"/>
    <s v="LBR199-1"/>
    <s v="LBR199 UNPBF - UNPBF"/>
    <s v="199.179.12"/>
    <s v="MEAL Officer"/>
    <s v="UNPBF"/>
    <s v="2.4.0"/>
    <s v="Local Program Staff"/>
    <s v="2.4"/>
    <s v="Local Program Staff"/>
    <x v="5"/>
    <x v="5"/>
    <s v="R"/>
    <s v="Income &amp; Expenditure"/>
    <x v="0"/>
  </r>
  <r>
    <s v="48999"/>
    <s v="Re-allocated costs"/>
    <s v="Country Director/PGM salary for August 2022"/>
    <n v="2106.62"/>
    <s v="USD"/>
    <x v="8"/>
    <d v="2022-08-25T00:00:00"/>
    <s v="GL"/>
    <n v="11002665"/>
    <s v="LBR199"/>
    <s v="UNPBF"/>
    <s v="LBR199-1"/>
    <s v="LBR199 UNPBF - UNPBF"/>
    <s v="199.177.11"/>
    <s v="Program manager"/>
    <s v="UNPBF"/>
    <s v="2.1.0"/>
    <s v="International Program Staff"/>
    <s v="2.1"/>
    <s v="International Program Staff"/>
    <x v="5"/>
    <x v="5"/>
    <s v="R"/>
    <s v="Income &amp; Expenditure"/>
    <x v="0"/>
  </r>
  <r>
    <s v="48999"/>
    <s v="Re-allocated costs"/>
    <s v="Manager of Program Quality salary for August 2022"/>
    <n v="-435.44"/>
    <s v="USD"/>
    <x v="8"/>
    <d v="2022-08-25T00:00:00"/>
    <s v="GL"/>
    <n v="11002666"/>
    <s v="LBR199"/>
    <s v="UNPBF"/>
    <s v="LBR199-1"/>
    <s v="LBR199 UNPBF - UNPBF"/>
    <s v="199.179.11"/>
    <s v="Manager of Programma Quality"/>
    <s v="UNPBF"/>
    <s v="2.2.0"/>
    <s v="International Support Staff"/>
    <s v="2.2"/>
    <s v="International Support Staff"/>
    <x v="5"/>
    <x v="5"/>
    <s v="R"/>
    <s v="Income &amp; Expenditure"/>
    <x v="0"/>
  </r>
  <r>
    <s v="48999"/>
    <s v="Re-allocated costs"/>
    <s v="Manager of Operations salary for August 2022"/>
    <n v="2106.63"/>
    <s v="USD"/>
    <x v="8"/>
    <d v="2022-08-25T00:00:00"/>
    <s v="GL"/>
    <n v="11002667"/>
    <s v="LBR199"/>
    <s v="UNPBF"/>
    <s v="LBR199-1"/>
    <s v="LBR199 UNPBF - UNPBF"/>
    <s v="199.177.12"/>
    <s v="Country Director / MoO"/>
    <s v="UNPBF"/>
    <s v="2.2.0"/>
    <s v="International Support Staff"/>
    <s v="2.2"/>
    <s v="International Support Staff"/>
    <x v="5"/>
    <x v="5"/>
    <s v="R"/>
    <s v="Income &amp; Expenditure"/>
    <x v="0"/>
  </r>
  <r>
    <s v="48999"/>
    <s v="Re-allocated costs"/>
    <s v="Rev of  Country Director/PGM salary for August 2022"/>
    <n v="-2106.62"/>
    <s v="USD"/>
    <x v="8"/>
    <d v="2022-08-25T00:00:00"/>
    <s v="GL"/>
    <n v="11002671"/>
    <s v="LBR199"/>
    <s v="UNPBF"/>
    <s v="LBR199-1"/>
    <s v="LBR199 UNPBF - UNPBF"/>
    <s v="199.177.11"/>
    <s v="Program manager"/>
    <s v="UNPBF"/>
    <s v="2.1.0"/>
    <s v="International Program Staff"/>
    <s v="2.1"/>
    <s v="International Program Staff"/>
    <x v="5"/>
    <x v="5"/>
    <s v="R"/>
    <s v="Income &amp; Expenditure"/>
    <x v="0"/>
  </r>
  <r>
    <s v="48999"/>
    <s v="Re-allocated costs"/>
    <s v="Corr of  Country Director/PGM salary for August 2022"/>
    <n v="2106.62"/>
    <s v="USD"/>
    <x v="8"/>
    <d v="2022-08-25T00:00:00"/>
    <s v="GL"/>
    <n v="11002671"/>
    <s v="LBR199"/>
    <s v="UNPBF"/>
    <s v="LBR199-1"/>
    <s v="LBR199 UNPBF - UNPBF"/>
    <s v="199.177.12"/>
    <s v="Country Director / MoO"/>
    <s v="UNPBF"/>
    <s v="2.2.0"/>
    <s v="International Support Staff"/>
    <s v="2.2"/>
    <s v="International Support Staff"/>
    <x v="5"/>
    <x v="5"/>
    <s v="R"/>
    <s v="Income &amp; Expenditure"/>
    <x v="0"/>
  </r>
  <r>
    <s v="48999"/>
    <s v="Re-allocated costs"/>
    <s v="Consumables - Office supplies allocation for August 2022"/>
    <n v="233.49"/>
    <s v="USD"/>
    <x v="8"/>
    <d v="2022-08-26T00:00:00"/>
    <s v="GL"/>
    <n v="11002710"/>
    <s v="LBR199"/>
    <s v="UNPBF"/>
    <s v="LBR199-1"/>
    <s v="LBR199 UNPBF - UNPBF"/>
    <s v="199.178.15"/>
    <s v="Office Supplies"/>
    <s v="UNPBF"/>
    <s v="5.3.0"/>
    <s v="Consumables - Office supplies"/>
    <s v="5.3"/>
    <s v="Consumables - Office supplies"/>
    <x v="1"/>
    <x v="1"/>
    <s v="R"/>
    <s v="Income &amp; Expenditure"/>
    <x v="0"/>
  </r>
  <r>
    <s v="48999"/>
    <s v="Re-allocated costs"/>
    <s v="Communication, IT and subscription expenses allocation for August 2022"/>
    <n v="216.62"/>
    <s v="USD"/>
    <x v="8"/>
    <d v="2022-08-26T00:00:00"/>
    <s v="GL"/>
    <n v="11002711"/>
    <s v="LBR199"/>
    <s v="UNPBF"/>
    <s v="LBR199-1"/>
    <s v="LBR199 UNPBF - UNPBF"/>
    <s v="199.178.16"/>
    <s v="Communication IT costs"/>
    <s v="UNPBF"/>
    <s v="5.4.0"/>
    <s v="Communication, IT and subscription expenses"/>
    <s v="5.4"/>
    <s v="Communication, IT and subscription expenses"/>
    <x v="1"/>
    <x v="1"/>
    <s v="R"/>
    <s v="Income &amp; Expenditure"/>
    <x v="0"/>
  </r>
  <r>
    <s v="48999"/>
    <s v="Re-allocated costs"/>
    <s v="Financial Services (incl. Bank fees) allocation for August 2022"/>
    <n v="233.1"/>
    <s v="USD"/>
    <x v="8"/>
    <d v="2022-08-26T00:00:00"/>
    <s v="GL"/>
    <n v="11002712"/>
    <s v="LBR199"/>
    <s v="UNPBF"/>
    <s v="LBR199-1"/>
    <s v="LBR199 UNPBF - UNPBF"/>
    <s v="199.178.17"/>
    <s v="Bank Charges"/>
    <s v="UNPBF"/>
    <s v="6.7.0"/>
    <s v="Financial Services (incl. Bank fees)"/>
    <s v="6.7"/>
    <s v="Financial Services (incl. Bank fees)"/>
    <x v="2"/>
    <x v="2"/>
    <s v="R"/>
    <s v="Income &amp; Expenditure"/>
    <x v="0"/>
  </r>
  <r>
    <s v="48999"/>
    <s v="Re-allocated costs"/>
    <s v="Financial Services (incl. Bank fees) allocation for August 2022"/>
    <n v="233.1"/>
    <s v="USD"/>
    <x v="8"/>
    <d v="2022-08-26T00:00:00"/>
    <s v="GL"/>
    <n v="11002712"/>
    <s v="LBR199"/>
    <s v="UNPBF"/>
    <s v="LBR199-1"/>
    <s v="LBR199 UNPBF - UNPBF"/>
    <s v="199.178.19"/>
    <s v="Bank Transfer Fees"/>
    <s v="UNPBF"/>
    <s v="6.7.0"/>
    <s v="Financial Services (incl. Bank fees)"/>
    <s v="6.7"/>
    <s v="Financial Services (incl. Bank fees)"/>
    <x v="2"/>
    <x v="2"/>
    <s v="R"/>
    <s v="Income &amp; Expenditure"/>
    <x v="0"/>
  </r>
  <r>
    <s v="48999"/>
    <s v="Re-allocated costs"/>
    <s v="Reallocation of HQ Support cost - August 2022"/>
    <n v="63.26"/>
    <s v="USD"/>
    <x v="8"/>
    <d v="2022-08-26T00:00:00"/>
    <s v="GL"/>
    <n v="11002713"/>
    <s v="LBR199"/>
    <s v="UNPBF"/>
    <s v="LBR199-1"/>
    <s v="LBR199 UNPBF - UNPBF"/>
    <s v="199.178.18"/>
    <s v="Legal Services"/>
    <s v="UNPBF"/>
    <s v="6.6.0"/>
    <s v="Legal, registration and subscription fees"/>
    <s v="6.6"/>
    <s v="Legal, registration and subscription fees"/>
    <x v="2"/>
    <x v="2"/>
    <s v="R"/>
    <s v="Income &amp; Expenditure"/>
    <x v="0"/>
  </r>
  <r>
    <s v="48999"/>
    <s v="Re-allocated costs"/>
    <s v="Rev of # 11002710 Consumables - Office supplies allocation for August 2022"/>
    <n v="-233.49"/>
    <s v="USD"/>
    <x v="8"/>
    <d v="2022-08-26T00:00:00"/>
    <s v="GL"/>
    <n v="11003034"/>
    <s v="LBR199"/>
    <s v="UNPBF"/>
    <s v="LBR199-1"/>
    <s v="LBR199 UNPBF - UNPBF"/>
    <s v="199.178.15"/>
    <s v="Office Supplies"/>
    <s v="UNPBF"/>
    <s v="5.3.0"/>
    <s v="Consumables - Office supplies"/>
    <s v="5.3"/>
    <s v="Consumables - Office supplies"/>
    <x v="1"/>
    <x v="1"/>
    <s v="R"/>
    <s v="Income &amp; Expenditure"/>
    <x v="0"/>
  </r>
  <r>
    <s v="48999"/>
    <s v="Re-allocated costs"/>
    <s v="Corr of # 11002710 Consumables - Office supplies allocation for August 2022"/>
    <n v="233.49"/>
    <s v="USD"/>
    <x v="8"/>
    <d v="2022-08-26T00:00:00"/>
    <s v="GL"/>
    <n v="11003034"/>
    <s v="LBR199"/>
    <s v="UNPBF"/>
    <s v="LBR199-1"/>
    <s v="LBR199 UNPBF - UNPBF"/>
    <s v="199.2.2.2"/>
    <s v="Supervision appreciative inquiry visits women's groups"/>
    <s v="UNPBF"/>
    <s v="1.3.0"/>
    <s v="Services"/>
    <s v="1.3"/>
    <s v="Services"/>
    <x v="0"/>
    <x v="0"/>
    <s v="R"/>
    <s v="Income &amp; Expenditure"/>
    <x v="0"/>
  </r>
  <r>
    <s v="48999"/>
    <s v="Re-allocated costs"/>
    <s v="Reallocation Vehicle Costs - August 2022"/>
    <n v="808.35"/>
    <s v="USD"/>
    <x v="8"/>
    <d v="2022-08-29T00:00:00"/>
    <s v="GL"/>
    <n v="11002676"/>
    <s v="LBR199"/>
    <s v="UNPBF"/>
    <s v="LBR199-1"/>
    <s v="LBR199 UNPBF - UNPBF"/>
    <s v="199.995"/>
    <s v="Vehicle Running Costs"/>
    <s v="UNPBF"/>
    <s v="4.3.0"/>
    <s v="Vehicle running cost"/>
    <s v="4.3"/>
    <s v="Vehicle running cost"/>
    <x v="4"/>
    <x v="4"/>
    <s v="R"/>
    <s v="Income &amp; Expenditure"/>
    <x v="0"/>
  </r>
  <r>
    <s v="48999"/>
    <s v="Re-allocated costs"/>
    <s v="Rev of vehicle allocation"/>
    <n v="-808.35"/>
    <s v="USD"/>
    <x v="8"/>
    <d v="2022-08-29T00:00:00"/>
    <s v="GL"/>
    <n v="11002727"/>
    <s v="LBR199"/>
    <s v="UNPBF"/>
    <s v="LBR199-1"/>
    <s v="LBR199 UNPBF - UNPBF"/>
    <s v="199.995"/>
    <s v="Vehicle Running Costs"/>
    <s v="UNPBF"/>
    <s v="4.3.0"/>
    <s v="Vehicle running cost"/>
    <s v="4.3"/>
    <s v="Vehicle running cost"/>
    <x v="4"/>
    <x v="4"/>
    <s v="R"/>
    <s v="Income &amp; Expenditure"/>
    <x v="0"/>
  </r>
  <r>
    <s v="48999"/>
    <s v="Re-allocated costs"/>
    <s v="Reallocation Vehicle Costs - September 2022 Fuel &amp; Maint"/>
    <n v="6.8"/>
    <s v="USD"/>
    <x v="19"/>
    <d v="2022-09-29T00:00:00"/>
    <s v="GL"/>
    <n v="11002795"/>
    <s v="LBR199"/>
    <s v="UNPBF"/>
    <s v="LBR199-1"/>
    <s v="LBR199 UNPBF - UNPBF"/>
    <s v="199.995"/>
    <s v="Vehicle Running Costs"/>
    <s v="UNPBF"/>
    <s v="4.3.0"/>
    <s v="Vehicle running cost"/>
    <s v="4.3"/>
    <s v="Vehicle running cost"/>
    <x v="4"/>
    <x v="4"/>
    <s v="R"/>
    <s v="Income &amp; Expenditure"/>
    <x v="0"/>
  </r>
  <r>
    <s v="48901"/>
    <s v="Costs local partners"/>
    <s v="Report ABIC Q1 2021 - LBR199"/>
    <n v="140"/>
    <s v="USD"/>
    <x v="3"/>
    <d v="2021-03-30T00:00:00"/>
    <s v="GL"/>
    <n v="11000605"/>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Report ABIC Q1 2021 - LBR199"/>
    <n v="400"/>
    <s v="USD"/>
    <x v="3"/>
    <d v="2021-03-30T00:00:00"/>
    <s v="GL"/>
    <n v="11000605"/>
    <s v="LBR199"/>
    <s v="UNPBF"/>
    <s v="LBR199-1"/>
    <s v="LBR199 UNPBF - UNPBF"/>
    <s v="199.179.2"/>
    <s v="Monitoring Budget"/>
    <s v="UNPBF"/>
    <s v="1.6.0"/>
    <s v="Local Partner Support Costs"/>
    <s v="1.6"/>
    <s v="Local Partner Support Costs"/>
    <x v="0"/>
    <x v="0"/>
    <s v="R"/>
    <s v="Income &amp; Expenditure"/>
    <x v="1"/>
  </r>
  <r>
    <s v="48901"/>
    <s v="Costs local partners"/>
    <s v="Report ABIC Q1 2021 - LBR199"/>
    <n v="581.70000000000005"/>
    <s v="USD"/>
    <x v="3"/>
    <d v="2021-03-30T00:00:00"/>
    <s v="GL"/>
    <n v="11000605"/>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Report ABIC Q1 2021 - LBR199"/>
    <n v="581.70000000000005"/>
    <s v="USD"/>
    <x v="3"/>
    <d v="2021-03-30T00:00:00"/>
    <s v="GL"/>
    <n v="11000605"/>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Report ABIC Q1 2021 - LBR199"/>
    <n v="581.70000000000005"/>
    <s v="USD"/>
    <x v="3"/>
    <d v="2021-03-30T00:00:00"/>
    <s v="GL"/>
    <n v="11000605"/>
    <s v="LBR199"/>
    <s v="UNPBF"/>
    <s v="LBR199-1"/>
    <s v="LBR199 UNPBF - UNPBF"/>
    <s v="199.1.1.2"/>
    <s v="Introductory meetings with local women groups and recruitment of Women Mediators"/>
    <s v="UNPBF"/>
    <s v="1.6.0"/>
    <s v="Local Partner Support Costs"/>
    <s v="1.6"/>
    <s v="Local Partner Support Costs"/>
    <x v="0"/>
    <x v="0"/>
    <s v="R"/>
    <s v="Income &amp; Expenditure"/>
    <x v="1"/>
  </r>
  <r>
    <s v="48901"/>
    <s v="Costs local partners"/>
    <s v="Report ABIC Q1 2021 - LBR199"/>
    <n v="581.70000000000005"/>
    <s v="USD"/>
    <x v="3"/>
    <d v="2021-03-30T00:00:00"/>
    <s v="GL"/>
    <n v="11000605"/>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Report ABIC Q1 2021 - LBR199"/>
    <n v="581.70000000000005"/>
    <s v="USD"/>
    <x v="3"/>
    <d v="2021-03-30T00:00:00"/>
    <s v="GL"/>
    <n v="11000605"/>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Report ABIC Q1 2021 - LBR199"/>
    <n v="581.70000000000005"/>
    <s v="USD"/>
    <x v="3"/>
    <d v="2021-03-30T00:00:00"/>
    <s v="GL"/>
    <n v="11000605"/>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Report ABIC Q1 2021 - LBR199"/>
    <n v="1163.4000000000001"/>
    <s v="USD"/>
    <x v="3"/>
    <d v="2021-03-30T00:00:00"/>
    <s v="GL"/>
    <n v="11000605"/>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Report ABIC Q1 2021 - LBR199"/>
    <n v="1163.4000000000001"/>
    <s v="USD"/>
    <x v="3"/>
    <d v="2021-03-30T00:00:00"/>
    <s v="GL"/>
    <n v="11000605"/>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Report ABIC Q1 2021 - LBR199"/>
    <n v="1449.14"/>
    <s v="USD"/>
    <x v="3"/>
    <d v="2021-03-30T00:00:00"/>
    <s v="GL"/>
    <n v="11000605"/>
    <s v="LBR199"/>
    <s v="UNPBF"/>
    <s v="LBR199-1"/>
    <s v="LBR199 UNPBF - UNPBF"/>
    <s v="199.8.1"/>
    <s v="Administration / AKV Partner"/>
    <s v="UNPBF"/>
    <s v="1.6.0"/>
    <s v="Local Partner Support Costs"/>
    <s v="1.6"/>
    <s v="Local Partner Support Costs"/>
    <x v="0"/>
    <x v="0"/>
    <s v="R"/>
    <s v="Income &amp; Expenditure"/>
    <x v="1"/>
  </r>
  <r>
    <s v="48901"/>
    <s v="Costs local partners"/>
    <s v="Report ABIC Q1 2021 - LBR199"/>
    <n v="2140"/>
    <s v="USD"/>
    <x v="3"/>
    <d v="2021-03-30T00:00:00"/>
    <s v="GL"/>
    <n v="11000605"/>
    <s v="LBR199"/>
    <s v="UNPBF"/>
    <s v="LBR199-1"/>
    <s v="LBR199 UNPBF - UNPBF"/>
    <s v="199.177.2"/>
    <s v="Additional Personnel Costs"/>
    <s v="UNPBF"/>
    <s v="1.6.0"/>
    <s v="Local Partner Support Costs"/>
    <s v="1.6"/>
    <s v="Local Partner Support Costs"/>
    <x v="0"/>
    <x v="0"/>
    <s v="R"/>
    <s v="Income &amp; Expenditure"/>
    <x v="1"/>
  </r>
  <r>
    <s v="48901"/>
    <s v="Costs local partners"/>
    <s v="Report ABIC Q1 2021 - LBR199"/>
    <n v="12205"/>
    <s v="USD"/>
    <x v="3"/>
    <d v="2021-03-30T00:00:00"/>
    <s v="GL"/>
    <n v="11000605"/>
    <s v="LBR199"/>
    <s v="UNPBF"/>
    <s v="LBR199-1"/>
    <s v="LBR199 UNPBF - UNPBF"/>
    <s v="199.178.2"/>
    <s v="Additional Operational Costs"/>
    <s v="UNPBF"/>
    <s v="1.6.0"/>
    <s v="Local Partner Support Costs"/>
    <s v="1.6"/>
    <s v="Local Partner Support Costs"/>
    <x v="0"/>
    <x v="0"/>
    <s v="R"/>
    <s v="Income &amp; Expenditure"/>
    <x v="1"/>
  </r>
  <r>
    <s v="48901"/>
    <s v="Costs local partners"/>
    <s v="Materials on women mediators breaking stereotypes by working to ensure peace in the counties"/>
    <n v="85"/>
    <s v="USD"/>
    <x v="11"/>
    <d v="2021-07-28T00:00:00"/>
    <s v="BI"/>
    <n v="50000202"/>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Training includes practical requisite skills to successfully undertake peer to peer peace engagements by females / males"/>
    <n v="89.86"/>
    <s v="USD"/>
    <x v="11"/>
    <d v="2021-07-28T00:00:00"/>
    <s v="BI"/>
    <n v="50000202"/>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Women and conflicting political actors record messages to promote peace in counties"/>
    <n v="546.08000000000004"/>
    <s v="USD"/>
    <x v="11"/>
    <d v="2021-07-28T00:00:00"/>
    <s v="BI"/>
    <n v="50000202"/>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Female and male youth engage  on how to promote peace with one another in counties"/>
    <n v="592.16999999999996"/>
    <s v="USD"/>
    <x v="11"/>
    <d v="2021-07-28T00:00:00"/>
    <s v="BI"/>
    <n v="50000202"/>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Women march on streets to demand peace in the counties from all political actors"/>
    <n v="688.06"/>
    <s v="USD"/>
    <x v="11"/>
    <d v="2021-07-28T00:00:00"/>
    <s v="BI"/>
    <n v="50000202"/>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Engagements with grassroots women groups in counties to plan women peace activities"/>
    <n v="873.73"/>
    <s v="USD"/>
    <x v="11"/>
    <d v="2021-07-28T00:00:00"/>
    <s v="BI"/>
    <n v="50000202"/>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MEAL Officers, Monitoring Activities, Accountability systems, Baseline, midterm evaluation"/>
    <n v="1200.01"/>
    <s v="USD"/>
    <x v="11"/>
    <d v="2021-07-28T00:00:00"/>
    <s v="BI"/>
    <n v="50000202"/>
    <s v="LBR199"/>
    <s v="UNPBF"/>
    <s v="LBR199-1"/>
    <s v="LBR199 UNPBF - UNPBF"/>
    <s v="199.179.2"/>
    <s v="Monitoring Budget"/>
    <s v="UNPBF"/>
    <s v="1.6.0"/>
    <s v="Local Partner Support Costs"/>
    <s v="1.6"/>
    <s v="Local Partner Support Costs"/>
    <x v="0"/>
    <x v="0"/>
    <s v="R"/>
    <s v="Income &amp; Expenditure"/>
    <x v="1"/>
  </r>
  <r>
    <s v="48901"/>
    <s v="Costs local partners"/>
    <s v="Youth groups have equal focus and representation of females and males; training materials have practical exercises that reflect gender"/>
    <n v="1995.3"/>
    <s v="USD"/>
    <x v="11"/>
    <d v="2021-07-28T00:00:00"/>
    <s v="BI"/>
    <n v="50000202"/>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Continuous capacity building on new gender tools and skills introduced to mediation that works within local context"/>
    <n v="2738.1"/>
    <s v="USD"/>
    <x v="11"/>
    <d v="2021-07-28T00:00:00"/>
    <s v="BI"/>
    <n v="50000202"/>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Local per diem to enable women participate in training"/>
    <n v="2738.1"/>
    <s v="USD"/>
    <x v="11"/>
    <d v="2021-07-28T00:00:00"/>
    <s v="BI"/>
    <n v="50000202"/>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Mediation trainers with practical exercises that reflect gender"/>
    <n v="2848.1"/>
    <s v="USD"/>
    <x v="11"/>
    <d v="2021-07-28T00:00:00"/>
    <s v="BI"/>
    <n v="50000202"/>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Women led inception meetings with conflicting actors, majority of whom are men"/>
    <n v="3184.18"/>
    <s v="USD"/>
    <x v="11"/>
    <d v="2021-07-28T00:00:00"/>
    <s v="BI"/>
    <n v="50000202"/>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Women continue to engage with political actors"/>
    <n v="3196.81"/>
    <s v="USD"/>
    <x v="11"/>
    <d v="2021-07-28T00:00:00"/>
    <s v="BI"/>
    <n v="50000202"/>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Participants are women groups with core focus on gendered mediation"/>
    <n v="4403.1000000000004"/>
    <s v="USD"/>
    <x v="11"/>
    <d v="2021-07-28T00:00:00"/>
    <s v="BI"/>
    <n v="50000202"/>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Training includes requisite skills to successfully convene mediation dialogues by women"/>
    <n v="5476.2"/>
    <s v="USD"/>
    <x v="11"/>
    <d v="2021-07-28T00:00:00"/>
    <s v="BI"/>
    <n v="50000202"/>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Salary related costs for support staff"/>
    <n v="8560"/>
    <s v="USD"/>
    <x v="11"/>
    <d v="2021-07-28T00:00:00"/>
    <s v="BI"/>
    <n v="50000202"/>
    <s v="LBR199"/>
    <s v="UNPBF"/>
    <s v="LBR199-1"/>
    <s v="LBR199 UNPBF - UNPBF"/>
    <s v="199.177.2"/>
    <s v="Additional Personnel Costs"/>
    <s v="UNPBF"/>
    <s v="1.6.0"/>
    <s v="Local Partner Support Costs"/>
    <s v="1.6"/>
    <s v="Local Partner Support Costs"/>
    <x v="0"/>
    <x v="0"/>
    <s v="R"/>
    <s v="Income &amp; Expenditure"/>
    <x v="1"/>
  </r>
  <r>
    <s v="48901"/>
    <s v="Costs local partners"/>
    <s v="Women led mediation and peace dialogues with women and men conflicting political actors"/>
    <n v="11481.2"/>
    <s v="USD"/>
    <x v="11"/>
    <d v="2021-07-28T00:00:00"/>
    <s v="BI"/>
    <n v="50000202"/>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Project Vehicle, Motorcycles, Office Rent, operational running costs, consumables, maintenance, laptops, furniture, banking and legal fees"/>
    <n v="48923.1"/>
    <s v="USD"/>
    <x v="11"/>
    <d v="2021-07-28T00:00:00"/>
    <s v="BI"/>
    <n v="50000202"/>
    <s v="LBR199"/>
    <s v="UNPBF"/>
    <s v="LBR199-1"/>
    <s v="LBR199 UNPBF - UNPBF"/>
    <s v="199.178.2"/>
    <s v="Additional Operational Costs"/>
    <s v="UNPBF"/>
    <s v="1.6.0"/>
    <s v="Local Partner Support Costs"/>
    <s v="1.6"/>
    <s v="Local Partner Support Costs"/>
    <x v="0"/>
    <x v="0"/>
    <s v="R"/>
    <s v="Income &amp; Expenditure"/>
    <x v="1"/>
  </r>
  <r>
    <s v="48901"/>
    <s v="Costs local partners"/>
    <s v="Project Vehicle, Motorcycles, Office Rent, operational running costs, consumables, maintenance, laptops, furniture, banking and legal fees"/>
    <n v="-48923.1"/>
    <s v="USD"/>
    <x v="11"/>
    <d v="2021-07-28T00:00:00"/>
    <s v="BI"/>
    <n v="50000235"/>
    <s v="LBR199"/>
    <s v="UNPBF"/>
    <s v="LBR199-1"/>
    <s v="LBR199 UNPBF - UNPBF"/>
    <s v="199.178.2"/>
    <s v="Additional Operational Costs"/>
    <s v="UNPBF"/>
    <s v="1.6.0"/>
    <s v="Local Partner Support Costs"/>
    <s v="1.6"/>
    <s v="Local Partner Support Costs"/>
    <x v="0"/>
    <x v="0"/>
    <s v="R"/>
    <s v="Income &amp; Expenditure"/>
    <x v="1"/>
  </r>
  <r>
    <s v="48901"/>
    <s v="Costs local partners"/>
    <s v="Women led mediation and peace dialogues with women and men conflicting political actors"/>
    <n v="-11481.2"/>
    <s v="USD"/>
    <x v="11"/>
    <d v="2021-07-28T00:00:00"/>
    <s v="BI"/>
    <n v="50000235"/>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Salary related costs for support staff"/>
    <n v="-8560"/>
    <s v="USD"/>
    <x v="11"/>
    <d v="2021-07-28T00:00:00"/>
    <s v="BI"/>
    <n v="50000235"/>
    <s v="LBR199"/>
    <s v="UNPBF"/>
    <s v="LBR199-1"/>
    <s v="LBR199 UNPBF - UNPBF"/>
    <s v="199.177.2"/>
    <s v="Additional Personnel Costs"/>
    <s v="UNPBF"/>
    <s v="1.6.0"/>
    <s v="Local Partner Support Costs"/>
    <s v="1.6"/>
    <s v="Local Partner Support Costs"/>
    <x v="0"/>
    <x v="0"/>
    <s v="R"/>
    <s v="Income &amp; Expenditure"/>
    <x v="1"/>
  </r>
  <r>
    <s v="48901"/>
    <s v="Costs local partners"/>
    <s v="Training includes requisite skills to successfully convene mediation dialogues by women"/>
    <n v="-5476.2"/>
    <s v="USD"/>
    <x v="11"/>
    <d v="2021-07-28T00:00:00"/>
    <s v="BI"/>
    <n v="50000235"/>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Participants are women groups with core focus on gendered mediation"/>
    <n v="-4403.1000000000004"/>
    <s v="USD"/>
    <x v="11"/>
    <d v="2021-07-28T00:00:00"/>
    <s v="BI"/>
    <n v="50000235"/>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Women continue to engage with political actors"/>
    <n v="-3196.81"/>
    <s v="USD"/>
    <x v="11"/>
    <d v="2021-07-28T00:00:00"/>
    <s v="BI"/>
    <n v="50000235"/>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Women led inception meetings with conflicting actors, majority of whom are men"/>
    <n v="-3184.18"/>
    <s v="USD"/>
    <x v="11"/>
    <d v="2021-07-28T00:00:00"/>
    <s v="BI"/>
    <n v="50000235"/>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Mediation trainers with practical exercises that reflect gender"/>
    <n v="-2848.1"/>
    <s v="USD"/>
    <x v="11"/>
    <d v="2021-07-28T00:00:00"/>
    <s v="BI"/>
    <n v="50000235"/>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Continuous capacity building on new gender tools and skills introduced to mediation that works within local context"/>
    <n v="-2738.1"/>
    <s v="USD"/>
    <x v="11"/>
    <d v="2021-07-28T00:00:00"/>
    <s v="BI"/>
    <n v="50000235"/>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Local per diem to enable women participate in training"/>
    <n v="-2738.1"/>
    <s v="USD"/>
    <x v="11"/>
    <d v="2021-07-28T00:00:00"/>
    <s v="BI"/>
    <n v="50000235"/>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Youth groups have equal focus and representation of females and males; training materials have practical exercises that reflect gender"/>
    <n v="-1995.3"/>
    <s v="USD"/>
    <x v="11"/>
    <d v="2021-07-28T00:00:00"/>
    <s v="BI"/>
    <n v="50000235"/>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MEAL Officers, Monitoring Activities, Accountability systems, Baseline, midterm evaluation"/>
    <n v="-1200.01"/>
    <s v="USD"/>
    <x v="11"/>
    <d v="2021-07-28T00:00:00"/>
    <s v="BI"/>
    <n v="50000235"/>
    <s v="LBR199"/>
    <s v="UNPBF"/>
    <s v="LBR199-1"/>
    <s v="LBR199 UNPBF - UNPBF"/>
    <s v="199.179.2"/>
    <s v="Monitoring Budget"/>
    <s v="UNPBF"/>
    <s v="1.6.0"/>
    <s v="Local Partner Support Costs"/>
    <s v="1.6"/>
    <s v="Local Partner Support Costs"/>
    <x v="0"/>
    <x v="0"/>
    <s v="R"/>
    <s v="Income &amp; Expenditure"/>
    <x v="1"/>
  </r>
  <r>
    <s v="48901"/>
    <s v="Costs local partners"/>
    <s v="Engagements with grassroots women groups in counties to plan women peace activities"/>
    <n v="-873.73"/>
    <s v="USD"/>
    <x v="11"/>
    <d v="2021-07-28T00:00:00"/>
    <s v="BI"/>
    <n v="50000235"/>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Women march on streets to demand peace in the counties from all political actors"/>
    <n v="-688.06"/>
    <s v="USD"/>
    <x v="11"/>
    <d v="2021-07-28T00:00:00"/>
    <s v="BI"/>
    <n v="50000235"/>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Female and male youth engage  on how to promote peace with one another in counties"/>
    <n v="-592.16999999999996"/>
    <s v="USD"/>
    <x v="11"/>
    <d v="2021-07-28T00:00:00"/>
    <s v="BI"/>
    <n v="50000235"/>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Women and conflicting political actors record messages to promote peace in counties"/>
    <n v="-546.08000000000004"/>
    <s v="USD"/>
    <x v="11"/>
    <d v="2021-07-28T00:00:00"/>
    <s v="BI"/>
    <n v="50000235"/>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Training includes practical requisite skills to successfully undertake peer to peer peace engagements by females / males"/>
    <n v="-89.86"/>
    <s v="USD"/>
    <x v="11"/>
    <d v="2021-07-28T00:00:00"/>
    <s v="BI"/>
    <n v="50000235"/>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Materials on women mediators breaking stereotypes by working to ensure peace in the counties"/>
    <n v="-85"/>
    <s v="USD"/>
    <x v="11"/>
    <d v="2021-07-28T00:00:00"/>
    <s v="BI"/>
    <n v="50000235"/>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Materials on women mediators breaking stereotypes by working to ensure peace in the counties"/>
    <n v="85"/>
    <s v="USD"/>
    <x v="11"/>
    <d v="2021-07-28T00:00:00"/>
    <s v="BI"/>
    <n v="50000236"/>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Training includes practical requisite skills to successfully undertake peer to peer peace engagements by females / males"/>
    <n v="89.86"/>
    <s v="USD"/>
    <x v="11"/>
    <d v="2021-07-28T00:00:00"/>
    <s v="BI"/>
    <n v="50000236"/>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Women and conflicting political actors record messages to promote peace in counties"/>
    <n v="546.08000000000004"/>
    <s v="USD"/>
    <x v="11"/>
    <d v="2021-07-28T00:00:00"/>
    <s v="BI"/>
    <n v="50000236"/>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Female and male youth engage  on how to promote peace with one another in counties"/>
    <n v="592.16999999999996"/>
    <s v="USD"/>
    <x v="11"/>
    <d v="2021-07-28T00:00:00"/>
    <s v="BI"/>
    <n v="50000236"/>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Women march on streets to demand peace in the counties from all political actors"/>
    <n v="688.06"/>
    <s v="USD"/>
    <x v="11"/>
    <d v="2021-07-28T00:00:00"/>
    <s v="BI"/>
    <n v="50000236"/>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Engagements with grassroots women groups in counties to plan women peace activities"/>
    <n v="873.73"/>
    <s v="USD"/>
    <x v="11"/>
    <d v="2021-07-28T00:00:00"/>
    <s v="BI"/>
    <n v="50000236"/>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MEAL Officers, Monitoring Activities, Accountability systems, Baseline, midterm evaluation"/>
    <n v="1200"/>
    <s v="USD"/>
    <x v="11"/>
    <d v="2021-07-28T00:00:00"/>
    <s v="BI"/>
    <n v="50000236"/>
    <s v="LBR199"/>
    <s v="UNPBF"/>
    <s v="LBR199-1"/>
    <s v="LBR199 UNPBF - UNPBF"/>
    <s v="199.179.2"/>
    <s v="Monitoring Budget"/>
    <s v="UNPBF"/>
    <s v="1.6.0"/>
    <s v="Local Partner Support Costs"/>
    <s v="1.6"/>
    <s v="Local Partner Support Costs"/>
    <x v="0"/>
    <x v="0"/>
    <s v="R"/>
    <s v="Income &amp; Expenditure"/>
    <x v="1"/>
  </r>
  <r>
    <s v="48901"/>
    <s v="Costs local partners"/>
    <s v="Youth groups have equal focus and representation of females and males; training materials have practical exercises that reflect gender"/>
    <n v="1995.3"/>
    <s v="USD"/>
    <x v="11"/>
    <d v="2021-07-28T00:00:00"/>
    <s v="BI"/>
    <n v="50000236"/>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Continuous capacity building on new gender tools and skills introduced to mediation that works within local context"/>
    <n v="2738.1"/>
    <s v="USD"/>
    <x v="11"/>
    <d v="2021-07-28T00:00:00"/>
    <s v="BI"/>
    <n v="50000236"/>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Local per diem to enable women participate in training"/>
    <n v="2738.1"/>
    <s v="USD"/>
    <x v="11"/>
    <d v="2021-07-28T00:00:00"/>
    <s v="BI"/>
    <n v="50000236"/>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Mediation trainers with practical exercises that reflect gender"/>
    <n v="2848.1"/>
    <s v="USD"/>
    <x v="11"/>
    <d v="2021-07-28T00:00:00"/>
    <s v="BI"/>
    <n v="50000236"/>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Women led inception meetings with conflicting actors, majority of whom are men"/>
    <n v="3184.18"/>
    <s v="USD"/>
    <x v="11"/>
    <d v="2021-07-28T00:00:00"/>
    <s v="BI"/>
    <n v="50000236"/>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Women continue to engage with political actors"/>
    <n v="3196.81"/>
    <s v="USD"/>
    <x v="11"/>
    <d v="2021-07-28T00:00:00"/>
    <s v="BI"/>
    <n v="50000236"/>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Participants are women groups with core focus on gendered mediation"/>
    <n v="4403.1000000000004"/>
    <s v="USD"/>
    <x v="11"/>
    <d v="2021-07-28T00:00:00"/>
    <s v="BI"/>
    <n v="50000236"/>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Training includes requisite skills to successfully convene mediation dialogues by women"/>
    <n v="5476.2"/>
    <s v="USD"/>
    <x v="11"/>
    <d v="2021-07-28T00:00:00"/>
    <s v="BI"/>
    <n v="50000236"/>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Salary related costs for support staff"/>
    <n v="8560"/>
    <s v="USD"/>
    <x v="11"/>
    <d v="2021-07-28T00:00:00"/>
    <s v="BI"/>
    <n v="50000236"/>
    <s v="LBR199"/>
    <s v="UNPBF"/>
    <s v="LBR199-1"/>
    <s v="LBR199 UNPBF - UNPBF"/>
    <s v="199.177.2"/>
    <s v="Additional Personnel Costs"/>
    <s v="UNPBF"/>
    <s v="1.6.0"/>
    <s v="Local Partner Support Costs"/>
    <s v="1.6"/>
    <s v="Local Partner Support Costs"/>
    <x v="0"/>
    <x v="0"/>
    <s v="R"/>
    <s v="Income &amp; Expenditure"/>
    <x v="1"/>
  </r>
  <r>
    <s v="48901"/>
    <s v="Costs local partners"/>
    <s v="Women led mediation and peace dialogues with women and men conflicting political actors"/>
    <n v="11481.2"/>
    <s v="USD"/>
    <x v="11"/>
    <d v="2021-07-28T00:00:00"/>
    <s v="BI"/>
    <n v="50000236"/>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Project Vehicle, Motorcycles, Office Rent, operational running costs, consumables, maintenance, laptops, furniture, banking and legal fees"/>
    <n v="48923.1"/>
    <s v="USD"/>
    <x v="11"/>
    <d v="2021-07-28T00:00:00"/>
    <s v="BI"/>
    <n v="50000236"/>
    <s v="LBR199"/>
    <s v="UNPBF"/>
    <s v="LBR199-1"/>
    <s v="LBR199 UNPBF - UNPBF"/>
    <s v="199.178.2"/>
    <s v="Additional Operational Costs"/>
    <s v="UNPBF"/>
    <s v="1.6.0"/>
    <s v="Local Partner Support Costs"/>
    <s v="1.6"/>
    <s v="Local Partner Support Costs"/>
    <x v="0"/>
    <x v="0"/>
    <s v="R"/>
    <s v="Income &amp; Expenditure"/>
    <x v="1"/>
  </r>
  <r>
    <s v="48901"/>
    <s v="Costs local partners"/>
    <s v="Communication and visibility actions"/>
    <n v="85"/>
    <s v="USD"/>
    <x v="14"/>
    <d v="2021-09-29T00:00:00"/>
    <s v="BI"/>
    <n v="50000219"/>
    <s v="LBR199"/>
    <s v="UNPBF"/>
    <s v="LBR199-1"/>
    <s v="LBR199 UNPBF - UNPBF"/>
    <s v="199.1.1.4"/>
    <s v="Communication and visibility actions"/>
    <s v="UNPBF"/>
    <s v="1.6.0"/>
    <s v="Local Partner Support Costs"/>
    <s v="1.6"/>
    <s v="Local Partner Support Costs"/>
    <x v="0"/>
    <x v="0"/>
    <s v="R"/>
    <s v="Income &amp; Expenditure"/>
    <x v="1"/>
  </r>
  <r>
    <s v="48901"/>
    <s v="Costs local partners"/>
    <s v="MEAL Officers, Monitoring Activities, Accountability systems, Baseline"/>
    <n v="1200"/>
    <s v="USD"/>
    <x v="14"/>
    <d v="2021-09-29T00:00:00"/>
    <s v="BI"/>
    <n v="50000219"/>
    <s v="LBR199"/>
    <s v="UNPBF"/>
    <s v="LBR199-1"/>
    <s v="LBR199 UNPBF - UNPBF"/>
    <s v="199.179.2"/>
    <s v="Monitoring Budget"/>
    <s v="UNPBF"/>
    <s v="1.6.0"/>
    <s v="Local Partner Support Costs"/>
    <s v="1.6"/>
    <s v="Local Partner Support Costs"/>
    <x v="0"/>
    <x v="0"/>
    <s v="R"/>
    <s v="Income &amp; Expenditure"/>
    <x v="1"/>
  </r>
  <r>
    <s v="48901"/>
    <s v="Costs local partners"/>
    <s v="Coordination of Women’s Marches for post elections peace"/>
    <n v="1948.07"/>
    <s v="USD"/>
    <x v="14"/>
    <d v="2021-09-29T00:00:00"/>
    <s v="BI"/>
    <n v="50000219"/>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Training of youth groups and peace monitors in conflict resolution"/>
    <n v="2719.86"/>
    <s v="USD"/>
    <x v="14"/>
    <d v="2021-09-29T00:00:00"/>
    <s v="BI"/>
    <n v="50000219"/>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Recording and dissemination of peace messages"/>
    <n v="3246.08"/>
    <s v="USD"/>
    <x v="14"/>
    <d v="2021-09-29T00:00:00"/>
    <s v="BI"/>
    <n v="50000219"/>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Consultative meetings with women’s groups in communities"/>
    <n v="3453.73"/>
    <s v="USD"/>
    <x v="14"/>
    <d v="2021-09-29T00:00:00"/>
    <s v="BI"/>
    <n v="50000219"/>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Youth peer to peer peace engagements in communities"/>
    <n v="4067.17"/>
    <s v="USD"/>
    <x v="14"/>
    <d v="2021-09-29T00:00:00"/>
    <s v="BI"/>
    <n v="50000219"/>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Refresher training for women mediators on Track II Mediation"/>
    <n v="4273.3999999999996"/>
    <s v="USD"/>
    <x v="14"/>
    <d v="2021-09-29T00:00:00"/>
    <s v="BI"/>
    <n v="50000219"/>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Transportation for women mediators during training"/>
    <n v="4273.3999999999996"/>
    <s v="USD"/>
    <x v="14"/>
    <d v="2021-09-29T00:00:00"/>
    <s v="BI"/>
    <n v="50000219"/>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Selection of youth groups, and development and printing of training materials"/>
    <n v="4295.3"/>
    <s v="USD"/>
    <x v="14"/>
    <d v="2021-09-29T00:00:00"/>
    <s v="BI"/>
    <n v="50000219"/>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Contacting and independent consultative meetings with political actors and other relevant stakeholders"/>
    <n v="4719.4799999999996"/>
    <s v="USD"/>
    <x v="14"/>
    <d v="2021-09-29T00:00:00"/>
    <s v="BI"/>
    <n v="50000219"/>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Networking and follow up activities with political actors"/>
    <n v="5572.11"/>
    <s v="USD"/>
    <x v="14"/>
    <d v="2021-09-29T00:00:00"/>
    <s v="BI"/>
    <n v="50000219"/>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Selection and contracting Conflict Mediation Trainers"/>
    <n v="5808.4"/>
    <s v="USD"/>
    <x v="14"/>
    <d v="2021-09-29T00:00:00"/>
    <s v="BI"/>
    <n v="50000219"/>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Introductory meetings with local women groups and recruitment of Women Mediators"/>
    <n v="6733.4"/>
    <s v="USD"/>
    <x v="14"/>
    <d v="2021-09-29T00:00:00"/>
    <s v="BI"/>
    <n v="50000219"/>
    <s v="LBR199"/>
    <s v="UNPBF"/>
    <s v="LBR199-1"/>
    <s v="LBR199 UNPBF - UNPBF"/>
    <s v="199.1.1.2"/>
    <s v="Introductory meetings with local women groups and recruitment of Women Mediators"/>
    <s v="UNPBF"/>
    <s v="1.6.0"/>
    <s v="Local Partner Support Costs"/>
    <s v="1.6"/>
    <s v="Local Partner Support Costs"/>
    <x v="0"/>
    <x v="0"/>
    <s v="R"/>
    <s v="Income &amp; Expenditure"/>
    <x v="1"/>
  </r>
  <r>
    <s v="48901"/>
    <s v="Costs local partners"/>
    <s v="Training of women mediators on the WSR methodology and Track II Mediation"/>
    <n v="8546.7999999999993"/>
    <s v="USD"/>
    <x v="14"/>
    <d v="2021-09-29T00:00:00"/>
    <s v="BI"/>
    <n v="50000219"/>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Support Staff (Country Director, Programme Manager, Finance &amp; Operations Staff)"/>
    <n v="12040"/>
    <s v="USD"/>
    <x v="14"/>
    <d v="2021-09-29T00:00:00"/>
    <s v="BI"/>
    <n v="50000219"/>
    <s v="LBR199"/>
    <s v="UNPBF"/>
    <s v="LBR199-1"/>
    <s v="LBR199 UNPBF - UNPBF"/>
    <s v="199.177.2"/>
    <s v="Additional Personnel Costs"/>
    <s v="UNPBF"/>
    <s v="1.6.0"/>
    <s v="Local Partner Support Costs"/>
    <s v="1.6"/>
    <s v="Local Partner Support Costs"/>
    <x v="0"/>
    <x v="0"/>
    <s v="R"/>
    <s v="Income &amp; Expenditure"/>
    <x v="1"/>
  </r>
  <r>
    <s v="48901"/>
    <s v="Costs local partners"/>
    <s v="Women’s Mediation Dialogues with political actors"/>
    <n v="16651.8"/>
    <s v="USD"/>
    <x v="14"/>
    <d v="2021-09-29T00:00:00"/>
    <s v="BI"/>
    <n v="50000219"/>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Office Running Costs, Bank &amp; Legal Fees"/>
    <n v="57419.49"/>
    <s v="USD"/>
    <x v="14"/>
    <d v="2021-09-29T00:00:00"/>
    <s v="BI"/>
    <n v="50000219"/>
    <s v="LBR199"/>
    <s v="UNPBF"/>
    <s v="LBR199-1"/>
    <s v="LBR199 UNPBF - UNPBF"/>
    <s v="199.178.2"/>
    <s v="Additional Operational Costs"/>
    <s v="UNPBF"/>
    <s v="1.6.0"/>
    <s v="Local Partner Support Costs"/>
    <s v="1.6"/>
    <s v="Local Partner Support Costs"/>
    <x v="0"/>
    <x v="0"/>
    <s v="R"/>
    <s v="Income &amp; Expenditure"/>
    <x v="1"/>
  </r>
  <r>
    <s v="48901"/>
    <s v="Costs local partners"/>
    <s v="Office Running Costs, Bank &amp; Legal Fees"/>
    <n v="-57419.49"/>
    <s v="USD"/>
    <x v="14"/>
    <d v="2021-09-29T00:00:00"/>
    <s v="BI"/>
    <n v="50000241"/>
    <s v="LBR199"/>
    <s v="UNPBF"/>
    <s v="LBR199-1"/>
    <s v="LBR199 UNPBF - UNPBF"/>
    <s v="199.178.2"/>
    <s v="Additional Operational Costs"/>
    <s v="UNPBF"/>
    <s v="1.6.0"/>
    <s v="Local Partner Support Costs"/>
    <s v="1.6"/>
    <s v="Local Partner Support Costs"/>
    <x v="0"/>
    <x v="0"/>
    <s v="R"/>
    <s v="Income &amp; Expenditure"/>
    <x v="1"/>
  </r>
  <r>
    <s v="48901"/>
    <s v="Costs local partners"/>
    <s v="Women’s Mediation Dialogues with political actors"/>
    <n v="-16651.8"/>
    <s v="USD"/>
    <x v="14"/>
    <d v="2021-09-29T00:00:00"/>
    <s v="BI"/>
    <n v="50000241"/>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Support Staff (Country Director, Programme Manager, Finance &amp; Operations Staff)"/>
    <n v="-12040"/>
    <s v="USD"/>
    <x v="14"/>
    <d v="2021-09-29T00:00:00"/>
    <s v="BI"/>
    <n v="50000241"/>
    <s v="LBR199"/>
    <s v="UNPBF"/>
    <s v="LBR199-1"/>
    <s v="LBR199 UNPBF - UNPBF"/>
    <s v="199.177.2"/>
    <s v="Additional Personnel Costs"/>
    <s v="UNPBF"/>
    <s v="1.6.0"/>
    <s v="Local Partner Support Costs"/>
    <s v="1.6"/>
    <s v="Local Partner Support Costs"/>
    <x v="0"/>
    <x v="0"/>
    <s v="R"/>
    <s v="Income &amp; Expenditure"/>
    <x v="1"/>
  </r>
  <r>
    <s v="48901"/>
    <s v="Costs local partners"/>
    <s v="Training of women mediators on the WSR methodology and Track II Mediation"/>
    <n v="-8546.7999999999993"/>
    <s v="USD"/>
    <x v="14"/>
    <d v="2021-09-29T00:00:00"/>
    <s v="BI"/>
    <n v="50000241"/>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Introductory meetings with local women groups and recruitment of Women Mediators"/>
    <n v="-6733.4"/>
    <s v="USD"/>
    <x v="14"/>
    <d v="2021-09-29T00:00:00"/>
    <s v="BI"/>
    <n v="50000241"/>
    <s v="LBR199"/>
    <s v="UNPBF"/>
    <s v="LBR199-1"/>
    <s v="LBR199 UNPBF - UNPBF"/>
    <s v="199.1.1.2"/>
    <s v="Introductory meetings with local women groups and recruitment of Women Mediators"/>
    <s v="UNPBF"/>
    <s v="1.6.0"/>
    <s v="Local Partner Support Costs"/>
    <s v="1.6"/>
    <s v="Local Partner Support Costs"/>
    <x v="0"/>
    <x v="0"/>
    <s v="R"/>
    <s v="Income &amp; Expenditure"/>
    <x v="1"/>
  </r>
  <r>
    <s v="48901"/>
    <s v="Costs local partners"/>
    <s v="Selection and contracting Conflict Mediation Trainers"/>
    <n v="-5808.4"/>
    <s v="USD"/>
    <x v="14"/>
    <d v="2021-09-29T00:00:00"/>
    <s v="BI"/>
    <n v="50000241"/>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Networking and follow up activities with political actors"/>
    <n v="-5572.11"/>
    <s v="USD"/>
    <x v="14"/>
    <d v="2021-09-29T00:00:00"/>
    <s v="BI"/>
    <n v="50000241"/>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Contacting and independent consultative meetings with political actors and other relevant stakeholders"/>
    <n v="-4719.4799999999996"/>
    <s v="USD"/>
    <x v="14"/>
    <d v="2021-09-29T00:00:00"/>
    <s v="BI"/>
    <n v="50000241"/>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Selection of youth groups, and development and printing of training materials"/>
    <n v="-4295.3"/>
    <s v="USD"/>
    <x v="14"/>
    <d v="2021-09-29T00:00:00"/>
    <s v="BI"/>
    <n v="50000241"/>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Refresher training for women mediators on Track II Mediation"/>
    <n v="-4273.3999999999996"/>
    <s v="USD"/>
    <x v="14"/>
    <d v="2021-09-29T00:00:00"/>
    <s v="BI"/>
    <n v="50000241"/>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Transportation for women mediators during training"/>
    <n v="-4273.3999999999996"/>
    <s v="USD"/>
    <x v="14"/>
    <d v="2021-09-29T00:00:00"/>
    <s v="BI"/>
    <n v="50000241"/>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Youth peer to peer peace engagements in communities"/>
    <n v="-4067.17"/>
    <s v="USD"/>
    <x v="14"/>
    <d v="2021-09-29T00:00:00"/>
    <s v="BI"/>
    <n v="50000241"/>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Consultative meetings with women’s groups in communities"/>
    <n v="-3453.73"/>
    <s v="USD"/>
    <x v="14"/>
    <d v="2021-09-29T00:00:00"/>
    <s v="BI"/>
    <n v="50000241"/>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Recording and dissemination of peace messages"/>
    <n v="-3246.08"/>
    <s v="USD"/>
    <x v="14"/>
    <d v="2021-09-29T00:00:00"/>
    <s v="BI"/>
    <n v="50000241"/>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Training of youth groups and peace monitors in conflict resolution"/>
    <n v="-2719.86"/>
    <s v="USD"/>
    <x v="14"/>
    <d v="2021-09-29T00:00:00"/>
    <s v="BI"/>
    <n v="50000241"/>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Coordination of Women’s Marches for post elections peace"/>
    <n v="-1948.07"/>
    <s v="USD"/>
    <x v="14"/>
    <d v="2021-09-29T00:00:00"/>
    <s v="BI"/>
    <n v="50000241"/>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MEAL Officers, Monitoring Activities, Accountability systems, Baseline"/>
    <n v="-1200"/>
    <s v="USD"/>
    <x v="14"/>
    <d v="2021-09-29T00:00:00"/>
    <s v="BI"/>
    <n v="50000241"/>
    <s v="LBR199"/>
    <s v="UNPBF"/>
    <s v="LBR199-1"/>
    <s v="LBR199 UNPBF - UNPBF"/>
    <s v="199.179.2"/>
    <s v="Monitoring Budget"/>
    <s v="UNPBF"/>
    <s v="1.6.0"/>
    <s v="Local Partner Support Costs"/>
    <s v="1.6"/>
    <s v="Local Partner Support Costs"/>
    <x v="0"/>
    <x v="0"/>
    <s v="R"/>
    <s v="Income &amp; Expenditure"/>
    <x v="1"/>
  </r>
  <r>
    <s v="48901"/>
    <s v="Costs local partners"/>
    <s v="Communication and visibility actions"/>
    <n v="-85"/>
    <s v="USD"/>
    <x v="14"/>
    <d v="2021-09-29T00:00:00"/>
    <s v="BI"/>
    <n v="50000241"/>
    <s v="LBR199"/>
    <s v="UNPBF"/>
    <s v="LBR199-1"/>
    <s v="LBR199 UNPBF - UNPBF"/>
    <s v="199.1.1.4"/>
    <s v="Communication and visibility actions"/>
    <s v="UNPBF"/>
    <s v="1.6.0"/>
    <s v="Local Partner Support Costs"/>
    <s v="1.6"/>
    <s v="Local Partner Support Costs"/>
    <x v="0"/>
    <x v="0"/>
    <s v="R"/>
    <s v="Income &amp; Expenditure"/>
    <x v="1"/>
  </r>
  <r>
    <s v="48901"/>
    <s v="Costs local partners"/>
    <s v="Communication and visibility actions"/>
    <n v="85"/>
    <s v="USD"/>
    <x v="14"/>
    <d v="2021-09-29T00:00:00"/>
    <s v="BI"/>
    <n v="50000242"/>
    <s v="LBR199"/>
    <s v="UNPBF"/>
    <s v="LBR199-1"/>
    <s v="LBR199 UNPBF - UNPBF"/>
    <s v="199.1.1.4"/>
    <s v="Communication and visibility actions"/>
    <s v="UNPBF"/>
    <s v="1.6.0"/>
    <s v="Local Partner Support Costs"/>
    <s v="1.6"/>
    <s v="Local Partner Support Costs"/>
    <x v="0"/>
    <x v="0"/>
    <s v="R"/>
    <s v="Income &amp; Expenditure"/>
    <x v="1"/>
  </r>
  <r>
    <s v="48901"/>
    <s v="Costs local partners"/>
    <s v="MEAL Officers, Monitoring Activities, Accountability systems, Baseline"/>
    <n v="1200"/>
    <s v="USD"/>
    <x v="14"/>
    <d v="2021-09-29T00:00:00"/>
    <s v="BI"/>
    <n v="50000242"/>
    <s v="LBR199"/>
    <s v="UNPBF"/>
    <s v="LBR199-1"/>
    <s v="LBR199 UNPBF - UNPBF"/>
    <s v="199.179.2"/>
    <s v="Monitoring Budget"/>
    <s v="UNPBF"/>
    <s v="1.6.0"/>
    <s v="Local Partner Support Costs"/>
    <s v="1.6"/>
    <s v="Local Partner Support Costs"/>
    <x v="0"/>
    <x v="0"/>
    <s v="R"/>
    <s v="Income &amp; Expenditure"/>
    <x v="1"/>
  </r>
  <r>
    <s v="48901"/>
    <s v="Costs local partners"/>
    <s v="Coordination of Women’s Marches for post elections peace"/>
    <n v="1948.07"/>
    <s v="USD"/>
    <x v="14"/>
    <d v="2021-09-29T00:00:00"/>
    <s v="BI"/>
    <n v="50000242"/>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Training of youth groups and peace monitors in conflict resolution"/>
    <n v="2719.86"/>
    <s v="USD"/>
    <x v="14"/>
    <d v="2021-09-29T00:00:00"/>
    <s v="BI"/>
    <n v="50000242"/>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Recording and dissemination of peace messages"/>
    <n v="3246.08"/>
    <s v="USD"/>
    <x v="14"/>
    <d v="2021-09-29T00:00:00"/>
    <s v="BI"/>
    <n v="50000242"/>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Consultative meetings with women’s groups in communities"/>
    <n v="3453.73"/>
    <s v="USD"/>
    <x v="14"/>
    <d v="2021-09-29T00:00:00"/>
    <s v="BI"/>
    <n v="50000242"/>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Youth peer to peer peace engagements in communities"/>
    <n v="4067.17"/>
    <s v="USD"/>
    <x v="14"/>
    <d v="2021-09-29T00:00:00"/>
    <s v="BI"/>
    <n v="50000242"/>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Refresher training for women mediators on Track II Mediation"/>
    <n v="4273.3999999999996"/>
    <s v="USD"/>
    <x v="14"/>
    <d v="2021-09-29T00:00:00"/>
    <s v="BI"/>
    <n v="50000242"/>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Transportation for women mediators during training"/>
    <n v="4273.3999999999996"/>
    <s v="USD"/>
    <x v="14"/>
    <d v="2021-09-29T00:00:00"/>
    <s v="BI"/>
    <n v="50000242"/>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Selection of youth groups, and development and printing of training materials"/>
    <n v="4295.3"/>
    <s v="USD"/>
    <x v="14"/>
    <d v="2021-09-29T00:00:00"/>
    <s v="BI"/>
    <n v="50000242"/>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Contacting and independent consultative meetings with political actors and other relevant stakeholders"/>
    <n v="4719.4799999999996"/>
    <s v="USD"/>
    <x v="14"/>
    <d v="2021-09-29T00:00:00"/>
    <s v="BI"/>
    <n v="50000242"/>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Networking and follow up activities with political actors"/>
    <n v="5572.11"/>
    <s v="USD"/>
    <x v="14"/>
    <d v="2021-09-29T00:00:00"/>
    <s v="BI"/>
    <n v="50000242"/>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Selection and contracting Conflict Mediation Trainers"/>
    <n v="5808.4"/>
    <s v="USD"/>
    <x v="14"/>
    <d v="2021-09-29T00:00:00"/>
    <s v="BI"/>
    <n v="50000242"/>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Introductory meetings with local women groups and recruitment of Women Mediators"/>
    <n v="6733.4"/>
    <s v="USD"/>
    <x v="14"/>
    <d v="2021-09-29T00:00:00"/>
    <s v="BI"/>
    <n v="50000242"/>
    <s v="LBR199"/>
    <s v="UNPBF"/>
    <s v="LBR199-1"/>
    <s v="LBR199 UNPBF - UNPBF"/>
    <s v="199.1.1.2"/>
    <s v="Introductory meetings with local women groups and recruitment of Women Mediators"/>
    <s v="UNPBF"/>
    <s v="1.6.0"/>
    <s v="Local Partner Support Costs"/>
    <s v="1.6"/>
    <s v="Local Partner Support Costs"/>
    <x v="0"/>
    <x v="0"/>
    <s v="R"/>
    <s v="Income &amp; Expenditure"/>
    <x v="1"/>
  </r>
  <r>
    <s v="48901"/>
    <s v="Costs local partners"/>
    <s v="Training of women mediators on the WSR methodology and Track II Mediation"/>
    <n v="8546.7999999999993"/>
    <s v="USD"/>
    <x v="14"/>
    <d v="2021-09-29T00:00:00"/>
    <s v="BI"/>
    <n v="50000242"/>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Support Staff (Country Director, Programme Manager, Finance &amp; Operations Staff)"/>
    <n v="12040"/>
    <s v="USD"/>
    <x v="14"/>
    <d v="2021-09-29T00:00:00"/>
    <s v="BI"/>
    <n v="50000242"/>
    <s v="LBR199"/>
    <s v="UNPBF"/>
    <s v="LBR199-1"/>
    <s v="LBR199 UNPBF - UNPBF"/>
    <s v="199.177.2"/>
    <s v="Additional Personnel Costs"/>
    <s v="UNPBF"/>
    <s v="1.6.0"/>
    <s v="Local Partner Support Costs"/>
    <s v="1.6"/>
    <s v="Local Partner Support Costs"/>
    <x v="0"/>
    <x v="0"/>
    <s v="R"/>
    <s v="Income &amp; Expenditure"/>
    <x v="1"/>
  </r>
  <r>
    <s v="48901"/>
    <s v="Costs local partners"/>
    <s v="Women’s Mediation Dialogues with political actors"/>
    <n v="16651.8"/>
    <s v="USD"/>
    <x v="14"/>
    <d v="2021-09-29T00:00:00"/>
    <s v="BI"/>
    <n v="50000242"/>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Office Running Costs, Bank &amp; Legal Fees"/>
    <n v="57419.49"/>
    <s v="USD"/>
    <x v="14"/>
    <d v="2021-09-29T00:00:00"/>
    <s v="BI"/>
    <n v="50000242"/>
    <s v="LBR199"/>
    <s v="UNPBF"/>
    <s v="LBR199-1"/>
    <s v="LBR199 UNPBF - UNPBF"/>
    <s v="199.178.2"/>
    <s v="Additional Operational Costs"/>
    <s v="UNPBF"/>
    <s v="1.6.0"/>
    <s v="Local Partner Support Costs"/>
    <s v="1.6"/>
    <s v="Local Partner Support Costs"/>
    <x v="0"/>
    <x v="0"/>
    <s v="R"/>
    <s v="Income &amp; Expenditure"/>
    <x v="1"/>
  </r>
  <r>
    <s v="48901"/>
    <s v="Costs local partners"/>
    <s v="Introductory meetings with local women groups and recruitment of Women Mediators"/>
    <n v="0.1"/>
    <s v="USD"/>
    <x v="0"/>
    <d v="2021-12-17T00:00:00"/>
    <s v="GL"/>
    <n v="11002993"/>
    <s v="LBR199"/>
    <s v="UNPBF"/>
    <s v="LBR199-1"/>
    <s v="LBR199 UNPBF - UNPBF"/>
    <s v="199.1.1.2"/>
    <s v="Introductory meetings with local women groups and recruitment of Women Mediators"/>
    <s v="UNPBF"/>
    <s v="1.6.0"/>
    <s v="Local Partner Support Costs"/>
    <s v="1.6"/>
    <s v="Local Partner Support Costs"/>
    <x v="0"/>
    <x v="0"/>
    <s v="R"/>
    <s v="Income &amp; Expenditure"/>
    <x v="1"/>
  </r>
  <r>
    <s v="48901"/>
    <s v="Costs local partners"/>
    <s v="Coordination of Women’s Marches for post elections peace"/>
    <n v="99.46"/>
    <s v="USD"/>
    <x v="0"/>
    <d v="2021-12-17T00:00:00"/>
    <s v="GL"/>
    <n v="11002993"/>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Consultative meetings with women’s groups in communities"/>
    <n v="3217.4"/>
    <s v="USD"/>
    <x v="0"/>
    <d v="2021-12-17T00:00:00"/>
    <s v="GL"/>
    <n v="11002993"/>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Contacting and independent consultative meetings with political actors and other relevant stakeholders"/>
    <n v="3764.3"/>
    <s v="USD"/>
    <x v="0"/>
    <d v="2021-12-17T00:00:00"/>
    <s v="GL"/>
    <n v="11002993"/>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Selection of youth groups, and development and printing of training materials"/>
    <n v="5787.18"/>
    <s v="USD"/>
    <x v="0"/>
    <d v="2021-12-17T00:00:00"/>
    <s v="GL"/>
    <n v="11002993"/>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Communication and visibility actions"/>
    <n v="6635"/>
    <s v="USD"/>
    <x v="0"/>
    <d v="2021-12-17T00:00:00"/>
    <s v="GL"/>
    <n v="11002993"/>
    <s v="LBR199"/>
    <s v="UNPBF"/>
    <s v="LBR199-1"/>
    <s v="LBR199 UNPBF - UNPBF"/>
    <s v="199.1.1.4"/>
    <s v="Communication and visibility actions"/>
    <s v="UNPBF"/>
    <s v="1.6.0"/>
    <s v="Local Partner Support Costs"/>
    <s v="1.6"/>
    <s v="Local Partner Support Costs"/>
    <x v="0"/>
    <x v="0"/>
    <s v="R"/>
    <s v="Income &amp; Expenditure"/>
    <x v="1"/>
  </r>
  <r>
    <s v="48901"/>
    <s v="Costs local partners"/>
    <s v="Recording and dissemination of peace messages"/>
    <n v="8183.92"/>
    <s v="USD"/>
    <x v="0"/>
    <d v="2021-12-17T00:00:00"/>
    <s v="GL"/>
    <n v="11002993"/>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Networking of peace monitors and communication and visibility actions"/>
    <n v="8360"/>
    <s v="USD"/>
    <x v="0"/>
    <d v="2021-12-17T00:00:00"/>
    <s v="GL"/>
    <n v="11002993"/>
    <s v="LBR199"/>
    <s v="UNPBF"/>
    <s v="LBR199-1"/>
    <s v="LBR199 UNPBF - UNPBF"/>
    <s v="199.1.3.4"/>
    <s v="Networking of peace monitors and communication and visibility actions"/>
    <s v="UNPBF"/>
    <s v="1.6.0"/>
    <s v="Local Partner Support Costs"/>
    <s v="1.6"/>
    <s v="Local Partner Support Costs"/>
    <x v="0"/>
    <x v="0"/>
    <s v="R"/>
    <s v="Income &amp; Expenditure"/>
    <x v="1"/>
  </r>
  <r>
    <s v="48901"/>
    <s v="Costs local partners"/>
    <s v="Networking and follow up activities with political actors"/>
    <n v="12361.29"/>
    <s v="USD"/>
    <x v="0"/>
    <d v="2021-12-17T00:00:00"/>
    <s v="GL"/>
    <n v="11002993"/>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Youth peer to peer peace engagements in communities"/>
    <n v="12449.1"/>
    <s v="USD"/>
    <x v="0"/>
    <d v="2021-12-17T00:00:00"/>
    <s v="GL"/>
    <n v="11002993"/>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Development training methodology and printing of training materials"/>
    <n v="16100"/>
    <s v="USD"/>
    <x v="0"/>
    <d v="2021-12-17T00:00:00"/>
    <s v="GL"/>
    <n v="11002993"/>
    <s v="LBR199"/>
    <s v="UNPBF"/>
    <s v="LBR199-1"/>
    <s v="LBR199 UNPBF - UNPBF"/>
    <s v="199.1.1.3"/>
    <s v="Development training methodology and printing of training materials"/>
    <s v="UNPBF"/>
    <s v="1.6.0"/>
    <s v="Local Partner Support Costs"/>
    <s v="1.6"/>
    <s v="Local Partner Support Costs"/>
    <x v="0"/>
    <x v="0"/>
    <s v="R"/>
    <s v="Income &amp; Expenditure"/>
    <x v="1"/>
  </r>
  <r>
    <s v="48901"/>
    <s v="Costs local partners"/>
    <s v="Transportation for women mediators during training"/>
    <n v="19800.099999999999"/>
    <s v="USD"/>
    <x v="0"/>
    <d v="2021-12-17T00:00:00"/>
    <s v="GL"/>
    <n v="11002993"/>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Women’s Mediation Dialogues with political actors"/>
    <n v="20347.13"/>
    <s v="USD"/>
    <x v="0"/>
    <d v="2021-12-17T00:00:00"/>
    <s v="GL"/>
    <n v="11002993"/>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Training of youth groups and peace monitors in conflict resolution"/>
    <n v="26643.26"/>
    <s v="USD"/>
    <x v="0"/>
    <d v="2021-12-17T00:00:00"/>
    <s v="GL"/>
    <n v="11002993"/>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Refresher training for women mediators on Track II Mediation"/>
    <n v="30960"/>
    <s v="USD"/>
    <x v="0"/>
    <d v="2021-12-17T00:00:00"/>
    <s v="GL"/>
    <n v="11002993"/>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Training of women mediators on the WSR methodology and Track II Mediation"/>
    <n v="53024.32"/>
    <s v="USD"/>
    <x v="0"/>
    <d v="2021-12-17T00:00:00"/>
    <s v="GL"/>
    <n v="11002993"/>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Additional Operational Costs - Partner"/>
    <n v="-53581.599999999999"/>
    <s v="USD"/>
    <x v="5"/>
    <d v="2022-03-30T00:00:00"/>
    <s v="GL"/>
    <n v="11001984"/>
    <s v="LBR199"/>
    <s v="UNPBF"/>
    <s v="LBR199-1"/>
    <s v="LBR199 UNPBF - UNPBF"/>
    <s v="199.178.2"/>
    <s v="Additional Operational Costs"/>
    <s v="UNPBF"/>
    <s v="1.6.0"/>
    <s v="Local Partner Support Costs"/>
    <s v="1.6"/>
    <s v="Local Partner Support Costs"/>
    <x v="0"/>
    <x v="0"/>
    <s v="R"/>
    <s v="Income &amp; Expenditure"/>
    <x v="1"/>
  </r>
  <r>
    <s v="48901"/>
    <s v="Costs local partners"/>
    <s v="Women’s Mediation Dialogues with political actors"/>
    <n v="-10021.799999999999"/>
    <s v="USD"/>
    <x v="5"/>
    <d v="2022-03-30T00:00:00"/>
    <s v="GL"/>
    <n v="11001984"/>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Networking and follow up activities with political actors"/>
    <n v="-8085.81"/>
    <s v="USD"/>
    <x v="5"/>
    <d v="2022-03-30T00:00:00"/>
    <s v="GL"/>
    <n v="11001984"/>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Transportation for women mediators during training"/>
    <n v="-6469"/>
    <s v="USD"/>
    <x v="5"/>
    <d v="2022-03-30T00:00:00"/>
    <s v="GL"/>
    <n v="11001984"/>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Refresher training for women mediators on Track II Mediation"/>
    <n v="-2065.9"/>
    <s v="USD"/>
    <x v="5"/>
    <d v="2022-03-30T00:00:00"/>
    <s v="GL"/>
    <n v="11001984"/>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Selection and contracting Conflict Mediation Trainers"/>
    <n v="-1850.8"/>
    <s v="USD"/>
    <x v="5"/>
    <d v="2022-03-30T00:00:00"/>
    <s v="GL"/>
    <n v="11001984"/>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Administration / AKV Partner"/>
    <n v="-1449.14"/>
    <s v="USD"/>
    <x v="5"/>
    <d v="2022-03-30T00:00:00"/>
    <s v="GL"/>
    <n v="11001984"/>
    <s v="LBR199"/>
    <s v="UNPBF"/>
    <s v="LBR199-1"/>
    <s v="LBR199 UNPBF - UNPBF"/>
    <s v="199.8.1"/>
    <s v="Administration / AKV Partner"/>
    <s v="UNPBF"/>
    <s v="1.6.0"/>
    <s v="Local Partner Support Costs"/>
    <s v="1.6"/>
    <s v="Local Partner Support Costs"/>
    <x v="0"/>
    <x v="0"/>
    <s v="R"/>
    <s v="Income &amp; Expenditure"/>
    <x v="1"/>
  </r>
  <r>
    <s v="48901"/>
    <s v="Costs local partners"/>
    <s v="Selection of youth groups, and development and printing of training materials"/>
    <n v="161.1"/>
    <s v="USD"/>
    <x v="5"/>
    <d v="2022-03-30T00:00:00"/>
    <s v="GL"/>
    <n v="11001984"/>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Introductory meetings with local women groups and recruitment of Women Mediators"/>
    <n v="757.2"/>
    <s v="USD"/>
    <x v="5"/>
    <d v="2022-03-30T00:00:00"/>
    <s v="GL"/>
    <n v="11001984"/>
    <s v="LBR199"/>
    <s v="UNPBF"/>
    <s v="LBR199-1"/>
    <s v="LBR199 UNPBF - UNPBF"/>
    <s v="199.1.1.2"/>
    <s v="Introductory meetings with local women groups and recruitment of Women Mediators"/>
    <s v="UNPBF"/>
    <s v="1.6.0"/>
    <s v="Local Partner Support Costs"/>
    <s v="1.6"/>
    <s v="Local Partner Support Costs"/>
    <x v="0"/>
    <x v="0"/>
    <s v="R"/>
    <s v="Income &amp; Expenditure"/>
    <x v="1"/>
  </r>
  <r>
    <s v="48901"/>
    <s v="Costs local partners"/>
    <s v="Contacting and independent consultative meetings with political actors and other relevant stakeholders"/>
    <n v="1281.94"/>
    <s v="USD"/>
    <x v="5"/>
    <d v="2022-03-30T00:00:00"/>
    <s v="GL"/>
    <n v="11001984"/>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Training of women mediators on the WSR methodology and Track II Mediation"/>
    <n v="1493.3"/>
    <s v="USD"/>
    <x v="5"/>
    <d v="2022-03-30T00:00:00"/>
    <s v="GL"/>
    <n v="11001984"/>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Additional Personnel Costs - Partner"/>
    <n v="4420.99"/>
    <s v="USD"/>
    <x v="5"/>
    <d v="2022-03-30T00:00:00"/>
    <s v="GL"/>
    <n v="11001984"/>
    <s v="LBR199"/>
    <s v="UNPBF"/>
    <s v="LBR199-1"/>
    <s v="LBR199 UNPBF - UNPBF"/>
    <s v="199.177.2"/>
    <s v="Additional Personnel Costs"/>
    <s v="UNPBF"/>
    <s v="1.6.0"/>
    <s v="Local Partner Support Costs"/>
    <s v="1.6"/>
    <s v="Local Partner Support Costs"/>
    <x v="0"/>
    <x v="0"/>
    <s v="R"/>
    <s v="Income &amp; Expenditure"/>
    <x v="1"/>
  </r>
  <r>
    <s v="48901"/>
    <s v="Costs local partners"/>
    <s v="Training of youth groups and peace monitors in conflict resolution"/>
    <n v="4737.42"/>
    <s v="USD"/>
    <x v="5"/>
    <d v="2022-03-30T00:00:00"/>
    <s v="GL"/>
    <n v="11001984"/>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Networking of peace monitors and communication and visibility actions"/>
    <n v="4840"/>
    <s v="USD"/>
    <x v="5"/>
    <d v="2022-03-30T00:00:00"/>
    <s v="GL"/>
    <n v="11001984"/>
    <s v="LBR199"/>
    <s v="UNPBF"/>
    <s v="LBR199-1"/>
    <s v="LBR199 UNPBF - UNPBF"/>
    <s v="199.1.3.4"/>
    <s v="Networking of peace monitors and communication and visibility actions"/>
    <s v="UNPBF"/>
    <s v="1.6.0"/>
    <s v="Local Partner Support Costs"/>
    <s v="1.6"/>
    <s v="Local Partner Support Costs"/>
    <x v="0"/>
    <x v="0"/>
    <s v="R"/>
    <s v="Income &amp; Expenditure"/>
    <x v="1"/>
  </r>
  <r>
    <s v="48901"/>
    <s v="Costs local partners"/>
    <s v="Monitoring Budget"/>
    <n v="5514.99"/>
    <s v="USD"/>
    <x v="5"/>
    <d v="2022-03-30T00:00:00"/>
    <s v="GL"/>
    <n v="11001984"/>
    <s v="LBR199"/>
    <s v="UNPBF"/>
    <s v="LBR199-1"/>
    <s v="LBR199 UNPBF - UNPBF"/>
    <s v="199.179.2"/>
    <s v="Monitoring Budget"/>
    <s v="UNPBF"/>
    <s v="1.6.0"/>
    <s v="Local Partner Support Costs"/>
    <s v="1.6"/>
    <s v="Local Partner Support Costs"/>
    <x v="0"/>
    <x v="0"/>
    <s v="R"/>
    <s v="Income &amp; Expenditure"/>
    <x v="1"/>
  </r>
  <r>
    <s v="48901"/>
    <s v="Costs local partners"/>
    <s v="Recording and dissemination of peace messages"/>
    <n v="6735.32"/>
    <s v="USD"/>
    <x v="5"/>
    <d v="2022-03-30T00:00:00"/>
    <s v="GL"/>
    <n v="11001984"/>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Communication and visibility actions - Partner"/>
    <n v="9380"/>
    <s v="USD"/>
    <x v="5"/>
    <d v="2022-03-30T00:00:00"/>
    <s v="GL"/>
    <n v="11001984"/>
    <s v="LBR199"/>
    <s v="UNPBF"/>
    <s v="LBR199-1"/>
    <s v="LBR199 UNPBF - UNPBF"/>
    <s v="199.1.1.4"/>
    <s v="Communication and visibility actions"/>
    <s v="UNPBF"/>
    <s v="1.6.0"/>
    <s v="Local Partner Support Costs"/>
    <s v="1.6"/>
    <s v="Local Partner Support Costs"/>
    <x v="0"/>
    <x v="0"/>
    <s v="R"/>
    <s v="Income &amp; Expenditure"/>
    <x v="1"/>
  </r>
  <r>
    <s v="48901"/>
    <s v="Costs local partners"/>
    <s v="Consultative meetings with women’s groups in communities"/>
    <n v="16395.54"/>
    <s v="USD"/>
    <x v="5"/>
    <d v="2022-03-30T00:00:00"/>
    <s v="GL"/>
    <n v="11001984"/>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Youth peer to peer peace engagements in communities"/>
    <n v="16536.96"/>
    <s v="USD"/>
    <x v="5"/>
    <d v="2022-03-30T00:00:00"/>
    <s v="GL"/>
    <n v="11001984"/>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Coordination of Women’s Marches for post elections peace"/>
    <n v="51958.61"/>
    <s v="USD"/>
    <x v="5"/>
    <d v="2022-03-30T00:00:00"/>
    <s v="GL"/>
    <n v="11001984"/>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Continuous capacity building on new gender tools and skills introduced to mediation that works within local context"/>
    <n v="85.1"/>
    <s v="USD"/>
    <x v="6"/>
    <d v="2022-06-21T00:00:00"/>
    <s v="GL"/>
    <n v="11002289"/>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Women continue to engage with political actors"/>
    <n v="86.1"/>
    <s v="USD"/>
    <x v="6"/>
    <d v="2022-06-21T00:00:00"/>
    <s v="GL"/>
    <n v="11002289"/>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Engagements with grassroots women groups in counties to plan women peace activities"/>
    <n v="107.7"/>
    <s v="USD"/>
    <x v="6"/>
    <d v="2022-06-21T00:00:00"/>
    <s v="GL"/>
    <n v="11002289"/>
    <s v="LBR199"/>
    <s v="UNPBF"/>
    <s v="LBR199-1"/>
    <s v="LBR199 UNPBF - UNPBF"/>
    <s v="199.1.2.1"/>
    <s v="Consultative meetings with women’s groups in communities"/>
    <s v="UNPBF"/>
    <s v="1.6.0"/>
    <s v="Local Partner Support Costs"/>
    <s v="1.6"/>
    <s v="Local Partner Support Costs"/>
    <x v="0"/>
    <x v="0"/>
    <s v="R"/>
    <s v="Income &amp; Expenditure"/>
    <x v="1"/>
  </r>
  <r>
    <s v="48901"/>
    <s v="Costs local partners"/>
    <s v="Participants are women groups with core focus on gendered mediation"/>
    <n v="200"/>
    <s v="USD"/>
    <x v="6"/>
    <d v="2022-06-21T00:00:00"/>
    <s v="GL"/>
    <n v="11002289"/>
    <s v="LBR199"/>
    <s v="UNPBF"/>
    <s v="LBR199-1"/>
    <s v="LBR199 UNPBF - UNPBF"/>
    <s v="199.1.1.2"/>
    <s v="Introductory meetings with local women groups and recruitment of Women Mediators"/>
    <s v="UNPBF"/>
    <s v="1.6.0"/>
    <s v="Local Partner Support Costs"/>
    <s v="1.6"/>
    <s v="Local Partner Support Costs"/>
    <x v="0"/>
    <x v="0"/>
    <s v="R"/>
    <s v="Income &amp; Expenditure"/>
    <x v="1"/>
  </r>
  <r>
    <s v="48901"/>
    <s v="Costs local partners"/>
    <s v="Mediation trainers with practical exercises that reflect gender"/>
    <n v="385"/>
    <s v="USD"/>
    <x v="6"/>
    <d v="2022-06-21T00:00:00"/>
    <s v="GL"/>
    <n v="11002289"/>
    <s v="LBR199"/>
    <s v="UNPBF"/>
    <s v="LBR199-1"/>
    <s v="LBR199 UNPBF - UNPBF"/>
    <s v="199.1.1.1"/>
    <s v="Selection and contracting Conflict Mediation Trainers"/>
    <s v="UNPBF"/>
    <s v="1.6.0"/>
    <s v="Local Partner Support Costs"/>
    <s v="1.6"/>
    <s v="Local Partner Support Costs"/>
    <x v="0"/>
    <x v="0"/>
    <s v="R"/>
    <s v="Income &amp; Expenditure"/>
    <x v="1"/>
  </r>
  <r>
    <s v="48901"/>
    <s v="Costs local partners"/>
    <s v="MEAL Officers, Monitoring Activities, Accountability systems, Baseline, midterm evaluation (April - June 2022)"/>
    <n v="1200"/>
    <s v="USD"/>
    <x v="6"/>
    <d v="2022-06-21T00:00:00"/>
    <s v="GL"/>
    <n v="11002289"/>
    <s v="LBR199"/>
    <s v="UNPBF"/>
    <s v="LBR199-1"/>
    <s v="LBR199 UNPBF - UNPBF"/>
    <s v="199.179.2"/>
    <s v="Monitoring Budget"/>
    <s v="UNPBF"/>
    <s v="1.6.0"/>
    <s v="Local Partner Support Costs"/>
    <s v="1.6"/>
    <s v="Local Partner Support Costs"/>
    <x v="0"/>
    <x v="0"/>
    <s v="R"/>
    <s v="Income &amp; Expenditure"/>
    <x v="1"/>
  </r>
  <r>
    <s v="48901"/>
    <s v="Costs local partners"/>
    <s v="Women and conflicting political actors record messages to promote peace in counties"/>
    <n v="1685.3"/>
    <s v="USD"/>
    <x v="6"/>
    <d v="2022-06-21T00:00:00"/>
    <s v="GL"/>
    <n v="11002289"/>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Materials on women mediators breaking stereotypes by working to ensure peace in the counties"/>
    <n v="1900"/>
    <s v="USD"/>
    <x v="6"/>
    <d v="2022-06-21T00:00:00"/>
    <s v="GL"/>
    <n v="11002289"/>
    <s v="LBR199"/>
    <s v="UNPBF"/>
    <s v="LBR199-1"/>
    <s v="LBR199 UNPBF - UNPBF"/>
    <s v="199.1.1.4"/>
    <s v="Communication and visibility actions"/>
    <s v="UNPBF"/>
    <s v="1.6.0"/>
    <s v="Local Partner Support Costs"/>
    <s v="1.6"/>
    <s v="Local Partner Support Costs"/>
    <x v="0"/>
    <x v="0"/>
    <s v="R"/>
    <s v="Income &amp; Expenditure"/>
    <x v="1"/>
  </r>
  <r>
    <s v="48901"/>
    <s v="Costs local partners"/>
    <s v="Women led inception meetings with conflicting actors, majority of whom are men"/>
    <n v="3040.8"/>
    <s v="USD"/>
    <x v="6"/>
    <d v="2022-06-21T00:00:00"/>
    <s v="GL"/>
    <n v="11002289"/>
    <s v="LBR199"/>
    <s v="UNPBF"/>
    <s v="LBR199-1"/>
    <s v="LBR199 UNPBF - UNPBF"/>
    <s v="199.1.1.8"/>
    <s v="Contacting and independent consultative meetings with political actors and other relevant stakeholders"/>
    <s v="UNPBF"/>
    <s v="1.6.0"/>
    <s v="Local Partner Support Costs"/>
    <s v="1.6"/>
    <s v="Local Partner Support Costs"/>
    <x v="0"/>
    <x v="0"/>
    <s v="R"/>
    <s v="Income &amp; Expenditure"/>
    <x v="1"/>
  </r>
  <r>
    <s v="48901"/>
    <s v="Costs local partners"/>
    <s v="Women march on streets to demand peace in the counties from all political actors"/>
    <n v="3237"/>
    <s v="USD"/>
    <x v="6"/>
    <d v="2022-06-21T00:00:00"/>
    <s v="GL"/>
    <n v="11002289"/>
    <s v="LBR199"/>
    <s v="UNPBF"/>
    <s v="LBR199-1"/>
    <s v="LBR199 UNPBF - UNPBF"/>
    <s v="199.1.2.2"/>
    <s v="Coordination of Women’s Marches for post elections peace"/>
    <s v="UNPBF"/>
    <s v="1.6.0"/>
    <s v="Local Partner Support Costs"/>
    <s v="1.6"/>
    <s v="Local Partner Support Costs"/>
    <x v="0"/>
    <x v="0"/>
    <s v="R"/>
    <s v="Income &amp; Expenditure"/>
    <x v="1"/>
  </r>
  <r>
    <s v="48901"/>
    <s v="Costs local partners"/>
    <s v="Consultants fees, transportation, printing cost"/>
    <n v="3900"/>
    <s v="USD"/>
    <x v="6"/>
    <d v="2022-06-21T00:00:00"/>
    <s v="GL"/>
    <n v="11002289"/>
    <s v="LBR199"/>
    <s v="UNPBF"/>
    <s v="LBR199-1"/>
    <s v="LBR199 UNPBF - UNPBF"/>
    <s v="199.1.1.3"/>
    <s v="Development training methodology and printing of training materials"/>
    <s v="UNPBF"/>
    <s v="1.6.0"/>
    <s v="Local Partner Support Costs"/>
    <s v="1.6"/>
    <s v="Local Partner Support Costs"/>
    <x v="0"/>
    <x v="0"/>
    <s v="R"/>
    <s v="Income &amp; Expenditure"/>
    <x v="1"/>
  </r>
  <r>
    <s v="48901"/>
    <s v="Costs local partners"/>
    <s v="Salary related costs for support staff (April - June 2022)"/>
    <n v="6570"/>
    <s v="USD"/>
    <x v="6"/>
    <d v="2022-06-21T00:00:00"/>
    <s v="GL"/>
    <n v="11002289"/>
    <s v="LBR199"/>
    <s v="UNPBF"/>
    <s v="LBR199-1"/>
    <s v="LBR199 UNPBF - UNPBF"/>
    <s v="199.177.2"/>
    <s v="Additional Personnel Costs"/>
    <s v="UNPBF"/>
    <s v="1.6.0"/>
    <s v="Local Partner Support Costs"/>
    <s v="1.6"/>
    <s v="Local Partner Support Costs"/>
    <x v="0"/>
    <x v="0"/>
    <s v="R"/>
    <s v="Income &amp; Expenditure"/>
    <x v="1"/>
  </r>
  <r>
    <s v="48901"/>
    <s v="Costs local partners"/>
    <s v="Project Vehicle, Motorcycles, Office Rent, operational running costs, consumables, maintenance, laptops, furniture, banking and legal fees (April - June 2022)"/>
    <n v="7044"/>
    <s v="USD"/>
    <x v="6"/>
    <d v="2022-06-21T00:00:00"/>
    <s v="GL"/>
    <n v="11002289"/>
    <s v="LBR199"/>
    <s v="UNPBF"/>
    <s v="LBR199-1"/>
    <s v="LBR199 UNPBF - UNPBF"/>
    <s v="199.178.2"/>
    <s v="Additional Operational Costs"/>
    <s v="UNPBF"/>
    <s v="1.6.0"/>
    <s v="Local Partner Support Costs"/>
    <s v="1.6"/>
    <s v="Local Partner Support Costs"/>
    <x v="0"/>
    <x v="0"/>
    <s v="R"/>
    <s v="Income &amp; Expenditure"/>
    <x v="1"/>
  </r>
  <r>
    <s v="48901"/>
    <s v="Costs local partners"/>
    <s v="Youth groups have equal focus and representation of females and males; training materials have practical exercises that reflect gender"/>
    <n v="8201.32"/>
    <s v="USD"/>
    <x v="6"/>
    <d v="2022-06-21T00:00:00"/>
    <s v="GL"/>
    <n v="11002289"/>
    <s v="LBR199"/>
    <s v="UNPBF"/>
    <s v="LBR199-1"/>
    <s v="LBR199 UNPBF - UNPBF"/>
    <s v="199.1.3.1"/>
    <s v="Selection of youth groups, and development and printing of training materials"/>
    <s v="UNPBF"/>
    <s v="1.6.0"/>
    <s v="Local Partner Support Costs"/>
    <s v="1.6"/>
    <s v="Local Partner Support Costs"/>
    <x v="0"/>
    <x v="0"/>
    <s v="R"/>
    <s v="Income &amp; Expenditure"/>
    <x v="1"/>
  </r>
  <r>
    <s v="48901"/>
    <s v="Costs local partners"/>
    <s v="Training includes practical requisite skills to successfully undertake peer to peer peace engagements by females / males"/>
    <n v="10990"/>
    <s v="USD"/>
    <x v="6"/>
    <d v="2022-06-21T00:00:00"/>
    <s v="GL"/>
    <n v="11002289"/>
    <s v="LBR199"/>
    <s v="UNPBF"/>
    <s v="LBR199-1"/>
    <s v="LBR199 UNPBF - UNPBF"/>
    <s v="199.1.3.2"/>
    <s v="Training of youth groups and peace monitors in conflict resolution"/>
    <s v="UNPBF"/>
    <s v="1.6.0"/>
    <s v="Local Partner Support Costs"/>
    <s v="1.6"/>
    <s v="Local Partner Support Costs"/>
    <x v="0"/>
    <x v="0"/>
    <s v="R"/>
    <s v="Income &amp; Expenditure"/>
    <x v="1"/>
  </r>
  <r>
    <s v="48901"/>
    <s v="Costs local partners"/>
    <s v="Training includes requisite skills to successfully convene mediation dialogues by women"/>
    <n v="14516.98"/>
    <s v="USD"/>
    <x v="6"/>
    <d v="2022-06-21T00:00:00"/>
    <s v="GL"/>
    <n v="11002289"/>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Female and male youth engage  on how to promote peace with one another in counties"/>
    <n v="16675"/>
    <s v="USD"/>
    <x v="6"/>
    <d v="2022-06-21T00:00:00"/>
    <s v="GL"/>
    <n v="11002289"/>
    <s v="LBR199"/>
    <s v="UNPBF"/>
    <s v="LBR199-1"/>
    <s v="LBR199 UNPBF - UNPBF"/>
    <s v="199.1.3.3"/>
    <s v="Youth peer to peer peace engagements in communities"/>
    <s v="UNPBF"/>
    <s v="1.6.0"/>
    <s v="Local Partner Support Costs"/>
    <s v="1.6"/>
    <s v="Local Partner Support Costs"/>
    <x v="0"/>
    <x v="0"/>
    <s v="R"/>
    <s v="Income &amp; Expenditure"/>
    <x v="1"/>
  </r>
  <r>
    <s v="48901"/>
    <s v="Costs local partners"/>
    <s v="Local per diem to enable women participate in training"/>
    <n v="35245"/>
    <s v="USD"/>
    <x v="6"/>
    <d v="2022-06-21T00:00:00"/>
    <s v="GL"/>
    <n v="11002289"/>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Women led mediation and peace dialogues with women and men conflicting political actors"/>
    <n v="55523.07"/>
    <s v="USD"/>
    <x v="6"/>
    <d v="2022-06-21T00:00:00"/>
    <s v="GL"/>
    <n v="11002289"/>
    <s v="LBR199"/>
    <s v="UNPBF"/>
    <s v="LBR199-1"/>
    <s v="LBR199 UNPBF - UNPBF"/>
    <s v="199.1.1.9"/>
    <s v="Women’s Mediation Dialogues with political actors"/>
    <s v="UNPBF"/>
    <s v="1.6.0"/>
    <s v="Local Partner Support Costs"/>
    <s v="1.6"/>
    <s v="Local Partner Support Costs"/>
    <x v="0"/>
    <x v="0"/>
    <s v="R"/>
    <s v="Income &amp; Expenditure"/>
    <x v="1"/>
  </r>
  <r>
    <s v="48901"/>
    <s v="Costs local partners"/>
    <s v="Partner overhead 2021/2022 cost"/>
    <n v="33607.379999999997"/>
    <s v="USD"/>
    <x v="6"/>
    <d v="2022-06-29T00:00:00"/>
    <s v="GL"/>
    <n v="11002446"/>
    <s v="LBR199"/>
    <s v="UNPBF"/>
    <s v="LBR199-1"/>
    <s v="LBR199 UNPBF - UNPBF"/>
    <s v="199.8.1"/>
    <s v="Administration / AKV Partner"/>
    <s v="UNPBF"/>
    <s v="1.6.0"/>
    <s v="Local Partner Support Costs"/>
    <s v="1.6"/>
    <s v="Local Partner Support Costs"/>
    <x v="0"/>
    <x v="0"/>
    <s v="R"/>
    <s v="Income &amp; Expenditure"/>
    <x v="1"/>
  </r>
  <r>
    <s v="48901"/>
    <s v="Costs local partners"/>
    <s v="Women continue to engage with political actors"/>
    <n v="-1"/>
    <s v="USD"/>
    <x v="7"/>
    <d v="2022-07-04T00:00:00"/>
    <s v="GL"/>
    <n v="11002524"/>
    <s v="LBR199"/>
    <s v="UNPBF"/>
    <s v="LBR199-1"/>
    <s v="LBR199 UNPBF - UNPBF"/>
    <s v="199.1.1.10"/>
    <s v="Networking and follow up activities with political actors"/>
    <s v="UNPBF"/>
    <s v="1.6.0"/>
    <s v="Local Partner Support Costs"/>
    <s v="1.6"/>
    <s v="Local Partner Support Costs"/>
    <x v="0"/>
    <x v="0"/>
    <s v="R"/>
    <s v="Income &amp; Expenditure"/>
    <x v="1"/>
  </r>
  <r>
    <s v="48901"/>
    <s v="Costs local partners"/>
    <s v="Women and conflicting political actors record messages to promote peace in counties"/>
    <n v="1"/>
    <s v="USD"/>
    <x v="7"/>
    <d v="2022-07-04T00:00:00"/>
    <s v="GL"/>
    <n v="11002524"/>
    <s v="LBR199"/>
    <s v="UNPBF"/>
    <s v="LBR199-1"/>
    <s v="LBR199 UNPBF - UNPBF"/>
    <s v="199.1.2.3"/>
    <s v="Recording and dissemination of peace messages"/>
    <s v="UNPBF"/>
    <s v="1.6.0"/>
    <s v="Local Partner Support Costs"/>
    <s v="1.6"/>
    <s v="Local Partner Support Costs"/>
    <x v="0"/>
    <x v="0"/>
    <s v="R"/>
    <s v="Income &amp; Expenditure"/>
    <x v="1"/>
  </r>
  <r>
    <s v="48901"/>
    <s v="Costs local partners"/>
    <s v="Continuous capacity building on new gender tools and skills introduced to mediation that works within local context"/>
    <n v="1200"/>
    <s v="USD"/>
    <x v="7"/>
    <d v="2022-07-04T00:00:00"/>
    <s v="GL"/>
    <n v="11002524"/>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Administration / AKV Partner 7% cost"/>
    <n v="2499.34"/>
    <s v="USD"/>
    <x v="7"/>
    <d v="2022-07-04T00:00:00"/>
    <s v="GL"/>
    <n v="11002524"/>
    <s v="LBR199"/>
    <s v="UNPBF"/>
    <s v="LBR199-1"/>
    <s v="LBR199 UNPBF - UNPBF"/>
    <s v="199.8.1"/>
    <s v="Administration / AKV Partner"/>
    <s v="UNPBF"/>
    <s v="1.6.0"/>
    <s v="Local Partner Support Costs"/>
    <s v="1.6"/>
    <s v="Local Partner Support Costs"/>
    <x v="0"/>
    <x v="0"/>
    <s v="R"/>
    <s v="Income &amp; Expenditure"/>
    <x v="1"/>
  </r>
  <r>
    <s v="48901"/>
    <s v="Costs local partners"/>
    <s v="Allocation of support costs are done to support GEWE activities within the project., in case of recruitment a gender balance is being sought after. Equipment is bought to support the promotion of this purpose."/>
    <n v="10064.799999999999"/>
    <s v="USD"/>
    <x v="7"/>
    <d v="2022-07-04T00:00:00"/>
    <s v="GL"/>
    <n v="11002524"/>
    <s v="LBR199"/>
    <s v="UNPBF"/>
    <s v="LBR199-1"/>
    <s v="LBR199 UNPBF - UNPBF"/>
    <s v="199.178.2"/>
    <s v="Additional Operational Costs"/>
    <s v="UNPBF"/>
    <s v="1.6.0"/>
    <s v="Local Partner Support Costs"/>
    <s v="1.6"/>
    <s v="Local Partner Support Costs"/>
    <x v="0"/>
    <x v="0"/>
    <s v="R"/>
    <s v="Income &amp; Expenditure"/>
    <x v="1"/>
  </r>
  <r>
    <s v="48901"/>
    <s v="Costs local partners"/>
    <s v="Training includes requisite skills to successfully convene mediation dialogues by women"/>
    <n v="10400"/>
    <s v="USD"/>
    <x v="7"/>
    <d v="2022-07-04T00:00:00"/>
    <s v="GL"/>
    <n v="11002524"/>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Local per diem to enable women participate in training"/>
    <n v="14040"/>
    <s v="USD"/>
    <x v="7"/>
    <d v="2022-07-04T00:00:00"/>
    <s v="GL"/>
    <n v="11002524"/>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Rev of Local per diem to enable women participate in training"/>
    <n v="-14040"/>
    <s v="USD"/>
    <x v="7"/>
    <d v="2022-07-04T00:00:00"/>
    <s v="GL"/>
    <n v="11002859"/>
    <s v="LBR199"/>
    <s v="UNPBF"/>
    <s v="LBR199-1"/>
    <s v="LBR199 UNPBF - UNPBF"/>
    <s v="199.1.1.6"/>
    <s v="Transportation for women mediators during training"/>
    <s v="UNPBF"/>
    <s v="1.6.0"/>
    <s v="Local Partner Support Costs"/>
    <s v="1.6"/>
    <s v="Local Partner Support Costs"/>
    <x v="0"/>
    <x v="0"/>
    <s v="R"/>
    <s v="Income &amp; Expenditure"/>
    <x v="1"/>
  </r>
  <r>
    <s v="48901"/>
    <s v="Costs local partners"/>
    <s v="Rev of Training includes requisite skills to successfully convene mediation dialogues by women"/>
    <n v="-10400"/>
    <s v="USD"/>
    <x v="7"/>
    <d v="2022-07-04T00:00:00"/>
    <s v="GL"/>
    <n v="11002859"/>
    <s v="LBR199"/>
    <s v="UNPBF"/>
    <s v="LBR199-1"/>
    <s v="LBR199 UNPBF - UNPBF"/>
    <s v="199.1.1.5"/>
    <s v="Training of women mediators on the WSR methodology and Track II Mediation"/>
    <s v="UNPBF"/>
    <s v="1.6.0"/>
    <s v="Local Partner Support Costs"/>
    <s v="1.6"/>
    <s v="Local Partner Support Costs"/>
    <x v="0"/>
    <x v="0"/>
    <s v="R"/>
    <s v="Income &amp; Expenditure"/>
    <x v="1"/>
  </r>
  <r>
    <s v="48901"/>
    <s v="Costs local partners"/>
    <s v="Rev of Allocation of support costs are done to support GEWE activities within the project., in case of recruitment a gender balance is being sought after. Equipment is bought to support the promotion of this purpose."/>
    <n v="-10064.799999999999"/>
    <s v="USD"/>
    <x v="7"/>
    <d v="2022-07-04T00:00:00"/>
    <s v="GL"/>
    <n v="11002859"/>
    <s v="LBR199"/>
    <s v="UNPBF"/>
    <s v="LBR199-1"/>
    <s v="LBR199 UNPBF - UNPBF"/>
    <s v="199.178.2"/>
    <s v="Additional Operational Costs"/>
    <s v="UNPBF"/>
    <s v="1.6.0"/>
    <s v="Local Partner Support Costs"/>
    <s v="1.6"/>
    <s v="Local Partner Support Costs"/>
    <x v="0"/>
    <x v="0"/>
    <s v="R"/>
    <s v="Income &amp; Expenditure"/>
    <x v="1"/>
  </r>
  <r>
    <s v="48901"/>
    <s v="Costs local partners"/>
    <s v="Rev of Administration / AKV Partner 7% cost"/>
    <n v="-2499.34"/>
    <s v="USD"/>
    <x v="7"/>
    <d v="2022-07-04T00:00:00"/>
    <s v="GL"/>
    <n v="11002859"/>
    <s v="LBR199"/>
    <s v="UNPBF"/>
    <s v="LBR199-1"/>
    <s v="LBR199 UNPBF - UNPBF"/>
    <s v="199.8.1"/>
    <s v="Administration / AKV Partner"/>
    <s v="UNPBF"/>
    <s v="1.6.0"/>
    <s v="Local Partner Support Costs"/>
    <s v="1.6"/>
    <s v="Local Partner Support Costs"/>
    <x v="0"/>
    <x v="0"/>
    <s v="R"/>
    <s v="Income &amp; Expenditure"/>
    <x v="1"/>
  </r>
  <r>
    <s v="48901"/>
    <s v="Costs local partners"/>
    <s v="Rev of Continuous capacity building on new gender tools and skills introduced to mediation that works within local context"/>
    <n v="-1200"/>
    <s v="USD"/>
    <x v="7"/>
    <d v="2022-07-04T00:00:00"/>
    <s v="GL"/>
    <n v="11002859"/>
    <s v="LBR199"/>
    <s v="UNPBF"/>
    <s v="LBR199-1"/>
    <s v="LBR199 UNPBF - UNPBF"/>
    <s v="199.1.1.7"/>
    <s v="Refresher training for women mediators on Track II Mediation"/>
    <s v="UNPBF"/>
    <s v="1.6.0"/>
    <s v="Local Partner Support Costs"/>
    <s v="1.6"/>
    <s v="Local Partner Support Costs"/>
    <x v="0"/>
    <x v="0"/>
    <s v="R"/>
    <s v="Income &amp; Expenditure"/>
    <x v="1"/>
  </r>
  <r>
    <s v="48901"/>
    <s v="Costs local partners"/>
    <s v="Q3_Overhead cost on partner ABIC UNPBF 7%"/>
    <n v="2674.29"/>
    <s v="USD"/>
    <x v="8"/>
    <d v="2022-08-19T00:00:00"/>
    <s v="GL"/>
    <n v="11002858"/>
    <s v="LBR199"/>
    <s v="UNPBF"/>
    <s v="LBR199-1"/>
    <s v="LBR199 UNPBF - UNPBF"/>
    <s v="199.8.1"/>
    <s v="Administration / AKV Partner"/>
    <s v="UNPBF"/>
    <s v="1.6.0"/>
    <s v="Local Partner Support Costs"/>
    <s v="1.6"/>
    <s v="Local Partner Support Costs"/>
    <x v="0"/>
    <x v="0"/>
    <s v="R"/>
    <s v="Income &amp; Expenditure"/>
    <x v="1"/>
  </r>
  <r>
    <s v="48901"/>
    <s v="Costs local partners"/>
    <s v="Rev of Q3_Overhead cost on partner ABIC UNPBF 7%"/>
    <n v="-2674.29"/>
    <s v="USD"/>
    <x v="8"/>
    <d v="2022-08-19T00:00:00"/>
    <s v="GL"/>
    <n v="11002860"/>
    <s v="LBR199"/>
    <s v="UNPBF"/>
    <s v="LBR199-1"/>
    <s v="LBR199 UNPBF - UNPBF"/>
    <s v="199.8.1"/>
    <s v="Administration / AKV Partner"/>
    <s v="UNPBF"/>
    <s v="1.6.0"/>
    <s v="Local Partner Support Costs"/>
    <s v="1.6"/>
    <s v="Local Partner Support Costs"/>
    <x v="0"/>
    <x v="0"/>
    <s v="R"/>
    <s v="Income &amp; Expenditure"/>
    <x v="1"/>
  </r>
  <r>
    <s v="48901"/>
    <s v="Costs local partners"/>
    <s v="Rev of double posting on partner overhead cost 2021/2022"/>
    <n v="-31602.93"/>
    <s v="USD"/>
    <x v="8"/>
    <d v="2022-08-19T00:00:00"/>
    <s v="GL"/>
    <n v="11002972"/>
    <s v="LBR199"/>
    <s v="UNPBF"/>
    <s v="LBR199-1"/>
    <s v="LBR199 UNPBF - UNPBF"/>
    <s v="199.8.1"/>
    <s v="Administration / AKV Partner"/>
    <s v="UNPBF"/>
    <s v="1.6.0"/>
    <s v="Local Partner Support Costs"/>
    <s v="1.6"/>
    <s v="Local Partner Support Costs"/>
    <x v="0"/>
    <x v="0"/>
    <s v="R"/>
    <s v="Income &amp; Expenditure"/>
    <x v="1"/>
  </r>
  <r>
    <s v="48901"/>
    <s v="Costs local partners"/>
    <s v="Support Staff (Country Director, Programme Manager, Finance &amp; Operations Staff)"/>
    <n v="4789.01"/>
    <s v="USD"/>
    <x v="8"/>
    <d v="2022-08-19T00:00:00"/>
    <s v="GL"/>
    <n v="11002988"/>
    <s v="LBR199"/>
    <s v="UNPBF"/>
    <s v="LBR199-1"/>
    <s v="LBR199 UNPBF - UNPBF"/>
    <s v="199.177.2"/>
    <s v="Additional Personnel Costs"/>
    <s v="UNPBF"/>
    <s v="1.6.0"/>
    <s v="Local Partner Support Costs"/>
    <s v="1.6"/>
    <s v="Local Partner Support Costs"/>
    <x v="0"/>
    <x v="0"/>
    <s v="R"/>
    <s v="Income &amp; Expenditure"/>
    <x v="1"/>
  </r>
  <r>
    <s v="48901"/>
    <s v="Costs local partners"/>
    <s v="MEAL Officers, Monitoring Activities, Accountability systems, Baseline"/>
    <n v="12885"/>
    <s v="USD"/>
    <x v="8"/>
    <d v="2022-08-19T00:00:00"/>
    <s v="GL"/>
    <n v="11002988"/>
    <s v="LBR199"/>
    <s v="UNPBF"/>
    <s v="LBR199-1"/>
    <s v="LBR199 UNPBF - UNPBF"/>
    <s v="199.179.2"/>
    <s v="Monitoring Budget"/>
    <s v="UNPBF"/>
    <s v="1.6.0"/>
    <s v="Local Partner Support Costs"/>
    <s v="1.6"/>
    <s v="Local Partner Support Costs"/>
    <x v="0"/>
    <x v="0"/>
    <s v="R"/>
    <s v="Income &amp; Expenditure"/>
    <x v="1"/>
  </r>
  <r>
    <s v="48901"/>
    <s v="Costs local partners"/>
    <s v="Office Running Costs, Bank &amp; Legal Fees"/>
    <n v="19148.009999999998"/>
    <s v="USD"/>
    <x v="8"/>
    <d v="2022-08-19T00:00:00"/>
    <s v="GL"/>
    <n v="11002988"/>
    <s v="LBR199"/>
    <s v="UNPBF"/>
    <s v="LBR199-1"/>
    <s v="LBR199 UNPBF - UNPBF"/>
    <s v="199.178.2"/>
    <s v="Additional Operational Costs"/>
    <s v="UNPBF"/>
    <s v="1.6.0"/>
    <s v="Local Partner Support Costs"/>
    <s v="1.6"/>
    <s v="Local Partner Support Costs"/>
    <x v="0"/>
    <x v="0"/>
    <s v="R"/>
    <s v="Income &amp; Expenditure"/>
    <x v="1"/>
  </r>
  <r>
    <s v="48901"/>
    <s v="Costs local partners"/>
    <s v="Indirect support costs (7%):"/>
    <n v="50121.75"/>
    <s v="USD"/>
    <x v="8"/>
    <d v="2022-08-19T00:00:00"/>
    <s v="GL"/>
    <n v="11002988"/>
    <s v="LBR199"/>
    <s v="UNPBF"/>
    <s v="LBR199-1"/>
    <s v="LBR199 UNPBF - UNPBF"/>
    <s v="199.8.1"/>
    <s v="Administration / AKV Partner"/>
    <s v="UNPBF"/>
    <s v="1.6.0"/>
    <s v="Local Partner Support Costs"/>
    <s v="1.6"/>
    <s v="Local Partner Support Costs"/>
    <x v="0"/>
    <x v="0"/>
    <s v="R"/>
    <s v="Income &amp; Expenditure"/>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023425-086B-4393-8C4D-DAB289FB2FAA}" name="PivotTable8"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72" firstHeaderRow="1" firstDataRow="1" firstDataCol="1"/>
  <pivotFields count="24">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69">
        <item x="43"/>
        <item x="44"/>
        <item x="45"/>
        <item x="22"/>
        <item x="21"/>
        <item x="30"/>
        <item x="46"/>
        <item x="47"/>
        <item x="48"/>
        <item x="35"/>
        <item x="52"/>
        <item x="51"/>
        <item x="50"/>
        <item x="20"/>
        <item x="33"/>
        <item x="31"/>
        <item x="53"/>
        <item x="61"/>
        <item x="62"/>
        <item x="58"/>
        <item x="65"/>
        <item x="57"/>
        <item x="56"/>
        <item x="54"/>
        <item x="26"/>
        <item x="66"/>
        <item x="25"/>
        <item x="24"/>
        <item x="18"/>
        <item x="1"/>
        <item x="41"/>
        <item x="42"/>
        <item x="34"/>
        <item x="32"/>
        <item x="60"/>
        <item x="59"/>
        <item x="40"/>
        <item x="19"/>
        <item x="2"/>
        <item x="6"/>
        <item x="0"/>
        <item x="27"/>
        <item x="38"/>
        <item x="12"/>
        <item x="4"/>
        <item x="37"/>
        <item x="13"/>
        <item x="8"/>
        <item x="7"/>
        <item x="39"/>
        <item x="9"/>
        <item x="15"/>
        <item x="23"/>
        <item x="11"/>
        <item x="16"/>
        <item x="10"/>
        <item x="29"/>
        <item x="36"/>
        <item x="17"/>
        <item x="3"/>
        <item x="49"/>
        <item x="63"/>
        <item x="64"/>
        <item x="55"/>
        <item x="5"/>
        <item x="14"/>
        <item x="28"/>
        <item x="67"/>
        <item t="default"/>
      </items>
    </pivotField>
    <pivotField showAll="0"/>
    <pivotField showAll="0"/>
    <pivotField showAll="0"/>
    <pivotField showAll="0"/>
    <pivotField showAll="0"/>
    <pivotField showAll="0"/>
    <pivotField showAll="0"/>
    <pivotField showAll="0"/>
    <pivotField showAll="0"/>
    <pivotField showAll="0"/>
  </pivotFields>
  <rowFields count="1">
    <field x="13"/>
  </rowFields>
  <rowItems count="6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t="grand">
      <x/>
    </i>
  </rowItems>
  <colItems count="1">
    <i/>
  </colItems>
  <dataFields count="1">
    <dataField name="Sum of Country Cur. Amount" fld="3" baseField="0" baseItem="0" numFmtId="4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BE51453-8E48-4F20-9FD1-AD6C6BC33BF9}" name="PivotTable2" cacheId="1"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G3:K11" firstHeaderRow="1" firstDataRow="2" firstDataCol="2" rowPageCount="1" colPageCount="1"/>
  <pivotFields count="25">
    <pivotField compact="0" outline="0" showAll="0"/>
    <pivotField compact="0" outline="0" showAll="0"/>
    <pivotField compact="0" outline="0" showAll="0"/>
    <pivotField dataField="1" compact="0" numFmtId="4" outline="0" showAll="0"/>
    <pivotField compact="0" outline="0" showAll="0"/>
    <pivotField axis="axisPage" compact="0" numFmtId="1" outline="0" multipleItemSelectionAllowed="1" showAll="0">
      <items count="21">
        <item x="9"/>
        <item x="3"/>
        <item x="1"/>
        <item x="10"/>
        <item x="16"/>
        <item x="11"/>
        <item x="12"/>
        <item x="14"/>
        <item x="17"/>
        <item x="13"/>
        <item x="0"/>
        <item x="2"/>
        <item x="4"/>
        <item x="5"/>
        <item x="18"/>
        <item x="15"/>
        <item x="6"/>
        <item x="7"/>
        <item x="8"/>
        <item x="19"/>
        <item t="default"/>
      </items>
    </pivotField>
    <pivotField compact="0" numFmtId="14" outline="0" showAll="0"/>
    <pivotField compact="0"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6">
        <item x="0"/>
        <item x="5"/>
        <item x="4"/>
        <item x="1"/>
        <item x="2"/>
        <item x="3"/>
      </items>
    </pivotField>
    <pivotField axis="axisRow" compact="0" outline="0" showAll="0">
      <items count="7">
        <item x="0"/>
        <item x="4"/>
        <item x="5"/>
        <item x="1"/>
        <item x="3"/>
        <item x="2"/>
        <item t="default"/>
      </items>
    </pivotField>
    <pivotField compact="0" outline="0" showAll="0"/>
    <pivotField compact="0" outline="0" showAll="0"/>
    <pivotField axis="axisCol" compact="0" outline="0" showAll="0">
      <items count="3">
        <item x="1"/>
        <item x="0"/>
        <item t="default"/>
      </items>
    </pivotField>
  </pivotFields>
  <rowFields count="2">
    <field x="20"/>
    <field x="21"/>
  </rowFields>
  <rowItems count="7">
    <i>
      <x/>
      <x/>
    </i>
    <i>
      <x v="1"/>
      <x v="2"/>
    </i>
    <i>
      <x v="2"/>
      <x v="1"/>
    </i>
    <i>
      <x v="3"/>
      <x v="3"/>
    </i>
    <i>
      <x v="4"/>
      <x v="5"/>
    </i>
    <i>
      <x v="5"/>
      <x v="4"/>
    </i>
    <i t="grand">
      <x/>
    </i>
  </rowItems>
  <colFields count="1">
    <field x="24"/>
  </colFields>
  <colItems count="3">
    <i>
      <x/>
    </i>
    <i>
      <x v="1"/>
    </i>
    <i t="grand">
      <x/>
    </i>
  </colItems>
  <pageFields count="1">
    <pageField fld="5" hier="-1"/>
  </pageFields>
  <dataFields count="1">
    <dataField name="Sum of Country Cur. Amount" fld="3" baseField="21"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DB7B-EAD1-4B9B-A672-838EAB81050B}">
  <sheetPr>
    <pageSetUpPr fitToPage="1"/>
  </sheetPr>
  <dimension ref="A3:L166"/>
  <sheetViews>
    <sheetView showGridLines="0" tabSelected="1" zoomScale="80" zoomScaleNormal="80" zoomScaleSheetLayoutView="100" workbookViewId="0">
      <pane xSplit="2" ySplit="12" topLeftCell="C73" activePane="bottomRight" state="frozen"/>
      <selection pane="topRight" activeCell="C1" sqref="C1"/>
      <selection pane="bottomLeft" activeCell="A13" sqref="A13"/>
      <selection pane="bottomRight" activeCell="D81" sqref="D81"/>
    </sheetView>
  </sheetViews>
  <sheetFormatPr defaultColWidth="9.1796875" defaultRowHeight="12.5"/>
  <cols>
    <col min="1" max="1" width="19.453125" style="51" customWidth="1"/>
    <col min="2" max="2" width="73.453125" style="12" customWidth="1"/>
    <col min="3" max="3" width="27.1796875" style="12" customWidth="1"/>
    <col min="4" max="4" width="32.453125" style="40" customWidth="1"/>
    <col min="5" max="5" width="28.81640625" style="54" customWidth="1"/>
    <col min="6" max="6" width="30.81640625" style="40" customWidth="1"/>
    <col min="7" max="7" width="52" style="40" customWidth="1"/>
    <col min="8" max="8" width="11.453125" style="40" hidden="1" customWidth="1"/>
    <col min="9" max="9" width="17.453125" style="40" hidden="1" customWidth="1"/>
    <col min="10" max="10" width="11.453125" style="40" hidden="1" customWidth="1"/>
    <col min="11" max="11" width="11.453125" style="12" hidden="1" customWidth="1"/>
    <col min="12" max="12" width="14.81640625" style="12" customWidth="1"/>
    <col min="13" max="251" width="11.453125" style="12" customWidth="1"/>
    <col min="252" max="16384" width="9.1796875" style="12"/>
  </cols>
  <sheetData>
    <row r="3" spans="1:12" s="2" customFormat="1" ht="15" customHeight="1">
      <c r="A3" s="1"/>
      <c r="D3" s="267"/>
      <c r="E3" s="268"/>
      <c r="F3" s="3" t="s">
        <v>0</v>
      </c>
      <c r="G3" s="4"/>
    </row>
    <row r="4" spans="1:12" s="2" customFormat="1" ht="15" customHeight="1">
      <c r="D4" s="267"/>
      <c r="E4" s="268"/>
      <c r="F4" s="3" t="s">
        <v>1</v>
      </c>
      <c r="G4" s="4"/>
    </row>
    <row r="5" spans="1:12" s="2" customFormat="1" ht="14">
      <c r="D5" s="267"/>
      <c r="E5" s="268"/>
      <c r="F5" s="5" t="s">
        <v>2</v>
      </c>
      <c r="G5" s="4"/>
    </row>
    <row r="6" spans="1:12" s="2" customFormat="1" ht="15" customHeight="1">
      <c r="B6" s="4"/>
      <c r="C6" s="267" t="s">
        <v>3</v>
      </c>
      <c r="D6" s="267"/>
      <c r="E6" s="268"/>
      <c r="F6" s="3" t="s">
        <v>4</v>
      </c>
      <c r="G6" s="4"/>
    </row>
    <row r="7" spans="1:12" s="2" customFormat="1" ht="15" customHeight="1">
      <c r="D7" s="267"/>
      <c r="E7" s="268"/>
      <c r="F7" s="3" t="s">
        <v>716</v>
      </c>
      <c r="G7" s="4"/>
    </row>
    <row r="8" spans="1:12" s="2" customFormat="1" ht="14.5" thickBot="1">
      <c r="A8" s="6"/>
      <c r="D8" s="4"/>
      <c r="E8" s="7"/>
      <c r="F8" s="4"/>
      <c r="G8" s="4"/>
    </row>
    <row r="9" spans="1:12" ht="13">
      <c r="A9" s="8"/>
      <c r="B9" s="9"/>
      <c r="C9" s="10"/>
      <c r="D9" s="11"/>
      <c r="E9" s="269"/>
      <c r="F9" s="270"/>
      <c r="G9" s="12"/>
      <c r="H9" s="12"/>
      <c r="I9" s="12"/>
      <c r="J9" s="12"/>
    </row>
    <row r="10" spans="1:12" s="19" customFormat="1" ht="26">
      <c r="A10" s="13" t="s">
        <v>5</v>
      </c>
      <c r="B10" s="14" t="s">
        <v>6</v>
      </c>
      <c r="C10" s="15" t="s">
        <v>7</v>
      </c>
      <c r="D10" s="16"/>
      <c r="E10" s="17"/>
      <c r="F10" s="18"/>
    </row>
    <row r="11" spans="1:12" s="19" customFormat="1" ht="13">
      <c r="A11" s="20"/>
      <c r="B11" s="21"/>
      <c r="C11" s="22">
        <v>1</v>
      </c>
      <c r="D11" s="23"/>
      <c r="E11" s="24"/>
      <c r="F11" s="25">
        <v>4</v>
      </c>
    </row>
    <row r="12" spans="1:12" s="19" customFormat="1" ht="65.25" customHeight="1">
      <c r="A12" s="26" t="s">
        <v>8</v>
      </c>
      <c r="B12" s="27" t="s">
        <v>6</v>
      </c>
      <c r="C12" s="28" t="s">
        <v>9</v>
      </c>
      <c r="D12" s="29" t="s">
        <v>732</v>
      </c>
      <c r="E12" s="30" t="s">
        <v>717</v>
      </c>
      <c r="F12" s="31" t="s">
        <v>718</v>
      </c>
    </row>
    <row r="13" spans="1:12" ht="18" customHeight="1">
      <c r="A13" s="32" t="s">
        <v>10</v>
      </c>
      <c r="B13" s="33" t="s">
        <v>11</v>
      </c>
      <c r="C13" s="34">
        <v>7772.4</v>
      </c>
      <c r="D13" s="154">
        <v>7772.4</v>
      </c>
      <c r="E13" s="35">
        <f>C13-D13</f>
        <v>0</v>
      </c>
      <c r="F13" s="36">
        <f>D13/C13</f>
        <v>1</v>
      </c>
      <c r="G13" s="12"/>
      <c r="H13" s="12"/>
      <c r="I13" s="12"/>
      <c r="J13" s="12"/>
      <c r="L13" s="50"/>
    </row>
    <row r="14" spans="1:12">
      <c r="A14" s="37" t="s">
        <v>12</v>
      </c>
      <c r="B14" s="33" t="s">
        <v>13</v>
      </c>
      <c r="C14" s="34">
        <v>8272.4</v>
      </c>
      <c r="D14" s="154">
        <v>8272.4</v>
      </c>
      <c r="E14" s="35">
        <f t="shared" ref="E14:E79" si="0">C14-D14</f>
        <v>0</v>
      </c>
      <c r="F14" s="36">
        <f t="shared" ref="F14:F80" si="1">D14/C14</f>
        <v>1</v>
      </c>
      <c r="G14" s="12"/>
      <c r="H14" s="12"/>
      <c r="I14" s="12"/>
      <c r="J14" s="12"/>
      <c r="L14" s="50"/>
    </row>
    <row r="15" spans="1:12">
      <c r="A15" s="38" t="s">
        <v>14</v>
      </c>
      <c r="B15" s="33" t="s">
        <v>15</v>
      </c>
      <c r="C15" s="34">
        <v>20000</v>
      </c>
      <c r="D15" s="154">
        <v>20000</v>
      </c>
      <c r="E15" s="35">
        <f t="shared" si="0"/>
        <v>0</v>
      </c>
      <c r="F15" s="36">
        <f t="shared" si="1"/>
        <v>1</v>
      </c>
      <c r="G15" s="39"/>
      <c r="H15" s="39"/>
      <c r="I15" s="39"/>
      <c r="J15" s="39"/>
      <c r="K15" s="39"/>
      <c r="L15" s="50"/>
    </row>
    <row r="16" spans="1:12">
      <c r="A16" s="38" t="s">
        <v>16</v>
      </c>
      <c r="B16" s="33" t="s">
        <v>17</v>
      </c>
      <c r="C16" s="34">
        <v>18000</v>
      </c>
      <c r="D16" s="154">
        <v>18000</v>
      </c>
      <c r="E16" s="35">
        <f t="shared" si="0"/>
        <v>0</v>
      </c>
      <c r="F16" s="36">
        <f t="shared" si="1"/>
        <v>1</v>
      </c>
      <c r="G16" s="39"/>
      <c r="H16" s="39"/>
      <c r="I16" s="39"/>
      <c r="J16" s="39"/>
      <c r="K16" s="39"/>
      <c r="L16" s="50"/>
    </row>
    <row r="17" spans="1:12">
      <c r="A17" s="38" t="s">
        <v>18</v>
      </c>
      <c r="B17" s="33" t="s">
        <v>19</v>
      </c>
      <c r="C17" s="34">
        <v>78744.800000000003</v>
      </c>
      <c r="D17" s="154">
        <v>78744.800000000003</v>
      </c>
      <c r="E17" s="35">
        <f t="shared" si="0"/>
        <v>0</v>
      </c>
      <c r="F17" s="36">
        <f t="shared" si="1"/>
        <v>1</v>
      </c>
      <c r="G17" s="39"/>
      <c r="H17" s="39"/>
      <c r="I17" s="39"/>
      <c r="J17" s="39"/>
      <c r="K17" s="39"/>
      <c r="L17" s="50"/>
    </row>
    <row r="18" spans="1:12">
      <c r="A18" s="38" t="s">
        <v>20</v>
      </c>
      <c r="B18" s="33" t="s">
        <v>21</v>
      </c>
      <c r="C18" s="34">
        <v>60572.4</v>
      </c>
      <c r="D18" s="154">
        <v>60572.4</v>
      </c>
      <c r="E18" s="35">
        <f t="shared" si="0"/>
        <v>0</v>
      </c>
      <c r="F18" s="36">
        <f t="shared" si="1"/>
        <v>1</v>
      </c>
      <c r="G18" s="39"/>
      <c r="H18" s="39"/>
      <c r="I18" s="39"/>
      <c r="J18" s="39"/>
      <c r="K18" s="39"/>
      <c r="L18" s="50"/>
    </row>
    <row r="19" spans="1:12">
      <c r="A19" s="38" t="s">
        <v>22</v>
      </c>
      <c r="B19" s="33" t="s">
        <v>23</v>
      </c>
      <c r="C19" s="34">
        <v>36572.400000000001</v>
      </c>
      <c r="D19" s="154">
        <v>36572.400000000001</v>
      </c>
      <c r="E19" s="35">
        <f t="shared" si="0"/>
        <v>0</v>
      </c>
      <c r="F19" s="36">
        <f t="shared" si="1"/>
        <v>1</v>
      </c>
      <c r="G19" s="39"/>
      <c r="H19" s="39"/>
      <c r="I19" s="39"/>
      <c r="J19" s="39"/>
      <c r="K19" s="39"/>
      <c r="L19" s="50"/>
    </row>
    <row r="20" spans="1:12" ht="25">
      <c r="A20" s="38" t="s">
        <v>24</v>
      </c>
      <c r="B20" s="33" t="s">
        <v>25</v>
      </c>
      <c r="C20" s="34">
        <v>16572.400000000001</v>
      </c>
      <c r="D20" s="154">
        <v>16572.400000000001</v>
      </c>
      <c r="E20" s="35">
        <f t="shared" si="0"/>
        <v>0</v>
      </c>
      <c r="F20" s="36">
        <f t="shared" si="1"/>
        <v>1</v>
      </c>
      <c r="G20" s="39"/>
      <c r="H20" s="39"/>
      <c r="I20" s="39"/>
      <c r="J20" s="39"/>
      <c r="K20" s="39"/>
      <c r="L20" s="50"/>
    </row>
    <row r="21" spans="1:12">
      <c r="A21" s="38" t="s">
        <v>26</v>
      </c>
      <c r="B21" s="33" t="s">
        <v>27</v>
      </c>
      <c r="C21" s="34">
        <v>95144.8</v>
      </c>
      <c r="D21" s="154">
        <v>95144.8</v>
      </c>
      <c r="E21" s="35">
        <f t="shared" si="0"/>
        <v>0</v>
      </c>
      <c r="F21" s="36">
        <f t="shared" si="1"/>
        <v>1</v>
      </c>
      <c r="G21" s="39"/>
      <c r="H21" s="39"/>
      <c r="I21" s="39"/>
      <c r="J21" s="39"/>
      <c r="K21" s="39"/>
      <c r="L21" s="50"/>
    </row>
    <row r="22" spans="1:12">
      <c r="A22" s="38" t="s">
        <v>28</v>
      </c>
      <c r="B22" s="33" t="s">
        <v>29</v>
      </c>
      <c r="C22" s="34">
        <v>19272.400000000001</v>
      </c>
      <c r="D22" s="154">
        <v>19272.400000000001</v>
      </c>
      <c r="E22" s="35">
        <f t="shared" si="0"/>
        <v>0</v>
      </c>
      <c r="F22" s="36">
        <f t="shared" si="1"/>
        <v>1</v>
      </c>
      <c r="G22" s="39"/>
      <c r="H22" s="39"/>
      <c r="I22" s="39"/>
      <c r="J22" s="39"/>
      <c r="K22" s="39"/>
      <c r="L22" s="50"/>
    </row>
    <row r="23" spans="1:12">
      <c r="A23" s="38" t="s">
        <v>30</v>
      </c>
      <c r="B23" s="33" t="s">
        <v>31</v>
      </c>
      <c r="C23" s="34">
        <v>24048.1</v>
      </c>
      <c r="D23" s="154">
        <v>24048.1</v>
      </c>
      <c r="E23" s="35">
        <f t="shared" si="0"/>
        <v>0</v>
      </c>
      <c r="F23" s="36">
        <f t="shared" si="1"/>
        <v>1</v>
      </c>
      <c r="G23" s="39"/>
      <c r="H23" s="39"/>
      <c r="I23" s="39"/>
      <c r="J23" s="39"/>
      <c r="K23" s="39"/>
      <c r="L23" s="50"/>
    </row>
    <row r="24" spans="1:12">
      <c r="A24" s="38" t="s">
        <v>32</v>
      </c>
      <c r="B24" s="33" t="s">
        <v>33</v>
      </c>
      <c r="C24" s="34">
        <v>57931.199999999997</v>
      </c>
      <c r="D24" s="154">
        <v>57931.199999999997</v>
      </c>
      <c r="E24" s="35">
        <f t="shared" si="0"/>
        <v>0</v>
      </c>
      <c r="F24" s="36">
        <f t="shared" si="1"/>
        <v>1</v>
      </c>
      <c r="G24" s="39"/>
      <c r="H24" s="39"/>
      <c r="I24" s="39"/>
      <c r="J24" s="39"/>
      <c r="K24" s="39"/>
      <c r="L24" s="50"/>
    </row>
    <row r="25" spans="1:12">
      <c r="A25" s="38" t="s">
        <v>34</v>
      </c>
      <c r="B25" s="33" t="s">
        <v>35</v>
      </c>
      <c r="C25" s="34">
        <v>20397.7</v>
      </c>
      <c r="D25" s="154">
        <v>20397.7</v>
      </c>
      <c r="E25" s="35">
        <f t="shared" si="0"/>
        <v>0</v>
      </c>
      <c r="F25" s="36">
        <f t="shared" si="1"/>
        <v>1</v>
      </c>
      <c r="G25" s="39"/>
      <c r="H25" s="39"/>
      <c r="I25" s="39"/>
      <c r="J25" s="39"/>
      <c r="K25" s="39"/>
      <c r="L25" s="50"/>
    </row>
    <row r="26" spans="1:12">
      <c r="A26" s="38" t="s">
        <v>36</v>
      </c>
      <c r="B26" s="33" t="s">
        <v>37</v>
      </c>
      <c r="C26" s="34">
        <v>20440.2</v>
      </c>
      <c r="D26" s="154">
        <v>20440.2</v>
      </c>
      <c r="E26" s="35">
        <f t="shared" si="0"/>
        <v>0</v>
      </c>
      <c r="F26" s="36">
        <f t="shared" si="1"/>
        <v>1</v>
      </c>
      <c r="G26" s="39"/>
      <c r="H26" s="39"/>
      <c r="I26" s="39"/>
      <c r="J26" s="39"/>
      <c r="K26" s="39"/>
      <c r="L26" s="50"/>
    </row>
    <row r="27" spans="1:12">
      <c r="A27" s="38" t="s">
        <v>38</v>
      </c>
      <c r="B27" s="33" t="s">
        <v>39</v>
      </c>
      <c r="C27" s="34">
        <v>45320.4</v>
      </c>
      <c r="D27" s="154">
        <v>45320.4</v>
      </c>
      <c r="E27" s="35">
        <f t="shared" si="0"/>
        <v>0</v>
      </c>
      <c r="F27" s="36">
        <f t="shared" si="1"/>
        <v>1</v>
      </c>
      <c r="G27" s="39"/>
      <c r="H27" s="39"/>
      <c r="I27" s="39"/>
      <c r="J27" s="39"/>
      <c r="K27" s="39"/>
      <c r="L27" s="50"/>
    </row>
    <row r="28" spans="1:12">
      <c r="A28" s="38" t="s">
        <v>40</v>
      </c>
      <c r="B28" s="33" t="s">
        <v>41</v>
      </c>
      <c r="C28" s="34">
        <v>50320.4</v>
      </c>
      <c r="D28" s="154">
        <v>50320.4</v>
      </c>
      <c r="E28" s="35">
        <f t="shared" si="0"/>
        <v>0</v>
      </c>
      <c r="F28" s="36">
        <f t="shared" si="1"/>
        <v>1</v>
      </c>
      <c r="G28" s="39"/>
      <c r="H28" s="39"/>
      <c r="I28" s="39"/>
      <c r="J28" s="39"/>
      <c r="K28" s="39"/>
      <c r="L28" s="50"/>
    </row>
    <row r="29" spans="1:12">
      <c r="A29" s="38" t="s">
        <v>42</v>
      </c>
      <c r="B29" s="33" t="s">
        <v>43</v>
      </c>
      <c r="C29" s="34">
        <v>13200</v>
      </c>
      <c r="D29" s="154">
        <v>13200</v>
      </c>
      <c r="E29" s="35">
        <f t="shared" si="0"/>
        <v>0</v>
      </c>
      <c r="F29" s="36">
        <f t="shared" si="1"/>
        <v>1</v>
      </c>
      <c r="G29" s="39"/>
      <c r="H29" s="39"/>
      <c r="I29" s="39"/>
      <c r="J29" s="39"/>
      <c r="K29" s="39"/>
      <c r="L29" s="50"/>
    </row>
    <row r="30" spans="1:12">
      <c r="A30" s="38" t="s">
        <v>357</v>
      </c>
      <c r="B30" s="33" t="s">
        <v>358</v>
      </c>
      <c r="C30" s="34">
        <v>38520</v>
      </c>
      <c r="D30" s="154">
        <v>38520</v>
      </c>
      <c r="E30" s="35">
        <f t="shared" si="0"/>
        <v>0</v>
      </c>
      <c r="F30" s="36">
        <f t="shared" si="1"/>
        <v>1</v>
      </c>
      <c r="G30" s="39"/>
      <c r="H30" s="39"/>
      <c r="I30" s="39"/>
      <c r="J30" s="39"/>
      <c r="K30" s="39"/>
      <c r="L30" s="50"/>
    </row>
    <row r="31" spans="1:12">
      <c r="A31" s="38" t="s">
        <v>646</v>
      </c>
      <c r="B31" s="33" t="s">
        <v>647</v>
      </c>
      <c r="C31" s="34">
        <v>1000</v>
      </c>
      <c r="D31" s="154">
        <v>120</v>
      </c>
      <c r="E31" s="35">
        <f t="shared" si="0"/>
        <v>880</v>
      </c>
      <c r="F31" s="36">
        <f t="shared" si="1"/>
        <v>0.12</v>
      </c>
      <c r="G31" s="39"/>
      <c r="H31" s="39"/>
      <c r="I31" s="39"/>
      <c r="J31" s="39"/>
      <c r="K31" s="39"/>
      <c r="L31" s="50"/>
    </row>
    <row r="32" spans="1:12">
      <c r="A32" s="38" t="s">
        <v>728</v>
      </c>
      <c r="B32" s="33" t="s">
        <v>729</v>
      </c>
      <c r="C32" s="34">
        <v>1000</v>
      </c>
      <c r="D32" s="154">
        <v>0</v>
      </c>
      <c r="E32" s="35">
        <f t="shared" si="0"/>
        <v>1000</v>
      </c>
      <c r="F32" s="36">
        <f t="shared" si="1"/>
        <v>0</v>
      </c>
      <c r="G32" s="39"/>
      <c r="H32" s="39"/>
      <c r="I32" s="39"/>
      <c r="J32" s="39"/>
      <c r="K32" s="39"/>
      <c r="L32" s="50"/>
    </row>
    <row r="33" spans="1:12">
      <c r="A33" s="38" t="s">
        <v>545</v>
      </c>
      <c r="B33" s="33" t="s">
        <v>546</v>
      </c>
      <c r="C33" s="34">
        <v>3780</v>
      </c>
      <c r="D33" s="154">
        <v>3780</v>
      </c>
      <c r="E33" s="35">
        <f t="shared" si="0"/>
        <v>0</v>
      </c>
      <c r="F33" s="36">
        <f t="shared" si="1"/>
        <v>1</v>
      </c>
      <c r="G33" s="39"/>
      <c r="H33" s="39"/>
      <c r="I33" s="39"/>
      <c r="J33" s="39"/>
      <c r="K33" s="39"/>
      <c r="L33" s="50"/>
    </row>
    <row r="34" spans="1:12">
      <c r="A34" s="38" t="s">
        <v>567</v>
      </c>
      <c r="B34" s="33" t="s">
        <v>568</v>
      </c>
      <c r="C34" s="34">
        <v>1080</v>
      </c>
      <c r="D34" s="154">
        <v>1080</v>
      </c>
      <c r="E34" s="35">
        <f t="shared" si="0"/>
        <v>0</v>
      </c>
      <c r="F34" s="36">
        <f t="shared" si="1"/>
        <v>1</v>
      </c>
      <c r="G34" s="39"/>
      <c r="H34" s="39"/>
      <c r="I34" s="39"/>
      <c r="J34" s="39"/>
      <c r="K34" s="39"/>
      <c r="L34" s="50"/>
    </row>
    <row r="35" spans="1:12">
      <c r="A35" s="38" t="s">
        <v>339</v>
      </c>
      <c r="B35" s="33" t="s">
        <v>340</v>
      </c>
      <c r="C35" s="34">
        <f>91158+481.52</f>
        <v>91639.52</v>
      </c>
      <c r="D35" s="154">
        <v>90188.14</v>
      </c>
      <c r="E35" s="35">
        <f t="shared" si="0"/>
        <v>1451.3800000000047</v>
      </c>
      <c r="F35" s="36">
        <f t="shared" si="1"/>
        <v>0.98416207330636385</v>
      </c>
      <c r="G35" s="39"/>
      <c r="H35" s="39"/>
      <c r="I35" s="39"/>
      <c r="J35" s="39"/>
      <c r="K35" s="39"/>
      <c r="L35" s="50"/>
    </row>
    <row r="36" spans="1:12">
      <c r="A36" s="38" t="s">
        <v>130</v>
      </c>
      <c r="B36" s="33" t="s">
        <v>131</v>
      </c>
      <c r="C36" s="34">
        <v>22399.99</v>
      </c>
      <c r="D36" s="154">
        <v>22399.99</v>
      </c>
      <c r="E36" s="35">
        <f t="shared" si="0"/>
        <v>0</v>
      </c>
      <c r="F36" s="36">
        <f t="shared" si="1"/>
        <v>1</v>
      </c>
      <c r="G36" s="39"/>
      <c r="H36" s="39"/>
      <c r="I36" s="39"/>
      <c r="J36" s="39"/>
      <c r="K36" s="39"/>
      <c r="L36" s="50"/>
    </row>
    <row r="37" spans="1:12">
      <c r="A37" s="38" t="s">
        <v>44</v>
      </c>
      <c r="B37" s="33" t="s">
        <v>45</v>
      </c>
      <c r="C37" s="34">
        <v>16200</v>
      </c>
      <c r="D37" s="154">
        <v>16200</v>
      </c>
      <c r="E37" s="35">
        <f t="shared" si="0"/>
        <v>0</v>
      </c>
      <c r="F37" s="36">
        <f t="shared" si="1"/>
        <v>1</v>
      </c>
      <c r="G37" s="39"/>
      <c r="H37" s="39"/>
      <c r="I37" s="39"/>
      <c r="J37" s="39"/>
      <c r="K37" s="39"/>
      <c r="L37" s="50"/>
    </row>
    <row r="38" spans="1:12">
      <c r="A38" s="38" t="s">
        <v>46</v>
      </c>
      <c r="B38" s="33" t="s">
        <v>47</v>
      </c>
      <c r="C38" s="34">
        <v>15000</v>
      </c>
      <c r="D38" s="154">
        <v>15095</v>
      </c>
      <c r="E38" s="35">
        <f t="shared" si="0"/>
        <v>-95</v>
      </c>
      <c r="F38" s="36">
        <f t="shared" si="1"/>
        <v>1.0063333333333333</v>
      </c>
      <c r="G38" s="39"/>
      <c r="H38" s="39"/>
      <c r="I38" s="39"/>
      <c r="J38" s="39"/>
      <c r="K38" s="39"/>
      <c r="L38" s="50"/>
    </row>
    <row r="39" spans="1:12">
      <c r="A39" s="38" t="s">
        <v>48</v>
      </c>
      <c r="B39" s="33" t="s">
        <v>49</v>
      </c>
      <c r="C39" s="34">
        <v>1000</v>
      </c>
      <c r="D39" s="154">
        <v>625</v>
      </c>
      <c r="E39" s="35">
        <f t="shared" si="0"/>
        <v>375</v>
      </c>
      <c r="F39" s="36">
        <f t="shared" si="1"/>
        <v>0.625</v>
      </c>
      <c r="G39" s="39"/>
      <c r="H39" s="39"/>
      <c r="I39" s="39"/>
      <c r="J39" s="39"/>
      <c r="K39" s="39"/>
      <c r="L39" s="50"/>
    </row>
    <row r="40" spans="1:12">
      <c r="A40" s="38" t="s">
        <v>50</v>
      </c>
      <c r="B40" s="33" t="s">
        <v>51</v>
      </c>
      <c r="C40" s="34">
        <v>12000</v>
      </c>
      <c r="D40" s="154">
        <v>10598</v>
      </c>
      <c r="E40" s="35">
        <f t="shared" si="0"/>
        <v>1402</v>
      </c>
      <c r="F40" s="36">
        <f t="shared" si="1"/>
        <v>0.88316666666666666</v>
      </c>
      <c r="G40" s="39"/>
      <c r="H40" s="39"/>
      <c r="I40" s="39"/>
      <c r="J40" s="39"/>
      <c r="K40" s="39"/>
      <c r="L40" s="50"/>
    </row>
    <row r="41" spans="1:12" ht="25">
      <c r="A41" s="38" t="s">
        <v>52</v>
      </c>
      <c r="B41" s="33" t="s">
        <v>53</v>
      </c>
      <c r="C41" s="34">
        <v>14400</v>
      </c>
      <c r="D41" s="154">
        <v>12960</v>
      </c>
      <c r="E41" s="35">
        <f t="shared" si="0"/>
        <v>1440</v>
      </c>
      <c r="F41" s="36">
        <f t="shared" si="1"/>
        <v>0.9</v>
      </c>
      <c r="G41" s="39"/>
      <c r="H41" s="39"/>
      <c r="I41" s="39"/>
      <c r="J41" s="39"/>
      <c r="K41" s="39"/>
      <c r="L41" s="50"/>
    </row>
    <row r="42" spans="1:12" ht="25">
      <c r="A42" s="38" t="s">
        <v>54</v>
      </c>
      <c r="B42" s="33" t="s">
        <v>55</v>
      </c>
      <c r="C42" s="34">
        <v>9600</v>
      </c>
      <c r="D42" s="154">
        <v>9600</v>
      </c>
      <c r="E42" s="35">
        <f t="shared" si="0"/>
        <v>0</v>
      </c>
      <c r="F42" s="36">
        <f t="shared" si="1"/>
        <v>1</v>
      </c>
      <c r="G42" s="39"/>
      <c r="H42" s="39"/>
      <c r="I42" s="39"/>
      <c r="J42" s="39"/>
      <c r="K42" s="39"/>
      <c r="L42" s="50"/>
    </row>
    <row r="43" spans="1:12">
      <c r="A43" s="38" t="s">
        <v>56</v>
      </c>
      <c r="B43" s="33" t="s">
        <v>57</v>
      </c>
      <c r="C43" s="34">
        <v>12600</v>
      </c>
      <c r="D43" s="154">
        <v>12955</v>
      </c>
      <c r="E43" s="35">
        <f t="shared" si="0"/>
        <v>-355</v>
      </c>
      <c r="F43" s="36">
        <f t="shared" si="1"/>
        <v>1.0281746031746031</v>
      </c>
      <c r="G43" s="39"/>
      <c r="H43" s="39"/>
      <c r="I43" s="39"/>
      <c r="J43" s="39"/>
      <c r="K43" s="39"/>
      <c r="L43" s="50"/>
    </row>
    <row r="44" spans="1:12" ht="25">
      <c r="A44" s="38" t="s">
        <v>58</v>
      </c>
      <c r="B44" s="33" t="s">
        <v>59</v>
      </c>
      <c r="C44" s="34">
        <v>60000</v>
      </c>
      <c r="D44" s="154">
        <v>57413.7</v>
      </c>
      <c r="E44" s="35">
        <f t="shared" si="0"/>
        <v>2586.3000000000029</v>
      </c>
      <c r="F44" s="36">
        <f t="shared" si="1"/>
        <v>0.95689499999999994</v>
      </c>
      <c r="G44" s="39"/>
      <c r="H44" s="39"/>
      <c r="I44" s="39"/>
      <c r="J44" s="39"/>
      <c r="K44" s="39"/>
      <c r="L44" s="50"/>
    </row>
    <row r="45" spans="1:12">
      <c r="A45" s="38" t="s">
        <v>60</v>
      </c>
      <c r="B45" s="33" t="s">
        <v>61</v>
      </c>
      <c r="C45" s="34">
        <v>35000</v>
      </c>
      <c r="D45" s="154">
        <v>33724.51</v>
      </c>
      <c r="E45" s="35">
        <f t="shared" si="0"/>
        <v>1275.489999999998</v>
      </c>
      <c r="F45" s="36">
        <f t="shared" si="1"/>
        <v>0.96355742857142868</v>
      </c>
      <c r="G45" s="39"/>
      <c r="H45" s="39"/>
      <c r="I45" s="39"/>
      <c r="J45" s="39"/>
      <c r="K45" s="39"/>
      <c r="L45" s="50"/>
    </row>
    <row r="46" spans="1:12">
      <c r="A46" s="38" t="s">
        <v>62</v>
      </c>
      <c r="B46" s="33" t="s">
        <v>63</v>
      </c>
      <c r="C46" s="34">
        <v>8000</v>
      </c>
      <c r="D46" s="154">
        <v>8000</v>
      </c>
      <c r="E46" s="35">
        <f t="shared" si="0"/>
        <v>0</v>
      </c>
      <c r="F46" s="36">
        <f t="shared" si="1"/>
        <v>1</v>
      </c>
      <c r="G46" s="39"/>
      <c r="H46" s="39"/>
      <c r="I46" s="39"/>
      <c r="J46" s="39"/>
      <c r="K46" s="39"/>
      <c r="L46" s="50"/>
    </row>
    <row r="47" spans="1:12">
      <c r="A47" s="38" t="s">
        <v>64</v>
      </c>
      <c r="B47" s="33" t="s">
        <v>65</v>
      </c>
      <c r="C47" s="34">
        <v>10000</v>
      </c>
      <c r="D47" s="154">
        <v>5808.48</v>
      </c>
      <c r="E47" s="35">
        <f t="shared" si="0"/>
        <v>4191.5200000000004</v>
      </c>
      <c r="F47" s="36">
        <f t="shared" si="1"/>
        <v>0.58084799999999992</v>
      </c>
      <c r="G47" s="39"/>
      <c r="H47" s="39"/>
      <c r="I47" s="39"/>
      <c r="J47" s="39"/>
      <c r="K47" s="39"/>
      <c r="L47" s="50"/>
    </row>
    <row r="48" spans="1:12">
      <c r="A48" s="38" t="s">
        <v>66</v>
      </c>
      <c r="B48" s="33" t="s">
        <v>67</v>
      </c>
      <c r="C48" s="34">
        <v>40000</v>
      </c>
      <c r="D48" s="154">
        <v>40727</v>
      </c>
      <c r="E48" s="35">
        <f t="shared" si="0"/>
        <v>-727</v>
      </c>
      <c r="F48" s="36">
        <f t="shared" si="1"/>
        <v>1.0181750000000001</v>
      </c>
      <c r="G48" s="39"/>
      <c r="H48" s="39"/>
      <c r="I48" s="39"/>
      <c r="J48" s="39"/>
      <c r="K48" s="39"/>
      <c r="L48" s="50"/>
    </row>
    <row r="49" spans="1:12">
      <c r="A49" s="38" t="s">
        <v>68</v>
      </c>
      <c r="B49" s="33" t="s">
        <v>69</v>
      </c>
      <c r="C49" s="34">
        <v>10000</v>
      </c>
      <c r="D49" s="154">
        <v>11808.1</v>
      </c>
      <c r="E49" s="35">
        <f t="shared" si="0"/>
        <v>-1808.1000000000004</v>
      </c>
      <c r="F49" s="36">
        <f t="shared" si="1"/>
        <v>1.1808100000000001</v>
      </c>
      <c r="G49" s="39"/>
      <c r="H49" s="39"/>
      <c r="I49" s="39"/>
      <c r="J49" s="39"/>
      <c r="K49" s="39"/>
      <c r="L49" s="50"/>
    </row>
    <row r="50" spans="1:12">
      <c r="A50" s="38" t="s">
        <v>70</v>
      </c>
      <c r="B50" s="33" t="s">
        <v>71</v>
      </c>
      <c r="C50" s="34">
        <v>5150</v>
      </c>
      <c r="D50" s="154">
        <v>3900</v>
      </c>
      <c r="E50" s="35">
        <f t="shared" si="0"/>
        <v>1250</v>
      </c>
      <c r="F50" s="36">
        <f t="shared" si="1"/>
        <v>0.75728155339805825</v>
      </c>
      <c r="G50" s="39"/>
      <c r="H50" s="39"/>
      <c r="I50" s="39"/>
      <c r="J50" s="39"/>
      <c r="K50" s="39"/>
      <c r="L50" s="50"/>
    </row>
    <row r="51" spans="1:12">
      <c r="A51" s="38" t="s">
        <v>72</v>
      </c>
      <c r="B51" s="33" t="s">
        <v>73</v>
      </c>
      <c r="C51" s="34">
        <v>5000</v>
      </c>
      <c r="D51" s="154">
        <v>4753.34</v>
      </c>
      <c r="E51" s="35">
        <f t="shared" si="0"/>
        <v>246.65999999999985</v>
      </c>
      <c r="F51" s="36">
        <f t="shared" si="1"/>
        <v>0.95066800000000007</v>
      </c>
      <c r="G51" s="39"/>
      <c r="H51" s="39"/>
      <c r="I51" s="39"/>
      <c r="J51" s="39"/>
      <c r="K51" s="39"/>
      <c r="L51" s="50"/>
    </row>
    <row r="52" spans="1:12">
      <c r="A52" s="38" t="s">
        <v>74</v>
      </c>
      <c r="B52" s="33" t="s">
        <v>75</v>
      </c>
      <c r="C52" s="34">
        <v>10000</v>
      </c>
      <c r="D52" s="154">
        <v>12390</v>
      </c>
      <c r="E52" s="35">
        <f t="shared" si="0"/>
        <v>-2390</v>
      </c>
      <c r="F52" s="36">
        <f t="shared" si="1"/>
        <v>1.2390000000000001</v>
      </c>
      <c r="G52" s="39"/>
      <c r="H52" s="39"/>
      <c r="I52" s="39"/>
      <c r="J52" s="39"/>
      <c r="K52" s="39"/>
      <c r="L52" s="50"/>
    </row>
    <row r="53" spans="1:12">
      <c r="A53" s="38" t="s">
        <v>76</v>
      </c>
      <c r="B53" s="33" t="s">
        <v>77</v>
      </c>
      <c r="C53" s="34">
        <v>8100</v>
      </c>
      <c r="D53" s="154">
        <v>8100</v>
      </c>
      <c r="E53" s="35">
        <f t="shared" si="0"/>
        <v>0</v>
      </c>
      <c r="F53" s="36">
        <f t="shared" si="1"/>
        <v>1</v>
      </c>
      <c r="G53" s="39"/>
      <c r="H53" s="39"/>
      <c r="I53" s="39"/>
      <c r="J53" s="39"/>
      <c r="K53" s="39"/>
      <c r="L53" s="50"/>
    </row>
    <row r="54" spans="1:12">
      <c r="A54" s="38" t="s">
        <v>78</v>
      </c>
      <c r="B54" s="33" t="s">
        <v>79</v>
      </c>
      <c r="C54" s="34">
        <v>10800</v>
      </c>
      <c r="D54" s="154">
        <v>10800</v>
      </c>
      <c r="E54" s="35">
        <f t="shared" si="0"/>
        <v>0</v>
      </c>
      <c r="F54" s="36">
        <f t="shared" si="1"/>
        <v>1</v>
      </c>
      <c r="G54" s="39"/>
      <c r="H54" s="39"/>
      <c r="I54" s="39"/>
      <c r="J54" s="39"/>
      <c r="K54" s="39"/>
      <c r="L54" s="50"/>
    </row>
    <row r="55" spans="1:12">
      <c r="A55" s="38" t="s">
        <v>80</v>
      </c>
      <c r="B55" s="33" t="s">
        <v>81</v>
      </c>
      <c r="C55" s="34">
        <v>1755</v>
      </c>
      <c r="D55" s="154">
        <v>1755</v>
      </c>
      <c r="E55" s="35">
        <f t="shared" si="0"/>
        <v>0</v>
      </c>
      <c r="F55" s="36">
        <f t="shared" si="1"/>
        <v>1</v>
      </c>
      <c r="G55" s="39"/>
      <c r="H55" s="39"/>
      <c r="I55" s="39"/>
      <c r="J55" s="39"/>
      <c r="K55" s="39"/>
      <c r="L55" s="50"/>
    </row>
    <row r="56" spans="1:12">
      <c r="A56" s="38" t="s">
        <v>82</v>
      </c>
      <c r="B56" s="33" t="s">
        <v>83</v>
      </c>
      <c r="C56" s="34">
        <v>1350</v>
      </c>
      <c r="D56" s="154">
        <v>1350</v>
      </c>
      <c r="E56" s="35">
        <f t="shared" si="0"/>
        <v>0</v>
      </c>
      <c r="F56" s="36">
        <f t="shared" si="1"/>
        <v>1</v>
      </c>
      <c r="G56" s="39"/>
      <c r="H56" s="39"/>
      <c r="I56" s="39"/>
      <c r="J56" s="39"/>
      <c r="K56" s="39"/>
      <c r="L56" s="50"/>
    </row>
    <row r="57" spans="1:12">
      <c r="A57" s="38" t="s">
        <v>84</v>
      </c>
      <c r="B57" s="33" t="s">
        <v>85</v>
      </c>
      <c r="C57" s="34">
        <v>1282.5</v>
      </c>
      <c r="D57" s="154">
        <v>1282.5</v>
      </c>
      <c r="E57" s="35">
        <f t="shared" si="0"/>
        <v>0</v>
      </c>
      <c r="F57" s="36">
        <f t="shared" si="1"/>
        <v>1</v>
      </c>
      <c r="G57" s="39"/>
      <c r="H57" s="39"/>
      <c r="I57" s="39"/>
      <c r="J57" s="39"/>
      <c r="K57" s="39"/>
      <c r="L57" s="50"/>
    </row>
    <row r="58" spans="1:12">
      <c r="A58" s="38" t="s">
        <v>86</v>
      </c>
      <c r="B58" s="33" t="s">
        <v>87</v>
      </c>
      <c r="C58" s="34">
        <v>1282.5</v>
      </c>
      <c r="D58" s="154">
        <v>1282.5</v>
      </c>
      <c r="E58" s="35">
        <f t="shared" si="0"/>
        <v>0</v>
      </c>
      <c r="F58" s="36">
        <f t="shared" si="1"/>
        <v>1</v>
      </c>
      <c r="G58" s="39"/>
      <c r="H58" s="39"/>
      <c r="I58" s="39"/>
      <c r="J58" s="39"/>
      <c r="K58" s="39"/>
      <c r="L58" s="50"/>
    </row>
    <row r="59" spans="1:12">
      <c r="A59" s="38" t="s">
        <v>88</v>
      </c>
      <c r="B59" s="33" t="s">
        <v>89</v>
      </c>
      <c r="C59" s="34">
        <v>742.5</v>
      </c>
      <c r="D59" s="154">
        <v>742.5</v>
      </c>
      <c r="E59" s="35">
        <f t="shared" si="0"/>
        <v>0</v>
      </c>
      <c r="F59" s="36">
        <f t="shared" si="1"/>
        <v>1</v>
      </c>
      <c r="G59" s="39"/>
      <c r="H59" s="39"/>
      <c r="I59" s="39"/>
      <c r="J59" s="39"/>
      <c r="K59" s="39"/>
      <c r="L59" s="50"/>
    </row>
    <row r="60" spans="1:12">
      <c r="A60" s="38" t="s">
        <v>90</v>
      </c>
      <c r="B60" s="33" t="s">
        <v>91</v>
      </c>
      <c r="C60" s="34">
        <v>6750</v>
      </c>
      <c r="D60" s="154">
        <v>6750</v>
      </c>
      <c r="E60" s="35">
        <f t="shared" si="0"/>
        <v>0</v>
      </c>
      <c r="F60" s="36">
        <f t="shared" si="1"/>
        <v>1</v>
      </c>
      <c r="G60" s="39"/>
      <c r="H60" s="39"/>
      <c r="I60" s="39"/>
      <c r="J60" s="39"/>
      <c r="K60" s="39"/>
      <c r="L60" s="50"/>
    </row>
    <row r="61" spans="1:12">
      <c r="A61" s="38" t="s">
        <v>92</v>
      </c>
      <c r="B61" s="33" t="s">
        <v>93</v>
      </c>
      <c r="C61" s="34">
        <v>27000</v>
      </c>
      <c r="D61" s="154">
        <v>25575.46</v>
      </c>
      <c r="E61" s="35">
        <f t="shared" si="0"/>
        <v>1424.5400000000009</v>
      </c>
      <c r="F61" s="36">
        <f t="shared" si="1"/>
        <v>0.94723925925925923</v>
      </c>
      <c r="G61" s="39"/>
      <c r="H61" s="39"/>
      <c r="I61" s="39"/>
      <c r="J61" s="39"/>
      <c r="K61" s="39"/>
      <c r="L61" s="50"/>
    </row>
    <row r="62" spans="1:12">
      <c r="A62" s="38">
        <v>199.99</v>
      </c>
      <c r="B62" s="33" t="s">
        <v>94</v>
      </c>
      <c r="C62" s="34">
        <v>13950</v>
      </c>
      <c r="D62" s="154">
        <v>13950</v>
      </c>
      <c r="E62" s="35">
        <f t="shared" si="0"/>
        <v>0</v>
      </c>
      <c r="F62" s="36">
        <f t="shared" si="1"/>
        <v>1</v>
      </c>
      <c r="G62" s="39"/>
      <c r="H62" s="39">
        <f>C62/20</f>
        <v>697.5</v>
      </c>
      <c r="I62" s="39">
        <f>H62*15</f>
        <v>10462.5</v>
      </c>
      <c r="J62" s="39">
        <v>10306.08</v>
      </c>
      <c r="K62" s="39"/>
      <c r="L62" s="50"/>
    </row>
    <row r="63" spans="1:12">
      <c r="A63" s="38">
        <v>199.99100000000001</v>
      </c>
      <c r="B63" s="33" t="s">
        <v>95</v>
      </c>
      <c r="C63" s="34">
        <v>34200</v>
      </c>
      <c r="D63" s="154">
        <v>34200</v>
      </c>
      <c r="E63" s="35">
        <f t="shared" si="0"/>
        <v>0</v>
      </c>
      <c r="F63" s="36">
        <f t="shared" si="1"/>
        <v>1</v>
      </c>
      <c r="G63" s="39"/>
      <c r="H63" s="39">
        <f>C63/20</f>
        <v>1710</v>
      </c>
      <c r="I63" s="39">
        <f>H63*15</f>
        <v>25650</v>
      </c>
      <c r="J63" s="39">
        <v>10903.26</v>
      </c>
      <c r="K63" s="39"/>
      <c r="L63" s="50"/>
    </row>
    <row r="64" spans="1:12">
      <c r="A64" s="38">
        <v>199.99199999999999</v>
      </c>
      <c r="B64" s="33" t="s">
        <v>96</v>
      </c>
      <c r="C64" s="34">
        <v>9000</v>
      </c>
      <c r="D64" s="154">
        <v>8805.23</v>
      </c>
      <c r="E64" s="35">
        <f t="shared" si="0"/>
        <v>194.77000000000044</v>
      </c>
      <c r="F64" s="36">
        <f t="shared" si="1"/>
        <v>0.97835888888888889</v>
      </c>
      <c r="G64" s="39"/>
      <c r="H64" s="39"/>
      <c r="I64" s="39">
        <f>I63+I62</f>
        <v>36112.5</v>
      </c>
      <c r="J64" s="39">
        <f>J63+J62</f>
        <v>21209.34</v>
      </c>
      <c r="K64" s="39">
        <f>I64-J64</f>
        <v>14903.16</v>
      </c>
      <c r="L64" s="50"/>
    </row>
    <row r="65" spans="1:12">
      <c r="A65" s="38">
        <v>199.99299999999999</v>
      </c>
      <c r="B65" s="33" t="s">
        <v>724</v>
      </c>
      <c r="C65" s="34">
        <v>3000</v>
      </c>
      <c r="D65" s="154">
        <v>3002.15</v>
      </c>
      <c r="E65" s="35">
        <f t="shared" si="0"/>
        <v>-2.1500000000000909</v>
      </c>
      <c r="F65" s="36">
        <f t="shared" si="1"/>
        <v>1.0007166666666667</v>
      </c>
      <c r="G65" s="39"/>
      <c r="H65" s="39"/>
      <c r="I65" s="39"/>
      <c r="J65" s="39"/>
      <c r="K65" s="39"/>
      <c r="L65" s="50"/>
    </row>
    <row r="66" spans="1:12">
      <c r="A66" s="38">
        <v>199.994</v>
      </c>
      <c r="B66" s="33" t="s">
        <v>213</v>
      </c>
      <c r="C66" s="34">
        <v>2725</v>
      </c>
      <c r="D66" s="154">
        <v>3260</v>
      </c>
      <c r="E66" s="35">
        <f t="shared" si="0"/>
        <v>-535</v>
      </c>
      <c r="F66" s="36">
        <f t="shared" si="1"/>
        <v>1.1963302752293579</v>
      </c>
      <c r="G66" s="39"/>
      <c r="H66" s="39"/>
      <c r="I66" s="39"/>
      <c r="J66" s="39"/>
      <c r="K66" s="39"/>
      <c r="L66" s="50"/>
    </row>
    <row r="67" spans="1:12">
      <c r="A67" s="38" t="s">
        <v>477</v>
      </c>
      <c r="B67" s="33" t="s">
        <v>478</v>
      </c>
      <c r="C67" s="34">
        <v>1000</v>
      </c>
      <c r="D67" s="154">
        <v>1000</v>
      </c>
      <c r="E67" s="35">
        <f t="shared" si="0"/>
        <v>0</v>
      </c>
      <c r="F67" s="36">
        <f t="shared" si="1"/>
        <v>1</v>
      </c>
      <c r="G67" s="39"/>
      <c r="H67" s="39"/>
      <c r="I67" s="39"/>
      <c r="J67" s="39"/>
      <c r="K67" s="39"/>
      <c r="L67" s="50"/>
    </row>
    <row r="68" spans="1:12">
      <c r="A68" s="38" t="s">
        <v>251</v>
      </c>
      <c r="B68" s="33" t="s">
        <v>252</v>
      </c>
      <c r="C68" s="34">
        <v>400</v>
      </c>
      <c r="D68" s="154">
        <v>400</v>
      </c>
      <c r="E68" s="35">
        <f t="shared" si="0"/>
        <v>0</v>
      </c>
      <c r="F68" s="36">
        <f t="shared" si="1"/>
        <v>1</v>
      </c>
      <c r="G68" s="39"/>
      <c r="H68" s="39"/>
      <c r="I68" s="39"/>
      <c r="J68" s="39"/>
      <c r="K68" s="39"/>
      <c r="L68" s="50"/>
    </row>
    <row r="69" spans="1:12">
      <c r="A69" s="38">
        <v>199.995</v>
      </c>
      <c r="B69" s="33" t="s">
        <v>419</v>
      </c>
      <c r="C69" s="34">
        <v>13500</v>
      </c>
      <c r="D69" s="154">
        <v>17037.36</v>
      </c>
      <c r="E69" s="35">
        <f t="shared" si="0"/>
        <v>-3537.3600000000006</v>
      </c>
      <c r="F69" s="36">
        <f t="shared" si="1"/>
        <v>1.2620266666666666</v>
      </c>
      <c r="G69" s="39"/>
      <c r="H69" s="39"/>
      <c r="I69" s="39"/>
      <c r="J69" s="39"/>
      <c r="K69" s="39"/>
      <c r="L69" s="50"/>
    </row>
    <row r="70" spans="1:12">
      <c r="A70" s="38" t="s">
        <v>245</v>
      </c>
      <c r="B70" s="33" t="s">
        <v>246</v>
      </c>
      <c r="C70" s="34">
        <v>2430</v>
      </c>
      <c r="D70" s="154">
        <v>4963.68</v>
      </c>
      <c r="E70" s="35">
        <f t="shared" si="0"/>
        <v>-2533.6800000000003</v>
      </c>
      <c r="F70" s="36">
        <f t="shared" si="1"/>
        <v>2.0426666666666669</v>
      </c>
      <c r="G70" s="39"/>
      <c r="H70" s="39"/>
      <c r="I70" s="39"/>
      <c r="J70" s="39"/>
      <c r="K70" s="39"/>
      <c r="L70" s="50"/>
    </row>
    <row r="71" spans="1:12">
      <c r="A71" s="38" t="s">
        <v>142</v>
      </c>
      <c r="B71" s="33" t="s">
        <v>143</v>
      </c>
      <c r="C71" s="34">
        <v>2700</v>
      </c>
      <c r="D71" s="154">
        <v>3818.52</v>
      </c>
      <c r="E71" s="35">
        <f t="shared" si="0"/>
        <v>-1118.52</v>
      </c>
      <c r="F71" s="36">
        <f t="shared" si="1"/>
        <v>1.4142666666666666</v>
      </c>
      <c r="G71" s="39"/>
      <c r="H71" s="39"/>
      <c r="I71" s="39"/>
      <c r="J71" s="39"/>
      <c r="K71" s="39"/>
      <c r="L71" s="50"/>
    </row>
    <row r="72" spans="1:12">
      <c r="A72" s="38" t="s">
        <v>394</v>
      </c>
      <c r="B72" s="33" t="s">
        <v>395</v>
      </c>
      <c r="C72" s="34">
        <v>135</v>
      </c>
      <c r="D72" s="154">
        <v>168.1</v>
      </c>
      <c r="E72" s="35">
        <f t="shared" si="0"/>
        <v>-33.099999999999994</v>
      </c>
      <c r="F72" s="36">
        <f t="shared" si="1"/>
        <v>1.2451851851851852</v>
      </c>
      <c r="G72" s="39"/>
      <c r="H72" s="39"/>
      <c r="I72" s="39"/>
      <c r="J72" s="39"/>
      <c r="K72" s="39"/>
      <c r="L72" s="50"/>
    </row>
    <row r="73" spans="1:12">
      <c r="A73" s="38" t="s">
        <v>617</v>
      </c>
      <c r="B73" s="33" t="s">
        <v>618</v>
      </c>
      <c r="C73" s="34">
        <v>675</v>
      </c>
      <c r="D73" s="154">
        <v>755.43</v>
      </c>
      <c r="E73" s="35">
        <f t="shared" si="0"/>
        <v>-80.42999999999995</v>
      </c>
      <c r="F73" s="36">
        <f t="shared" si="1"/>
        <v>1.1191555555555555</v>
      </c>
      <c r="G73" s="39"/>
      <c r="H73" s="39"/>
      <c r="I73" s="39"/>
      <c r="J73" s="39"/>
      <c r="K73" s="39"/>
      <c r="L73" s="50"/>
    </row>
    <row r="74" spans="1:12">
      <c r="A74" s="38" t="s">
        <v>398</v>
      </c>
      <c r="B74" s="33" t="s">
        <v>399</v>
      </c>
      <c r="C74" s="34">
        <v>4549.99</v>
      </c>
      <c r="D74" s="154">
        <v>4548.6899999999996</v>
      </c>
      <c r="E74" s="35">
        <f t="shared" si="0"/>
        <v>1.3000000000001819</v>
      </c>
      <c r="F74" s="36">
        <f t="shared" si="1"/>
        <v>0.99971428508634086</v>
      </c>
      <c r="G74" s="39"/>
      <c r="H74" s="39"/>
      <c r="I74" s="39"/>
      <c r="J74" s="39"/>
      <c r="K74" s="39"/>
      <c r="L74" s="50"/>
    </row>
    <row r="75" spans="1:12">
      <c r="A75" s="38" t="s">
        <v>150</v>
      </c>
      <c r="B75" s="33" t="s">
        <v>151</v>
      </c>
      <c r="C75" s="34">
        <v>20000</v>
      </c>
      <c r="D75" s="154">
        <v>19907.919999999998</v>
      </c>
      <c r="E75" s="35">
        <f t="shared" si="0"/>
        <v>92.080000000001746</v>
      </c>
      <c r="F75" s="36">
        <f t="shared" si="1"/>
        <v>0.99539599999999995</v>
      </c>
      <c r="G75" s="39"/>
      <c r="H75" s="39"/>
      <c r="I75" s="39"/>
      <c r="J75" s="39"/>
      <c r="K75" s="39"/>
      <c r="L75" s="50"/>
    </row>
    <row r="76" spans="1:12">
      <c r="A76" s="38" t="s">
        <v>268</v>
      </c>
      <c r="B76" s="33" t="s">
        <v>725</v>
      </c>
      <c r="C76" s="34">
        <v>3000</v>
      </c>
      <c r="D76" s="154">
        <v>2158.39</v>
      </c>
      <c r="E76" s="35">
        <f t="shared" si="0"/>
        <v>841.61000000000013</v>
      </c>
      <c r="F76" s="36">
        <f t="shared" si="1"/>
        <v>0.71946333333333334</v>
      </c>
      <c r="G76" s="39"/>
      <c r="H76" s="39"/>
      <c r="I76" s="39"/>
      <c r="J76" s="39"/>
      <c r="K76" s="39"/>
      <c r="L76" s="50"/>
    </row>
    <row r="77" spans="1:12">
      <c r="A77" s="38" t="s">
        <v>689</v>
      </c>
      <c r="B77" s="33" t="s">
        <v>97</v>
      </c>
      <c r="C77" s="34">
        <v>10000</v>
      </c>
      <c r="D77" s="154">
        <v>9496.9500000000007</v>
      </c>
      <c r="E77" s="35">
        <f t="shared" si="0"/>
        <v>503.04999999999927</v>
      </c>
      <c r="F77" s="36">
        <f t="shared" si="1"/>
        <v>0.94969500000000007</v>
      </c>
      <c r="G77" s="39"/>
      <c r="H77" s="39"/>
      <c r="I77" s="39"/>
      <c r="J77" s="39"/>
      <c r="K77" s="39"/>
      <c r="L77" s="50"/>
    </row>
    <row r="78" spans="1:12">
      <c r="A78" s="38" t="s">
        <v>695</v>
      </c>
      <c r="B78" s="33" t="s">
        <v>98</v>
      </c>
      <c r="C78" s="34">
        <v>9000</v>
      </c>
      <c r="D78" s="154">
        <v>9000</v>
      </c>
      <c r="E78" s="35">
        <f t="shared" si="0"/>
        <v>0</v>
      </c>
      <c r="F78" s="36">
        <f t="shared" si="1"/>
        <v>1</v>
      </c>
      <c r="G78" s="99" t="s">
        <v>733</v>
      </c>
      <c r="H78" s="39"/>
      <c r="I78" s="39"/>
      <c r="J78" s="39"/>
      <c r="K78" s="39"/>
      <c r="L78" s="50"/>
    </row>
    <row r="79" spans="1:12">
      <c r="A79" s="38" t="s">
        <v>355</v>
      </c>
      <c r="B79" s="33" t="s">
        <v>726</v>
      </c>
      <c r="C79" s="34">
        <v>52126.2</v>
      </c>
      <c r="D79" s="154">
        <v>52126.2</v>
      </c>
      <c r="E79" s="35">
        <f t="shared" si="0"/>
        <v>0</v>
      </c>
      <c r="F79" s="36">
        <f t="shared" si="1"/>
        <v>1</v>
      </c>
      <c r="G79" s="99" t="s">
        <v>730</v>
      </c>
      <c r="H79" s="39"/>
      <c r="I79" s="39"/>
      <c r="J79" s="39"/>
      <c r="K79" s="39"/>
      <c r="L79" s="50"/>
    </row>
    <row r="80" spans="1:12">
      <c r="A80" s="38">
        <v>199.8</v>
      </c>
      <c r="B80" s="33" t="s">
        <v>727</v>
      </c>
      <c r="C80" s="34">
        <v>32209.63</v>
      </c>
      <c r="D80" s="154">
        <v>31827.51</v>
      </c>
      <c r="E80" s="35">
        <f>C80-D80</f>
        <v>382.12000000000262</v>
      </c>
      <c r="F80" s="36">
        <f t="shared" si="1"/>
        <v>0.98813646726149906</v>
      </c>
      <c r="G80" s="99" t="s">
        <v>731</v>
      </c>
      <c r="H80" s="39"/>
      <c r="I80" s="39"/>
      <c r="J80" s="39"/>
      <c r="K80" s="39"/>
      <c r="L80" s="50"/>
    </row>
    <row r="81" spans="1:12" s="44" customFormat="1" ht="27" customHeight="1" thickBot="1">
      <c r="A81" s="41"/>
      <c r="B81" s="42" t="s">
        <v>100</v>
      </c>
      <c r="C81" s="43">
        <f>SUM(C13:C80)</f>
        <v>1289614.8299999998</v>
      </c>
      <c r="D81" s="43">
        <f>SUM(D13:D80)</f>
        <v>1283292.3499999996</v>
      </c>
      <c r="E81" s="43">
        <f>SUM(E13:E80)</f>
        <v>6322.4800000000087</v>
      </c>
      <c r="F81" s="109">
        <f>D81/C81</f>
        <v>0.99509738888471044</v>
      </c>
      <c r="G81" s="39"/>
      <c r="H81" s="39"/>
      <c r="I81" s="39"/>
      <c r="J81" s="39"/>
      <c r="K81" s="39"/>
      <c r="L81" s="98"/>
    </row>
    <row r="82" spans="1:12" s="44" customFormat="1" ht="13">
      <c r="A82" s="45"/>
      <c r="C82" s="46"/>
      <c r="D82" s="46"/>
      <c r="E82" s="47"/>
      <c r="F82" s="48"/>
      <c r="I82" s="39"/>
    </row>
    <row r="83" spans="1:12" ht="15" thickBot="1">
      <c r="A83" s="49"/>
      <c r="B83" s="266"/>
      <c r="C83" s="266"/>
      <c r="D83" s="266"/>
      <c r="E83" s="266"/>
      <c r="F83" s="266"/>
      <c r="H83" s="12"/>
      <c r="I83" s="50"/>
      <c r="J83" s="12"/>
    </row>
    <row r="84" spans="1:12" ht="12" customHeight="1">
      <c r="B84" s="52" t="s">
        <v>101</v>
      </c>
      <c r="C84" s="53"/>
      <c r="D84" s="50"/>
      <c r="E84" s="50"/>
      <c r="H84" s="12"/>
      <c r="I84" s="50"/>
      <c r="J84" s="12"/>
    </row>
    <row r="85" spans="1:12">
      <c r="B85" s="55" t="s">
        <v>102</v>
      </c>
      <c r="C85" s="56">
        <f>C81</f>
        <v>1289614.8299999998</v>
      </c>
      <c r="D85" s="50"/>
      <c r="I85" s="12"/>
      <c r="J85" s="12"/>
    </row>
    <row r="86" spans="1:12">
      <c r="B86" s="55" t="s">
        <v>719</v>
      </c>
      <c r="C86" s="56">
        <f>D81</f>
        <v>1283292.3499999996</v>
      </c>
      <c r="I86" s="12"/>
      <c r="J86" s="12"/>
    </row>
    <row r="87" spans="1:12">
      <c r="B87" s="55" t="s">
        <v>103</v>
      </c>
      <c r="C87" s="59">
        <f>C85-C86</f>
        <v>6322.4800000002142</v>
      </c>
      <c r="E87" s="40"/>
      <c r="I87" s="12"/>
      <c r="J87" s="12"/>
    </row>
    <row r="88" spans="1:12" ht="13" thickBot="1">
      <c r="B88" s="60" t="s">
        <v>720</v>
      </c>
      <c r="C88" s="110">
        <f>C86/C85</f>
        <v>0.99509738888471044</v>
      </c>
      <c r="I88" s="12"/>
      <c r="J88" s="12"/>
    </row>
    <row r="89" spans="1:12">
      <c r="I89" s="12"/>
      <c r="J89" s="12"/>
    </row>
    <row r="90" spans="1:12">
      <c r="I90" s="12"/>
      <c r="J90" s="12"/>
    </row>
    <row r="91" spans="1:12" ht="13" thickBot="1">
      <c r="C91" s="50"/>
      <c r="D91" s="50"/>
      <c r="E91" s="50"/>
      <c r="I91" s="12"/>
      <c r="J91" s="12"/>
    </row>
    <row r="92" spans="1:12" ht="13">
      <c r="B92" s="52" t="s">
        <v>101</v>
      </c>
      <c r="C92" s="53"/>
      <c r="D92" s="50"/>
      <c r="E92" s="50"/>
      <c r="I92" s="12"/>
      <c r="J92" s="12"/>
    </row>
    <row r="93" spans="1:12">
      <c r="B93" s="55" t="s">
        <v>721</v>
      </c>
      <c r="C93" s="57">
        <f>'Income received up to date'!D5</f>
        <v>1289614.83</v>
      </c>
      <c r="D93" s="50"/>
      <c r="E93" s="50"/>
      <c r="I93" s="12"/>
      <c r="J93" s="12"/>
    </row>
    <row r="94" spans="1:12">
      <c r="B94" s="55" t="s">
        <v>719</v>
      </c>
      <c r="C94" s="56">
        <f>D81</f>
        <v>1283292.3499999996</v>
      </c>
      <c r="E94" s="50"/>
      <c r="I94" s="12"/>
      <c r="J94" s="12"/>
    </row>
    <row r="95" spans="1:12">
      <c r="B95" s="55" t="s">
        <v>722</v>
      </c>
      <c r="C95" s="59">
        <f>C93-C94</f>
        <v>6322.480000000447</v>
      </c>
      <c r="E95" s="50"/>
      <c r="I95" s="12"/>
      <c r="J95" s="12"/>
    </row>
    <row r="96" spans="1:12" ht="13" thickBot="1">
      <c r="B96" s="60" t="s">
        <v>723</v>
      </c>
      <c r="C96" s="110">
        <f>C94/C93</f>
        <v>0.99509738888471033</v>
      </c>
      <c r="E96" s="50"/>
      <c r="I96" s="12"/>
      <c r="J96" s="12"/>
    </row>
    <row r="97" spans="2:10">
      <c r="C97" s="39"/>
      <c r="E97" s="50"/>
      <c r="I97" s="12"/>
      <c r="J97" s="12"/>
    </row>
    <row r="98" spans="2:10">
      <c r="C98" s="58"/>
      <c r="E98" s="50"/>
      <c r="I98" s="12"/>
      <c r="J98" s="12"/>
    </row>
    <row r="99" spans="2:10">
      <c r="E99" s="50"/>
      <c r="H99" s="12"/>
      <c r="I99" s="12"/>
      <c r="J99" s="12"/>
    </row>
    <row r="100" spans="2:10">
      <c r="B100" s="12" t="s">
        <v>1291</v>
      </c>
      <c r="C100" s="39">
        <f>C94-888516.37</f>
        <v>394775.97999999963</v>
      </c>
      <c r="H100" s="12"/>
      <c r="I100" s="12"/>
      <c r="J100" s="12"/>
    </row>
    <row r="101" spans="2:10">
      <c r="E101" s="50"/>
    </row>
    <row r="102" spans="2:10">
      <c r="H102" s="12"/>
      <c r="I102" s="12"/>
      <c r="J102" s="12"/>
    </row>
    <row r="103" spans="2:10">
      <c r="E103" s="50"/>
      <c r="H103" s="12"/>
      <c r="I103" s="12"/>
      <c r="J103" s="12"/>
    </row>
    <row r="104" spans="2:10" ht="14.5">
      <c r="B104"/>
    </row>
    <row r="105" spans="2:10">
      <c r="E105" s="58"/>
    </row>
    <row r="109" spans="2:10">
      <c r="H109" s="12"/>
      <c r="I109" s="12"/>
      <c r="J109" s="12"/>
    </row>
    <row r="166" spans="8:10">
      <c r="H166" s="12"/>
      <c r="I166" s="12"/>
      <c r="J166" s="12"/>
    </row>
  </sheetData>
  <mergeCells count="7">
    <mergeCell ref="B83:F83"/>
    <mergeCell ref="D3:E3"/>
    <mergeCell ref="D4:E4"/>
    <mergeCell ref="D5:E5"/>
    <mergeCell ref="C6:E6"/>
    <mergeCell ref="D7:E7"/>
    <mergeCell ref="E9:F9"/>
  </mergeCells>
  <phoneticPr fontId="26" type="noConversion"/>
  <printOptions horizontalCentered="1"/>
  <pageMargins left="0.78740157480314998" right="0.74803149606299202" top="1.29" bottom="0.98425196850393704" header="0.511811023622047" footer="0.511811023622047"/>
  <pageSetup paperSize="9" scale="55" fitToHeight="3" orientation="landscape" cellComments="asDisplayed" r:id="rId1"/>
  <headerFooter alignWithMargins="0">
    <oddHeader xml:space="preserve">&amp;C&amp;"Arial,Fett"&amp;12Financial Report Welthungerhilfe
Report reevaluated in Currency of Partnership Agreement
</oddHeader>
    <oddFooter>&amp;L&amp;8FIN
 &amp;D&amp;CFinancial Report Welthungerhilfe
Reevaluated in Currency of Partnership Agreement&amp;RPart 3 of 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9B37C-E0AA-4804-873A-B0F6F8BD1B6F}">
  <dimension ref="A1:N8"/>
  <sheetViews>
    <sheetView workbookViewId="0">
      <selection activeCell="D22" sqref="D22"/>
    </sheetView>
  </sheetViews>
  <sheetFormatPr defaultColWidth="9.1796875" defaultRowHeight="12.5"/>
  <cols>
    <col min="1" max="1" width="7.81640625" style="63" customWidth="1"/>
    <col min="2" max="2" width="39.1796875" style="63" customWidth="1"/>
    <col min="3" max="3" width="70.81640625" style="63" customWidth="1"/>
    <col min="4" max="4" width="13.54296875" style="63" customWidth="1"/>
    <col min="5" max="5" width="9.1796875" style="63"/>
    <col min="6" max="6" width="9.1796875" style="63" bestFit="1" customWidth="1"/>
    <col min="7" max="7" width="13.1796875" style="63" customWidth="1"/>
    <col min="8" max="8" width="9.1796875" style="63"/>
    <col min="9" max="9" width="10.1796875" style="63" bestFit="1" customWidth="1"/>
    <col min="10" max="12" width="9.1796875" style="63"/>
    <col min="13" max="13" width="22.1796875" style="63" customWidth="1"/>
    <col min="14" max="14" width="13" style="63" customWidth="1"/>
    <col min="15" max="16384" width="9.1796875" style="63"/>
  </cols>
  <sheetData>
    <row r="1" spans="1:14" ht="13">
      <c r="A1" s="120" t="s">
        <v>104</v>
      </c>
      <c r="B1" s="121" t="s">
        <v>105</v>
      </c>
      <c r="C1" s="121" t="s">
        <v>6</v>
      </c>
      <c r="D1" s="122" t="s">
        <v>106</v>
      </c>
      <c r="E1" s="121" t="s">
        <v>107</v>
      </c>
      <c r="F1" s="121" t="s">
        <v>108</v>
      </c>
      <c r="G1" s="121" t="s">
        <v>109</v>
      </c>
      <c r="H1" s="121" t="s">
        <v>110</v>
      </c>
      <c r="I1" s="121" t="s">
        <v>111</v>
      </c>
      <c r="J1" s="121" t="s">
        <v>112</v>
      </c>
      <c r="K1" s="121" t="s">
        <v>112</v>
      </c>
      <c r="L1" s="121" t="s">
        <v>113</v>
      </c>
      <c r="M1" s="121" t="s">
        <v>113</v>
      </c>
      <c r="N1" s="123" t="s">
        <v>114</v>
      </c>
    </row>
    <row r="2" spans="1:14" ht="13">
      <c r="A2" s="124" t="s">
        <v>115</v>
      </c>
      <c r="B2" s="111" t="s">
        <v>116</v>
      </c>
      <c r="C2" s="111" t="s">
        <v>117</v>
      </c>
      <c r="D2" s="112">
        <v>451365.19</v>
      </c>
      <c r="E2" s="111" t="s">
        <v>118</v>
      </c>
      <c r="F2" s="113">
        <v>202102</v>
      </c>
      <c r="G2" s="114">
        <v>44229</v>
      </c>
      <c r="H2" s="111" t="s">
        <v>119</v>
      </c>
      <c r="I2" s="113">
        <v>11000485</v>
      </c>
      <c r="J2" s="111" t="s">
        <v>0</v>
      </c>
      <c r="K2" s="111" t="s">
        <v>120</v>
      </c>
      <c r="L2" s="111" t="s">
        <v>121</v>
      </c>
      <c r="M2" s="111" t="s">
        <v>122</v>
      </c>
      <c r="N2" s="125" t="s">
        <v>123</v>
      </c>
    </row>
    <row r="3" spans="1:14" ht="13">
      <c r="A3" s="124" t="s">
        <v>115</v>
      </c>
      <c r="B3" s="111" t="s">
        <v>116</v>
      </c>
      <c r="C3" s="111" t="s">
        <v>124</v>
      </c>
      <c r="D3" s="112">
        <v>451365.45</v>
      </c>
      <c r="E3" s="111" t="s">
        <v>118</v>
      </c>
      <c r="F3" s="113">
        <v>202111</v>
      </c>
      <c r="G3" s="114">
        <v>44529</v>
      </c>
      <c r="H3" s="111" t="s">
        <v>125</v>
      </c>
      <c r="I3" s="113">
        <v>50000289</v>
      </c>
      <c r="J3" s="111" t="s">
        <v>0</v>
      </c>
      <c r="K3" s="111" t="s">
        <v>120</v>
      </c>
      <c r="L3" s="111" t="s">
        <v>121</v>
      </c>
      <c r="M3" s="111" t="s">
        <v>122</v>
      </c>
      <c r="N3" s="125" t="s">
        <v>123</v>
      </c>
    </row>
    <row r="4" spans="1:14" ht="14">
      <c r="A4" s="126">
        <v>22000</v>
      </c>
      <c r="B4" s="111" t="s">
        <v>116</v>
      </c>
      <c r="C4" s="116" t="s">
        <v>735</v>
      </c>
      <c r="D4" s="117">
        <v>386884.19</v>
      </c>
      <c r="E4" s="116" t="s">
        <v>118</v>
      </c>
      <c r="F4" s="115">
        <v>202208</v>
      </c>
      <c r="G4" s="118">
        <v>44802</v>
      </c>
      <c r="H4" s="111" t="s">
        <v>125</v>
      </c>
      <c r="I4" s="119">
        <v>11002905</v>
      </c>
      <c r="J4" s="111" t="s">
        <v>0</v>
      </c>
      <c r="K4" s="111" t="s">
        <v>120</v>
      </c>
      <c r="L4" s="111" t="s">
        <v>121</v>
      </c>
      <c r="M4" s="111" t="s">
        <v>122</v>
      </c>
      <c r="N4" s="125" t="s">
        <v>123</v>
      </c>
    </row>
    <row r="5" spans="1:14" ht="13.5" thickBot="1">
      <c r="A5" s="127"/>
      <c r="B5" s="128"/>
      <c r="C5" s="131" t="s">
        <v>734</v>
      </c>
      <c r="D5" s="132">
        <f>D2+D3+D4</f>
        <v>1289614.83</v>
      </c>
      <c r="E5" s="128"/>
      <c r="F5" s="128"/>
      <c r="G5" s="128"/>
      <c r="H5" s="128"/>
      <c r="I5" s="128"/>
      <c r="J5" s="128"/>
      <c r="K5" s="128"/>
      <c r="L5" s="128"/>
      <c r="M5" s="128"/>
      <c r="N5" s="130"/>
    </row>
    <row r="7" spans="1:14">
      <c r="D7" s="68"/>
    </row>
    <row r="8" spans="1:14">
      <c r="D8" s="68"/>
    </row>
  </sheetData>
  <autoFilter ref="A1:N3" xr:uid="{378EE131-E74F-4476-894E-1716F781506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D8A0-CC0A-473D-B766-8AE60FC3C49C}">
  <dimension ref="A3:B75"/>
  <sheetViews>
    <sheetView workbookViewId="0">
      <selection activeCell="B13" sqref="B13"/>
    </sheetView>
  </sheetViews>
  <sheetFormatPr defaultRowHeight="14.5"/>
  <cols>
    <col min="1" max="1" width="13.1796875" bestFit="1" customWidth="1"/>
    <col min="2" max="2" width="26.81640625" bestFit="1" customWidth="1"/>
  </cols>
  <sheetData>
    <row r="3" spans="1:2">
      <c r="A3" s="135" t="s">
        <v>659</v>
      </c>
      <c r="B3" t="s">
        <v>713</v>
      </c>
    </row>
    <row r="4" spans="1:2">
      <c r="A4" s="136" t="s">
        <v>10</v>
      </c>
      <c r="B4" s="97">
        <v>7772.4000000000005</v>
      </c>
    </row>
    <row r="5" spans="1:2">
      <c r="A5" s="136" t="s">
        <v>28</v>
      </c>
      <c r="B5" s="97">
        <v>19272.399999999998</v>
      </c>
    </row>
    <row r="6" spans="1:2">
      <c r="A6" s="136" t="s">
        <v>12</v>
      </c>
      <c r="B6" s="97">
        <v>8272.4</v>
      </c>
    </row>
    <row r="7" spans="1:2">
      <c r="A7" s="136" t="s">
        <v>14</v>
      </c>
      <c r="B7" s="97">
        <v>20000</v>
      </c>
    </row>
    <row r="8" spans="1:2">
      <c r="A8" s="136" t="s">
        <v>16</v>
      </c>
      <c r="B8" s="97">
        <v>18000</v>
      </c>
    </row>
    <row r="9" spans="1:2">
      <c r="A9" s="136" t="s">
        <v>18</v>
      </c>
      <c r="B9" s="97">
        <v>78744.800000000003</v>
      </c>
    </row>
    <row r="10" spans="1:2">
      <c r="A10" s="136" t="s">
        <v>20</v>
      </c>
      <c r="B10" s="97">
        <v>60572.399999999994</v>
      </c>
    </row>
    <row r="11" spans="1:2">
      <c r="A11" s="136" t="s">
        <v>22</v>
      </c>
      <c r="B11" s="97">
        <v>36572.399999999994</v>
      </c>
    </row>
    <row r="12" spans="1:2">
      <c r="A12" s="136" t="s">
        <v>24</v>
      </c>
      <c r="B12" s="97">
        <v>16572.400000000001</v>
      </c>
    </row>
    <row r="13" spans="1:2">
      <c r="A13" s="136" t="s">
        <v>26</v>
      </c>
      <c r="B13" s="97">
        <v>95144.799999999988</v>
      </c>
    </row>
    <row r="14" spans="1:2">
      <c r="A14" s="136" t="s">
        <v>30</v>
      </c>
      <c r="B14" s="97">
        <v>24048.100000000002</v>
      </c>
    </row>
    <row r="15" spans="1:2">
      <c r="A15" s="136" t="s">
        <v>32</v>
      </c>
      <c r="B15" s="97">
        <v>57931.199999999997</v>
      </c>
    </row>
    <row r="16" spans="1:2">
      <c r="A16" s="136" t="s">
        <v>34</v>
      </c>
      <c r="B16" s="97">
        <v>20397.7</v>
      </c>
    </row>
    <row r="17" spans="1:2">
      <c r="A17" s="136" t="s">
        <v>36</v>
      </c>
      <c r="B17" s="97">
        <v>20440.2</v>
      </c>
    </row>
    <row r="18" spans="1:2">
      <c r="A18" s="136" t="s">
        <v>38</v>
      </c>
      <c r="B18" s="97">
        <v>45320.4</v>
      </c>
    </row>
    <row r="19" spans="1:2">
      <c r="A19" s="136" t="s">
        <v>40</v>
      </c>
      <c r="B19" s="97">
        <v>50320.4</v>
      </c>
    </row>
    <row r="20" spans="1:2">
      <c r="A20" s="136" t="s">
        <v>42</v>
      </c>
      <c r="B20" s="97">
        <v>13200</v>
      </c>
    </row>
    <row r="21" spans="1:2">
      <c r="A21" s="136" t="s">
        <v>76</v>
      </c>
      <c r="B21" s="97">
        <v>8099.9999999999991</v>
      </c>
    </row>
    <row r="22" spans="1:2">
      <c r="A22" s="136" t="s">
        <v>78</v>
      </c>
      <c r="B22" s="97">
        <v>10800</v>
      </c>
    </row>
    <row r="23" spans="1:2">
      <c r="A23" s="136" t="s">
        <v>80</v>
      </c>
      <c r="B23" s="97">
        <v>1754.9999999999995</v>
      </c>
    </row>
    <row r="24" spans="1:2">
      <c r="A24" s="136" t="s">
        <v>82</v>
      </c>
      <c r="B24" s="97">
        <v>1350</v>
      </c>
    </row>
    <row r="25" spans="1:2">
      <c r="A25" s="136" t="s">
        <v>84</v>
      </c>
      <c r="B25" s="97">
        <v>1282.4999999999995</v>
      </c>
    </row>
    <row r="26" spans="1:2">
      <c r="A26" s="136" t="s">
        <v>86</v>
      </c>
      <c r="B26" s="97">
        <v>1282.5000000000002</v>
      </c>
    </row>
    <row r="27" spans="1:2">
      <c r="A27" s="136" t="s">
        <v>88</v>
      </c>
      <c r="B27" s="97">
        <v>742.5</v>
      </c>
    </row>
    <row r="28" spans="1:2">
      <c r="A28" s="136" t="s">
        <v>357</v>
      </c>
      <c r="B28" s="97">
        <v>38520</v>
      </c>
    </row>
    <row r="29" spans="1:2">
      <c r="A29" s="136" t="s">
        <v>646</v>
      </c>
      <c r="B29" s="97">
        <v>120</v>
      </c>
    </row>
    <row r="30" spans="1:2">
      <c r="A30" s="136" t="s">
        <v>545</v>
      </c>
      <c r="B30" s="97">
        <v>3780.0000000000005</v>
      </c>
    </row>
    <row r="31" spans="1:2">
      <c r="A31" s="136" t="s">
        <v>567</v>
      </c>
      <c r="B31" s="97">
        <v>1080</v>
      </c>
    </row>
    <row r="32" spans="1:2">
      <c r="A32" s="136" t="s">
        <v>245</v>
      </c>
      <c r="B32" s="97">
        <v>4963.68</v>
      </c>
    </row>
    <row r="33" spans="1:2">
      <c r="A33" s="136" t="s">
        <v>142</v>
      </c>
      <c r="B33" s="97">
        <v>3818.52</v>
      </c>
    </row>
    <row r="34" spans="1:2">
      <c r="A34" s="136" t="s">
        <v>394</v>
      </c>
      <c r="B34" s="97">
        <v>168.1</v>
      </c>
    </row>
    <row r="35" spans="1:2">
      <c r="A35" s="136" t="s">
        <v>617</v>
      </c>
      <c r="B35" s="97">
        <v>755.43</v>
      </c>
    </row>
    <row r="36" spans="1:2">
      <c r="A36" s="136" t="s">
        <v>398</v>
      </c>
      <c r="B36" s="97">
        <v>4548.6900000000005</v>
      </c>
    </row>
    <row r="37" spans="1:2">
      <c r="A37" s="136" t="s">
        <v>339</v>
      </c>
      <c r="B37" s="97">
        <v>90188.139999999985</v>
      </c>
    </row>
    <row r="38" spans="1:2">
      <c r="A38" s="136" t="s">
        <v>90</v>
      </c>
      <c r="B38" s="97">
        <v>6750.0000000000018</v>
      </c>
    </row>
    <row r="39" spans="1:2">
      <c r="A39" s="136" t="s">
        <v>92</v>
      </c>
      <c r="B39" s="97">
        <v>25575.46</v>
      </c>
    </row>
    <row r="40" spans="1:2">
      <c r="A40" s="136" t="s">
        <v>477</v>
      </c>
      <c r="B40" s="97">
        <v>999.99999999999989</v>
      </c>
    </row>
    <row r="41" spans="1:2">
      <c r="A41" s="136" t="s">
        <v>251</v>
      </c>
      <c r="B41" s="97">
        <v>400</v>
      </c>
    </row>
    <row r="42" spans="1:2">
      <c r="A42" s="136" t="s">
        <v>150</v>
      </c>
      <c r="B42" s="97">
        <v>19907.919999999998</v>
      </c>
    </row>
    <row r="43" spans="1:2">
      <c r="A43" s="136" t="s">
        <v>268</v>
      </c>
      <c r="B43" s="97">
        <v>2158.39</v>
      </c>
    </row>
    <row r="44" spans="1:2">
      <c r="A44" s="136" t="s">
        <v>130</v>
      </c>
      <c r="B44" s="97">
        <v>22399.989999999998</v>
      </c>
    </row>
    <row r="45" spans="1:2">
      <c r="A45" s="136" t="s">
        <v>689</v>
      </c>
      <c r="B45" s="97">
        <v>9496.9500000000007</v>
      </c>
    </row>
    <row r="46" spans="1:2">
      <c r="A46" s="136" t="s">
        <v>695</v>
      </c>
      <c r="B46" s="97">
        <v>9000</v>
      </c>
    </row>
    <row r="47" spans="1:2">
      <c r="A47" s="136" t="s">
        <v>44</v>
      </c>
      <c r="B47" s="97">
        <v>16200</v>
      </c>
    </row>
    <row r="48" spans="1:2">
      <c r="A48" s="136" t="s">
        <v>46</v>
      </c>
      <c r="B48" s="97">
        <v>15095</v>
      </c>
    </row>
    <row r="49" spans="1:2">
      <c r="A49" s="136" t="s">
        <v>48</v>
      </c>
      <c r="B49" s="97">
        <v>625</v>
      </c>
    </row>
    <row r="50" spans="1:2">
      <c r="A50" s="136" t="s">
        <v>50</v>
      </c>
      <c r="B50" s="97">
        <v>10598</v>
      </c>
    </row>
    <row r="51" spans="1:2">
      <c r="A51" s="136" t="s">
        <v>52</v>
      </c>
      <c r="B51" s="97">
        <v>12960</v>
      </c>
    </row>
    <row r="52" spans="1:2">
      <c r="A52" s="136" t="s">
        <v>54</v>
      </c>
      <c r="B52" s="97">
        <v>9600</v>
      </c>
    </row>
    <row r="53" spans="1:2">
      <c r="A53" s="136" t="s">
        <v>56</v>
      </c>
      <c r="B53" s="97">
        <v>12955</v>
      </c>
    </row>
    <row r="54" spans="1:2">
      <c r="A54" s="136" t="s">
        <v>58</v>
      </c>
      <c r="B54" s="97">
        <v>57413.700000000004</v>
      </c>
    </row>
    <row r="55" spans="1:2">
      <c r="A55" s="136" t="s">
        <v>60</v>
      </c>
      <c r="B55" s="97">
        <v>33724.509999999995</v>
      </c>
    </row>
    <row r="56" spans="1:2">
      <c r="A56" s="136" t="s">
        <v>62</v>
      </c>
      <c r="B56" s="97">
        <v>8000</v>
      </c>
    </row>
    <row r="57" spans="1:2">
      <c r="A57" s="136" t="s">
        <v>64</v>
      </c>
      <c r="B57" s="97">
        <v>5808.48</v>
      </c>
    </row>
    <row r="58" spans="1:2">
      <c r="A58" s="136" t="s">
        <v>66</v>
      </c>
      <c r="B58" s="97">
        <v>40727</v>
      </c>
    </row>
    <row r="59" spans="1:2">
      <c r="A59" s="136" t="s">
        <v>68</v>
      </c>
      <c r="B59" s="97">
        <v>11808.1</v>
      </c>
    </row>
    <row r="60" spans="1:2">
      <c r="A60" s="136" t="s">
        <v>70</v>
      </c>
      <c r="B60" s="97">
        <v>3900</v>
      </c>
    </row>
    <row r="61" spans="1:2">
      <c r="A61" s="136" t="s">
        <v>72</v>
      </c>
      <c r="B61" s="97">
        <v>4753.34</v>
      </c>
    </row>
    <row r="62" spans="1:2">
      <c r="A62" s="136" t="s">
        <v>74</v>
      </c>
      <c r="B62" s="97">
        <v>12390</v>
      </c>
    </row>
    <row r="63" spans="1:2">
      <c r="A63" s="136" t="s">
        <v>156</v>
      </c>
      <c r="B63" s="97">
        <v>31827.51</v>
      </c>
    </row>
    <row r="64" spans="1:2">
      <c r="A64" s="136" t="s">
        <v>355</v>
      </c>
      <c r="B64" s="97">
        <v>52126.200000000004</v>
      </c>
    </row>
    <row r="65" spans="1:2">
      <c r="A65" s="136" t="s">
        <v>415</v>
      </c>
      <c r="B65" s="97">
        <v>13950.000000000002</v>
      </c>
    </row>
    <row r="66" spans="1:2">
      <c r="A66" s="136" t="s">
        <v>444</v>
      </c>
      <c r="B66" s="97">
        <v>34199.999999999993</v>
      </c>
    </row>
    <row r="67" spans="1:2">
      <c r="A67" s="136" t="s">
        <v>403</v>
      </c>
      <c r="B67" s="97">
        <v>8805.23</v>
      </c>
    </row>
    <row r="68" spans="1:2">
      <c r="A68" s="136" t="s">
        <v>295</v>
      </c>
      <c r="B68" s="97">
        <v>3002.1499999999996</v>
      </c>
    </row>
    <row r="69" spans="1:2">
      <c r="A69" s="136" t="s">
        <v>212</v>
      </c>
      <c r="B69" s="97">
        <v>3260</v>
      </c>
    </row>
    <row r="70" spans="1:2">
      <c r="A70" s="136" t="s">
        <v>418</v>
      </c>
      <c r="B70" s="97">
        <v>17037.36</v>
      </c>
    </row>
    <row r="71" spans="1:2">
      <c r="A71" s="136" t="s">
        <v>1037</v>
      </c>
      <c r="B71" s="97"/>
    </row>
    <row r="72" spans="1:2">
      <c r="A72" s="136" t="s">
        <v>660</v>
      </c>
      <c r="B72" s="97">
        <v>1283292.3500000001</v>
      </c>
    </row>
    <row r="74" spans="1:2">
      <c r="A74" s="136" t="s">
        <v>1038</v>
      </c>
      <c r="B74" s="108">
        <f>'Financial report _Jan 21-Aug 22'!D81</f>
        <v>1283292.3499999996</v>
      </c>
    </row>
    <row r="75" spans="1:2">
      <c r="B75" s="108">
        <f>GETPIVOTDATA("Country Cur. Amount",$A$3)-B74</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29E5-5A4F-43B9-B957-85577FF0F149}">
  <dimension ref="A1:X1008"/>
  <sheetViews>
    <sheetView topLeftCell="O1" zoomScale="80" zoomScaleNormal="80" workbookViewId="0">
      <selection activeCell="X7" sqref="X7"/>
    </sheetView>
  </sheetViews>
  <sheetFormatPr defaultColWidth="9.1796875" defaultRowHeight="12.5"/>
  <cols>
    <col min="1" max="1" width="9.1796875" style="63"/>
    <col min="2" max="2" width="43.453125" style="63" customWidth="1"/>
    <col min="3" max="3" width="76.81640625" style="63" customWidth="1"/>
    <col min="4" max="4" width="14.54296875" style="63" customWidth="1"/>
    <col min="5" max="6" width="9.1796875" style="63"/>
    <col min="7" max="7" width="13.453125" style="63" customWidth="1"/>
    <col min="8" max="8" width="7" style="63" customWidth="1"/>
    <col min="9" max="9" width="10.54296875" style="63" customWidth="1"/>
    <col min="10" max="11" width="10.81640625" style="63" customWidth="1"/>
    <col min="12" max="12" width="11.81640625" style="63" customWidth="1"/>
    <col min="13" max="13" width="22.453125" style="63" customWidth="1"/>
    <col min="14" max="14" width="12.81640625" style="63" customWidth="1"/>
    <col min="15" max="15" width="35.54296875" style="63" customWidth="1"/>
    <col min="16" max="17" width="9.1796875" style="63"/>
    <col min="18" max="18" width="33.1796875" style="63" customWidth="1"/>
    <col min="19" max="19" width="9.1796875" style="63"/>
    <col min="20" max="20" width="23.453125" style="63" customWidth="1"/>
    <col min="21" max="21" width="9.1796875" style="63"/>
    <col min="22" max="22" width="25.453125" style="63" customWidth="1"/>
    <col min="23" max="23" width="9.1796875" style="63"/>
    <col min="24" max="24" width="25.1796875" style="63" customWidth="1"/>
    <col min="25" max="16384" width="9.1796875" style="63"/>
  </cols>
  <sheetData>
    <row r="1" spans="1:24" ht="13">
      <c r="A1" s="61" t="s">
        <v>104</v>
      </c>
      <c r="B1" s="61" t="s">
        <v>105</v>
      </c>
      <c r="C1" s="61" t="s">
        <v>6</v>
      </c>
      <c r="D1" s="62" t="s">
        <v>106</v>
      </c>
      <c r="E1" s="61" t="s">
        <v>107</v>
      </c>
      <c r="F1" s="61" t="s">
        <v>108</v>
      </c>
      <c r="G1" s="61" t="s">
        <v>109</v>
      </c>
      <c r="H1" s="61" t="s">
        <v>110</v>
      </c>
      <c r="I1" s="61" t="s">
        <v>111</v>
      </c>
      <c r="J1" s="61" t="s">
        <v>112</v>
      </c>
      <c r="K1" s="61" t="s">
        <v>112</v>
      </c>
      <c r="L1" s="61" t="s">
        <v>113</v>
      </c>
      <c r="M1" s="61" t="s">
        <v>113</v>
      </c>
      <c r="N1" s="61" t="s">
        <v>126</v>
      </c>
      <c r="O1" s="61" t="s">
        <v>126</v>
      </c>
      <c r="P1" s="61" t="s">
        <v>736</v>
      </c>
      <c r="Q1" s="61" t="s">
        <v>737</v>
      </c>
      <c r="R1" s="61" t="s">
        <v>738</v>
      </c>
      <c r="S1" s="61" t="s">
        <v>739</v>
      </c>
      <c r="T1" s="61" t="s">
        <v>740</v>
      </c>
      <c r="U1" s="61" t="s">
        <v>741</v>
      </c>
      <c r="V1" s="61" t="s">
        <v>742</v>
      </c>
      <c r="W1" s="61" t="s">
        <v>743</v>
      </c>
      <c r="X1" s="61" t="s">
        <v>114</v>
      </c>
    </row>
    <row r="2" spans="1:24">
      <c r="A2" s="64" t="s">
        <v>127</v>
      </c>
      <c r="B2" s="64" t="s">
        <v>128</v>
      </c>
      <c r="C2" s="64" t="s">
        <v>129</v>
      </c>
      <c r="D2" s="65">
        <f>2542.97-287.76</f>
        <v>2255.21</v>
      </c>
      <c r="E2" s="64" t="s">
        <v>118</v>
      </c>
      <c r="F2" s="66">
        <v>202112</v>
      </c>
      <c r="G2" s="67">
        <v>44559</v>
      </c>
      <c r="H2" s="64" t="s">
        <v>125</v>
      </c>
      <c r="I2" s="66">
        <v>50000338</v>
      </c>
      <c r="J2" s="64" t="s">
        <v>0</v>
      </c>
      <c r="K2" s="64" t="s">
        <v>120</v>
      </c>
      <c r="L2" s="64" t="s">
        <v>121</v>
      </c>
      <c r="M2" s="64" t="s">
        <v>122</v>
      </c>
      <c r="N2" s="64" t="s">
        <v>130</v>
      </c>
      <c r="O2" s="64" t="s">
        <v>131</v>
      </c>
      <c r="P2" s="64" t="s">
        <v>120</v>
      </c>
      <c r="Q2" s="64" t="s">
        <v>744</v>
      </c>
      <c r="R2" s="64" t="s">
        <v>745</v>
      </c>
      <c r="S2" s="64" t="s">
        <v>746</v>
      </c>
      <c r="T2" s="64" t="s">
        <v>745</v>
      </c>
      <c r="U2" s="64" t="s">
        <v>747</v>
      </c>
      <c r="V2" s="64" t="s">
        <v>748</v>
      </c>
      <c r="W2" s="64" t="s">
        <v>749</v>
      </c>
      <c r="X2" s="64" t="s">
        <v>132</v>
      </c>
    </row>
    <row r="3" spans="1:24">
      <c r="A3" s="64" t="s">
        <v>133</v>
      </c>
      <c r="B3" s="64" t="s">
        <v>134</v>
      </c>
      <c r="C3" s="64" t="s">
        <v>135</v>
      </c>
      <c r="D3" s="65">
        <v>902.08</v>
      </c>
      <c r="E3" s="64" t="s">
        <v>118</v>
      </c>
      <c r="F3" s="66">
        <v>202112</v>
      </c>
      <c r="G3" s="67">
        <v>44559</v>
      </c>
      <c r="H3" s="64" t="s">
        <v>125</v>
      </c>
      <c r="I3" s="66">
        <v>50000300</v>
      </c>
      <c r="J3" s="64" t="s">
        <v>0</v>
      </c>
      <c r="K3" s="64" t="s">
        <v>120</v>
      </c>
      <c r="L3" s="64" t="s">
        <v>121</v>
      </c>
      <c r="M3" s="64" t="s">
        <v>122</v>
      </c>
      <c r="N3" s="64" t="s">
        <v>130</v>
      </c>
      <c r="O3" s="64" t="s">
        <v>131</v>
      </c>
      <c r="P3" s="64" t="s">
        <v>120</v>
      </c>
      <c r="Q3" s="64" t="s">
        <v>744</v>
      </c>
      <c r="R3" s="64" t="s">
        <v>745</v>
      </c>
      <c r="S3" s="64" t="s">
        <v>746</v>
      </c>
      <c r="T3" s="64" t="s">
        <v>745</v>
      </c>
      <c r="U3" s="64" t="s">
        <v>747</v>
      </c>
      <c r="V3" s="64" t="s">
        <v>748</v>
      </c>
      <c r="W3" s="64" t="s">
        <v>749</v>
      </c>
      <c r="X3" s="64" t="s">
        <v>132</v>
      </c>
    </row>
    <row r="4" spans="1:24">
      <c r="A4" s="64" t="s">
        <v>133</v>
      </c>
      <c r="B4" s="64" t="s">
        <v>134</v>
      </c>
      <c r="C4" s="64" t="s">
        <v>136</v>
      </c>
      <c r="D4" s="65">
        <v>1353.12</v>
      </c>
      <c r="E4" s="64" t="s">
        <v>118</v>
      </c>
      <c r="F4" s="66">
        <v>202112</v>
      </c>
      <c r="G4" s="67">
        <v>44559</v>
      </c>
      <c r="H4" s="64" t="s">
        <v>125</v>
      </c>
      <c r="I4" s="66">
        <v>50000300</v>
      </c>
      <c r="J4" s="64" t="s">
        <v>0</v>
      </c>
      <c r="K4" s="64" t="s">
        <v>120</v>
      </c>
      <c r="L4" s="64" t="s">
        <v>121</v>
      </c>
      <c r="M4" s="64" t="s">
        <v>122</v>
      </c>
      <c r="N4" s="64" t="s">
        <v>130</v>
      </c>
      <c r="O4" s="64" t="s">
        <v>131</v>
      </c>
      <c r="P4" s="64" t="s">
        <v>120</v>
      </c>
      <c r="Q4" s="64" t="s">
        <v>744</v>
      </c>
      <c r="R4" s="64" t="s">
        <v>745</v>
      </c>
      <c r="S4" s="64" t="s">
        <v>746</v>
      </c>
      <c r="T4" s="64" t="s">
        <v>745</v>
      </c>
      <c r="U4" s="64" t="s">
        <v>747</v>
      </c>
      <c r="V4" s="64" t="s">
        <v>748</v>
      </c>
      <c r="W4" s="64" t="s">
        <v>749</v>
      </c>
      <c r="X4" s="64" t="s">
        <v>132</v>
      </c>
    </row>
    <row r="5" spans="1:24">
      <c r="A5" s="64" t="s">
        <v>133</v>
      </c>
      <c r="B5" s="64" t="s">
        <v>134</v>
      </c>
      <c r="C5" s="64" t="s">
        <v>137</v>
      </c>
      <c r="D5" s="65">
        <v>-2542.9699999999998</v>
      </c>
      <c r="E5" s="64" t="s">
        <v>118</v>
      </c>
      <c r="F5" s="66">
        <v>202112</v>
      </c>
      <c r="G5" s="67">
        <v>44559</v>
      </c>
      <c r="H5" s="64" t="s">
        <v>125</v>
      </c>
      <c r="I5" s="66">
        <v>50000338</v>
      </c>
      <c r="J5" s="64" t="s">
        <v>0</v>
      </c>
      <c r="K5" s="64" t="s">
        <v>120</v>
      </c>
      <c r="L5" s="64" t="s">
        <v>121</v>
      </c>
      <c r="M5" s="64" t="s">
        <v>122</v>
      </c>
      <c r="N5" s="64" t="s">
        <v>130</v>
      </c>
      <c r="O5" s="64" t="s">
        <v>131</v>
      </c>
      <c r="P5" s="64" t="s">
        <v>120</v>
      </c>
      <c r="Q5" s="64" t="s">
        <v>744</v>
      </c>
      <c r="R5" s="64" t="s">
        <v>745</v>
      </c>
      <c r="S5" s="64" t="s">
        <v>746</v>
      </c>
      <c r="T5" s="64" t="s">
        <v>745</v>
      </c>
      <c r="U5" s="64" t="s">
        <v>747</v>
      </c>
      <c r="V5" s="64" t="s">
        <v>748</v>
      </c>
      <c r="W5" s="64" t="s">
        <v>749</v>
      </c>
      <c r="X5" s="64" t="s">
        <v>132</v>
      </c>
    </row>
    <row r="6" spans="1:24">
      <c r="A6" s="64" t="s">
        <v>133</v>
      </c>
      <c r="B6" s="64" t="s">
        <v>134</v>
      </c>
      <c r="C6" s="64" t="s">
        <v>138</v>
      </c>
      <c r="D6" s="65">
        <v>-2255.1999999999998</v>
      </c>
      <c r="E6" s="64" t="s">
        <v>118</v>
      </c>
      <c r="F6" s="66">
        <v>202112</v>
      </c>
      <c r="G6" s="67">
        <v>44559</v>
      </c>
      <c r="H6" s="64" t="s">
        <v>125</v>
      </c>
      <c r="I6" s="66">
        <v>50000343</v>
      </c>
      <c r="J6" s="64" t="s">
        <v>0</v>
      </c>
      <c r="K6" s="64" t="s">
        <v>120</v>
      </c>
      <c r="L6" s="64" t="s">
        <v>121</v>
      </c>
      <c r="M6" s="64" t="s">
        <v>122</v>
      </c>
      <c r="N6" s="64" t="s">
        <v>130</v>
      </c>
      <c r="O6" s="64" t="s">
        <v>131</v>
      </c>
      <c r="P6" s="64" t="s">
        <v>120</v>
      </c>
      <c r="Q6" s="64" t="s">
        <v>744</v>
      </c>
      <c r="R6" s="64" t="s">
        <v>745</v>
      </c>
      <c r="S6" s="64" t="s">
        <v>746</v>
      </c>
      <c r="T6" s="64" t="s">
        <v>745</v>
      </c>
      <c r="U6" s="64" t="s">
        <v>747</v>
      </c>
      <c r="V6" s="64" t="s">
        <v>748</v>
      </c>
      <c r="W6" s="64" t="s">
        <v>749</v>
      </c>
      <c r="X6" s="64" t="s">
        <v>132</v>
      </c>
    </row>
    <row r="7" spans="1:24">
      <c r="A7" s="64" t="s">
        <v>139</v>
      </c>
      <c r="B7" s="64" t="s">
        <v>140</v>
      </c>
      <c r="C7" s="64" t="s">
        <v>141</v>
      </c>
      <c r="D7" s="65">
        <v>172.59</v>
      </c>
      <c r="E7" s="64" t="s">
        <v>118</v>
      </c>
      <c r="F7" s="66">
        <v>202104</v>
      </c>
      <c r="G7" s="67">
        <v>44314</v>
      </c>
      <c r="H7" s="64" t="s">
        <v>119</v>
      </c>
      <c r="I7" s="66">
        <v>11001733</v>
      </c>
      <c r="J7" s="64" t="s">
        <v>0</v>
      </c>
      <c r="K7" s="64" t="s">
        <v>120</v>
      </c>
      <c r="L7" s="64" t="s">
        <v>121</v>
      </c>
      <c r="M7" s="64" t="s">
        <v>122</v>
      </c>
      <c r="N7" s="64" t="s">
        <v>142</v>
      </c>
      <c r="O7" s="64" t="s">
        <v>143</v>
      </c>
      <c r="P7" s="64" t="s">
        <v>120</v>
      </c>
      <c r="Q7" s="64" t="s">
        <v>750</v>
      </c>
      <c r="R7" s="64" t="s">
        <v>144</v>
      </c>
      <c r="S7" s="64" t="s">
        <v>751</v>
      </c>
      <c r="T7" s="64" t="s">
        <v>144</v>
      </c>
      <c r="U7" s="64" t="s">
        <v>752</v>
      </c>
      <c r="V7" s="64" t="s">
        <v>753</v>
      </c>
      <c r="W7" s="64" t="s">
        <v>749</v>
      </c>
      <c r="X7" s="64" t="s">
        <v>132</v>
      </c>
    </row>
    <row r="8" spans="1:24">
      <c r="A8" s="64" t="s">
        <v>139</v>
      </c>
      <c r="B8" s="64" t="s">
        <v>140</v>
      </c>
      <c r="C8" s="64" t="s">
        <v>145</v>
      </c>
      <c r="D8" s="65">
        <v>-172.59</v>
      </c>
      <c r="E8" s="64" t="s">
        <v>118</v>
      </c>
      <c r="F8" s="66">
        <v>202104</v>
      </c>
      <c r="G8" s="67">
        <v>44314</v>
      </c>
      <c r="H8" s="64" t="s">
        <v>119</v>
      </c>
      <c r="I8" s="66">
        <v>11001758</v>
      </c>
      <c r="J8" s="64" t="s">
        <v>0</v>
      </c>
      <c r="K8" s="64" t="s">
        <v>120</v>
      </c>
      <c r="L8" s="64" t="s">
        <v>121</v>
      </c>
      <c r="M8" s="64" t="s">
        <v>122</v>
      </c>
      <c r="N8" s="64" t="s">
        <v>142</v>
      </c>
      <c r="O8" s="64" t="s">
        <v>143</v>
      </c>
      <c r="P8" s="64" t="s">
        <v>120</v>
      </c>
      <c r="Q8" s="64" t="s">
        <v>750</v>
      </c>
      <c r="R8" s="64" t="s">
        <v>144</v>
      </c>
      <c r="S8" s="64" t="s">
        <v>751</v>
      </c>
      <c r="T8" s="64" t="s">
        <v>144</v>
      </c>
      <c r="U8" s="64" t="s">
        <v>752</v>
      </c>
      <c r="V8" s="64" t="s">
        <v>753</v>
      </c>
      <c r="W8" s="64" t="s">
        <v>749</v>
      </c>
      <c r="X8" s="64" t="s">
        <v>132</v>
      </c>
    </row>
    <row r="9" spans="1:24">
      <c r="A9" s="64" t="s">
        <v>139</v>
      </c>
      <c r="B9" s="64" t="s">
        <v>140</v>
      </c>
      <c r="C9" s="64" t="s">
        <v>146</v>
      </c>
      <c r="D9" s="65">
        <v>-275.91000000000003</v>
      </c>
      <c r="E9" s="64" t="s">
        <v>118</v>
      </c>
      <c r="F9" s="66">
        <v>202112</v>
      </c>
      <c r="G9" s="67">
        <v>44559</v>
      </c>
      <c r="H9" s="64" t="s">
        <v>125</v>
      </c>
      <c r="I9" s="66">
        <v>50000359</v>
      </c>
      <c r="J9" s="64" t="s">
        <v>0</v>
      </c>
      <c r="K9" s="64" t="s">
        <v>120</v>
      </c>
      <c r="L9" s="64" t="s">
        <v>121</v>
      </c>
      <c r="M9" s="64" t="s">
        <v>122</v>
      </c>
      <c r="N9" s="64" t="s">
        <v>142</v>
      </c>
      <c r="O9" s="64" t="s">
        <v>143</v>
      </c>
      <c r="P9" s="64" t="s">
        <v>120</v>
      </c>
      <c r="Q9" s="64" t="s">
        <v>750</v>
      </c>
      <c r="R9" s="64" t="s">
        <v>144</v>
      </c>
      <c r="S9" s="64" t="s">
        <v>751</v>
      </c>
      <c r="T9" s="64" t="s">
        <v>144</v>
      </c>
      <c r="U9" s="64" t="s">
        <v>752</v>
      </c>
      <c r="V9" s="64" t="s">
        <v>753</v>
      </c>
      <c r="W9" s="64" t="s">
        <v>749</v>
      </c>
      <c r="X9" s="64" t="s">
        <v>132</v>
      </c>
    </row>
    <row r="10" spans="1:24">
      <c r="A10" s="64" t="s">
        <v>147</v>
      </c>
      <c r="B10" s="64" t="s">
        <v>148</v>
      </c>
      <c r="C10" s="64" t="s">
        <v>149</v>
      </c>
      <c r="D10" s="65">
        <v>10</v>
      </c>
      <c r="E10" s="64" t="s">
        <v>118</v>
      </c>
      <c r="F10" s="66">
        <v>202201</v>
      </c>
      <c r="G10" s="67">
        <v>44591</v>
      </c>
      <c r="H10" s="64" t="s">
        <v>119</v>
      </c>
      <c r="I10" s="66">
        <v>11001800</v>
      </c>
      <c r="J10" s="64" t="s">
        <v>0</v>
      </c>
      <c r="K10" s="64" t="s">
        <v>120</v>
      </c>
      <c r="L10" s="64" t="s">
        <v>121</v>
      </c>
      <c r="M10" s="64" t="s">
        <v>122</v>
      </c>
      <c r="N10" s="64" t="s">
        <v>150</v>
      </c>
      <c r="O10" s="64" t="s">
        <v>151</v>
      </c>
      <c r="P10" s="64" t="s">
        <v>120</v>
      </c>
      <c r="Q10" s="64" t="s">
        <v>754</v>
      </c>
      <c r="R10" s="64" t="s">
        <v>755</v>
      </c>
      <c r="S10" s="64" t="s">
        <v>756</v>
      </c>
      <c r="T10" s="64" t="s">
        <v>755</v>
      </c>
      <c r="U10" s="64" t="s">
        <v>757</v>
      </c>
      <c r="V10" s="64" t="s">
        <v>758</v>
      </c>
      <c r="W10" s="64" t="s">
        <v>749</v>
      </c>
      <c r="X10" s="64" t="s">
        <v>132</v>
      </c>
    </row>
    <row r="11" spans="1:24">
      <c r="A11" s="64" t="s">
        <v>147</v>
      </c>
      <c r="B11" s="64" t="s">
        <v>148</v>
      </c>
      <c r="C11" s="64" t="s">
        <v>152</v>
      </c>
      <c r="D11" s="65">
        <v>-10</v>
      </c>
      <c r="E11" s="64" t="s">
        <v>118</v>
      </c>
      <c r="F11" s="66">
        <v>202201</v>
      </c>
      <c r="G11" s="67">
        <v>44591</v>
      </c>
      <c r="H11" s="64" t="s">
        <v>119</v>
      </c>
      <c r="I11" s="66">
        <v>11001893</v>
      </c>
      <c r="J11" s="64" t="s">
        <v>0</v>
      </c>
      <c r="K11" s="64" t="s">
        <v>120</v>
      </c>
      <c r="L11" s="64" t="s">
        <v>121</v>
      </c>
      <c r="M11" s="64" t="s">
        <v>122</v>
      </c>
      <c r="N11" s="64" t="s">
        <v>150</v>
      </c>
      <c r="O11" s="64" t="s">
        <v>151</v>
      </c>
      <c r="P11" s="64" t="s">
        <v>120</v>
      </c>
      <c r="Q11" s="64" t="s">
        <v>754</v>
      </c>
      <c r="R11" s="64" t="s">
        <v>755</v>
      </c>
      <c r="S11" s="64" t="s">
        <v>756</v>
      </c>
      <c r="T11" s="64" t="s">
        <v>755</v>
      </c>
      <c r="U11" s="64" t="s">
        <v>757</v>
      </c>
      <c r="V11" s="64" t="s">
        <v>758</v>
      </c>
      <c r="W11" s="64" t="s">
        <v>749</v>
      </c>
      <c r="X11" s="64" t="s">
        <v>132</v>
      </c>
    </row>
    <row r="12" spans="1:24">
      <c r="A12" s="64" t="s">
        <v>153</v>
      </c>
      <c r="B12" s="64" t="s">
        <v>154</v>
      </c>
      <c r="C12" s="64" t="s">
        <v>155</v>
      </c>
      <c r="D12" s="65">
        <v>-296.7</v>
      </c>
      <c r="E12" s="64" t="s">
        <v>118</v>
      </c>
      <c r="F12" s="66">
        <v>202103</v>
      </c>
      <c r="G12" s="67">
        <v>44285</v>
      </c>
      <c r="H12" s="64" t="s">
        <v>125</v>
      </c>
      <c r="I12" s="66">
        <v>50000166</v>
      </c>
      <c r="J12" s="64" t="s">
        <v>0</v>
      </c>
      <c r="K12" s="64" t="s">
        <v>120</v>
      </c>
      <c r="L12" s="64" t="s">
        <v>121</v>
      </c>
      <c r="M12" s="64" t="s">
        <v>122</v>
      </c>
      <c r="N12" s="64" t="s">
        <v>156</v>
      </c>
      <c r="O12" s="64" t="s">
        <v>157</v>
      </c>
      <c r="P12" s="64" t="s">
        <v>120</v>
      </c>
      <c r="Q12" s="64" t="s">
        <v>759</v>
      </c>
      <c r="R12" s="64" t="s">
        <v>760</v>
      </c>
      <c r="S12" s="64" t="s">
        <v>761</v>
      </c>
      <c r="T12" s="64" t="s">
        <v>158</v>
      </c>
      <c r="U12" s="64" t="s">
        <v>762</v>
      </c>
      <c r="V12" s="64" t="s">
        <v>158</v>
      </c>
      <c r="W12" s="64" t="s">
        <v>749</v>
      </c>
      <c r="X12" s="64" t="s">
        <v>132</v>
      </c>
    </row>
    <row r="13" spans="1:24">
      <c r="A13" s="64" t="s">
        <v>153</v>
      </c>
      <c r="B13" s="64" t="s">
        <v>154</v>
      </c>
      <c r="C13" s="64" t="s">
        <v>155</v>
      </c>
      <c r="D13" s="65">
        <v>-296.7</v>
      </c>
      <c r="E13" s="64" t="s">
        <v>118</v>
      </c>
      <c r="F13" s="66">
        <v>202103</v>
      </c>
      <c r="G13" s="67">
        <v>44285</v>
      </c>
      <c r="H13" s="64" t="s">
        <v>125</v>
      </c>
      <c r="I13" s="66">
        <v>50000167</v>
      </c>
      <c r="J13" s="64" t="s">
        <v>0</v>
      </c>
      <c r="K13" s="64" t="s">
        <v>120</v>
      </c>
      <c r="L13" s="64" t="s">
        <v>121</v>
      </c>
      <c r="M13" s="64" t="s">
        <v>122</v>
      </c>
      <c r="N13" s="64" t="s">
        <v>156</v>
      </c>
      <c r="O13" s="64" t="s">
        <v>157</v>
      </c>
      <c r="P13" s="64" t="s">
        <v>120</v>
      </c>
      <c r="Q13" s="64" t="s">
        <v>759</v>
      </c>
      <c r="R13" s="64" t="s">
        <v>760</v>
      </c>
      <c r="S13" s="64" t="s">
        <v>761</v>
      </c>
      <c r="T13" s="64" t="s">
        <v>158</v>
      </c>
      <c r="U13" s="64" t="s">
        <v>762</v>
      </c>
      <c r="V13" s="64" t="s">
        <v>158</v>
      </c>
      <c r="W13" s="64" t="s">
        <v>749</v>
      </c>
      <c r="X13" s="64" t="s">
        <v>132</v>
      </c>
    </row>
    <row r="14" spans="1:24">
      <c r="A14" s="64" t="s">
        <v>153</v>
      </c>
      <c r="B14" s="64" t="s">
        <v>154</v>
      </c>
      <c r="C14" s="64" t="s">
        <v>159</v>
      </c>
      <c r="D14" s="65">
        <v>296.7</v>
      </c>
      <c r="E14" s="64" t="s">
        <v>118</v>
      </c>
      <c r="F14" s="66">
        <v>202103</v>
      </c>
      <c r="G14" s="67">
        <v>44285</v>
      </c>
      <c r="H14" s="64" t="s">
        <v>125</v>
      </c>
      <c r="I14" s="66">
        <v>50000168</v>
      </c>
      <c r="J14" s="64" t="s">
        <v>0</v>
      </c>
      <c r="K14" s="64" t="s">
        <v>120</v>
      </c>
      <c r="L14" s="64" t="s">
        <v>121</v>
      </c>
      <c r="M14" s="64" t="s">
        <v>122</v>
      </c>
      <c r="N14" s="64" t="s">
        <v>156</v>
      </c>
      <c r="O14" s="64" t="s">
        <v>157</v>
      </c>
      <c r="P14" s="64" t="s">
        <v>120</v>
      </c>
      <c r="Q14" s="64" t="s">
        <v>759</v>
      </c>
      <c r="R14" s="64" t="s">
        <v>760</v>
      </c>
      <c r="S14" s="64" t="s">
        <v>761</v>
      </c>
      <c r="T14" s="64" t="s">
        <v>158</v>
      </c>
      <c r="U14" s="64" t="s">
        <v>762</v>
      </c>
      <c r="V14" s="64" t="s">
        <v>158</v>
      </c>
      <c r="W14" s="64" t="s">
        <v>749</v>
      </c>
      <c r="X14" s="64" t="s">
        <v>132</v>
      </c>
    </row>
    <row r="15" spans="1:24">
      <c r="A15" s="64" t="s">
        <v>153</v>
      </c>
      <c r="B15" s="64" t="s">
        <v>154</v>
      </c>
      <c r="C15" s="64" t="s">
        <v>160</v>
      </c>
      <c r="D15" s="65">
        <v>296.7</v>
      </c>
      <c r="E15" s="64" t="s">
        <v>118</v>
      </c>
      <c r="F15" s="66">
        <v>202103</v>
      </c>
      <c r="G15" s="67">
        <v>44285</v>
      </c>
      <c r="H15" s="64" t="s">
        <v>125</v>
      </c>
      <c r="I15" s="66">
        <v>50000169</v>
      </c>
      <c r="J15" s="64" t="s">
        <v>0</v>
      </c>
      <c r="K15" s="64" t="s">
        <v>120</v>
      </c>
      <c r="L15" s="64" t="s">
        <v>121</v>
      </c>
      <c r="M15" s="64" t="s">
        <v>122</v>
      </c>
      <c r="N15" s="64" t="s">
        <v>156</v>
      </c>
      <c r="O15" s="64" t="s">
        <v>157</v>
      </c>
      <c r="P15" s="64" t="s">
        <v>120</v>
      </c>
      <c r="Q15" s="64" t="s">
        <v>759</v>
      </c>
      <c r="R15" s="64" t="s">
        <v>760</v>
      </c>
      <c r="S15" s="64" t="s">
        <v>761</v>
      </c>
      <c r="T15" s="64" t="s">
        <v>158</v>
      </c>
      <c r="U15" s="64" t="s">
        <v>762</v>
      </c>
      <c r="V15" s="64" t="s">
        <v>158</v>
      </c>
      <c r="W15" s="64" t="s">
        <v>749</v>
      </c>
      <c r="X15" s="64" t="s">
        <v>132</v>
      </c>
    </row>
    <row r="16" spans="1:24">
      <c r="A16" s="64" t="s">
        <v>153</v>
      </c>
      <c r="B16" s="64" t="s">
        <v>154</v>
      </c>
      <c r="C16" s="64" t="s">
        <v>161</v>
      </c>
      <c r="D16" s="65">
        <v>411.52</v>
      </c>
      <c r="E16" s="64" t="s">
        <v>118</v>
      </c>
      <c r="F16" s="66">
        <v>202112</v>
      </c>
      <c r="G16" s="67">
        <v>44560</v>
      </c>
      <c r="H16" s="64" t="s">
        <v>119</v>
      </c>
      <c r="I16" s="66">
        <v>11001766</v>
      </c>
      <c r="J16" s="64" t="s">
        <v>0</v>
      </c>
      <c r="K16" s="64" t="s">
        <v>120</v>
      </c>
      <c r="L16" s="64" t="s">
        <v>121</v>
      </c>
      <c r="M16" s="64" t="s">
        <v>122</v>
      </c>
      <c r="N16" s="64" t="s">
        <v>156</v>
      </c>
      <c r="O16" s="64" t="s">
        <v>157</v>
      </c>
      <c r="P16" s="64" t="s">
        <v>120</v>
      </c>
      <c r="Q16" s="64" t="s">
        <v>759</v>
      </c>
      <c r="R16" s="64" t="s">
        <v>760</v>
      </c>
      <c r="S16" s="64" t="s">
        <v>761</v>
      </c>
      <c r="T16" s="64" t="s">
        <v>158</v>
      </c>
      <c r="U16" s="64" t="s">
        <v>762</v>
      </c>
      <c r="V16" s="64" t="s">
        <v>158</v>
      </c>
      <c r="W16" s="64" t="s">
        <v>749</v>
      </c>
      <c r="X16" s="64" t="s">
        <v>132</v>
      </c>
    </row>
    <row r="17" spans="1:24">
      <c r="A17" s="64" t="s">
        <v>153</v>
      </c>
      <c r="B17" s="64" t="s">
        <v>154</v>
      </c>
      <c r="C17" s="64" t="s">
        <v>162</v>
      </c>
      <c r="D17" s="65">
        <v>-1136.78</v>
      </c>
      <c r="E17" s="64" t="s">
        <v>118</v>
      </c>
      <c r="F17" s="66">
        <v>202201</v>
      </c>
      <c r="G17" s="67">
        <v>44591</v>
      </c>
      <c r="H17" s="64" t="s">
        <v>119</v>
      </c>
      <c r="I17" s="66">
        <v>11001928</v>
      </c>
      <c r="J17" s="64" t="s">
        <v>0</v>
      </c>
      <c r="K17" s="64" t="s">
        <v>120</v>
      </c>
      <c r="L17" s="64" t="s">
        <v>121</v>
      </c>
      <c r="M17" s="64" t="s">
        <v>122</v>
      </c>
      <c r="N17" s="64" t="s">
        <v>156</v>
      </c>
      <c r="O17" s="64" t="s">
        <v>157</v>
      </c>
      <c r="P17" s="64" t="s">
        <v>120</v>
      </c>
      <c r="Q17" s="64" t="s">
        <v>759</v>
      </c>
      <c r="R17" s="64" t="s">
        <v>760</v>
      </c>
      <c r="S17" s="64" t="s">
        <v>761</v>
      </c>
      <c r="T17" s="64" t="s">
        <v>158</v>
      </c>
      <c r="U17" s="64" t="s">
        <v>762</v>
      </c>
      <c r="V17" s="64" t="s">
        <v>158</v>
      </c>
      <c r="W17" s="64" t="s">
        <v>749</v>
      </c>
      <c r="X17" s="64" t="s">
        <v>132</v>
      </c>
    </row>
    <row r="18" spans="1:24">
      <c r="A18" s="64" t="s">
        <v>153</v>
      </c>
      <c r="B18" s="64" t="s">
        <v>154</v>
      </c>
      <c r="C18" s="64" t="s">
        <v>763</v>
      </c>
      <c r="D18" s="65">
        <v>1136.78</v>
      </c>
      <c r="E18" s="64" t="s">
        <v>118</v>
      </c>
      <c r="F18" s="66">
        <v>202201</v>
      </c>
      <c r="G18" s="67">
        <v>44591</v>
      </c>
      <c r="H18" s="64" t="s">
        <v>119</v>
      </c>
      <c r="I18" s="66">
        <v>11002415</v>
      </c>
      <c r="J18" s="64" t="s">
        <v>0</v>
      </c>
      <c r="K18" s="64" t="s">
        <v>120</v>
      </c>
      <c r="L18" s="64" t="s">
        <v>121</v>
      </c>
      <c r="M18" s="64" t="s">
        <v>122</v>
      </c>
      <c r="N18" s="64" t="s">
        <v>156</v>
      </c>
      <c r="O18" s="64" t="s">
        <v>157</v>
      </c>
      <c r="P18" s="64" t="s">
        <v>120</v>
      </c>
      <c r="Q18" s="64" t="s">
        <v>759</v>
      </c>
      <c r="R18" s="64" t="s">
        <v>760</v>
      </c>
      <c r="S18" s="64" t="s">
        <v>761</v>
      </c>
      <c r="T18" s="64" t="s">
        <v>158</v>
      </c>
      <c r="U18" s="64" t="s">
        <v>762</v>
      </c>
      <c r="V18" s="64" t="s">
        <v>158</v>
      </c>
      <c r="W18" s="64" t="s">
        <v>749</v>
      </c>
      <c r="X18" s="64" t="s">
        <v>132</v>
      </c>
    </row>
    <row r="19" spans="1:24">
      <c r="A19" s="64" t="s">
        <v>153</v>
      </c>
      <c r="B19" s="64" t="s">
        <v>154</v>
      </c>
      <c r="C19" s="64" t="s">
        <v>163</v>
      </c>
      <c r="D19" s="65">
        <v>-2701.87</v>
      </c>
      <c r="E19" s="64" t="s">
        <v>118</v>
      </c>
      <c r="F19" s="66">
        <v>202202</v>
      </c>
      <c r="G19" s="67">
        <v>44617</v>
      </c>
      <c r="H19" s="64" t="s">
        <v>119</v>
      </c>
      <c r="I19" s="66">
        <v>11002059</v>
      </c>
      <c r="J19" s="64" t="s">
        <v>0</v>
      </c>
      <c r="K19" s="64" t="s">
        <v>120</v>
      </c>
      <c r="L19" s="64" t="s">
        <v>121</v>
      </c>
      <c r="M19" s="64" t="s">
        <v>122</v>
      </c>
      <c r="N19" s="64" t="s">
        <v>156</v>
      </c>
      <c r="O19" s="64" t="s">
        <v>157</v>
      </c>
      <c r="P19" s="64" t="s">
        <v>120</v>
      </c>
      <c r="Q19" s="64" t="s">
        <v>759</v>
      </c>
      <c r="R19" s="64" t="s">
        <v>760</v>
      </c>
      <c r="S19" s="64" t="s">
        <v>761</v>
      </c>
      <c r="T19" s="64" t="s">
        <v>158</v>
      </c>
      <c r="U19" s="64" t="s">
        <v>762</v>
      </c>
      <c r="V19" s="64" t="s">
        <v>158</v>
      </c>
      <c r="W19" s="64" t="s">
        <v>749</v>
      </c>
      <c r="X19" s="64" t="s">
        <v>132</v>
      </c>
    </row>
    <row r="20" spans="1:24">
      <c r="A20" s="64" t="s">
        <v>153</v>
      </c>
      <c r="B20" s="64" t="s">
        <v>154</v>
      </c>
      <c r="C20" s="64" t="s">
        <v>764</v>
      </c>
      <c r="D20" s="65">
        <v>2701.87</v>
      </c>
      <c r="E20" s="64" t="s">
        <v>118</v>
      </c>
      <c r="F20" s="66">
        <v>202202</v>
      </c>
      <c r="G20" s="67">
        <v>44617</v>
      </c>
      <c r="H20" s="64" t="s">
        <v>119</v>
      </c>
      <c r="I20" s="66">
        <v>11002418</v>
      </c>
      <c r="J20" s="64" t="s">
        <v>0</v>
      </c>
      <c r="K20" s="64" t="s">
        <v>120</v>
      </c>
      <c r="L20" s="64" t="s">
        <v>121</v>
      </c>
      <c r="M20" s="64" t="s">
        <v>122</v>
      </c>
      <c r="N20" s="64" t="s">
        <v>156</v>
      </c>
      <c r="O20" s="64" t="s">
        <v>157</v>
      </c>
      <c r="P20" s="64" t="s">
        <v>120</v>
      </c>
      <c r="Q20" s="64" t="s">
        <v>759</v>
      </c>
      <c r="R20" s="64" t="s">
        <v>760</v>
      </c>
      <c r="S20" s="64" t="s">
        <v>761</v>
      </c>
      <c r="T20" s="64" t="s">
        <v>158</v>
      </c>
      <c r="U20" s="64" t="s">
        <v>762</v>
      </c>
      <c r="V20" s="64" t="s">
        <v>158</v>
      </c>
      <c r="W20" s="64" t="s">
        <v>749</v>
      </c>
      <c r="X20" s="64" t="s">
        <v>132</v>
      </c>
    </row>
    <row r="21" spans="1:24">
      <c r="A21" s="64" t="s">
        <v>153</v>
      </c>
      <c r="B21" s="64" t="s">
        <v>154</v>
      </c>
      <c r="C21" s="64" t="s">
        <v>164</v>
      </c>
      <c r="D21" s="65">
        <v>-5185.4799999999996</v>
      </c>
      <c r="E21" s="64" t="s">
        <v>118</v>
      </c>
      <c r="F21" s="66">
        <v>202203</v>
      </c>
      <c r="G21" s="67">
        <v>44650</v>
      </c>
      <c r="H21" s="64" t="s">
        <v>119</v>
      </c>
      <c r="I21" s="66">
        <v>11002056</v>
      </c>
      <c r="J21" s="64" t="s">
        <v>0</v>
      </c>
      <c r="K21" s="64" t="s">
        <v>120</v>
      </c>
      <c r="L21" s="64" t="s">
        <v>121</v>
      </c>
      <c r="M21" s="64" t="s">
        <v>122</v>
      </c>
      <c r="N21" s="64" t="s">
        <v>156</v>
      </c>
      <c r="O21" s="64" t="s">
        <v>157</v>
      </c>
      <c r="P21" s="64" t="s">
        <v>120</v>
      </c>
      <c r="Q21" s="64" t="s">
        <v>759</v>
      </c>
      <c r="R21" s="64" t="s">
        <v>760</v>
      </c>
      <c r="S21" s="64" t="s">
        <v>761</v>
      </c>
      <c r="T21" s="64" t="s">
        <v>158</v>
      </c>
      <c r="U21" s="64" t="s">
        <v>762</v>
      </c>
      <c r="V21" s="64" t="s">
        <v>158</v>
      </c>
      <c r="W21" s="64" t="s">
        <v>749</v>
      </c>
      <c r="X21" s="64" t="s">
        <v>132</v>
      </c>
    </row>
    <row r="22" spans="1:24">
      <c r="A22" s="64" t="s">
        <v>153</v>
      </c>
      <c r="B22" s="64" t="s">
        <v>154</v>
      </c>
      <c r="C22" s="64" t="s">
        <v>765</v>
      </c>
      <c r="D22" s="65">
        <v>5185.4799999999996</v>
      </c>
      <c r="E22" s="64" t="s">
        <v>118</v>
      </c>
      <c r="F22" s="66">
        <v>202203</v>
      </c>
      <c r="G22" s="67">
        <v>44650</v>
      </c>
      <c r="H22" s="64" t="s">
        <v>119</v>
      </c>
      <c r="I22" s="66">
        <v>11002421</v>
      </c>
      <c r="J22" s="64" t="s">
        <v>0</v>
      </c>
      <c r="K22" s="64" t="s">
        <v>120</v>
      </c>
      <c r="L22" s="64" t="s">
        <v>121</v>
      </c>
      <c r="M22" s="64" t="s">
        <v>122</v>
      </c>
      <c r="N22" s="64" t="s">
        <v>156</v>
      </c>
      <c r="O22" s="64" t="s">
        <v>157</v>
      </c>
      <c r="P22" s="64" t="s">
        <v>120</v>
      </c>
      <c r="Q22" s="64" t="s">
        <v>759</v>
      </c>
      <c r="R22" s="64" t="s">
        <v>760</v>
      </c>
      <c r="S22" s="64" t="s">
        <v>761</v>
      </c>
      <c r="T22" s="64" t="s">
        <v>158</v>
      </c>
      <c r="U22" s="64" t="s">
        <v>762</v>
      </c>
      <c r="V22" s="64" t="s">
        <v>158</v>
      </c>
      <c r="W22" s="64" t="s">
        <v>749</v>
      </c>
      <c r="X22" s="64" t="s">
        <v>132</v>
      </c>
    </row>
    <row r="23" spans="1:24">
      <c r="A23" s="64" t="s">
        <v>165</v>
      </c>
      <c r="B23" s="64" t="s">
        <v>166</v>
      </c>
      <c r="C23" s="64" t="s">
        <v>167</v>
      </c>
      <c r="D23" s="65">
        <v>3000</v>
      </c>
      <c r="E23" s="64" t="s">
        <v>118</v>
      </c>
      <c r="F23" s="66">
        <v>202203</v>
      </c>
      <c r="G23" s="67">
        <v>44650</v>
      </c>
      <c r="H23" s="64" t="s">
        <v>119</v>
      </c>
      <c r="I23" s="66">
        <v>11001958</v>
      </c>
      <c r="J23" s="64" t="s">
        <v>0</v>
      </c>
      <c r="K23" s="64" t="s">
        <v>120</v>
      </c>
      <c r="L23" s="64" t="s">
        <v>121</v>
      </c>
      <c r="M23" s="64" t="s">
        <v>122</v>
      </c>
      <c r="N23" s="64" t="s">
        <v>46</v>
      </c>
      <c r="O23" s="64" t="s">
        <v>47</v>
      </c>
      <c r="P23" s="64" t="s">
        <v>120</v>
      </c>
      <c r="Q23" s="64" t="s">
        <v>766</v>
      </c>
      <c r="R23" s="64" t="s">
        <v>767</v>
      </c>
      <c r="S23" s="64" t="s">
        <v>768</v>
      </c>
      <c r="T23" s="64" t="s">
        <v>767</v>
      </c>
      <c r="U23" s="64" t="s">
        <v>747</v>
      </c>
      <c r="V23" s="64" t="s">
        <v>748</v>
      </c>
      <c r="W23" s="64" t="s">
        <v>749</v>
      </c>
      <c r="X23" s="64" t="s">
        <v>132</v>
      </c>
    </row>
    <row r="24" spans="1:24">
      <c r="A24" s="64" t="s">
        <v>165</v>
      </c>
      <c r="B24" s="64" t="s">
        <v>166</v>
      </c>
      <c r="C24" s="64" t="s">
        <v>167</v>
      </c>
      <c r="D24" s="65">
        <v>3000</v>
      </c>
      <c r="E24" s="64" t="s">
        <v>118</v>
      </c>
      <c r="F24" s="66">
        <v>202203</v>
      </c>
      <c r="G24" s="67">
        <v>44650</v>
      </c>
      <c r="H24" s="64" t="s">
        <v>125</v>
      </c>
      <c r="I24" s="66">
        <v>50000407</v>
      </c>
      <c r="J24" s="64" t="s">
        <v>0</v>
      </c>
      <c r="K24" s="64" t="s">
        <v>120</v>
      </c>
      <c r="L24" s="64" t="s">
        <v>121</v>
      </c>
      <c r="M24" s="64" t="s">
        <v>122</v>
      </c>
      <c r="N24" s="64" t="s">
        <v>46</v>
      </c>
      <c r="O24" s="64" t="s">
        <v>47</v>
      </c>
      <c r="P24" s="64" t="s">
        <v>120</v>
      </c>
      <c r="Q24" s="64" t="s">
        <v>766</v>
      </c>
      <c r="R24" s="64" t="s">
        <v>767</v>
      </c>
      <c r="S24" s="64" t="s">
        <v>768</v>
      </c>
      <c r="T24" s="64" t="s">
        <v>767</v>
      </c>
      <c r="U24" s="64" t="s">
        <v>747</v>
      </c>
      <c r="V24" s="64" t="s">
        <v>748</v>
      </c>
      <c r="W24" s="64" t="s">
        <v>749</v>
      </c>
      <c r="X24" s="64" t="s">
        <v>132</v>
      </c>
    </row>
    <row r="25" spans="1:24">
      <c r="A25" s="64" t="s">
        <v>165</v>
      </c>
      <c r="B25" s="64" t="s">
        <v>166</v>
      </c>
      <c r="C25" s="64" t="s">
        <v>168</v>
      </c>
      <c r="D25" s="65">
        <v>3000</v>
      </c>
      <c r="E25" s="64" t="s">
        <v>118</v>
      </c>
      <c r="F25" s="66">
        <v>202203</v>
      </c>
      <c r="G25" s="67">
        <v>44650</v>
      </c>
      <c r="H25" s="64" t="s">
        <v>125</v>
      </c>
      <c r="I25" s="66">
        <v>50000408</v>
      </c>
      <c r="J25" s="64" t="s">
        <v>0</v>
      </c>
      <c r="K25" s="64" t="s">
        <v>120</v>
      </c>
      <c r="L25" s="64" t="s">
        <v>121</v>
      </c>
      <c r="M25" s="64" t="s">
        <v>122</v>
      </c>
      <c r="N25" s="64" t="s">
        <v>46</v>
      </c>
      <c r="O25" s="64" t="s">
        <v>47</v>
      </c>
      <c r="P25" s="64" t="s">
        <v>120</v>
      </c>
      <c r="Q25" s="64" t="s">
        <v>766</v>
      </c>
      <c r="R25" s="64" t="s">
        <v>767</v>
      </c>
      <c r="S25" s="64" t="s">
        <v>768</v>
      </c>
      <c r="T25" s="64" t="s">
        <v>767</v>
      </c>
      <c r="U25" s="64" t="s">
        <v>747</v>
      </c>
      <c r="V25" s="64" t="s">
        <v>748</v>
      </c>
      <c r="W25" s="64" t="s">
        <v>749</v>
      </c>
      <c r="X25" s="64" t="s">
        <v>132</v>
      </c>
    </row>
    <row r="26" spans="1:24">
      <c r="A26" s="64" t="s">
        <v>165</v>
      </c>
      <c r="B26" s="64" t="s">
        <v>166</v>
      </c>
      <c r="C26" s="64" t="s">
        <v>168</v>
      </c>
      <c r="D26" s="65">
        <v>-3000</v>
      </c>
      <c r="E26" s="64" t="s">
        <v>118</v>
      </c>
      <c r="F26" s="66">
        <v>202203</v>
      </c>
      <c r="G26" s="67">
        <v>44650</v>
      </c>
      <c r="H26" s="64" t="s">
        <v>125</v>
      </c>
      <c r="I26" s="66">
        <v>50000409</v>
      </c>
      <c r="J26" s="64" t="s">
        <v>0</v>
      </c>
      <c r="K26" s="64" t="s">
        <v>120</v>
      </c>
      <c r="L26" s="64" t="s">
        <v>121</v>
      </c>
      <c r="M26" s="64" t="s">
        <v>122</v>
      </c>
      <c r="N26" s="64" t="s">
        <v>46</v>
      </c>
      <c r="O26" s="64" t="s">
        <v>47</v>
      </c>
      <c r="P26" s="64" t="s">
        <v>120</v>
      </c>
      <c r="Q26" s="64" t="s">
        <v>766</v>
      </c>
      <c r="R26" s="64" t="s">
        <v>767</v>
      </c>
      <c r="S26" s="64" t="s">
        <v>768</v>
      </c>
      <c r="T26" s="64" t="s">
        <v>767</v>
      </c>
      <c r="U26" s="64" t="s">
        <v>747</v>
      </c>
      <c r="V26" s="64" t="s">
        <v>748</v>
      </c>
      <c r="W26" s="64" t="s">
        <v>749</v>
      </c>
      <c r="X26" s="64" t="s">
        <v>132</v>
      </c>
    </row>
    <row r="27" spans="1:24">
      <c r="A27" s="64" t="s">
        <v>165</v>
      </c>
      <c r="B27" s="64" t="s">
        <v>166</v>
      </c>
      <c r="C27" s="64" t="s">
        <v>168</v>
      </c>
      <c r="D27" s="65">
        <v>-3000</v>
      </c>
      <c r="E27" s="64" t="s">
        <v>118</v>
      </c>
      <c r="F27" s="66">
        <v>202203</v>
      </c>
      <c r="G27" s="67">
        <v>44650</v>
      </c>
      <c r="H27" s="64" t="s">
        <v>125</v>
      </c>
      <c r="I27" s="66">
        <v>50000410</v>
      </c>
      <c r="J27" s="64" t="s">
        <v>0</v>
      </c>
      <c r="K27" s="64" t="s">
        <v>120</v>
      </c>
      <c r="L27" s="64" t="s">
        <v>121</v>
      </c>
      <c r="M27" s="64" t="s">
        <v>122</v>
      </c>
      <c r="N27" s="64" t="s">
        <v>46</v>
      </c>
      <c r="O27" s="64" t="s">
        <v>47</v>
      </c>
      <c r="P27" s="64" t="s">
        <v>120</v>
      </c>
      <c r="Q27" s="64" t="s">
        <v>766</v>
      </c>
      <c r="R27" s="64" t="s">
        <v>767</v>
      </c>
      <c r="S27" s="64" t="s">
        <v>768</v>
      </c>
      <c r="T27" s="64" t="s">
        <v>767</v>
      </c>
      <c r="U27" s="64" t="s">
        <v>747</v>
      </c>
      <c r="V27" s="64" t="s">
        <v>748</v>
      </c>
      <c r="W27" s="64" t="s">
        <v>749</v>
      </c>
      <c r="X27" s="64" t="s">
        <v>132</v>
      </c>
    </row>
    <row r="28" spans="1:24">
      <c r="A28" s="64" t="s">
        <v>165</v>
      </c>
      <c r="B28" s="64" t="s">
        <v>166</v>
      </c>
      <c r="C28" s="64" t="s">
        <v>674</v>
      </c>
      <c r="D28" s="65">
        <v>1500</v>
      </c>
      <c r="E28" s="64" t="s">
        <v>118</v>
      </c>
      <c r="F28" s="66">
        <v>202206</v>
      </c>
      <c r="G28" s="67">
        <v>44740</v>
      </c>
      <c r="H28" s="64" t="s">
        <v>119</v>
      </c>
      <c r="I28" s="66">
        <v>11002331</v>
      </c>
      <c r="J28" s="64" t="s">
        <v>0</v>
      </c>
      <c r="K28" s="64" t="s">
        <v>120</v>
      </c>
      <c r="L28" s="64" t="s">
        <v>121</v>
      </c>
      <c r="M28" s="64" t="s">
        <v>122</v>
      </c>
      <c r="N28" s="64" t="s">
        <v>295</v>
      </c>
      <c r="O28" s="64" t="s">
        <v>296</v>
      </c>
      <c r="P28" s="64" t="s">
        <v>120</v>
      </c>
      <c r="Q28" s="64" t="s">
        <v>766</v>
      </c>
      <c r="R28" s="64" t="s">
        <v>767</v>
      </c>
      <c r="S28" s="64" t="s">
        <v>768</v>
      </c>
      <c r="T28" s="64" t="s">
        <v>767</v>
      </c>
      <c r="U28" s="64" t="s">
        <v>747</v>
      </c>
      <c r="V28" s="64" t="s">
        <v>748</v>
      </c>
      <c r="W28" s="64" t="s">
        <v>749</v>
      </c>
      <c r="X28" s="64" t="s">
        <v>132</v>
      </c>
    </row>
    <row r="29" spans="1:24">
      <c r="A29" s="64" t="s">
        <v>165</v>
      </c>
      <c r="B29" s="64" t="s">
        <v>166</v>
      </c>
      <c r="C29" s="64" t="s">
        <v>769</v>
      </c>
      <c r="D29" s="65">
        <v>12.62</v>
      </c>
      <c r="E29" s="64" t="s">
        <v>118</v>
      </c>
      <c r="F29" s="66">
        <v>202207</v>
      </c>
      <c r="G29" s="67">
        <v>44770</v>
      </c>
      <c r="H29" s="64" t="s">
        <v>119</v>
      </c>
      <c r="I29" s="66">
        <v>11002519</v>
      </c>
      <c r="J29" s="64" t="s">
        <v>0</v>
      </c>
      <c r="K29" s="64" t="s">
        <v>120</v>
      </c>
      <c r="L29" s="64" t="s">
        <v>121</v>
      </c>
      <c r="M29" s="64" t="s">
        <v>122</v>
      </c>
      <c r="N29" s="64" t="s">
        <v>295</v>
      </c>
      <c r="O29" s="64" t="s">
        <v>296</v>
      </c>
      <c r="P29" s="64" t="s">
        <v>120</v>
      </c>
      <c r="Q29" s="64" t="s">
        <v>766</v>
      </c>
      <c r="R29" s="64" t="s">
        <v>767</v>
      </c>
      <c r="S29" s="64" t="s">
        <v>768</v>
      </c>
      <c r="T29" s="64" t="s">
        <v>767</v>
      </c>
      <c r="U29" s="64" t="s">
        <v>747</v>
      </c>
      <c r="V29" s="64" t="s">
        <v>748</v>
      </c>
      <c r="W29" s="64" t="s">
        <v>749</v>
      </c>
      <c r="X29" s="64" t="s">
        <v>132</v>
      </c>
    </row>
    <row r="30" spans="1:24">
      <c r="A30" s="64" t="s">
        <v>165</v>
      </c>
      <c r="B30" s="64" t="s">
        <v>166</v>
      </c>
      <c r="C30" s="64" t="s">
        <v>770</v>
      </c>
      <c r="D30" s="65">
        <v>-12.62</v>
      </c>
      <c r="E30" s="64" t="s">
        <v>118</v>
      </c>
      <c r="F30" s="66">
        <v>202208</v>
      </c>
      <c r="G30" s="67">
        <v>44792</v>
      </c>
      <c r="H30" s="64" t="s">
        <v>119</v>
      </c>
      <c r="I30" s="66">
        <v>11003014</v>
      </c>
      <c r="J30" s="64" t="s">
        <v>0</v>
      </c>
      <c r="K30" s="64" t="s">
        <v>120</v>
      </c>
      <c r="L30" s="64" t="s">
        <v>121</v>
      </c>
      <c r="M30" s="64" t="s">
        <v>122</v>
      </c>
      <c r="N30" s="64" t="s">
        <v>295</v>
      </c>
      <c r="O30" s="64" t="s">
        <v>296</v>
      </c>
      <c r="P30" s="64" t="s">
        <v>120</v>
      </c>
      <c r="Q30" s="64" t="s">
        <v>766</v>
      </c>
      <c r="R30" s="64" t="s">
        <v>767</v>
      </c>
      <c r="S30" s="64" t="s">
        <v>768</v>
      </c>
      <c r="T30" s="64" t="s">
        <v>767</v>
      </c>
      <c r="U30" s="64" t="s">
        <v>747</v>
      </c>
      <c r="V30" s="64" t="s">
        <v>748</v>
      </c>
      <c r="W30" s="64" t="s">
        <v>749</v>
      </c>
      <c r="X30" s="64" t="s">
        <v>132</v>
      </c>
    </row>
    <row r="31" spans="1:24">
      <c r="A31" s="64" t="s">
        <v>165</v>
      </c>
      <c r="B31" s="64" t="s">
        <v>166</v>
      </c>
      <c r="C31" s="64" t="s">
        <v>771</v>
      </c>
      <c r="D31" s="65">
        <v>12.62</v>
      </c>
      <c r="E31" s="64" t="s">
        <v>118</v>
      </c>
      <c r="F31" s="66">
        <v>202208</v>
      </c>
      <c r="G31" s="67">
        <v>44792</v>
      </c>
      <c r="H31" s="64" t="s">
        <v>119</v>
      </c>
      <c r="I31" s="66">
        <v>11003014</v>
      </c>
      <c r="J31" s="64" t="s">
        <v>0</v>
      </c>
      <c r="K31" s="64" t="s">
        <v>120</v>
      </c>
      <c r="L31" s="64" t="s">
        <v>121</v>
      </c>
      <c r="M31" s="64" t="s">
        <v>122</v>
      </c>
      <c r="N31" s="64" t="s">
        <v>268</v>
      </c>
      <c r="O31" s="64" t="s">
        <v>269</v>
      </c>
      <c r="P31" s="64" t="s">
        <v>120</v>
      </c>
      <c r="Q31" s="64" t="s">
        <v>754</v>
      </c>
      <c r="R31" s="64" t="s">
        <v>755</v>
      </c>
      <c r="S31" s="64" t="s">
        <v>756</v>
      </c>
      <c r="T31" s="64" t="s">
        <v>755</v>
      </c>
      <c r="U31" s="64" t="s">
        <v>757</v>
      </c>
      <c r="V31" s="64" t="s">
        <v>758</v>
      </c>
      <c r="W31" s="64" t="s">
        <v>749</v>
      </c>
      <c r="X31" s="64" t="s">
        <v>132</v>
      </c>
    </row>
    <row r="32" spans="1:24">
      <c r="A32" s="64" t="s">
        <v>169</v>
      </c>
      <c r="B32" s="64" t="s">
        <v>170</v>
      </c>
      <c r="C32" s="64" t="s">
        <v>171</v>
      </c>
      <c r="D32" s="65">
        <v>571.70000000000005</v>
      </c>
      <c r="E32" s="64" t="s">
        <v>118</v>
      </c>
      <c r="F32" s="66">
        <v>202103</v>
      </c>
      <c r="G32" s="67">
        <v>44279</v>
      </c>
      <c r="H32" s="64" t="s">
        <v>172</v>
      </c>
      <c r="I32" s="66">
        <v>11000345</v>
      </c>
      <c r="J32" s="64" t="s">
        <v>0</v>
      </c>
      <c r="K32" s="64" t="s">
        <v>120</v>
      </c>
      <c r="L32" s="64" t="s">
        <v>121</v>
      </c>
      <c r="M32" s="64" t="s">
        <v>122</v>
      </c>
      <c r="N32" s="64" t="s">
        <v>150</v>
      </c>
      <c r="O32" s="64" t="s">
        <v>151</v>
      </c>
      <c r="P32" s="64" t="s">
        <v>120</v>
      </c>
      <c r="Q32" s="64" t="s">
        <v>754</v>
      </c>
      <c r="R32" s="64" t="s">
        <v>755</v>
      </c>
      <c r="S32" s="64" t="s">
        <v>756</v>
      </c>
      <c r="T32" s="64" t="s">
        <v>755</v>
      </c>
      <c r="U32" s="64" t="s">
        <v>757</v>
      </c>
      <c r="V32" s="64" t="s">
        <v>758</v>
      </c>
      <c r="W32" s="64" t="s">
        <v>749</v>
      </c>
      <c r="X32" s="64" t="s">
        <v>132</v>
      </c>
    </row>
    <row r="33" spans="1:24">
      <c r="A33" s="64" t="s">
        <v>169</v>
      </c>
      <c r="B33" s="64" t="s">
        <v>170</v>
      </c>
      <c r="C33" s="64" t="s">
        <v>772</v>
      </c>
      <c r="D33" s="65">
        <v>-571.70000000000005</v>
      </c>
      <c r="E33" s="64" t="s">
        <v>118</v>
      </c>
      <c r="F33" s="66">
        <v>202103</v>
      </c>
      <c r="G33" s="67">
        <v>44279</v>
      </c>
      <c r="H33" s="64" t="s">
        <v>119</v>
      </c>
      <c r="I33" s="66">
        <v>11003027</v>
      </c>
      <c r="J33" s="64" t="s">
        <v>0</v>
      </c>
      <c r="K33" s="64" t="s">
        <v>120</v>
      </c>
      <c r="L33" s="64" t="s">
        <v>121</v>
      </c>
      <c r="M33" s="64" t="s">
        <v>122</v>
      </c>
      <c r="N33" s="64" t="s">
        <v>150</v>
      </c>
      <c r="O33" s="64" t="s">
        <v>151</v>
      </c>
      <c r="P33" s="64" t="s">
        <v>120</v>
      </c>
      <c r="Q33" s="64" t="s">
        <v>754</v>
      </c>
      <c r="R33" s="64" t="s">
        <v>755</v>
      </c>
      <c r="S33" s="64" t="s">
        <v>756</v>
      </c>
      <c r="T33" s="64" t="s">
        <v>755</v>
      </c>
      <c r="U33" s="64" t="s">
        <v>757</v>
      </c>
      <c r="V33" s="64" t="s">
        <v>758</v>
      </c>
      <c r="W33" s="64" t="s">
        <v>749</v>
      </c>
      <c r="X33" s="64" t="s">
        <v>132</v>
      </c>
    </row>
    <row r="34" spans="1:24">
      <c r="A34" s="64" t="s">
        <v>169</v>
      </c>
      <c r="B34" s="64" t="s">
        <v>170</v>
      </c>
      <c r="C34" s="64" t="s">
        <v>773</v>
      </c>
      <c r="D34" s="65">
        <v>571.70000000000005</v>
      </c>
      <c r="E34" s="64" t="s">
        <v>118</v>
      </c>
      <c r="F34" s="66">
        <v>202103</v>
      </c>
      <c r="G34" s="67">
        <v>44279</v>
      </c>
      <c r="H34" s="64" t="s">
        <v>119</v>
      </c>
      <c r="I34" s="66">
        <v>11003027</v>
      </c>
      <c r="J34" s="64" t="s">
        <v>0</v>
      </c>
      <c r="K34" s="64" t="s">
        <v>120</v>
      </c>
      <c r="L34" s="64" t="s">
        <v>121</v>
      </c>
      <c r="M34" s="64" t="s">
        <v>122</v>
      </c>
      <c r="N34" s="64" t="s">
        <v>268</v>
      </c>
      <c r="O34" s="64" t="s">
        <v>269</v>
      </c>
      <c r="P34" s="64" t="s">
        <v>120</v>
      </c>
      <c r="Q34" s="64" t="s">
        <v>754</v>
      </c>
      <c r="R34" s="64" t="s">
        <v>755</v>
      </c>
      <c r="S34" s="64" t="s">
        <v>756</v>
      </c>
      <c r="T34" s="64" t="s">
        <v>755</v>
      </c>
      <c r="U34" s="64" t="s">
        <v>757</v>
      </c>
      <c r="V34" s="64" t="s">
        <v>758</v>
      </c>
      <c r="W34" s="64" t="s">
        <v>749</v>
      </c>
      <c r="X34" s="64" t="s">
        <v>132</v>
      </c>
    </row>
    <row r="35" spans="1:24">
      <c r="A35" s="64" t="s">
        <v>169</v>
      </c>
      <c r="B35" s="64" t="s">
        <v>170</v>
      </c>
      <c r="C35" s="64" t="s">
        <v>173</v>
      </c>
      <c r="D35" s="65">
        <v>-2286.8000000000002</v>
      </c>
      <c r="E35" s="64" t="s">
        <v>118</v>
      </c>
      <c r="F35" s="66">
        <v>202101</v>
      </c>
      <c r="G35" s="67">
        <v>44337</v>
      </c>
      <c r="H35" s="64" t="s">
        <v>174</v>
      </c>
      <c r="I35" s="66">
        <v>100058</v>
      </c>
      <c r="J35" s="64" t="s">
        <v>0</v>
      </c>
      <c r="K35" s="64" t="s">
        <v>120</v>
      </c>
      <c r="L35" s="64" t="s">
        <v>121</v>
      </c>
      <c r="M35" s="64" t="s">
        <v>122</v>
      </c>
      <c r="N35" s="64" t="s">
        <v>150</v>
      </c>
      <c r="O35" s="64" t="s">
        <v>151</v>
      </c>
      <c r="P35" s="64" t="s">
        <v>120</v>
      </c>
      <c r="Q35" s="64" t="s">
        <v>754</v>
      </c>
      <c r="R35" s="64" t="s">
        <v>755</v>
      </c>
      <c r="S35" s="64" t="s">
        <v>756</v>
      </c>
      <c r="T35" s="64" t="s">
        <v>755</v>
      </c>
      <c r="U35" s="64" t="s">
        <v>757</v>
      </c>
      <c r="V35" s="64" t="s">
        <v>758</v>
      </c>
      <c r="W35" s="64" t="s">
        <v>749</v>
      </c>
      <c r="X35" s="64" t="s">
        <v>132</v>
      </c>
    </row>
    <row r="36" spans="1:24">
      <c r="A36" s="64" t="s">
        <v>169</v>
      </c>
      <c r="B36" s="64" t="s">
        <v>170</v>
      </c>
      <c r="C36" s="64" t="s">
        <v>175</v>
      </c>
      <c r="D36" s="65">
        <v>2286.8000000000002</v>
      </c>
      <c r="E36" s="64" t="s">
        <v>118</v>
      </c>
      <c r="F36" s="66">
        <v>202101</v>
      </c>
      <c r="G36" s="67">
        <v>44337</v>
      </c>
      <c r="H36" s="64" t="s">
        <v>172</v>
      </c>
      <c r="I36" s="66">
        <v>11000839</v>
      </c>
      <c r="J36" s="64" t="s">
        <v>0</v>
      </c>
      <c r="K36" s="64" t="s">
        <v>120</v>
      </c>
      <c r="L36" s="64" t="s">
        <v>121</v>
      </c>
      <c r="M36" s="64" t="s">
        <v>122</v>
      </c>
      <c r="N36" s="64" t="s">
        <v>150</v>
      </c>
      <c r="O36" s="64" t="s">
        <v>151</v>
      </c>
      <c r="P36" s="64" t="s">
        <v>120</v>
      </c>
      <c r="Q36" s="64" t="s">
        <v>754</v>
      </c>
      <c r="R36" s="64" t="s">
        <v>755</v>
      </c>
      <c r="S36" s="64" t="s">
        <v>756</v>
      </c>
      <c r="T36" s="64" t="s">
        <v>755</v>
      </c>
      <c r="U36" s="64" t="s">
        <v>757</v>
      </c>
      <c r="V36" s="64" t="s">
        <v>758</v>
      </c>
      <c r="W36" s="64" t="s">
        <v>749</v>
      </c>
      <c r="X36" s="64" t="s">
        <v>132</v>
      </c>
    </row>
    <row r="37" spans="1:24">
      <c r="A37" s="64" t="s">
        <v>169</v>
      </c>
      <c r="B37" s="64" t="s">
        <v>170</v>
      </c>
      <c r="C37" s="64" t="s">
        <v>175</v>
      </c>
      <c r="D37" s="65">
        <v>2286.8000000000002</v>
      </c>
      <c r="E37" s="64" t="s">
        <v>118</v>
      </c>
      <c r="F37" s="66">
        <v>202105</v>
      </c>
      <c r="G37" s="67">
        <v>44344</v>
      </c>
      <c r="H37" s="64" t="s">
        <v>172</v>
      </c>
      <c r="I37" s="66">
        <v>11000928</v>
      </c>
      <c r="J37" s="64" t="s">
        <v>0</v>
      </c>
      <c r="K37" s="64" t="s">
        <v>120</v>
      </c>
      <c r="L37" s="64" t="s">
        <v>121</v>
      </c>
      <c r="M37" s="64" t="s">
        <v>122</v>
      </c>
      <c r="N37" s="64" t="s">
        <v>150</v>
      </c>
      <c r="O37" s="64" t="s">
        <v>151</v>
      </c>
      <c r="P37" s="64" t="s">
        <v>120</v>
      </c>
      <c r="Q37" s="64" t="s">
        <v>754</v>
      </c>
      <c r="R37" s="64" t="s">
        <v>755</v>
      </c>
      <c r="S37" s="64" t="s">
        <v>756</v>
      </c>
      <c r="T37" s="64" t="s">
        <v>755</v>
      </c>
      <c r="U37" s="64" t="s">
        <v>757</v>
      </c>
      <c r="V37" s="64" t="s">
        <v>758</v>
      </c>
      <c r="W37" s="64" t="s">
        <v>749</v>
      </c>
      <c r="X37" s="64" t="s">
        <v>132</v>
      </c>
    </row>
    <row r="38" spans="1:24">
      <c r="A38" s="64" t="s">
        <v>169</v>
      </c>
      <c r="B38" s="64" t="s">
        <v>170</v>
      </c>
      <c r="C38" s="64" t="s">
        <v>176</v>
      </c>
      <c r="D38" s="65">
        <v>571.70000000000005</v>
      </c>
      <c r="E38" s="64" t="s">
        <v>118</v>
      </c>
      <c r="F38" s="66">
        <v>202107</v>
      </c>
      <c r="G38" s="67">
        <v>44385</v>
      </c>
      <c r="H38" s="64" t="s">
        <v>172</v>
      </c>
      <c r="I38" s="66">
        <v>11001036</v>
      </c>
      <c r="J38" s="64" t="s">
        <v>0</v>
      </c>
      <c r="K38" s="64" t="s">
        <v>120</v>
      </c>
      <c r="L38" s="64" t="s">
        <v>121</v>
      </c>
      <c r="M38" s="64" t="s">
        <v>122</v>
      </c>
      <c r="N38" s="64" t="s">
        <v>150</v>
      </c>
      <c r="O38" s="64" t="s">
        <v>151</v>
      </c>
      <c r="P38" s="64" t="s">
        <v>120</v>
      </c>
      <c r="Q38" s="64" t="s">
        <v>754</v>
      </c>
      <c r="R38" s="64" t="s">
        <v>755</v>
      </c>
      <c r="S38" s="64" t="s">
        <v>756</v>
      </c>
      <c r="T38" s="64" t="s">
        <v>755</v>
      </c>
      <c r="U38" s="64" t="s">
        <v>757</v>
      </c>
      <c r="V38" s="64" t="s">
        <v>758</v>
      </c>
      <c r="W38" s="64" t="s">
        <v>749</v>
      </c>
      <c r="X38" s="64" t="s">
        <v>132</v>
      </c>
    </row>
    <row r="39" spans="1:24">
      <c r="A39" s="64" t="s">
        <v>169</v>
      </c>
      <c r="B39" s="64" t="s">
        <v>170</v>
      </c>
      <c r="C39" s="64" t="s">
        <v>774</v>
      </c>
      <c r="D39" s="65">
        <v>-571.70000000000005</v>
      </c>
      <c r="E39" s="64" t="s">
        <v>118</v>
      </c>
      <c r="F39" s="66">
        <v>202107</v>
      </c>
      <c r="G39" s="67">
        <v>44385</v>
      </c>
      <c r="H39" s="64" t="s">
        <v>119</v>
      </c>
      <c r="I39" s="66">
        <v>11003028</v>
      </c>
      <c r="J39" s="64" t="s">
        <v>0</v>
      </c>
      <c r="K39" s="64" t="s">
        <v>120</v>
      </c>
      <c r="L39" s="64" t="s">
        <v>121</v>
      </c>
      <c r="M39" s="64" t="s">
        <v>122</v>
      </c>
      <c r="N39" s="64" t="s">
        <v>150</v>
      </c>
      <c r="O39" s="64" t="s">
        <v>151</v>
      </c>
      <c r="P39" s="64" t="s">
        <v>120</v>
      </c>
      <c r="Q39" s="64" t="s">
        <v>754</v>
      </c>
      <c r="R39" s="64" t="s">
        <v>755</v>
      </c>
      <c r="S39" s="64" t="s">
        <v>756</v>
      </c>
      <c r="T39" s="64" t="s">
        <v>755</v>
      </c>
      <c r="U39" s="64" t="s">
        <v>757</v>
      </c>
      <c r="V39" s="64" t="s">
        <v>758</v>
      </c>
      <c r="W39" s="64" t="s">
        <v>749</v>
      </c>
      <c r="X39" s="64" t="s">
        <v>132</v>
      </c>
    </row>
    <row r="40" spans="1:24">
      <c r="A40" s="64" t="s">
        <v>169</v>
      </c>
      <c r="B40" s="64" t="s">
        <v>170</v>
      </c>
      <c r="C40" s="64" t="s">
        <v>775</v>
      </c>
      <c r="D40" s="65">
        <v>571.70000000000005</v>
      </c>
      <c r="E40" s="64" t="s">
        <v>118</v>
      </c>
      <c r="F40" s="66">
        <v>202107</v>
      </c>
      <c r="G40" s="67">
        <v>44385</v>
      </c>
      <c r="H40" s="64" t="s">
        <v>119</v>
      </c>
      <c r="I40" s="66">
        <v>11003028</v>
      </c>
      <c r="J40" s="64" t="s">
        <v>0</v>
      </c>
      <c r="K40" s="64" t="s">
        <v>120</v>
      </c>
      <c r="L40" s="64" t="s">
        <v>121</v>
      </c>
      <c r="M40" s="64" t="s">
        <v>122</v>
      </c>
      <c r="N40" s="64" t="s">
        <v>268</v>
      </c>
      <c r="O40" s="64" t="s">
        <v>269</v>
      </c>
      <c r="P40" s="64" t="s">
        <v>120</v>
      </c>
      <c r="Q40" s="64" t="s">
        <v>754</v>
      </c>
      <c r="R40" s="64" t="s">
        <v>755</v>
      </c>
      <c r="S40" s="64" t="s">
        <v>756</v>
      </c>
      <c r="T40" s="64" t="s">
        <v>755</v>
      </c>
      <c r="U40" s="64" t="s">
        <v>757</v>
      </c>
      <c r="V40" s="64" t="s">
        <v>758</v>
      </c>
      <c r="W40" s="64" t="s">
        <v>749</v>
      </c>
      <c r="X40" s="64" t="s">
        <v>132</v>
      </c>
    </row>
    <row r="41" spans="1:24">
      <c r="A41" s="64" t="s">
        <v>169</v>
      </c>
      <c r="B41" s="64" t="s">
        <v>170</v>
      </c>
      <c r="C41" s="64" t="s">
        <v>177</v>
      </c>
      <c r="D41" s="65">
        <v>1200</v>
      </c>
      <c r="E41" s="64" t="s">
        <v>118</v>
      </c>
      <c r="F41" s="66">
        <v>202108</v>
      </c>
      <c r="G41" s="67">
        <v>44410</v>
      </c>
      <c r="H41" s="64" t="s">
        <v>172</v>
      </c>
      <c r="I41" s="66">
        <v>11001144</v>
      </c>
      <c r="J41" s="64" t="s">
        <v>0</v>
      </c>
      <c r="K41" s="64" t="s">
        <v>120</v>
      </c>
      <c r="L41" s="64" t="s">
        <v>121</v>
      </c>
      <c r="M41" s="64" t="s">
        <v>122</v>
      </c>
      <c r="N41" s="64" t="s">
        <v>54</v>
      </c>
      <c r="O41" s="64" t="s">
        <v>55</v>
      </c>
      <c r="P41" s="64" t="s">
        <v>120</v>
      </c>
      <c r="Q41" s="64" t="s">
        <v>766</v>
      </c>
      <c r="R41" s="64" t="s">
        <v>767</v>
      </c>
      <c r="S41" s="64" t="s">
        <v>768</v>
      </c>
      <c r="T41" s="64" t="s">
        <v>767</v>
      </c>
      <c r="U41" s="64" t="s">
        <v>747</v>
      </c>
      <c r="V41" s="64" t="s">
        <v>748</v>
      </c>
      <c r="W41" s="64" t="s">
        <v>749</v>
      </c>
      <c r="X41" s="64" t="s">
        <v>132</v>
      </c>
    </row>
    <row r="42" spans="1:24">
      <c r="A42" s="64" t="s">
        <v>169</v>
      </c>
      <c r="B42" s="64" t="s">
        <v>170</v>
      </c>
      <c r="C42" s="64" t="s">
        <v>178</v>
      </c>
      <c r="D42" s="65">
        <v>1200</v>
      </c>
      <c r="E42" s="64" t="s">
        <v>118</v>
      </c>
      <c r="F42" s="66">
        <v>202108</v>
      </c>
      <c r="G42" s="67">
        <v>44410</v>
      </c>
      <c r="H42" s="64" t="s">
        <v>172</v>
      </c>
      <c r="I42" s="66">
        <v>11001144</v>
      </c>
      <c r="J42" s="64" t="s">
        <v>0</v>
      </c>
      <c r="K42" s="64" t="s">
        <v>120</v>
      </c>
      <c r="L42" s="64" t="s">
        <v>121</v>
      </c>
      <c r="M42" s="64" t="s">
        <v>122</v>
      </c>
      <c r="N42" s="64" t="s">
        <v>54</v>
      </c>
      <c r="O42" s="64" t="s">
        <v>55</v>
      </c>
      <c r="P42" s="64" t="s">
        <v>120</v>
      </c>
      <c r="Q42" s="64" t="s">
        <v>766</v>
      </c>
      <c r="R42" s="64" t="s">
        <v>767</v>
      </c>
      <c r="S42" s="64" t="s">
        <v>768</v>
      </c>
      <c r="T42" s="64" t="s">
        <v>767</v>
      </c>
      <c r="U42" s="64" t="s">
        <v>747</v>
      </c>
      <c r="V42" s="64" t="s">
        <v>748</v>
      </c>
      <c r="W42" s="64" t="s">
        <v>749</v>
      </c>
      <c r="X42" s="64" t="s">
        <v>132</v>
      </c>
    </row>
    <row r="43" spans="1:24">
      <c r="A43" s="64" t="s">
        <v>169</v>
      </c>
      <c r="B43" s="64" t="s">
        <v>170</v>
      </c>
      <c r="C43" s="64" t="s">
        <v>179</v>
      </c>
      <c r="D43" s="65">
        <v>1800</v>
      </c>
      <c r="E43" s="64" t="s">
        <v>118</v>
      </c>
      <c r="F43" s="66">
        <v>202108</v>
      </c>
      <c r="G43" s="67">
        <v>44410</v>
      </c>
      <c r="H43" s="64" t="s">
        <v>172</v>
      </c>
      <c r="I43" s="66">
        <v>11001144</v>
      </c>
      <c r="J43" s="64" t="s">
        <v>0</v>
      </c>
      <c r="K43" s="64" t="s">
        <v>120</v>
      </c>
      <c r="L43" s="64" t="s">
        <v>121</v>
      </c>
      <c r="M43" s="64" t="s">
        <v>122</v>
      </c>
      <c r="N43" s="64" t="s">
        <v>52</v>
      </c>
      <c r="O43" s="64" t="s">
        <v>53</v>
      </c>
      <c r="P43" s="64" t="s">
        <v>120</v>
      </c>
      <c r="Q43" s="64" t="s">
        <v>766</v>
      </c>
      <c r="R43" s="64" t="s">
        <v>767</v>
      </c>
      <c r="S43" s="64" t="s">
        <v>768</v>
      </c>
      <c r="T43" s="64" t="s">
        <v>767</v>
      </c>
      <c r="U43" s="64" t="s">
        <v>747</v>
      </c>
      <c r="V43" s="64" t="s">
        <v>748</v>
      </c>
      <c r="W43" s="64" t="s">
        <v>749</v>
      </c>
      <c r="X43" s="64" t="s">
        <v>132</v>
      </c>
    </row>
    <row r="44" spans="1:24">
      <c r="A44" s="64" t="s">
        <v>169</v>
      </c>
      <c r="B44" s="64" t="s">
        <v>170</v>
      </c>
      <c r="C44" s="64" t="s">
        <v>180</v>
      </c>
      <c r="D44" s="65">
        <v>1800</v>
      </c>
      <c r="E44" s="64" t="s">
        <v>118</v>
      </c>
      <c r="F44" s="66">
        <v>202108</v>
      </c>
      <c r="G44" s="67">
        <v>44410</v>
      </c>
      <c r="H44" s="64" t="s">
        <v>172</v>
      </c>
      <c r="I44" s="66">
        <v>11001144</v>
      </c>
      <c r="J44" s="64" t="s">
        <v>0</v>
      </c>
      <c r="K44" s="64" t="s">
        <v>120</v>
      </c>
      <c r="L44" s="64" t="s">
        <v>121</v>
      </c>
      <c r="M44" s="64" t="s">
        <v>122</v>
      </c>
      <c r="N44" s="64" t="s">
        <v>52</v>
      </c>
      <c r="O44" s="64" t="s">
        <v>53</v>
      </c>
      <c r="P44" s="64" t="s">
        <v>120</v>
      </c>
      <c r="Q44" s="64" t="s">
        <v>766</v>
      </c>
      <c r="R44" s="64" t="s">
        <v>767</v>
      </c>
      <c r="S44" s="64" t="s">
        <v>768</v>
      </c>
      <c r="T44" s="64" t="s">
        <v>767</v>
      </c>
      <c r="U44" s="64" t="s">
        <v>747</v>
      </c>
      <c r="V44" s="64" t="s">
        <v>748</v>
      </c>
      <c r="W44" s="64" t="s">
        <v>749</v>
      </c>
      <c r="X44" s="64" t="s">
        <v>132</v>
      </c>
    </row>
    <row r="45" spans="1:24">
      <c r="A45" s="64" t="s">
        <v>169</v>
      </c>
      <c r="B45" s="64" t="s">
        <v>170</v>
      </c>
      <c r="C45" s="64" t="s">
        <v>181</v>
      </c>
      <c r="D45" s="65">
        <v>3000</v>
      </c>
      <c r="E45" s="64" t="s">
        <v>118</v>
      </c>
      <c r="F45" s="66">
        <v>202108</v>
      </c>
      <c r="G45" s="67">
        <v>44410</v>
      </c>
      <c r="H45" s="64" t="s">
        <v>172</v>
      </c>
      <c r="I45" s="66">
        <v>11001144</v>
      </c>
      <c r="J45" s="64" t="s">
        <v>0</v>
      </c>
      <c r="K45" s="64" t="s">
        <v>120</v>
      </c>
      <c r="L45" s="64" t="s">
        <v>121</v>
      </c>
      <c r="M45" s="64" t="s">
        <v>122</v>
      </c>
      <c r="N45" s="64" t="s">
        <v>150</v>
      </c>
      <c r="O45" s="64" t="s">
        <v>151</v>
      </c>
      <c r="P45" s="64" t="s">
        <v>120</v>
      </c>
      <c r="Q45" s="64" t="s">
        <v>754</v>
      </c>
      <c r="R45" s="64" t="s">
        <v>755</v>
      </c>
      <c r="S45" s="64" t="s">
        <v>756</v>
      </c>
      <c r="T45" s="64" t="s">
        <v>755</v>
      </c>
      <c r="U45" s="64" t="s">
        <v>757</v>
      </c>
      <c r="V45" s="64" t="s">
        <v>758</v>
      </c>
      <c r="W45" s="64" t="s">
        <v>749</v>
      </c>
      <c r="X45" s="64" t="s">
        <v>132</v>
      </c>
    </row>
    <row r="46" spans="1:24">
      <c r="A46" s="64" t="s">
        <v>169</v>
      </c>
      <c r="B46" s="64" t="s">
        <v>170</v>
      </c>
      <c r="C46" s="64" t="s">
        <v>182</v>
      </c>
      <c r="D46" s="65">
        <v>7500</v>
      </c>
      <c r="E46" s="64" t="s">
        <v>118</v>
      </c>
      <c r="F46" s="66">
        <v>202108</v>
      </c>
      <c r="G46" s="67">
        <v>44410</v>
      </c>
      <c r="H46" s="64" t="s">
        <v>172</v>
      </c>
      <c r="I46" s="66">
        <v>11001144</v>
      </c>
      <c r="J46" s="64" t="s">
        <v>0</v>
      </c>
      <c r="K46" s="64" t="s">
        <v>120</v>
      </c>
      <c r="L46" s="64" t="s">
        <v>121</v>
      </c>
      <c r="M46" s="64" t="s">
        <v>122</v>
      </c>
      <c r="N46" s="64" t="s">
        <v>58</v>
      </c>
      <c r="O46" s="64" t="s">
        <v>59</v>
      </c>
      <c r="P46" s="64" t="s">
        <v>120</v>
      </c>
      <c r="Q46" s="64" t="s">
        <v>766</v>
      </c>
      <c r="R46" s="64" t="s">
        <v>767</v>
      </c>
      <c r="S46" s="64" t="s">
        <v>768</v>
      </c>
      <c r="T46" s="64" t="s">
        <v>767</v>
      </c>
      <c r="U46" s="64" t="s">
        <v>747</v>
      </c>
      <c r="V46" s="64" t="s">
        <v>748</v>
      </c>
      <c r="W46" s="64" t="s">
        <v>749</v>
      </c>
      <c r="X46" s="64" t="s">
        <v>132</v>
      </c>
    </row>
    <row r="47" spans="1:24">
      <c r="A47" s="64" t="s">
        <v>169</v>
      </c>
      <c r="B47" s="64" t="s">
        <v>170</v>
      </c>
      <c r="C47" s="64" t="s">
        <v>183</v>
      </c>
      <c r="D47" s="65">
        <v>7500</v>
      </c>
      <c r="E47" s="64" t="s">
        <v>118</v>
      </c>
      <c r="F47" s="66">
        <v>202108</v>
      </c>
      <c r="G47" s="67">
        <v>44410</v>
      </c>
      <c r="H47" s="64" t="s">
        <v>172</v>
      </c>
      <c r="I47" s="66">
        <v>11001144</v>
      </c>
      <c r="J47" s="64" t="s">
        <v>0</v>
      </c>
      <c r="K47" s="64" t="s">
        <v>120</v>
      </c>
      <c r="L47" s="64" t="s">
        <v>121</v>
      </c>
      <c r="M47" s="64" t="s">
        <v>122</v>
      </c>
      <c r="N47" s="64" t="s">
        <v>58</v>
      </c>
      <c r="O47" s="64" t="s">
        <v>59</v>
      </c>
      <c r="P47" s="64" t="s">
        <v>120</v>
      </c>
      <c r="Q47" s="64" t="s">
        <v>766</v>
      </c>
      <c r="R47" s="64" t="s">
        <v>767</v>
      </c>
      <c r="S47" s="64" t="s">
        <v>768</v>
      </c>
      <c r="T47" s="64" t="s">
        <v>767</v>
      </c>
      <c r="U47" s="64" t="s">
        <v>747</v>
      </c>
      <c r="V47" s="64" t="s">
        <v>748</v>
      </c>
      <c r="W47" s="64" t="s">
        <v>749</v>
      </c>
      <c r="X47" s="64" t="s">
        <v>132</v>
      </c>
    </row>
    <row r="48" spans="1:24">
      <c r="A48" s="64" t="s">
        <v>169</v>
      </c>
      <c r="B48" s="64" t="s">
        <v>170</v>
      </c>
      <c r="C48" s="64" t="s">
        <v>184</v>
      </c>
      <c r="D48" s="65">
        <v>1200</v>
      </c>
      <c r="E48" s="64" t="s">
        <v>118</v>
      </c>
      <c r="F48" s="66">
        <v>202108</v>
      </c>
      <c r="G48" s="67">
        <v>44438</v>
      </c>
      <c r="H48" s="64" t="s">
        <v>119</v>
      </c>
      <c r="I48" s="66">
        <v>11001142</v>
      </c>
      <c r="J48" s="64" t="s">
        <v>0</v>
      </c>
      <c r="K48" s="64" t="s">
        <v>120</v>
      </c>
      <c r="L48" s="64" t="s">
        <v>121</v>
      </c>
      <c r="M48" s="64" t="s">
        <v>122</v>
      </c>
      <c r="N48" s="64" t="s">
        <v>54</v>
      </c>
      <c r="O48" s="64" t="s">
        <v>55</v>
      </c>
      <c r="P48" s="64" t="s">
        <v>120</v>
      </c>
      <c r="Q48" s="64" t="s">
        <v>766</v>
      </c>
      <c r="R48" s="64" t="s">
        <v>767</v>
      </c>
      <c r="S48" s="64" t="s">
        <v>768</v>
      </c>
      <c r="T48" s="64" t="s">
        <v>767</v>
      </c>
      <c r="U48" s="64" t="s">
        <v>747</v>
      </c>
      <c r="V48" s="64" t="s">
        <v>748</v>
      </c>
      <c r="W48" s="64" t="s">
        <v>749</v>
      </c>
      <c r="X48" s="64" t="s">
        <v>132</v>
      </c>
    </row>
    <row r="49" spans="1:24">
      <c r="A49" s="64" t="s">
        <v>169</v>
      </c>
      <c r="B49" s="64" t="s">
        <v>170</v>
      </c>
      <c r="C49" s="64" t="s">
        <v>185</v>
      </c>
      <c r="D49" s="65">
        <v>1200</v>
      </c>
      <c r="E49" s="64" t="s">
        <v>118</v>
      </c>
      <c r="F49" s="66">
        <v>202108</v>
      </c>
      <c r="G49" s="67">
        <v>44438</v>
      </c>
      <c r="H49" s="64" t="s">
        <v>119</v>
      </c>
      <c r="I49" s="66">
        <v>11001142</v>
      </c>
      <c r="J49" s="64" t="s">
        <v>0</v>
      </c>
      <c r="K49" s="64" t="s">
        <v>120</v>
      </c>
      <c r="L49" s="64" t="s">
        <v>121</v>
      </c>
      <c r="M49" s="64" t="s">
        <v>122</v>
      </c>
      <c r="N49" s="64" t="s">
        <v>54</v>
      </c>
      <c r="O49" s="64" t="s">
        <v>55</v>
      </c>
      <c r="P49" s="64" t="s">
        <v>120</v>
      </c>
      <c r="Q49" s="64" t="s">
        <v>766</v>
      </c>
      <c r="R49" s="64" t="s">
        <v>767</v>
      </c>
      <c r="S49" s="64" t="s">
        <v>768</v>
      </c>
      <c r="T49" s="64" t="s">
        <v>767</v>
      </c>
      <c r="U49" s="64" t="s">
        <v>747</v>
      </c>
      <c r="V49" s="64" t="s">
        <v>748</v>
      </c>
      <c r="W49" s="64" t="s">
        <v>749</v>
      </c>
      <c r="X49" s="64" t="s">
        <v>132</v>
      </c>
    </row>
    <row r="50" spans="1:24">
      <c r="A50" s="64" t="s">
        <v>169</v>
      </c>
      <c r="B50" s="64" t="s">
        <v>170</v>
      </c>
      <c r="C50" s="64" t="s">
        <v>186</v>
      </c>
      <c r="D50" s="65">
        <v>1800</v>
      </c>
      <c r="E50" s="64" t="s">
        <v>118</v>
      </c>
      <c r="F50" s="66">
        <v>202108</v>
      </c>
      <c r="G50" s="67">
        <v>44438</v>
      </c>
      <c r="H50" s="64" t="s">
        <v>119</v>
      </c>
      <c r="I50" s="66">
        <v>11001142</v>
      </c>
      <c r="J50" s="64" t="s">
        <v>0</v>
      </c>
      <c r="K50" s="64" t="s">
        <v>120</v>
      </c>
      <c r="L50" s="64" t="s">
        <v>121</v>
      </c>
      <c r="M50" s="64" t="s">
        <v>122</v>
      </c>
      <c r="N50" s="64" t="s">
        <v>52</v>
      </c>
      <c r="O50" s="64" t="s">
        <v>53</v>
      </c>
      <c r="P50" s="64" t="s">
        <v>120</v>
      </c>
      <c r="Q50" s="64" t="s">
        <v>766</v>
      </c>
      <c r="R50" s="64" t="s">
        <v>767</v>
      </c>
      <c r="S50" s="64" t="s">
        <v>768</v>
      </c>
      <c r="T50" s="64" t="s">
        <v>767</v>
      </c>
      <c r="U50" s="64" t="s">
        <v>747</v>
      </c>
      <c r="V50" s="64" t="s">
        <v>748</v>
      </c>
      <c r="W50" s="64" t="s">
        <v>749</v>
      </c>
      <c r="X50" s="64" t="s">
        <v>132</v>
      </c>
    </row>
    <row r="51" spans="1:24">
      <c r="A51" s="64" t="s">
        <v>169</v>
      </c>
      <c r="B51" s="64" t="s">
        <v>170</v>
      </c>
      <c r="C51" s="64" t="s">
        <v>187</v>
      </c>
      <c r="D51" s="65">
        <v>1800</v>
      </c>
      <c r="E51" s="64" t="s">
        <v>118</v>
      </c>
      <c r="F51" s="66">
        <v>202108</v>
      </c>
      <c r="G51" s="67">
        <v>44438</v>
      </c>
      <c r="H51" s="64" t="s">
        <v>119</v>
      </c>
      <c r="I51" s="66">
        <v>11001142</v>
      </c>
      <c r="J51" s="64" t="s">
        <v>0</v>
      </c>
      <c r="K51" s="64" t="s">
        <v>120</v>
      </c>
      <c r="L51" s="64" t="s">
        <v>121</v>
      </c>
      <c r="M51" s="64" t="s">
        <v>122</v>
      </c>
      <c r="N51" s="64" t="s">
        <v>52</v>
      </c>
      <c r="O51" s="64" t="s">
        <v>53</v>
      </c>
      <c r="P51" s="64" t="s">
        <v>120</v>
      </c>
      <c r="Q51" s="64" t="s">
        <v>766</v>
      </c>
      <c r="R51" s="64" t="s">
        <v>767</v>
      </c>
      <c r="S51" s="64" t="s">
        <v>768</v>
      </c>
      <c r="T51" s="64" t="s">
        <v>767</v>
      </c>
      <c r="U51" s="64" t="s">
        <v>747</v>
      </c>
      <c r="V51" s="64" t="s">
        <v>748</v>
      </c>
      <c r="W51" s="64" t="s">
        <v>749</v>
      </c>
      <c r="X51" s="64" t="s">
        <v>132</v>
      </c>
    </row>
    <row r="52" spans="1:24">
      <c r="A52" s="64" t="s">
        <v>169</v>
      </c>
      <c r="B52" s="64" t="s">
        <v>170</v>
      </c>
      <c r="C52" s="64" t="s">
        <v>188</v>
      </c>
      <c r="D52" s="65">
        <v>7500</v>
      </c>
      <c r="E52" s="64" t="s">
        <v>118</v>
      </c>
      <c r="F52" s="66">
        <v>202108</v>
      </c>
      <c r="G52" s="67">
        <v>44438</v>
      </c>
      <c r="H52" s="64" t="s">
        <v>119</v>
      </c>
      <c r="I52" s="66">
        <v>11001142</v>
      </c>
      <c r="J52" s="64" t="s">
        <v>0</v>
      </c>
      <c r="K52" s="64" t="s">
        <v>120</v>
      </c>
      <c r="L52" s="64" t="s">
        <v>121</v>
      </c>
      <c r="M52" s="64" t="s">
        <v>122</v>
      </c>
      <c r="N52" s="64" t="s">
        <v>58</v>
      </c>
      <c r="O52" s="64" t="s">
        <v>59</v>
      </c>
      <c r="P52" s="64" t="s">
        <v>120</v>
      </c>
      <c r="Q52" s="64" t="s">
        <v>766</v>
      </c>
      <c r="R52" s="64" t="s">
        <v>767</v>
      </c>
      <c r="S52" s="64" t="s">
        <v>768</v>
      </c>
      <c r="T52" s="64" t="s">
        <v>767</v>
      </c>
      <c r="U52" s="64" t="s">
        <v>747</v>
      </c>
      <c r="V52" s="64" t="s">
        <v>748</v>
      </c>
      <c r="W52" s="64" t="s">
        <v>749</v>
      </c>
      <c r="X52" s="64" t="s">
        <v>132</v>
      </c>
    </row>
    <row r="53" spans="1:24">
      <c r="A53" s="64" t="s">
        <v>169</v>
      </c>
      <c r="B53" s="64" t="s">
        <v>170</v>
      </c>
      <c r="C53" s="64" t="s">
        <v>189</v>
      </c>
      <c r="D53" s="65">
        <v>7500</v>
      </c>
      <c r="E53" s="64" t="s">
        <v>118</v>
      </c>
      <c r="F53" s="66">
        <v>202108</v>
      </c>
      <c r="G53" s="67">
        <v>44438</v>
      </c>
      <c r="H53" s="64" t="s">
        <v>119</v>
      </c>
      <c r="I53" s="66">
        <v>11001142</v>
      </c>
      <c r="J53" s="64" t="s">
        <v>0</v>
      </c>
      <c r="K53" s="64" t="s">
        <v>120</v>
      </c>
      <c r="L53" s="64" t="s">
        <v>121</v>
      </c>
      <c r="M53" s="64" t="s">
        <v>122</v>
      </c>
      <c r="N53" s="64" t="s">
        <v>58</v>
      </c>
      <c r="O53" s="64" t="s">
        <v>59</v>
      </c>
      <c r="P53" s="64" t="s">
        <v>120</v>
      </c>
      <c r="Q53" s="64" t="s">
        <v>766</v>
      </c>
      <c r="R53" s="64" t="s">
        <v>767</v>
      </c>
      <c r="S53" s="64" t="s">
        <v>768</v>
      </c>
      <c r="T53" s="64" t="s">
        <v>767</v>
      </c>
      <c r="U53" s="64" t="s">
        <v>747</v>
      </c>
      <c r="V53" s="64" t="s">
        <v>748</v>
      </c>
      <c r="W53" s="64" t="s">
        <v>749</v>
      </c>
      <c r="X53" s="64" t="s">
        <v>132</v>
      </c>
    </row>
    <row r="54" spans="1:24">
      <c r="A54" s="64" t="s">
        <v>169</v>
      </c>
      <c r="B54" s="64" t="s">
        <v>170</v>
      </c>
      <c r="C54" s="64" t="s">
        <v>190</v>
      </c>
      <c r="D54" s="65">
        <v>1295</v>
      </c>
      <c r="E54" s="64" t="s">
        <v>118</v>
      </c>
      <c r="F54" s="66">
        <v>202111</v>
      </c>
      <c r="G54" s="67">
        <v>44526</v>
      </c>
      <c r="H54" s="64" t="s">
        <v>172</v>
      </c>
      <c r="I54" s="66">
        <v>11001507</v>
      </c>
      <c r="J54" s="64" t="s">
        <v>0</v>
      </c>
      <c r="K54" s="64" t="s">
        <v>120</v>
      </c>
      <c r="L54" s="64" t="s">
        <v>121</v>
      </c>
      <c r="M54" s="64" t="s">
        <v>122</v>
      </c>
      <c r="N54" s="64" t="s">
        <v>68</v>
      </c>
      <c r="O54" s="64" t="s">
        <v>69</v>
      </c>
      <c r="P54" s="64" t="s">
        <v>120</v>
      </c>
      <c r="Q54" s="64" t="s">
        <v>766</v>
      </c>
      <c r="R54" s="64" t="s">
        <v>767</v>
      </c>
      <c r="S54" s="64" t="s">
        <v>768</v>
      </c>
      <c r="T54" s="64" t="s">
        <v>767</v>
      </c>
      <c r="U54" s="64" t="s">
        <v>747</v>
      </c>
      <c r="V54" s="64" t="s">
        <v>748</v>
      </c>
      <c r="W54" s="64" t="s">
        <v>749</v>
      </c>
      <c r="X54" s="64" t="s">
        <v>132</v>
      </c>
    </row>
    <row r="55" spans="1:24">
      <c r="A55" s="64" t="s">
        <v>169</v>
      </c>
      <c r="B55" s="64" t="s">
        <v>170</v>
      </c>
      <c r="C55" s="64" t="s">
        <v>191</v>
      </c>
      <c r="D55" s="65">
        <v>1400</v>
      </c>
      <c r="E55" s="64" t="s">
        <v>118</v>
      </c>
      <c r="F55" s="66">
        <v>202111</v>
      </c>
      <c r="G55" s="67">
        <v>44526</v>
      </c>
      <c r="H55" s="64" t="s">
        <v>172</v>
      </c>
      <c r="I55" s="66">
        <v>11001507</v>
      </c>
      <c r="J55" s="64" t="s">
        <v>0</v>
      </c>
      <c r="K55" s="64" t="s">
        <v>120</v>
      </c>
      <c r="L55" s="64" t="s">
        <v>121</v>
      </c>
      <c r="M55" s="64" t="s">
        <v>122</v>
      </c>
      <c r="N55" s="64" t="s">
        <v>68</v>
      </c>
      <c r="O55" s="64" t="s">
        <v>69</v>
      </c>
      <c r="P55" s="64" t="s">
        <v>120</v>
      </c>
      <c r="Q55" s="64" t="s">
        <v>766</v>
      </c>
      <c r="R55" s="64" t="s">
        <v>767</v>
      </c>
      <c r="S55" s="64" t="s">
        <v>768</v>
      </c>
      <c r="T55" s="64" t="s">
        <v>767</v>
      </c>
      <c r="U55" s="64" t="s">
        <v>747</v>
      </c>
      <c r="V55" s="64" t="s">
        <v>748</v>
      </c>
      <c r="W55" s="64" t="s">
        <v>749</v>
      </c>
      <c r="X55" s="64" t="s">
        <v>132</v>
      </c>
    </row>
    <row r="56" spans="1:24">
      <c r="A56" s="64" t="s">
        <v>169</v>
      </c>
      <c r="B56" s="64" t="s">
        <v>170</v>
      </c>
      <c r="C56" s="64" t="s">
        <v>192</v>
      </c>
      <c r="D56" s="65">
        <v>600</v>
      </c>
      <c r="E56" s="64" t="s">
        <v>118</v>
      </c>
      <c r="F56" s="66">
        <v>202112</v>
      </c>
      <c r="G56" s="67">
        <v>44532</v>
      </c>
      <c r="H56" s="64" t="s">
        <v>172</v>
      </c>
      <c r="I56" s="66">
        <v>11001641</v>
      </c>
      <c r="J56" s="64" t="s">
        <v>0</v>
      </c>
      <c r="K56" s="64" t="s">
        <v>120</v>
      </c>
      <c r="L56" s="64" t="s">
        <v>121</v>
      </c>
      <c r="M56" s="64" t="s">
        <v>122</v>
      </c>
      <c r="N56" s="64" t="s">
        <v>68</v>
      </c>
      <c r="O56" s="64" t="s">
        <v>69</v>
      </c>
      <c r="P56" s="64" t="s">
        <v>120</v>
      </c>
      <c r="Q56" s="64" t="s">
        <v>766</v>
      </c>
      <c r="R56" s="64" t="s">
        <v>767</v>
      </c>
      <c r="S56" s="64" t="s">
        <v>768</v>
      </c>
      <c r="T56" s="64" t="s">
        <v>767</v>
      </c>
      <c r="U56" s="64" t="s">
        <v>747</v>
      </c>
      <c r="V56" s="64" t="s">
        <v>748</v>
      </c>
      <c r="W56" s="64" t="s">
        <v>749</v>
      </c>
      <c r="X56" s="64" t="s">
        <v>132</v>
      </c>
    </row>
    <row r="57" spans="1:24">
      <c r="A57" s="64" t="s">
        <v>169</v>
      </c>
      <c r="B57" s="64" t="s">
        <v>170</v>
      </c>
      <c r="C57" s="64" t="s">
        <v>193</v>
      </c>
      <c r="D57" s="65">
        <v>960</v>
      </c>
      <c r="E57" s="64" t="s">
        <v>118</v>
      </c>
      <c r="F57" s="66">
        <v>202202</v>
      </c>
      <c r="G57" s="67">
        <v>44593</v>
      </c>
      <c r="H57" s="64" t="s">
        <v>172</v>
      </c>
      <c r="I57" s="66">
        <v>11001909</v>
      </c>
      <c r="J57" s="64" t="s">
        <v>0</v>
      </c>
      <c r="K57" s="64" t="s">
        <v>120</v>
      </c>
      <c r="L57" s="64" t="s">
        <v>121</v>
      </c>
      <c r="M57" s="64" t="s">
        <v>122</v>
      </c>
      <c r="N57" s="64" t="s">
        <v>54</v>
      </c>
      <c r="O57" s="64" t="s">
        <v>55</v>
      </c>
      <c r="P57" s="64" t="s">
        <v>120</v>
      </c>
      <c r="Q57" s="64" t="s">
        <v>766</v>
      </c>
      <c r="R57" s="64" t="s">
        <v>767</v>
      </c>
      <c r="S57" s="64" t="s">
        <v>768</v>
      </c>
      <c r="T57" s="64" t="s">
        <v>767</v>
      </c>
      <c r="U57" s="64" t="s">
        <v>747</v>
      </c>
      <c r="V57" s="64" t="s">
        <v>748</v>
      </c>
      <c r="W57" s="64" t="s">
        <v>749</v>
      </c>
      <c r="X57" s="64" t="s">
        <v>132</v>
      </c>
    </row>
    <row r="58" spans="1:24">
      <c r="A58" s="64" t="s">
        <v>169</v>
      </c>
      <c r="B58" s="64" t="s">
        <v>170</v>
      </c>
      <c r="C58" s="64" t="s">
        <v>194</v>
      </c>
      <c r="D58" s="65">
        <v>1440</v>
      </c>
      <c r="E58" s="64" t="s">
        <v>118</v>
      </c>
      <c r="F58" s="66">
        <v>202202</v>
      </c>
      <c r="G58" s="67">
        <v>44593</v>
      </c>
      <c r="H58" s="64" t="s">
        <v>172</v>
      </c>
      <c r="I58" s="66">
        <v>11001909</v>
      </c>
      <c r="J58" s="64" t="s">
        <v>0</v>
      </c>
      <c r="K58" s="64" t="s">
        <v>120</v>
      </c>
      <c r="L58" s="64" t="s">
        <v>121</v>
      </c>
      <c r="M58" s="64" t="s">
        <v>122</v>
      </c>
      <c r="N58" s="64" t="s">
        <v>52</v>
      </c>
      <c r="O58" s="64" t="s">
        <v>53</v>
      </c>
      <c r="P58" s="64" t="s">
        <v>120</v>
      </c>
      <c r="Q58" s="64" t="s">
        <v>766</v>
      </c>
      <c r="R58" s="64" t="s">
        <v>767</v>
      </c>
      <c r="S58" s="64" t="s">
        <v>768</v>
      </c>
      <c r="T58" s="64" t="s">
        <v>767</v>
      </c>
      <c r="U58" s="64" t="s">
        <v>747</v>
      </c>
      <c r="V58" s="64" t="s">
        <v>748</v>
      </c>
      <c r="W58" s="64" t="s">
        <v>749</v>
      </c>
      <c r="X58" s="64" t="s">
        <v>132</v>
      </c>
    </row>
    <row r="59" spans="1:24">
      <c r="A59" s="64" t="s">
        <v>169</v>
      </c>
      <c r="B59" s="64" t="s">
        <v>170</v>
      </c>
      <c r="C59" s="64" t="s">
        <v>195</v>
      </c>
      <c r="D59" s="65">
        <v>6000</v>
      </c>
      <c r="E59" s="64" t="s">
        <v>118</v>
      </c>
      <c r="F59" s="66">
        <v>202202</v>
      </c>
      <c r="G59" s="67">
        <v>44593</v>
      </c>
      <c r="H59" s="64" t="s">
        <v>172</v>
      </c>
      <c r="I59" s="66">
        <v>11001909</v>
      </c>
      <c r="J59" s="64" t="s">
        <v>0</v>
      </c>
      <c r="K59" s="64" t="s">
        <v>120</v>
      </c>
      <c r="L59" s="64" t="s">
        <v>121</v>
      </c>
      <c r="M59" s="64" t="s">
        <v>122</v>
      </c>
      <c r="N59" s="64" t="s">
        <v>58</v>
      </c>
      <c r="O59" s="64" t="s">
        <v>59</v>
      </c>
      <c r="P59" s="64" t="s">
        <v>120</v>
      </c>
      <c r="Q59" s="64" t="s">
        <v>766</v>
      </c>
      <c r="R59" s="64" t="s">
        <v>767</v>
      </c>
      <c r="S59" s="64" t="s">
        <v>768</v>
      </c>
      <c r="T59" s="64" t="s">
        <v>767</v>
      </c>
      <c r="U59" s="64" t="s">
        <v>747</v>
      </c>
      <c r="V59" s="64" t="s">
        <v>748</v>
      </c>
      <c r="W59" s="64" t="s">
        <v>749</v>
      </c>
      <c r="X59" s="64" t="s">
        <v>132</v>
      </c>
    </row>
    <row r="60" spans="1:24">
      <c r="A60" s="64" t="s">
        <v>169</v>
      </c>
      <c r="B60" s="64" t="s">
        <v>170</v>
      </c>
      <c r="C60" s="64" t="s">
        <v>196</v>
      </c>
      <c r="D60" s="65">
        <v>960</v>
      </c>
      <c r="E60" s="64" t="s">
        <v>118</v>
      </c>
      <c r="F60" s="66">
        <v>202202</v>
      </c>
      <c r="G60" s="67">
        <v>44617</v>
      </c>
      <c r="H60" s="64" t="s">
        <v>172</v>
      </c>
      <c r="I60" s="66">
        <v>11001910</v>
      </c>
      <c r="J60" s="64" t="s">
        <v>0</v>
      </c>
      <c r="K60" s="64" t="s">
        <v>120</v>
      </c>
      <c r="L60" s="64" t="s">
        <v>121</v>
      </c>
      <c r="M60" s="64" t="s">
        <v>122</v>
      </c>
      <c r="N60" s="64" t="s">
        <v>54</v>
      </c>
      <c r="O60" s="64" t="s">
        <v>55</v>
      </c>
      <c r="P60" s="64" t="s">
        <v>120</v>
      </c>
      <c r="Q60" s="64" t="s">
        <v>766</v>
      </c>
      <c r="R60" s="64" t="s">
        <v>767</v>
      </c>
      <c r="S60" s="64" t="s">
        <v>768</v>
      </c>
      <c r="T60" s="64" t="s">
        <v>767</v>
      </c>
      <c r="U60" s="64" t="s">
        <v>747</v>
      </c>
      <c r="V60" s="64" t="s">
        <v>748</v>
      </c>
      <c r="W60" s="64" t="s">
        <v>749</v>
      </c>
      <c r="X60" s="64" t="s">
        <v>132</v>
      </c>
    </row>
    <row r="61" spans="1:24">
      <c r="A61" s="64" t="s">
        <v>169</v>
      </c>
      <c r="B61" s="64" t="s">
        <v>170</v>
      </c>
      <c r="C61" s="64" t="s">
        <v>197</v>
      </c>
      <c r="D61" s="65">
        <v>1440</v>
      </c>
      <c r="E61" s="64" t="s">
        <v>118</v>
      </c>
      <c r="F61" s="66">
        <v>202202</v>
      </c>
      <c r="G61" s="67">
        <v>44617</v>
      </c>
      <c r="H61" s="64" t="s">
        <v>172</v>
      </c>
      <c r="I61" s="66">
        <v>11001910</v>
      </c>
      <c r="J61" s="64" t="s">
        <v>0</v>
      </c>
      <c r="K61" s="64" t="s">
        <v>120</v>
      </c>
      <c r="L61" s="64" t="s">
        <v>121</v>
      </c>
      <c r="M61" s="64" t="s">
        <v>122</v>
      </c>
      <c r="N61" s="64" t="s">
        <v>52</v>
      </c>
      <c r="O61" s="64" t="s">
        <v>53</v>
      </c>
      <c r="P61" s="64" t="s">
        <v>120</v>
      </c>
      <c r="Q61" s="64" t="s">
        <v>766</v>
      </c>
      <c r="R61" s="64" t="s">
        <v>767</v>
      </c>
      <c r="S61" s="64" t="s">
        <v>768</v>
      </c>
      <c r="T61" s="64" t="s">
        <v>767</v>
      </c>
      <c r="U61" s="64" t="s">
        <v>747</v>
      </c>
      <c r="V61" s="64" t="s">
        <v>748</v>
      </c>
      <c r="W61" s="64" t="s">
        <v>749</v>
      </c>
      <c r="X61" s="64" t="s">
        <v>132</v>
      </c>
    </row>
    <row r="62" spans="1:24">
      <c r="A62" s="64" t="s">
        <v>169</v>
      </c>
      <c r="B62" s="64" t="s">
        <v>170</v>
      </c>
      <c r="C62" s="64" t="s">
        <v>198</v>
      </c>
      <c r="D62" s="65">
        <v>6000</v>
      </c>
      <c r="E62" s="64" t="s">
        <v>118</v>
      </c>
      <c r="F62" s="66">
        <v>202202</v>
      </c>
      <c r="G62" s="67">
        <v>44617</v>
      </c>
      <c r="H62" s="64" t="s">
        <v>172</v>
      </c>
      <c r="I62" s="66">
        <v>11001910</v>
      </c>
      <c r="J62" s="64" t="s">
        <v>0</v>
      </c>
      <c r="K62" s="64" t="s">
        <v>120</v>
      </c>
      <c r="L62" s="64" t="s">
        <v>121</v>
      </c>
      <c r="M62" s="64" t="s">
        <v>122</v>
      </c>
      <c r="N62" s="64" t="s">
        <v>58</v>
      </c>
      <c r="O62" s="64" t="s">
        <v>59</v>
      </c>
      <c r="P62" s="64" t="s">
        <v>120</v>
      </c>
      <c r="Q62" s="64" t="s">
        <v>766</v>
      </c>
      <c r="R62" s="64" t="s">
        <v>767</v>
      </c>
      <c r="S62" s="64" t="s">
        <v>768</v>
      </c>
      <c r="T62" s="64" t="s">
        <v>767</v>
      </c>
      <c r="U62" s="64" t="s">
        <v>747</v>
      </c>
      <c r="V62" s="64" t="s">
        <v>748</v>
      </c>
      <c r="W62" s="64" t="s">
        <v>749</v>
      </c>
      <c r="X62" s="64" t="s">
        <v>132</v>
      </c>
    </row>
    <row r="63" spans="1:24">
      <c r="A63" s="64" t="s">
        <v>169</v>
      </c>
      <c r="B63" s="64" t="s">
        <v>170</v>
      </c>
      <c r="C63" s="64" t="s">
        <v>199</v>
      </c>
      <c r="D63" s="65">
        <v>960</v>
      </c>
      <c r="E63" s="64" t="s">
        <v>118</v>
      </c>
      <c r="F63" s="66">
        <v>202202</v>
      </c>
      <c r="G63" s="67">
        <v>44619</v>
      </c>
      <c r="H63" s="64" t="s">
        <v>172</v>
      </c>
      <c r="I63" s="66">
        <v>11001925</v>
      </c>
      <c r="J63" s="64" t="s">
        <v>0</v>
      </c>
      <c r="K63" s="64" t="s">
        <v>120</v>
      </c>
      <c r="L63" s="64" t="s">
        <v>121</v>
      </c>
      <c r="M63" s="64" t="s">
        <v>122</v>
      </c>
      <c r="N63" s="64" t="s">
        <v>54</v>
      </c>
      <c r="O63" s="64" t="s">
        <v>55</v>
      </c>
      <c r="P63" s="64" t="s">
        <v>120</v>
      </c>
      <c r="Q63" s="64" t="s">
        <v>766</v>
      </c>
      <c r="R63" s="64" t="s">
        <v>767</v>
      </c>
      <c r="S63" s="64" t="s">
        <v>768</v>
      </c>
      <c r="T63" s="64" t="s">
        <v>767</v>
      </c>
      <c r="U63" s="64" t="s">
        <v>747</v>
      </c>
      <c r="V63" s="64" t="s">
        <v>748</v>
      </c>
      <c r="W63" s="64" t="s">
        <v>749</v>
      </c>
      <c r="X63" s="64" t="s">
        <v>132</v>
      </c>
    </row>
    <row r="64" spans="1:24">
      <c r="A64" s="64" t="s">
        <v>169</v>
      </c>
      <c r="B64" s="64" t="s">
        <v>170</v>
      </c>
      <c r="C64" s="64" t="s">
        <v>200</v>
      </c>
      <c r="D64" s="65">
        <v>1440</v>
      </c>
      <c r="E64" s="64" t="s">
        <v>118</v>
      </c>
      <c r="F64" s="66">
        <v>202202</v>
      </c>
      <c r="G64" s="67">
        <v>44619</v>
      </c>
      <c r="H64" s="64" t="s">
        <v>172</v>
      </c>
      <c r="I64" s="66">
        <v>11001925</v>
      </c>
      <c r="J64" s="64" t="s">
        <v>0</v>
      </c>
      <c r="K64" s="64" t="s">
        <v>120</v>
      </c>
      <c r="L64" s="64" t="s">
        <v>121</v>
      </c>
      <c r="M64" s="64" t="s">
        <v>122</v>
      </c>
      <c r="N64" s="64" t="s">
        <v>52</v>
      </c>
      <c r="O64" s="64" t="s">
        <v>53</v>
      </c>
      <c r="P64" s="64" t="s">
        <v>120</v>
      </c>
      <c r="Q64" s="64" t="s">
        <v>766</v>
      </c>
      <c r="R64" s="64" t="s">
        <v>767</v>
      </c>
      <c r="S64" s="64" t="s">
        <v>768</v>
      </c>
      <c r="T64" s="64" t="s">
        <v>767</v>
      </c>
      <c r="U64" s="64" t="s">
        <v>747</v>
      </c>
      <c r="V64" s="64" t="s">
        <v>748</v>
      </c>
      <c r="W64" s="64" t="s">
        <v>749</v>
      </c>
      <c r="X64" s="64" t="s">
        <v>132</v>
      </c>
    </row>
    <row r="65" spans="1:24">
      <c r="A65" s="64" t="s">
        <v>169</v>
      </c>
      <c r="B65" s="64" t="s">
        <v>170</v>
      </c>
      <c r="C65" s="64" t="s">
        <v>201</v>
      </c>
      <c r="D65" s="65">
        <v>6000</v>
      </c>
      <c r="E65" s="64" t="s">
        <v>118</v>
      </c>
      <c r="F65" s="66">
        <v>202202</v>
      </c>
      <c r="G65" s="67">
        <v>44619</v>
      </c>
      <c r="H65" s="64" t="s">
        <v>172</v>
      </c>
      <c r="I65" s="66">
        <v>11001925</v>
      </c>
      <c r="J65" s="64" t="s">
        <v>0</v>
      </c>
      <c r="K65" s="64" t="s">
        <v>120</v>
      </c>
      <c r="L65" s="64" t="s">
        <v>121</v>
      </c>
      <c r="M65" s="64" t="s">
        <v>122</v>
      </c>
      <c r="N65" s="64" t="s">
        <v>58</v>
      </c>
      <c r="O65" s="64" t="s">
        <v>59</v>
      </c>
      <c r="P65" s="64" t="s">
        <v>120</v>
      </c>
      <c r="Q65" s="64" t="s">
        <v>766</v>
      </c>
      <c r="R65" s="64" t="s">
        <v>767</v>
      </c>
      <c r="S65" s="64" t="s">
        <v>768</v>
      </c>
      <c r="T65" s="64" t="s">
        <v>767</v>
      </c>
      <c r="U65" s="64" t="s">
        <v>747</v>
      </c>
      <c r="V65" s="64" t="s">
        <v>748</v>
      </c>
      <c r="W65" s="64" t="s">
        <v>749</v>
      </c>
      <c r="X65" s="64" t="s">
        <v>132</v>
      </c>
    </row>
    <row r="66" spans="1:24">
      <c r="A66" s="64" t="s">
        <v>169</v>
      </c>
      <c r="B66" s="64" t="s">
        <v>170</v>
      </c>
      <c r="C66" s="64" t="s">
        <v>202</v>
      </c>
      <c r="D66" s="65">
        <v>960</v>
      </c>
      <c r="E66" s="64" t="s">
        <v>118</v>
      </c>
      <c r="F66" s="66">
        <v>202203</v>
      </c>
      <c r="G66" s="67">
        <v>44621</v>
      </c>
      <c r="H66" s="64" t="s">
        <v>172</v>
      </c>
      <c r="I66" s="66">
        <v>11001965</v>
      </c>
      <c r="J66" s="64" t="s">
        <v>0</v>
      </c>
      <c r="K66" s="64" t="s">
        <v>120</v>
      </c>
      <c r="L66" s="64" t="s">
        <v>121</v>
      </c>
      <c r="M66" s="64" t="s">
        <v>122</v>
      </c>
      <c r="N66" s="64" t="s">
        <v>54</v>
      </c>
      <c r="O66" s="64" t="s">
        <v>55</v>
      </c>
      <c r="P66" s="64" t="s">
        <v>120</v>
      </c>
      <c r="Q66" s="64" t="s">
        <v>766</v>
      </c>
      <c r="R66" s="64" t="s">
        <v>767</v>
      </c>
      <c r="S66" s="64" t="s">
        <v>768</v>
      </c>
      <c r="T66" s="64" t="s">
        <v>767</v>
      </c>
      <c r="U66" s="64" t="s">
        <v>747</v>
      </c>
      <c r="V66" s="64" t="s">
        <v>748</v>
      </c>
      <c r="W66" s="64" t="s">
        <v>749</v>
      </c>
      <c r="X66" s="64" t="s">
        <v>132</v>
      </c>
    </row>
    <row r="67" spans="1:24">
      <c r="A67" s="64" t="s">
        <v>169</v>
      </c>
      <c r="B67" s="64" t="s">
        <v>170</v>
      </c>
      <c r="C67" s="64" t="s">
        <v>203</v>
      </c>
      <c r="D67" s="65">
        <v>1440</v>
      </c>
      <c r="E67" s="64" t="s">
        <v>118</v>
      </c>
      <c r="F67" s="66">
        <v>202203</v>
      </c>
      <c r="G67" s="67">
        <v>44621</v>
      </c>
      <c r="H67" s="64" t="s">
        <v>172</v>
      </c>
      <c r="I67" s="66">
        <v>11001965</v>
      </c>
      <c r="J67" s="64" t="s">
        <v>0</v>
      </c>
      <c r="K67" s="64" t="s">
        <v>120</v>
      </c>
      <c r="L67" s="64" t="s">
        <v>121</v>
      </c>
      <c r="M67" s="64" t="s">
        <v>122</v>
      </c>
      <c r="N67" s="64" t="s">
        <v>52</v>
      </c>
      <c r="O67" s="64" t="s">
        <v>53</v>
      </c>
      <c r="P67" s="64" t="s">
        <v>120</v>
      </c>
      <c r="Q67" s="64" t="s">
        <v>766</v>
      </c>
      <c r="R67" s="64" t="s">
        <v>767</v>
      </c>
      <c r="S67" s="64" t="s">
        <v>768</v>
      </c>
      <c r="T67" s="64" t="s">
        <v>767</v>
      </c>
      <c r="U67" s="64" t="s">
        <v>747</v>
      </c>
      <c r="V67" s="64" t="s">
        <v>748</v>
      </c>
      <c r="W67" s="64" t="s">
        <v>749</v>
      </c>
      <c r="X67" s="64" t="s">
        <v>132</v>
      </c>
    </row>
    <row r="68" spans="1:24">
      <c r="A68" s="64" t="s">
        <v>169</v>
      </c>
      <c r="B68" s="64" t="s">
        <v>170</v>
      </c>
      <c r="C68" s="64" t="s">
        <v>204</v>
      </c>
      <c r="D68" s="65">
        <v>6000</v>
      </c>
      <c r="E68" s="64" t="s">
        <v>118</v>
      </c>
      <c r="F68" s="66">
        <v>202203</v>
      </c>
      <c r="G68" s="67">
        <v>44621</v>
      </c>
      <c r="H68" s="64" t="s">
        <v>172</v>
      </c>
      <c r="I68" s="66">
        <v>11001965</v>
      </c>
      <c r="J68" s="64" t="s">
        <v>0</v>
      </c>
      <c r="K68" s="64" t="s">
        <v>120</v>
      </c>
      <c r="L68" s="64" t="s">
        <v>121</v>
      </c>
      <c r="M68" s="64" t="s">
        <v>122</v>
      </c>
      <c r="N68" s="64" t="s">
        <v>58</v>
      </c>
      <c r="O68" s="64" t="s">
        <v>59</v>
      </c>
      <c r="P68" s="64" t="s">
        <v>120</v>
      </c>
      <c r="Q68" s="64" t="s">
        <v>766</v>
      </c>
      <c r="R68" s="64" t="s">
        <v>767</v>
      </c>
      <c r="S68" s="64" t="s">
        <v>768</v>
      </c>
      <c r="T68" s="64" t="s">
        <v>767</v>
      </c>
      <c r="U68" s="64" t="s">
        <v>747</v>
      </c>
      <c r="V68" s="64" t="s">
        <v>748</v>
      </c>
      <c r="W68" s="64" t="s">
        <v>749</v>
      </c>
      <c r="X68" s="64" t="s">
        <v>132</v>
      </c>
    </row>
    <row r="69" spans="1:24">
      <c r="A69" s="64" t="s">
        <v>169</v>
      </c>
      <c r="B69" s="64" t="s">
        <v>170</v>
      </c>
      <c r="C69" s="64" t="s">
        <v>205</v>
      </c>
      <c r="D69" s="65">
        <v>4500</v>
      </c>
      <c r="E69" s="64" t="s">
        <v>118</v>
      </c>
      <c r="F69" s="66">
        <v>202203</v>
      </c>
      <c r="G69" s="67">
        <v>44621</v>
      </c>
      <c r="H69" s="64" t="s">
        <v>172</v>
      </c>
      <c r="I69" s="66">
        <v>11001983</v>
      </c>
      <c r="J69" s="64" t="s">
        <v>0</v>
      </c>
      <c r="K69" s="64" t="s">
        <v>120</v>
      </c>
      <c r="L69" s="64" t="s">
        <v>121</v>
      </c>
      <c r="M69" s="64" t="s">
        <v>122</v>
      </c>
      <c r="N69" s="64" t="s">
        <v>150</v>
      </c>
      <c r="O69" s="64" t="s">
        <v>151</v>
      </c>
      <c r="P69" s="64" t="s">
        <v>120</v>
      </c>
      <c r="Q69" s="64" t="s">
        <v>754</v>
      </c>
      <c r="R69" s="64" t="s">
        <v>755</v>
      </c>
      <c r="S69" s="64" t="s">
        <v>756</v>
      </c>
      <c r="T69" s="64" t="s">
        <v>755</v>
      </c>
      <c r="U69" s="64" t="s">
        <v>757</v>
      </c>
      <c r="V69" s="64" t="s">
        <v>758</v>
      </c>
      <c r="W69" s="64" t="s">
        <v>749</v>
      </c>
      <c r="X69" s="64" t="s">
        <v>132</v>
      </c>
    </row>
    <row r="70" spans="1:24">
      <c r="A70" s="64" t="s">
        <v>169</v>
      </c>
      <c r="B70" s="64" t="s">
        <v>170</v>
      </c>
      <c r="C70" s="64" t="s">
        <v>675</v>
      </c>
      <c r="D70" s="65">
        <v>3240</v>
      </c>
      <c r="E70" s="64" t="s">
        <v>118</v>
      </c>
      <c r="F70" s="66">
        <v>202206</v>
      </c>
      <c r="G70" s="67">
        <v>44741</v>
      </c>
      <c r="H70" s="64" t="s">
        <v>172</v>
      </c>
      <c r="I70" s="66">
        <v>11002325</v>
      </c>
      <c r="J70" s="64" t="s">
        <v>0</v>
      </c>
      <c r="K70" s="64" t="s">
        <v>120</v>
      </c>
      <c r="L70" s="64" t="s">
        <v>121</v>
      </c>
      <c r="M70" s="64" t="s">
        <v>122</v>
      </c>
      <c r="N70" s="64" t="s">
        <v>64</v>
      </c>
      <c r="O70" s="64" t="s">
        <v>65</v>
      </c>
      <c r="P70" s="64" t="s">
        <v>120</v>
      </c>
      <c r="Q70" s="64" t="s">
        <v>766</v>
      </c>
      <c r="R70" s="64" t="s">
        <v>767</v>
      </c>
      <c r="S70" s="64" t="s">
        <v>768</v>
      </c>
      <c r="T70" s="64" t="s">
        <v>767</v>
      </c>
      <c r="U70" s="64" t="s">
        <v>747</v>
      </c>
      <c r="V70" s="64" t="s">
        <v>748</v>
      </c>
      <c r="W70" s="64" t="s">
        <v>749</v>
      </c>
      <c r="X70" s="64" t="s">
        <v>132</v>
      </c>
    </row>
    <row r="71" spans="1:24">
      <c r="A71" s="64" t="s">
        <v>169</v>
      </c>
      <c r="B71" s="64" t="s">
        <v>170</v>
      </c>
      <c r="C71" s="64" t="s">
        <v>776</v>
      </c>
      <c r="D71" s="65">
        <v>-3240</v>
      </c>
      <c r="E71" s="64" t="s">
        <v>118</v>
      </c>
      <c r="F71" s="66">
        <v>202208</v>
      </c>
      <c r="G71" s="67">
        <v>44792</v>
      </c>
      <c r="H71" s="64" t="s">
        <v>119</v>
      </c>
      <c r="I71" s="66">
        <v>11003013</v>
      </c>
      <c r="J71" s="64" t="s">
        <v>0</v>
      </c>
      <c r="K71" s="64" t="s">
        <v>120</v>
      </c>
      <c r="L71" s="64" t="s">
        <v>121</v>
      </c>
      <c r="M71" s="64" t="s">
        <v>122</v>
      </c>
      <c r="N71" s="64" t="s">
        <v>64</v>
      </c>
      <c r="O71" s="64" t="s">
        <v>65</v>
      </c>
      <c r="P71" s="64" t="s">
        <v>120</v>
      </c>
      <c r="Q71" s="64" t="s">
        <v>766</v>
      </c>
      <c r="R71" s="64" t="s">
        <v>767</v>
      </c>
      <c r="S71" s="64" t="s">
        <v>768</v>
      </c>
      <c r="T71" s="64" t="s">
        <v>767</v>
      </c>
      <c r="U71" s="64" t="s">
        <v>747</v>
      </c>
      <c r="V71" s="64" t="s">
        <v>748</v>
      </c>
      <c r="W71" s="64" t="s">
        <v>749</v>
      </c>
      <c r="X71" s="64" t="s">
        <v>132</v>
      </c>
    </row>
    <row r="72" spans="1:24">
      <c r="A72" s="64" t="s">
        <v>169</v>
      </c>
      <c r="B72" s="64" t="s">
        <v>170</v>
      </c>
      <c r="C72" s="64" t="s">
        <v>777</v>
      </c>
      <c r="D72" s="65">
        <v>3240</v>
      </c>
      <c r="E72" s="64" t="s">
        <v>118</v>
      </c>
      <c r="F72" s="66">
        <v>202208</v>
      </c>
      <c r="G72" s="67">
        <v>44792</v>
      </c>
      <c r="H72" s="64" t="s">
        <v>119</v>
      </c>
      <c r="I72" s="66">
        <v>11003013</v>
      </c>
      <c r="J72" s="64" t="s">
        <v>0</v>
      </c>
      <c r="K72" s="64" t="s">
        <v>120</v>
      </c>
      <c r="L72" s="64" t="s">
        <v>121</v>
      </c>
      <c r="M72" s="64" t="s">
        <v>122</v>
      </c>
      <c r="N72" s="64" t="s">
        <v>46</v>
      </c>
      <c r="O72" s="64" t="s">
        <v>47</v>
      </c>
      <c r="P72" s="64" t="s">
        <v>120</v>
      </c>
      <c r="Q72" s="64" t="s">
        <v>766</v>
      </c>
      <c r="R72" s="64" t="s">
        <v>767</v>
      </c>
      <c r="S72" s="64" t="s">
        <v>768</v>
      </c>
      <c r="T72" s="64" t="s">
        <v>767</v>
      </c>
      <c r="U72" s="64" t="s">
        <v>747</v>
      </c>
      <c r="V72" s="64" t="s">
        <v>748</v>
      </c>
      <c r="W72" s="64" t="s">
        <v>749</v>
      </c>
      <c r="X72" s="64" t="s">
        <v>132</v>
      </c>
    </row>
    <row r="73" spans="1:24">
      <c r="A73" s="64" t="s">
        <v>206</v>
      </c>
      <c r="B73" s="64" t="s">
        <v>207</v>
      </c>
      <c r="C73" s="64" t="s">
        <v>208</v>
      </c>
      <c r="D73" s="65">
        <v>50</v>
      </c>
      <c r="E73" s="64" t="s">
        <v>118</v>
      </c>
      <c r="F73" s="66">
        <v>202104</v>
      </c>
      <c r="G73" s="67">
        <v>44302</v>
      </c>
      <c r="H73" s="64" t="s">
        <v>209</v>
      </c>
      <c r="I73" s="66">
        <v>11000527</v>
      </c>
      <c r="J73" s="64" t="s">
        <v>0</v>
      </c>
      <c r="K73" s="64" t="s">
        <v>120</v>
      </c>
      <c r="L73" s="64" t="s">
        <v>121</v>
      </c>
      <c r="M73" s="64" t="s">
        <v>122</v>
      </c>
      <c r="N73" s="64" t="s">
        <v>44</v>
      </c>
      <c r="O73" s="64" t="s">
        <v>45</v>
      </c>
      <c r="P73" s="64" t="s">
        <v>120</v>
      </c>
      <c r="Q73" s="64" t="s">
        <v>766</v>
      </c>
      <c r="R73" s="64" t="s">
        <v>767</v>
      </c>
      <c r="S73" s="64" t="s">
        <v>768</v>
      </c>
      <c r="T73" s="64" t="s">
        <v>767</v>
      </c>
      <c r="U73" s="64" t="s">
        <v>747</v>
      </c>
      <c r="V73" s="64" t="s">
        <v>748</v>
      </c>
      <c r="W73" s="64" t="s">
        <v>749</v>
      </c>
      <c r="X73" s="64" t="s">
        <v>132</v>
      </c>
    </row>
    <row r="74" spans="1:24">
      <c r="A74" s="64" t="s">
        <v>206</v>
      </c>
      <c r="B74" s="64" t="s">
        <v>207</v>
      </c>
      <c r="C74" s="64" t="s">
        <v>210</v>
      </c>
      <c r="D74" s="65">
        <v>688</v>
      </c>
      <c r="E74" s="64" t="s">
        <v>118</v>
      </c>
      <c r="F74" s="66">
        <v>202107</v>
      </c>
      <c r="G74" s="67">
        <v>44398</v>
      </c>
      <c r="H74" s="64" t="s">
        <v>209</v>
      </c>
      <c r="I74" s="66">
        <v>11000970</v>
      </c>
      <c r="J74" s="64" t="s">
        <v>0</v>
      </c>
      <c r="K74" s="64" t="s">
        <v>120</v>
      </c>
      <c r="L74" s="64" t="s">
        <v>121</v>
      </c>
      <c r="M74" s="64" t="s">
        <v>122</v>
      </c>
      <c r="N74" s="64" t="s">
        <v>50</v>
      </c>
      <c r="O74" s="64" t="s">
        <v>51</v>
      </c>
      <c r="P74" s="64" t="s">
        <v>120</v>
      </c>
      <c r="Q74" s="64" t="s">
        <v>766</v>
      </c>
      <c r="R74" s="64" t="s">
        <v>767</v>
      </c>
      <c r="S74" s="64" t="s">
        <v>768</v>
      </c>
      <c r="T74" s="64" t="s">
        <v>767</v>
      </c>
      <c r="U74" s="64" t="s">
        <v>747</v>
      </c>
      <c r="V74" s="64" t="s">
        <v>748</v>
      </c>
      <c r="W74" s="64" t="s">
        <v>749</v>
      </c>
      <c r="X74" s="64" t="s">
        <v>132</v>
      </c>
    </row>
    <row r="75" spans="1:24">
      <c r="A75" s="64" t="s">
        <v>206</v>
      </c>
      <c r="B75" s="64" t="s">
        <v>207</v>
      </c>
      <c r="C75" s="64" t="s">
        <v>211</v>
      </c>
      <c r="D75" s="65">
        <v>1680</v>
      </c>
      <c r="E75" s="64" t="s">
        <v>118</v>
      </c>
      <c r="F75" s="66">
        <v>202107</v>
      </c>
      <c r="G75" s="67">
        <v>44398</v>
      </c>
      <c r="H75" s="64" t="s">
        <v>209</v>
      </c>
      <c r="I75" s="66">
        <v>11000970</v>
      </c>
      <c r="J75" s="64" t="s">
        <v>0</v>
      </c>
      <c r="K75" s="64" t="s">
        <v>120</v>
      </c>
      <c r="L75" s="64" t="s">
        <v>121</v>
      </c>
      <c r="M75" s="64" t="s">
        <v>122</v>
      </c>
      <c r="N75" s="64" t="s">
        <v>212</v>
      </c>
      <c r="O75" s="64" t="s">
        <v>213</v>
      </c>
      <c r="P75" s="64" t="s">
        <v>120</v>
      </c>
      <c r="Q75" s="64" t="s">
        <v>766</v>
      </c>
      <c r="R75" s="64" t="s">
        <v>767</v>
      </c>
      <c r="S75" s="64" t="s">
        <v>768</v>
      </c>
      <c r="T75" s="64" t="s">
        <v>767</v>
      </c>
      <c r="U75" s="64" t="s">
        <v>747</v>
      </c>
      <c r="V75" s="64" t="s">
        <v>748</v>
      </c>
      <c r="W75" s="64" t="s">
        <v>749</v>
      </c>
      <c r="X75" s="64" t="s">
        <v>132</v>
      </c>
    </row>
    <row r="76" spans="1:24">
      <c r="A76" s="64" t="s">
        <v>206</v>
      </c>
      <c r="B76" s="64" t="s">
        <v>207</v>
      </c>
      <c r="C76" s="64" t="s">
        <v>214</v>
      </c>
      <c r="D76" s="65">
        <v>1660</v>
      </c>
      <c r="E76" s="64" t="s">
        <v>118</v>
      </c>
      <c r="F76" s="66">
        <v>202108</v>
      </c>
      <c r="G76" s="67">
        <v>44434</v>
      </c>
      <c r="H76" s="64" t="s">
        <v>209</v>
      </c>
      <c r="I76" s="66">
        <v>11001063</v>
      </c>
      <c r="J76" s="64" t="s">
        <v>0</v>
      </c>
      <c r="K76" s="64" t="s">
        <v>120</v>
      </c>
      <c r="L76" s="64" t="s">
        <v>121</v>
      </c>
      <c r="M76" s="64" t="s">
        <v>122</v>
      </c>
      <c r="N76" s="64" t="s">
        <v>50</v>
      </c>
      <c r="O76" s="64" t="s">
        <v>51</v>
      </c>
      <c r="P76" s="64" t="s">
        <v>120</v>
      </c>
      <c r="Q76" s="64" t="s">
        <v>766</v>
      </c>
      <c r="R76" s="64" t="s">
        <v>767</v>
      </c>
      <c r="S76" s="64" t="s">
        <v>768</v>
      </c>
      <c r="T76" s="64" t="s">
        <v>767</v>
      </c>
      <c r="U76" s="64" t="s">
        <v>747</v>
      </c>
      <c r="V76" s="64" t="s">
        <v>748</v>
      </c>
      <c r="W76" s="64" t="s">
        <v>749</v>
      </c>
      <c r="X76" s="64" t="s">
        <v>132</v>
      </c>
    </row>
    <row r="77" spans="1:24">
      <c r="A77" s="64" t="s">
        <v>206</v>
      </c>
      <c r="B77" s="64" t="s">
        <v>207</v>
      </c>
      <c r="C77" s="64" t="s">
        <v>215</v>
      </c>
      <c r="D77" s="65">
        <v>2138</v>
      </c>
      <c r="E77" s="64" t="s">
        <v>118</v>
      </c>
      <c r="F77" s="66">
        <v>202108</v>
      </c>
      <c r="G77" s="67">
        <v>44434</v>
      </c>
      <c r="H77" s="64" t="s">
        <v>209</v>
      </c>
      <c r="I77" s="66">
        <v>11001064</v>
      </c>
      <c r="J77" s="64" t="s">
        <v>0</v>
      </c>
      <c r="K77" s="64" t="s">
        <v>120</v>
      </c>
      <c r="L77" s="64" t="s">
        <v>121</v>
      </c>
      <c r="M77" s="64" t="s">
        <v>122</v>
      </c>
      <c r="N77" s="64" t="s">
        <v>44</v>
      </c>
      <c r="O77" s="64" t="s">
        <v>45</v>
      </c>
      <c r="P77" s="64" t="s">
        <v>120</v>
      </c>
      <c r="Q77" s="64" t="s">
        <v>766</v>
      </c>
      <c r="R77" s="64" t="s">
        <v>767</v>
      </c>
      <c r="S77" s="64" t="s">
        <v>768</v>
      </c>
      <c r="T77" s="64" t="s">
        <v>767</v>
      </c>
      <c r="U77" s="64" t="s">
        <v>747</v>
      </c>
      <c r="V77" s="64" t="s">
        <v>748</v>
      </c>
      <c r="W77" s="64" t="s">
        <v>749</v>
      </c>
      <c r="X77" s="64" t="s">
        <v>132</v>
      </c>
    </row>
    <row r="78" spans="1:24">
      <c r="A78" s="64" t="s">
        <v>206</v>
      </c>
      <c r="B78" s="64" t="s">
        <v>207</v>
      </c>
      <c r="C78" s="64" t="s">
        <v>216</v>
      </c>
      <c r="D78" s="65">
        <v>275</v>
      </c>
      <c r="E78" s="64" t="s">
        <v>118</v>
      </c>
      <c r="F78" s="66">
        <v>202108</v>
      </c>
      <c r="G78" s="67">
        <v>44435</v>
      </c>
      <c r="H78" s="64" t="s">
        <v>209</v>
      </c>
      <c r="I78" s="66">
        <v>11001108</v>
      </c>
      <c r="J78" s="64" t="s">
        <v>0</v>
      </c>
      <c r="K78" s="64" t="s">
        <v>120</v>
      </c>
      <c r="L78" s="64" t="s">
        <v>121</v>
      </c>
      <c r="M78" s="64" t="s">
        <v>122</v>
      </c>
      <c r="N78" s="64" t="s">
        <v>44</v>
      </c>
      <c r="O78" s="64" t="s">
        <v>45</v>
      </c>
      <c r="P78" s="64" t="s">
        <v>120</v>
      </c>
      <c r="Q78" s="64" t="s">
        <v>766</v>
      </c>
      <c r="R78" s="64" t="s">
        <v>767</v>
      </c>
      <c r="S78" s="64" t="s">
        <v>768</v>
      </c>
      <c r="T78" s="64" t="s">
        <v>767</v>
      </c>
      <c r="U78" s="64" t="s">
        <v>747</v>
      </c>
      <c r="V78" s="64" t="s">
        <v>748</v>
      </c>
      <c r="W78" s="64" t="s">
        <v>749</v>
      </c>
      <c r="X78" s="64" t="s">
        <v>132</v>
      </c>
    </row>
    <row r="79" spans="1:24">
      <c r="A79" s="64" t="s">
        <v>206</v>
      </c>
      <c r="B79" s="64" t="s">
        <v>207</v>
      </c>
      <c r="C79" s="64" t="s">
        <v>217</v>
      </c>
      <c r="D79" s="65">
        <v>3000</v>
      </c>
      <c r="E79" s="64" t="s">
        <v>118</v>
      </c>
      <c r="F79" s="66">
        <v>202109</v>
      </c>
      <c r="G79" s="67">
        <v>44466</v>
      </c>
      <c r="H79" s="64" t="s">
        <v>125</v>
      </c>
      <c r="I79" s="66">
        <v>50000221</v>
      </c>
      <c r="J79" s="64" t="s">
        <v>0</v>
      </c>
      <c r="K79" s="64" t="s">
        <v>120</v>
      </c>
      <c r="L79" s="64" t="s">
        <v>121</v>
      </c>
      <c r="M79" s="64" t="s">
        <v>122</v>
      </c>
      <c r="N79" s="64" t="s">
        <v>46</v>
      </c>
      <c r="O79" s="64" t="s">
        <v>47</v>
      </c>
      <c r="P79" s="64" t="s">
        <v>120</v>
      </c>
      <c r="Q79" s="64" t="s">
        <v>766</v>
      </c>
      <c r="R79" s="64" t="s">
        <v>767</v>
      </c>
      <c r="S79" s="64" t="s">
        <v>768</v>
      </c>
      <c r="T79" s="64" t="s">
        <v>767</v>
      </c>
      <c r="U79" s="64" t="s">
        <v>747</v>
      </c>
      <c r="V79" s="64" t="s">
        <v>748</v>
      </c>
      <c r="W79" s="64" t="s">
        <v>749</v>
      </c>
      <c r="X79" s="64" t="s">
        <v>132</v>
      </c>
    </row>
    <row r="80" spans="1:24">
      <c r="A80" s="64" t="s">
        <v>206</v>
      </c>
      <c r="B80" s="64" t="s">
        <v>207</v>
      </c>
      <c r="C80" s="64" t="s">
        <v>218</v>
      </c>
      <c r="D80" s="65">
        <v>184</v>
      </c>
      <c r="E80" s="64" t="s">
        <v>118</v>
      </c>
      <c r="F80" s="66">
        <v>202107</v>
      </c>
      <c r="G80" s="67">
        <v>44531</v>
      </c>
      <c r="H80" s="64" t="s">
        <v>209</v>
      </c>
      <c r="I80" s="66">
        <v>11001636</v>
      </c>
      <c r="J80" s="64" t="s">
        <v>0</v>
      </c>
      <c r="K80" s="64" t="s">
        <v>120</v>
      </c>
      <c r="L80" s="64" t="s">
        <v>121</v>
      </c>
      <c r="M80" s="64" t="s">
        <v>122</v>
      </c>
      <c r="N80" s="64" t="s">
        <v>68</v>
      </c>
      <c r="O80" s="64" t="s">
        <v>69</v>
      </c>
      <c r="P80" s="64" t="s">
        <v>120</v>
      </c>
      <c r="Q80" s="64" t="s">
        <v>766</v>
      </c>
      <c r="R80" s="64" t="s">
        <v>767</v>
      </c>
      <c r="S80" s="64" t="s">
        <v>768</v>
      </c>
      <c r="T80" s="64" t="s">
        <v>767</v>
      </c>
      <c r="U80" s="64" t="s">
        <v>747</v>
      </c>
      <c r="V80" s="64" t="s">
        <v>748</v>
      </c>
      <c r="W80" s="64" t="s">
        <v>749</v>
      </c>
      <c r="X80" s="64" t="s">
        <v>132</v>
      </c>
    </row>
    <row r="81" spans="1:24">
      <c r="A81" s="64" t="s">
        <v>206</v>
      </c>
      <c r="B81" s="64" t="s">
        <v>207</v>
      </c>
      <c r="C81" s="64" t="s">
        <v>219</v>
      </c>
      <c r="D81" s="65">
        <v>320</v>
      </c>
      <c r="E81" s="64" t="s">
        <v>118</v>
      </c>
      <c r="F81" s="66">
        <v>202107</v>
      </c>
      <c r="G81" s="67">
        <v>44531</v>
      </c>
      <c r="H81" s="64" t="s">
        <v>209</v>
      </c>
      <c r="I81" s="66">
        <v>11001636</v>
      </c>
      <c r="J81" s="64" t="s">
        <v>0</v>
      </c>
      <c r="K81" s="64" t="s">
        <v>120</v>
      </c>
      <c r="L81" s="64" t="s">
        <v>121</v>
      </c>
      <c r="M81" s="64" t="s">
        <v>122</v>
      </c>
      <c r="N81" s="64" t="s">
        <v>60</v>
      </c>
      <c r="O81" s="64" t="s">
        <v>220</v>
      </c>
      <c r="P81" s="64" t="s">
        <v>120</v>
      </c>
      <c r="Q81" s="64" t="s">
        <v>766</v>
      </c>
      <c r="R81" s="64" t="s">
        <v>767</v>
      </c>
      <c r="S81" s="64" t="s">
        <v>768</v>
      </c>
      <c r="T81" s="64" t="s">
        <v>767</v>
      </c>
      <c r="U81" s="64" t="s">
        <v>747</v>
      </c>
      <c r="V81" s="64" t="s">
        <v>748</v>
      </c>
      <c r="W81" s="64" t="s">
        <v>749</v>
      </c>
      <c r="X81" s="64" t="s">
        <v>132</v>
      </c>
    </row>
    <row r="82" spans="1:24">
      <c r="A82" s="64" t="s">
        <v>206</v>
      </c>
      <c r="B82" s="64" t="s">
        <v>207</v>
      </c>
      <c r="C82" s="64" t="s">
        <v>221</v>
      </c>
      <c r="D82" s="65">
        <v>507</v>
      </c>
      <c r="E82" s="64" t="s">
        <v>118</v>
      </c>
      <c r="F82" s="66">
        <v>202107</v>
      </c>
      <c r="G82" s="67">
        <v>44531</v>
      </c>
      <c r="H82" s="64" t="s">
        <v>209</v>
      </c>
      <c r="I82" s="66">
        <v>11001636</v>
      </c>
      <c r="J82" s="64" t="s">
        <v>0</v>
      </c>
      <c r="K82" s="64" t="s">
        <v>120</v>
      </c>
      <c r="L82" s="64" t="s">
        <v>121</v>
      </c>
      <c r="M82" s="64" t="s">
        <v>122</v>
      </c>
      <c r="N82" s="64" t="s">
        <v>66</v>
      </c>
      <c r="O82" s="64" t="s">
        <v>67</v>
      </c>
      <c r="P82" s="64" t="s">
        <v>120</v>
      </c>
      <c r="Q82" s="64" t="s">
        <v>766</v>
      </c>
      <c r="R82" s="64" t="s">
        <v>767</v>
      </c>
      <c r="S82" s="64" t="s">
        <v>768</v>
      </c>
      <c r="T82" s="64" t="s">
        <v>767</v>
      </c>
      <c r="U82" s="64" t="s">
        <v>747</v>
      </c>
      <c r="V82" s="64" t="s">
        <v>748</v>
      </c>
      <c r="W82" s="64" t="s">
        <v>749</v>
      </c>
      <c r="X82" s="64" t="s">
        <v>132</v>
      </c>
    </row>
    <row r="83" spans="1:24">
      <c r="A83" s="64" t="s">
        <v>206</v>
      </c>
      <c r="B83" s="64" t="s">
        <v>207</v>
      </c>
      <c r="C83" s="64" t="s">
        <v>222</v>
      </c>
      <c r="D83" s="65">
        <v>2887.73</v>
      </c>
      <c r="E83" s="64" t="s">
        <v>118</v>
      </c>
      <c r="F83" s="66">
        <v>202112</v>
      </c>
      <c r="G83" s="67">
        <v>44559</v>
      </c>
      <c r="H83" s="64" t="s">
        <v>125</v>
      </c>
      <c r="I83" s="66">
        <v>50000313</v>
      </c>
      <c r="J83" s="64" t="s">
        <v>0</v>
      </c>
      <c r="K83" s="64" t="s">
        <v>120</v>
      </c>
      <c r="L83" s="64" t="s">
        <v>121</v>
      </c>
      <c r="M83" s="64" t="s">
        <v>122</v>
      </c>
      <c r="N83" s="64" t="s">
        <v>44</v>
      </c>
      <c r="O83" s="64" t="s">
        <v>45</v>
      </c>
      <c r="P83" s="64" t="s">
        <v>120</v>
      </c>
      <c r="Q83" s="64" t="s">
        <v>766</v>
      </c>
      <c r="R83" s="64" t="s">
        <v>767</v>
      </c>
      <c r="S83" s="64" t="s">
        <v>768</v>
      </c>
      <c r="T83" s="64" t="s">
        <v>767</v>
      </c>
      <c r="U83" s="64" t="s">
        <v>747</v>
      </c>
      <c r="V83" s="64" t="s">
        <v>748</v>
      </c>
      <c r="W83" s="64" t="s">
        <v>749</v>
      </c>
      <c r="X83" s="64" t="s">
        <v>132</v>
      </c>
    </row>
    <row r="84" spans="1:24">
      <c r="A84" s="64" t="s">
        <v>206</v>
      </c>
      <c r="B84" s="64" t="s">
        <v>207</v>
      </c>
      <c r="C84" s="64" t="s">
        <v>223</v>
      </c>
      <c r="D84" s="65">
        <v>1170</v>
      </c>
      <c r="E84" s="64" t="s">
        <v>118</v>
      </c>
      <c r="F84" s="66">
        <v>202201</v>
      </c>
      <c r="G84" s="67">
        <v>44582</v>
      </c>
      <c r="H84" s="64" t="s">
        <v>172</v>
      </c>
      <c r="I84" s="66">
        <v>11001790</v>
      </c>
      <c r="J84" s="64" t="s">
        <v>0</v>
      </c>
      <c r="K84" s="64" t="s">
        <v>120</v>
      </c>
      <c r="L84" s="64" t="s">
        <v>121</v>
      </c>
      <c r="M84" s="64" t="s">
        <v>122</v>
      </c>
      <c r="N84" s="64" t="s">
        <v>74</v>
      </c>
      <c r="O84" s="64" t="s">
        <v>75</v>
      </c>
      <c r="P84" s="64" t="s">
        <v>120</v>
      </c>
      <c r="Q84" s="64" t="s">
        <v>766</v>
      </c>
      <c r="R84" s="64" t="s">
        <v>767</v>
      </c>
      <c r="S84" s="64" t="s">
        <v>768</v>
      </c>
      <c r="T84" s="64" t="s">
        <v>767</v>
      </c>
      <c r="U84" s="64" t="s">
        <v>747</v>
      </c>
      <c r="V84" s="64" t="s">
        <v>748</v>
      </c>
      <c r="W84" s="64" t="s">
        <v>749</v>
      </c>
      <c r="X84" s="64" t="s">
        <v>132</v>
      </c>
    </row>
    <row r="85" spans="1:24">
      <c r="A85" s="64" t="s">
        <v>206</v>
      </c>
      <c r="B85" s="64" t="s">
        <v>207</v>
      </c>
      <c r="C85" s="64" t="s">
        <v>224</v>
      </c>
      <c r="D85" s="65">
        <v>2595</v>
      </c>
      <c r="E85" s="64" t="s">
        <v>118</v>
      </c>
      <c r="F85" s="66">
        <v>202201</v>
      </c>
      <c r="G85" s="67">
        <v>44588</v>
      </c>
      <c r="H85" s="64" t="s">
        <v>209</v>
      </c>
      <c r="I85" s="66">
        <v>11001775</v>
      </c>
      <c r="J85" s="64" t="s">
        <v>0</v>
      </c>
      <c r="K85" s="64" t="s">
        <v>120</v>
      </c>
      <c r="L85" s="64" t="s">
        <v>121</v>
      </c>
      <c r="M85" s="64" t="s">
        <v>122</v>
      </c>
      <c r="N85" s="64" t="s">
        <v>74</v>
      </c>
      <c r="O85" s="64" t="s">
        <v>75</v>
      </c>
      <c r="P85" s="64" t="s">
        <v>120</v>
      </c>
      <c r="Q85" s="64" t="s">
        <v>766</v>
      </c>
      <c r="R85" s="64" t="s">
        <v>767</v>
      </c>
      <c r="S85" s="64" t="s">
        <v>768</v>
      </c>
      <c r="T85" s="64" t="s">
        <v>767</v>
      </c>
      <c r="U85" s="64" t="s">
        <v>747</v>
      </c>
      <c r="V85" s="64" t="s">
        <v>748</v>
      </c>
      <c r="W85" s="64" t="s">
        <v>749</v>
      </c>
      <c r="X85" s="64" t="s">
        <v>132</v>
      </c>
    </row>
    <row r="86" spans="1:24">
      <c r="A86" s="64" t="s">
        <v>206</v>
      </c>
      <c r="B86" s="64" t="s">
        <v>207</v>
      </c>
      <c r="C86" s="64" t="s">
        <v>225</v>
      </c>
      <c r="D86" s="65">
        <v>988</v>
      </c>
      <c r="E86" s="64" t="s">
        <v>118</v>
      </c>
      <c r="F86" s="66">
        <v>202205</v>
      </c>
      <c r="G86" s="67">
        <v>44700</v>
      </c>
      <c r="H86" s="64" t="s">
        <v>172</v>
      </c>
      <c r="I86" s="66">
        <v>11002180</v>
      </c>
      <c r="J86" s="64" t="s">
        <v>0</v>
      </c>
      <c r="K86" s="64" t="s">
        <v>120</v>
      </c>
      <c r="L86" s="64" t="s">
        <v>121</v>
      </c>
      <c r="M86" s="64" t="s">
        <v>122</v>
      </c>
      <c r="N86" s="64" t="s">
        <v>60</v>
      </c>
      <c r="O86" s="64" t="s">
        <v>220</v>
      </c>
      <c r="P86" s="64" t="s">
        <v>120</v>
      </c>
      <c r="Q86" s="64" t="s">
        <v>766</v>
      </c>
      <c r="R86" s="64" t="s">
        <v>767</v>
      </c>
      <c r="S86" s="64" t="s">
        <v>768</v>
      </c>
      <c r="T86" s="64" t="s">
        <v>767</v>
      </c>
      <c r="U86" s="64" t="s">
        <v>747</v>
      </c>
      <c r="V86" s="64" t="s">
        <v>748</v>
      </c>
      <c r="W86" s="64" t="s">
        <v>749</v>
      </c>
      <c r="X86" s="64" t="s">
        <v>132</v>
      </c>
    </row>
    <row r="87" spans="1:24">
      <c r="A87" s="64" t="s">
        <v>226</v>
      </c>
      <c r="B87" s="64" t="s">
        <v>227</v>
      </c>
      <c r="C87" s="64" t="s">
        <v>228</v>
      </c>
      <c r="D87" s="65">
        <v>990</v>
      </c>
      <c r="E87" s="64" t="s">
        <v>118</v>
      </c>
      <c r="F87" s="66">
        <v>202105</v>
      </c>
      <c r="G87" s="67">
        <v>44336</v>
      </c>
      <c r="H87" s="64" t="s">
        <v>229</v>
      </c>
      <c r="I87" s="66">
        <v>22000112</v>
      </c>
      <c r="J87" s="64" t="s">
        <v>0</v>
      </c>
      <c r="K87" s="64" t="s">
        <v>120</v>
      </c>
      <c r="L87" s="64" t="s">
        <v>121</v>
      </c>
      <c r="M87" s="64" t="s">
        <v>122</v>
      </c>
      <c r="N87" s="64" t="s">
        <v>44</v>
      </c>
      <c r="O87" s="64" t="s">
        <v>45</v>
      </c>
      <c r="P87" s="64" t="s">
        <v>120</v>
      </c>
      <c r="Q87" s="64" t="s">
        <v>766</v>
      </c>
      <c r="R87" s="64" t="s">
        <v>767</v>
      </c>
      <c r="S87" s="64" t="s">
        <v>768</v>
      </c>
      <c r="T87" s="64" t="s">
        <v>767</v>
      </c>
      <c r="U87" s="64" t="s">
        <v>747</v>
      </c>
      <c r="V87" s="64" t="s">
        <v>748</v>
      </c>
      <c r="W87" s="64" t="s">
        <v>749</v>
      </c>
      <c r="X87" s="64" t="s">
        <v>132</v>
      </c>
    </row>
    <row r="88" spans="1:24">
      <c r="A88" s="64" t="s">
        <v>226</v>
      </c>
      <c r="B88" s="64" t="s">
        <v>227</v>
      </c>
      <c r="C88" s="64" t="s">
        <v>230</v>
      </c>
      <c r="D88" s="65">
        <v>380</v>
      </c>
      <c r="E88" s="64" t="s">
        <v>118</v>
      </c>
      <c r="F88" s="66">
        <v>202105</v>
      </c>
      <c r="G88" s="67">
        <v>44342</v>
      </c>
      <c r="H88" s="64" t="s">
        <v>209</v>
      </c>
      <c r="I88" s="66">
        <v>11000754</v>
      </c>
      <c r="J88" s="64" t="s">
        <v>0</v>
      </c>
      <c r="K88" s="64" t="s">
        <v>120</v>
      </c>
      <c r="L88" s="64" t="s">
        <v>121</v>
      </c>
      <c r="M88" s="64" t="s">
        <v>122</v>
      </c>
      <c r="N88" s="64" t="s">
        <v>44</v>
      </c>
      <c r="O88" s="64" t="s">
        <v>45</v>
      </c>
      <c r="P88" s="64" t="s">
        <v>120</v>
      </c>
      <c r="Q88" s="64" t="s">
        <v>766</v>
      </c>
      <c r="R88" s="64" t="s">
        <v>767</v>
      </c>
      <c r="S88" s="64" t="s">
        <v>768</v>
      </c>
      <c r="T88" s="64" t="s">
        <v>767</v>
      </c>
      <c r="U88" s="64" t="s">
        <v>747</v>
      </c>
      <c r="V88" s="64" t="s">
        <v>748</v>
      </c>
      <c r="W88" s="64" t="s">
        <v>749</v>
      </c>
      <c r="X88" s="64" t="s">
        <v>132</v>
      </c>
    </row>
    <row r="89" spans="1:24">
      <c r="A89" s="64" t="s">
        <v>226</v>
      </c>
      <c r="B89" s="64" t="s">
        <v>227</v>
      </c>
      <c r="C89" s="64" t="s">
        <v>231</v>
      </c>
      <c r="D89" s="65">
        <v>250</v>
      </c>
      <c r="E89" s="64" t="s">
        <v>118</v>
      </c>
      <c r="F89" s="66">
        <v>202106</v>
      </c>
      <c r="G89" s="67">
        <v>44348</v>
      </c>
      <c r="H89" s="64" t="s">
        <v>209</v>
      </c>
      <c r="I89" s="66">
        <v>11000805</v>
      </c>
      <c r="J89" s="64" t="s">
        <v>0</v>
      </c>
      <c r="K89" s="64" t="s">
        <v>120</v>
      </c>
      <c r="L89" s="64" t="s">
        <v>121</v>
      </c>
      <c r="M89" s="64" t="s">
        <v>122</v>
      </c>
      <c r="N89" s="64" t="s">
        <v>212</v>
      </c>
      <c r="O89" s="64" t="s">
        <v>213</v>
      </c>
      <c r="P89" s="64" t="s">
        <v>120</v>
      </c>
      <c r="Q89" s="64" t="s">
        <v>766</v>
      </c>
      <c r="R89" s="64" t="s">
        <v>767</v>
      </c>
      <c r="S89" s="64" t="s">
        <v>768</v>
      </c>
      <c r="T89" s="64" t="s">
        <v>767</v>
      </c>
      <c r="U89" s="64" t="s">
        <v>747</v>
      </c>
      <c r="V89" s="64" t="s">
        <v>748</v>
      </c>
      <c r="W89" s="64" t="s">
        <v>749</v>
      </c>
      <c r="X89" s="64" t="s">
        <v>132</v>
      </c>
    </row>
    <row r="90" spans="1:24">
      <c r="A90" s="64" t="s">
        <v>226</v>
      </c>
      <c r="B90" s="64" t="s">
        <v>227</v>
      </c>
      <c r="C90" s="64" t="s">
        <v>232</v>
      </c>
      <c r="D90" s="65">
        <v>200</v>
      </c>
      <c r="E90" s="64" t="s">
        <v>118</v>
      </c>
      <c r="F90" s="66">
        <v>202106</v>
      </c>
      <c r="G90" s="67">
        <v>44355</v>
      </c>
      <c r="H90" s="64" t="s">
        <v>209</v>
      </c>
      <c r="I90" s="66">
        <v>11000825</v>
      </c>
      <c r="J90" s="64" t="s">
        <v>0</v>
      </c>
      <c r="K90" s="64" t="s">
        <v>120</v>
      </c>
      <c r="L90" s="64" t="s">
        <v>121</v>
      </c>
      <c r="M90" s="64" t="s">
        <v>122</v>
      </c>
      <c r="N90" s="64" t="s">
        <v>44</v>
      </c>
      <c r="O90" s="64" t="s">
        <v>45</v>
      </c>
      <c r="P90" s="64" t="s">
        <v>120</v>
      </c>
      <c r="Q90" s="64" t="s">
        <v>766</v>
      </c>
      <c r="R90" s="64" t="s">
        <v>767</v>
      </c>
      <c r="S90" s="64" t="s">
        <v>768</v>
      </c>
      <c r="T90" s="64" t="s">
        <v>767</v>
      </c>
      <c r="U90" s="64" t="s">
        <v>747</v>
      </c>
      <c r="V90" s="64" t="s">
        <v>748</v>
      </c>
      <c r="W90" s="64" t="s">
        <v>749</v>
      </c>
      <c r="X90" s="64" t="s">
        <v>132</v>
      </c>
    </row>
    <row r="91" spans="1:24">
      <c r="A91" s="64" t="s">
        <v>226</v>
      </c>
      <c r="B91" s="64" t="s">
        <v>227</v>
      </c>
      <c r="C91" s="64" t="s">
        <v>233</v>
      </c>
      <c r="D91" s="65">
        <v>20</v>
      </c>
      <c r="E91" s="64" t="s">
        <v>118</v>
      </c>
      <c r="F91" s="66">
        <v>202106</v>
      </c>
      <c r="G91" s="67">
        <v>44364</v>
      </c>
      <c r="H91" s="64" t="s">
        <v>209</v>
      </c>
      <c r="I91" s="66">
        <v>11000769</v>
      </c>
      <c r="J91" s="64" t="s">
        <v>0</v>
      </c>
      <c r="K91" s="64" t="s">
        <v>120</v>
      </c>
      <c r="L91" s="64" t="s">
        <v>121</v>
      </c>
      <c r="M91" s="64" t="s">
        <v>122</v>
      </c>
      <c r="N91" s="64" t="s">
        <v>44</v>
      </c>
      <c r="O91" s="64" t="s">
        <v>45</v>
      </c>
      <c r="P91" s="64" t="s">
        <v>120</v>
      </c>
      <c r="Q91" s="64" t="s">
        <v>766</v>
      </c>
      <c r="R91" s="64" t="s">
        <v>767</v>
      </c>
      <c r="S91" s="64" t="s">
        <v>768</v>
      </c>
      <c r="T91" s="64" t="s">
        <v>767</v>
      </c>
      <c r="U91" s="64" t="s">
        <v>747</v>
      </c>
      <c r="V91" s="64" t="s">
        <v>748</v>
      </c>
      <c r="W91" s="64" t="s">
        <v>749</v>
      </c>
      <c r="X91" s="64" t="s">
        <v>132</v>
      </c>
    </row>
    <row r="92" spans="1:24">
      <c r="A92" s="64" t="s">
        <v>226</v>
      </c>
      <c r="B92" s="64" t="s">
        <v>227</v>
      </c>
      <c r="C92" s="64" t="s">
        <v>234</v>
      </c>
      <c r="D92" s="65">
        <f>45-1.92</f>
        <v>43.08</v>
      </c>
      <c r="E92" s="64" t="s">
        <v>118</v>
      </c>
      <c r="F92" s="66">
        <v>202106</v>
      </c>
      <c r="G92" s="67">
        <v>44364</v>
      </c>
      <c r="H92" s="64" t="s">
        <v>209</v>
      </c>
      <c r="I92" s="66">
        <v>11000769</v>
      </c>
      <c r="J92" s="64" t="s">
        <v>0</v>
      </c>
      <c r="K92" s="64" t="s">
        <v>120</v>
      </c>
      <c r="L92" s="64" t="s">
        <v>121</v>
      </c>
      <c r="M92" s="64" t="s">
        <v>122</v>
      </c>
      <c r="N92" s="64" t="s">
        <v>44</v>
      </c>
      <c r="O92" s="64" t="s">
        <v>45</v>
      </c>
      <c r="P92" s="64" t="s">
        <v>120</v>
      </c>
      <c r="Q92" s="64" t="s">
        <v>766</v>
      </c>
      <c r="R92" s="64" t="s">
        <v>767</v>
      </c>
      <c r="S92" s="64" t="s">
        <v>768</v>
      </c>
      <c r="T92" s="64" t="s">
        <v>767</v>
      </c>
      <c r="U92" s="64" t="s">
        <v>747</v>
      </c>
      <c r="V92" s="64" t="s">
        <v>748</v>
      </c>
      <c r="W92" s="64" t="s">
        <v>749</v>
      </c>
      <c r="X92" s="64" t="s">
        <v>132</v>
      </c>
    </row>
    <row r="93" spans="1:24">
      <c r="A93" s="64" t="s">
        <v>226</v>
      </c>
      <c r="B93" s="64" t="s">
        <v>227</v>
      </c>
      <c r="C93" s="64" t="s">
        <v>235</v>
      </c>
      <c r="D93" s="65">
        <v>100</v>
      </c>
      <c r="E93" s="64" t="s">
        <v>118</v>
      </c>
      <c r="F93" s="66">
        <v>202106</v>
      </c>
      <c r="G93" s="67">
        <v>44364</v>
      </c>
      <c r="H93" s="64" t="s">
        <v>209</v>
      </c>
      <c r="I93" s="66">
        <v>11000769</v>
      </c>
      <c r="J93" s="64" t="s">
        <v>0</v>
      </c>
      <c r="K93" s="64" t="s">
        <v>120</v>
      </c>
      <c r="L93" s="64" t="s">
        <v>121</v>
      </c>
      <c r="M93" s="64" t="s">
        <v>122</v>
      </c>
      <c r="N93" s="64" t="s">
        <v>44</v>
      </c>
      <c r="O93" s="64" t="s">
        <v>45</v>
      </c>
      <c r="P93" s="64" t="s">
        <v>120</v>
      </c>
      <c r="Q93" s="64" t="s">
        <v>766</v>
      </c>
      <c r="R93" s="64" t="s">
        <v>767</v>
      </c>
      <c r="S93" s="64" t="s">
        <v>768</v>
      </c>
      <c r="T93" s="64" t="s">
        <v>767</v>
      </c>
      <c r="U93" s="64" t="s">
        <v>747</v>
      </c>
      <c r="V93" s="64" t="s">
        <v>748</v>
      </c>
      <c r="W93" s="64" t="s">
        <v>749</v>
      </c>
      <c r="X93" s="64" t="s">
        <v>132</v>
      </c>
    </row>
    <row r="94" spans="1:24">
      <c r="A94" s="64" t="s">
        <v>226</v>
      </c>
      <c r="B94" s="64" t="s">
        <v>227</v>
      </c>
      <c r="C94" s="64" t="s">
        <v>236</v>
      </c>
      <c r="D94" s="65">
        <v>125</v>
      </c>
      <c r="E94" s="64" t="s">
        <v>118</v>
      </c>
      <c r="F94" s="66">
        <v>202106</v>
      </c>
      <c r="G94" s="67">
        <v>44364</v>
      </c>
      <c r="H94" s="64" t="s">
        <v>209</v>
      </c>
      <c r="I94" s="66">
        <v>11000769</v>
      </c>
      <c r="J94" s="64" t="s">
        <v>0</v>
      </c>
      <c r="K94" s="64" t="s">
        <v>120</v>
      </c>
      <c r="L94" s="64" t="s">
        <v>121</v>
      </c>
      <c r="M94" s="64" t="s">
        <v>122</v>
      </c>
      <c r="N94" s="64" t="s">
        <v>44</v>
      </c>
      <c r="O94" s="64" t="s">
        <v>45</v>
      </c>
      <c r="P94" s="64" t="s">
        <v>120</v>
      </c>
      <c r="Q94" s="64" t="s">
        <v>766</v>
      </c>
      <c r="R94" s="64" t="s">
        <v>767</v>
      </c>
      <c r="S94" s="64" t="s">
        <v>768</v>
      </c>
      <c r="T94" s="64" t="s">
        <v>767</v>
      </c>
      <c r="U94" s="64" t="s">
        <v>747</v>
      </c>
      <c r="V94" s="64" t="s">
        <v>748</v>
      </c>
      <c r="W94" s="64" t="s">
        <v>749</v>
      </c>
      <c r="X94" s="64" t="s">
        <v>132</v>
      </c>
    </row>
    <row r="95" spans="1:24">
      <c r="A95" s="64" t="s">
        <v>226</v>
      </c>
      <c r="B95" s="64" t="s">
        <v>227</v>
      </c>
      <c r="C95" s="64" t="s">
        <v>237</v>
      </c>
      <c r="D95" s="65">
        <v>370</v>
      </c>
      <c r="E95" s="64" t="s">
        <v>118</v>
      </c>
      <c r="F95" s="66">
        <v>202106</v>
      </c>
      <c r="G95" s="67">
        <v>44364</v>
      </c>
      <c r="H95" s="64" t="s">
        <v>209</v>
      </c>
      <c r="I95" s="66">
        <v>11000769</v>
      </c>
      <c r="J95" s="64" t="s">
        <v>0</v>
      </c>
      <c r="K95" s="64" t="s">
        <v>120</v>
      </c>
      <c r="L95" s="64" t="s">
        <v>121</v>
      </c>
      <c r="M95" s="64" t="s">
        <v>122</v>
      </c>
      <c r="N95" s="64" t="s">
        <v>44</v>
      </c>
      <c r="O95" s="64" t="s">
        <v>45</v>
      </c>
      <c r="P95" s="64" t="s">
        <v>120</v>
      </c>
      <c r="Q95" s="64" t="s">
        <v>766</v>
      </c>
      <c r="R95" s="64" t="s">
        <v>767</v>
      </c>
      <c r="S95" s="64" t="s">
        <v>768</v>
      </c>
      <c r="T95" s="64" t="s">
        <v>767</v>
      </c>
      <c r="U95" s="64" t="s">
        <v>747</v>
      </c>
      <c r="V95" s="64" t="s">
        <v>748</v>
      </c>
      <c r="W95" s="64" t="s">
        <v>749</v>
      </c>
      <c r="X95" s="64" t="s">
        <v>132</v>
      </c>
    </row>
    <row r="96" spans="1:24">
      <c r="A96" s="64" t="s">
        <v>226</v>
      </c>
      <c r="B96" s="64" t="s">
        <v>227</v>
      </c>
      <c r="C96" s="64" t="s">
        <v>238</v>
      </c>
      <c r="D96" s="65">
        <v>420</v>
      </c>
      <c r="E96" s="64" t="s">
        <v>118</v>
      </c>
      <c r="F96" s="66">
        <v>202106</v>
      </c>
      <c r="G96" s="67">
        <v>44364</v>
      </c>
      <c r="H96" s="64" t="s">
        <v>209</v>
      </c>
      <c r="I96" s="66">
        <v>11000769</v>
      </c>
      <c r="J96" s="64" t="s">
        <v>0</v>
      </c>
      <c r="K96" s="64" t="s">
        <v>120</v>
      </c>
      <c r="L96" s="64" t="s">
        <v>121</v>
      </c>
      <c r="M96" s="64" t="s">
        <v>122</v>
      </c>
      <c r="N96" s="64" t="s">
        <v>44</v>
      </c>
      <c r="O96" s="64" t="s">
        <v>45</v>
      </c>
      <c r="P96" s="64" t="s">
        <v>120</v>
      </c>
      <c r="Q96" s="64" t="s">
        <v>766</v>
      </c>
      <c r="R96" s="64" t="s">
        <v>767</v>
      </c>
      <c r="S96" s="64" t="s">
        <v>768</v>
      </c>
      <c r="T96" s="64" t="s">
        <v>767</v>
      </c>
      <c r="U96" s="64" t="s">
        <v>747</v>
      </c>
      <c r="V96" s="64" t="s">
        <v>748</v>
      </c>
      <c r="W96" s="64" t="s">
        <v>749</v>
      </c>
      <c r="X96" s="64" t="s">
        <v>132</v>
      </c>
    </row>
    <row r="97" spans="1:24">
      <c r="A97" s="64" t="s">
        <v>226</v>
      </c>
      <c r="B97" s="64" t="s">
        <v>227</v>
      </c>
      <c r="C97" s="64" t="s">
        <v>239</v>
      </c>
      <c r="D97" s="65">
        <v>880</v>
      </c>
      <c r="E97" s="64" t="s">
        <v>118</v>
      </c>
      <c r="F97" s="66">
        <v>202106</v>
      </c>
      <c r="G97" s="67">
        <v>44364</v>
      </c>
      <c r="H97" s="64" t="s">
        <v>209</v>
      </c>
      <c r="I97" s="66">
        <v>11000769</v>
      </c>
      <c r="J97" s="64" t="s">
        <v>0</v>
      </c>
      <c r="K97" s="64" t="s">
        <v>120</v>
      </c>
      <c r="L97" s="64" t="s">
        <v>121</v>
      </c>
      <c r="M97" s="64" t="s">
        <v>122</v>
      </c>
      <c r="N97" s="64" t="s">
        <v>44</v>
      </c>
      <c r="O97" s="64" t="s">
        <v>45</v>
      </c>
      <c r="P97" s="64" t="s">
        <v>120</v>
      </c>
      <c r="Q97" s="64" t="s">
        <v>766</v>
      </c>
      <c r="R97" s="64" t="s">
        <v>767</v>
      </c>
      <c r="S97" s="64" t="s">
        <v>768</v>
      </c>
      <c r="T97" s="64" t="s">
        <v>767</v>
      </c>
      <c r="U97" s="64" t="s">
        <v>747</v>
      </c>
      <c r="V97" s="64" t="s">
        <v>748</v>
      </c>
      <c r="W97" s="64" t="s">
        <v>749</v>
      </c>
      <c r="X97" s="64" t="s">
        <v>132</v>
      </c>
    </row>
    <row r="98" spans="1:24">
      <c r="A98" s="64" t="s">
        <v>226</v>
      </c>
      <c r="B98" s="64" t="s">
        <v>227</v>
      </c>
      <c r="C98" s="64" t="s">
        <v>240</v>
      </c>
      <c r="D98" s="65">
        <v>1000</v>
      </c>
      <c r="E98" s="64" t="s">
        <v>118</v>
      </c>
      <c r="F98" s="66">
        <v>202106</v>
      </c>
      <c r="G98" s="67">
        <v>44364</v>
      </c>
      <c r="H98" s="64" t="s">
        <v>209</v>
      </c>
      <c r="I98" s="66">
        <v>11000769</v>
      </c>
      <c r="J98" s="64" t="s">
        <v>0</v>
      </c>
      <c r="K98" s="64" t="s">
        <v>120</v>
      </c>
      <c r="L98" s="64" t="s">
        <v>121</v>
      </c>
      <c r="M98" s="64" t="s">
        <v>122</v>
      </c>
      <c r="N98" s="64" t="s">
        <v>46</v>
      </c>
      <c r="O98" s="64" t="s">
        <v>47</v>
      </c>
      <c r="P98" s="64" t="s">
        <v>120</v>
      </c>
      <c r="Q98" s="64" t="s">
        <v>766</v>
      </c>
      <c r="R98" s="64" t="s">
        <v>767</v>
      </c>
      <c r="S98" s="64" t="s">
        <v>768</v>
      </c>
      <c r="T98" s="64" t="s">
        <v>767</v>
      </c>
      <c r="U98" s="64" t="s">
        <v>747</v>
      </c>
      <c r="V98" s="64" t="s">
        <v>748</v>
      </c>
      <c r="W98" s="64" t="s">
        <v>749</v>
      </c>
      <c r="X98" s="64" t="s">
        <v>132</v>
      </c>
    </row>
    <row r="99" spans="1:24">
      <c r="A99" s="64" t="s">
        <v>226</v>
      </c>
      <c r="B99" s="64" t="s">
        <v>227</v>
      </c>
      <c r="C99" s="64" t="s">
        <v>241</v>
      </c>
      <c r="D99" s="65">
        <v>1500</v>
      </c>
      <c r="E99" s="64" t="s">
        <v>118</v>
      </c>
      <c r="F99" s="66">
        <v>202106</v>
      </c>
      <c r="G99" s="67">
        <v>44364</v>
      </c>
      <c r="H99" s="64" t="s">
        <v>209</v>
      </c>
      <c r="I99" s="66">
        <v>11000769</v>
      </c>
      <c r="J99" s="64" t="s">
        <v>0</v>
      </c>
      <c r="K99" s="64" t="s">
        <v>120</v>
      </c>
      <c r="L99" s="64" t="s">
        <v>121</v>
      </c>
      <c r="M99" s="64" t="s">
        <v>122</v>
      </c>
      <c r="N99" s="64" t="s">
        <v>44</v>
      </c>
      <c r="O99" s="64" t="s">
        <v>45</v>
      </c>
      <c r="P99" s="64" t="s">
        <v>120</v>
      </c>
      <c r="Q99" s="64" t="s">
        <v>766</v>
      </c>
      <c r="R99" s="64" t="s">
        <v>767</v>
      </c>
      <c r="S99" s="64" t="s">
        <v>768</v>
      </c>
      <c r="T99" s="64" t="s">
        <v>767</v>
      </c>
      <c r="U99" s="64" t="s">
        <v>747</v>
      </c>
      <c r="V99" s="64" t="s">
        <v>748</v>
      </c>
      <c r="W99" s="64" t="s">
        <v>749</v>
      </c>
      <c r="X99" s="64" t="s">
        <v>132</v>
      </c>
    </row>
    <row r="100" spans="1:24">
      <c r="A100" s="64" t="s">
        <v>226</v>
      </c>
      <c r="B100" s="64" t="s">
        <v>227</v>
      </c>
      <c r="C100" s="64" t="s">
        <v>242</v>
      </c>
      <c r="D100" s="65">
        <v>450</v>
      </c>
      <c r="E100" s="64" t="s">
        <v>118</v>
      </c>
      <c r="F100" s="66">
        <v>202101</v>
      </c>
      <c r="G100" s="67">
        <v>44364</v>
      </c>
      <c r="H100" s="64" t="s">
        <v>209</v>
      </c>
      <c r="I100" s="66">
        <v>11000775</v>
      </c>
      <c r="J100" s="64" t="s">
        <v>0</v>
      </c>
      <c r="K100" s="64" t="s">
        <v>120</v>
      </c>
      <c r="L100" s="64" t="s">
        <v>121</v>
      </c>
      <c r="M100" s="64" t="s">
        <v>122</v>
      </c>
      <c r="N100" s="64" t="s">
        <v>212</v>
      </c>
      <c r="O100" s="64" t="s">
        <v>213</v>
      </c>
      <c r="P100" s="64" t="s">
        <v>120</v>
      </c>
      <c r="Q100" s="64" t="s">
        <v>766</v>
      </c>
      <c r="R100" s="64" t="s">
        <v>767</v>
      </c>
      <c r="S100" s="64" t="s">
        <v>768</v>
      </c>
      <c r="T100" s="64" t="s">
        <v>767</v>
      </c>
      <c r="U100" s="64" t="s">
        <v>747</v>
      </c>
      <c r="V100" s="64" t="s">
        <v>748</v>
      </c>
      <c r="W100" s="64" t="s">
        <v>749</v>
      </c>
      <c r="X100" s="64" t="s">
        <v>132</v>
      </c>
    </row>
    <row r="101" spans="1:24">
      <c r="A101" s="64" t="s">
        <v>226</v>
      </c>
      <c r="B101" s="64" t="s">
        <v>227</v>
      </c>
      <c r="C101" s="64" t="s">
        <v>243</v>
      </c>
      <c r="D101" s="65">
        <v>1140</v>
      </c>
      <c r="E101" s="64" t="s">
        <v>118</v>
      </c>
      <c r="F101" s="66">
        <v>202106</v>
      </c>
      <c r="G101" s="67">
        <v>44372</v>
      </c>
      <c r="H101" s="64" t="s">
        <v>172</v>
      </c>
      <c r="I101" s="66">
        <v>11000798</v>
      </c>
      <c r="J101" s="64" t="s">
        <v>0</v>
      </c>
      <c r="K101" s="64" t="s">
        <v>120</v>
      </c>
      <c r="L101" s="64" t="s">
        <v>121</v>
      </c>
      <c r="M101" s="64" t="s">
        <v>122</v>
      </c>
      <c r="N101" s="64" t="s">
        <v>44</v>
      </c>
      <c r="O101" s="64" t="s">
        <v>45</v>
      </c>
      <c r="P101" s="64" t="s">
        <v>120</v>
      </c>
      <c r="Q101" s="64" t="s">
        <v>766</v>
      </c>
      <c r="R101" s="64" t="s">
        <v>767</v>
      </c>
      <c r="S101" s="64" t="s">
        <v>768</v>
      </c>
      <c r="T101" s="64" t="s">
        <v>767</v>
      </c>
      <c r="U101" s="64" t="s">
        <v>747</v>
      </c>
      <c r="V101" s="64" t="s">
        <v>748</v>
      </c>
      <c r="W101" s="64" t="s">
        <v>749</v>
      </c>
      <c r="X101" s="64" t="s">
        <v>132</v>
      </c>
    </row>
    <row r="102" spans="1:24">
      <c r="A102" s="64" t="s">
        <v>226</v>
      </c>
      <c r="B102" s="64" t="s">
        <v>227</v>
      </c>
      <c r="C102" s="64" t="s">
        <v>244</v>
      </c>
      <c r="D102" s="65">
        <v>475</v>
      </c>
      <c r="E102" s="64" t="s">
        <v>118</v>
      </c>
      <c r="F102" s="66">
        <v>202107</v>
      </c>
      <c r="G102" s="67">
        <v>44385</v>
      </c>
      <c r="H102" s="64" t="s">
        <v>209</v>
      </c>
      <c r="I102" s="66">
        <v>11001008</v>
      </c>
      <c r="J102" s="64" t="s">
        <v>0</v>
      </c>
      <c r="K102" s="64" t="s">
        <v>120</v>
      </c>
      <c r="L102" s="64" t="s">
        <v>121</v>
      </c>
      <c r="M102" s="64" t="s">
        <v>122</v>
      </c>
      <c r="N102" s="64" t="s">
        <v>245</v>
      </c>
      <c r="O102" s="64" t="s">
        <v>246</v>
      </c>
      <c r="P102" s="64" t="s">
        <v>120</v>
      </c>
      <c r="Q102" s="64" t="s">
        <v>778</v>
      </c>
      <c r="R102" s="64" t="s">
        <v>247</v>
      </c>
      <c r="S102" s="64" t="s">
        <v>779</v>
      </c>
      <c r="T102" s="64" t="s">
        <v>247</v>
      </c>
      <c r="U102" s="64" t="s">
        <v>752</v>
      </c>
      <c r="V102" s="64" t="s">
        <v>753</v>
      </c>
      <c r="W102" s="64" t="s">
        <v>749</v>
      </c>
      <c r="X102" s="64" t="s">
        <v>132</v>
      </c>
    </row>
    <row r="103" spans="1:24">
      <c r="A103" s="64" t="s">
        <v>226</v>
      </c>
      <c r="B103" s="64" t="s">
        <v>227</v>
      </c>
      <c r="C103" s="64" t="s">
        <v>248</v>
      </c>
      <c r="D103" s="65">
        <v>50</v>
      </c>
      <c r="E103" s="64" t="s">
        <v>118</v>
      </c>
      <c r="F103" s="66">
        <v>202107</v>
      </c>
      <c r="G103" s="67">
        <v>44389</v>
      </c>
      <c r="H103" s="64" t="s">
        <v>209</v>
      </c>
      <c r="I103" s="66">
        <v>11001009</v>
      </c>
      <c r="J103" s="64" t="s">
        <v>0</v>
      </c>
      <c r="K103" s="64" t="s">
        <v>120</v>
      </c>
      <c r="L103" s="64" t="s">
        <v>121</v>
      </c>
      <c r="M103" s="64" t="s">
        <v>122</v>
      </c>
      <c r="N103" s="64" t="s">
        <v>50</v>
      </c>
      <c r="O103" s="64" t="s">
        <v>51</v>
      </c>
      <c r="P103" s="64" t="s">
        <v>120</v>
      </c>
      <c r="Q103" s="64" t="s">
        <v>766</v>
      </c>
      <c r="R103" s="64" t="s">
        <v>767</v>
      </c>
      <c r="S103" s="64" t="s">
        <v>768</v>
      </c>
      <c r="T103" s="64" t="s">
        <v>767</v>
      </c>
      <c r="U103" s="64" t="s">
        <v>747</v>
      </c>
      <c r="V103" s="64" t="s">
        <v>748</v>
      </c>
      <c r="W103" s="64" t="s">
        <v>749</v>
      </c>
      <c r="X103" s="64" t="s">
        <v>132</v>
      </c>
    </row>
    <row r="104" spans="1:24">
      <c r="A104" s="64" t="s">
        <v>226</v>
      </c>
      <c r="B104" s="64" t="s">
        <v>227</v>
      </c>
      <c r="C104" s="64" t="s">
        <v>249</v>
      </c>
      <c r="D104" s="65">
        <v>1530</v>
      </c>
      <c r="E104" s="64" t="s">
        <v>118</v>
      </c>
      <c r="F104" s="66">
        <v>202108</v>
      </c>
      <c r="G104" s="67">
        <v>44418</v>
      </c>
      <c r="H104" s="64" t="s">
        <v>209</v>
      </c>
      <c r="I104" s="66">
        <v>11001061</v>
      </c>
      <c r="J104" s="64" t="s">
        <v>0</v>
      </c>
      <c r="K104" s="64" t="s">
        <v>120</v>
      </c>
      <c r="L104" s="64" t="s">
        <v>121</v>
      </c>
      <c r="M104" s="64" t="s">
        <v>122</v>
      </c>
      <c r="N104" s="64" t="s">
        <v>44</v>
      </c>
      <c r="O104" s="64" t="s">
        <v>45</v>
      </c>
      <c r="P104" s="64" t="s">
        <v>120</v>
      </c>
      <c r="Q104" s="64" t="s">
        <v>766</v>
      </c>
      <c r="R104" s="64" t="s">
        <v>767</v>
      </c>
      <c r="S104" s="64" t="s">
        <v>768</v>
      </c>
      <c r="T104" s="64" t="s">
        <v>767</v>
      </c>
      <c r="U104" s="64" t="s">
        <v>747</v>
      </c>
      <c r="V104" s="64" t="s">
        <v>748</v>
      </c>
      <c r="W104" s="64" t="s">
        <v>749</v>
      </c>
      <c r="X104" s="64" t="s">
        <v>132</v>
      </c>
    </row>
    <row r="105" spans="1:24">
      <c r="A105" s="64" t="s">
        <v>226</v>
      </c>
      <c r="B105" s="64" t="s">
        <v>227</v>
      </c>
      <c r="C105" s="64" t="s">
        <v>250</v>
      </c>
      <c r="D105" s="65">
        <v>260</v>
      </c>
      <c r="E105" s="64" t="s">
        <v>118</v>
      </c>
      <c r="F105" s="66">
        <v>202108</v>
      </c>
      <c r="G105" s="67">
        <v>44435</v>
      </c>
      <c r="H105" s="64" t="s">
        <v>209</v>
      </c>
      <c r="I105" s="66">
        <v>11001100</v>
      </c>
      <c r="J105" s="64" t="s">
        <v>0</v>
      </c>
      <c r="K105" s="64" t="s">
        <v>120</v>
      </c>
      <c r="L105" s="64" t="s">
        <v>121</v>
      </c>
      <c r="M105" s="64" t="s">
        <v>122</v>
      </c>
      <c r="N105" s="64" t="s">
        <v>251</v>
      </c>
      <c r="O105" s="64" t="s">
        <v>252</v>
      </c>
      <c r="P105" s="64" t="s">
        <v>120</v>
      </c>
      <c r="Q105" s="64" t="s">
        <v>780</v>
      </c>
      <c r="R105" s="64" t="s">
        <v>781</v>
      </c>
      <c r="S105" s="64" t="s">
        <v>782</v>
      </c>
      <c r="T105" s="64" t="s">
        <v>781</v>
      </c>
      <c r="U105" s="64" t="s">
        <v>783</v>
      </c>
      <c r="V105" s="64" t="s">
        <v>784</v>
      </c>
      <c r="W105" s="64" t="s">
        <v>749</v>
      </c>
      <c r="X105" s="64" t="s">
        <v>132</v>
      </c>
    </row>
    <row r="106" spans="1:24">
      <c r="A106" s="64" t="s">
        <v>226</v>
      </c>
      <c r="B106" s="64" t="s">
        <v>227</v>
      </c>
      <c r="C106" s="64" t="s">
        <v>253</v>
      </c>
      <c r="D106" s="65">
        <v>1620</v>
      </c>
      <c r="E106" s="64" t="s">
        <v>118</v>
      </c>
      <c r="F106" s="66">
        <v>202108</v>
      </c>
      <c r="G106" s="67">
        <v>44435</v>
      </c>
      <c r="H106" s="64" t="s">
        <v>209</v>
      </c>
      <c r="I106" s="66">
        <v>11001107</v>
      </c>
      <c r="J106" s="64" t="s">
        <v>0</v>
      </c>
      <c r="K106" s="64" t="s">
        <v>120</v>
      </c>
      <c r="L106" s="64" t="s">
        <v>121</v>
      </c>
      <c r="M106" s="64" t="s">
        <v>122</v>
      </c>
      <c r="N106" s="64" t="s">
        <v>44</v>
      </c>
      <c r="O106" s="64" t="s">
        <v>45</v>
      </c>
      <c r="P106" s="64" t="s">
        <v>120</v>
      </c>
      <c r="Q106" s="64" t="s">
        <v>766</v>
      </c>
      <c r="R106" s="64" t="s">
        <v>767</v>
      </c>
      <c r="S106" s="64" t="s">
        <v>768</v>
      </c>
      <c r="T106" s="64" t="s">
        <v>767</v>
      </c>
      <c r="U106" s="64" t="s">
        <v>747</v>
      </c>
      <c r="V106" s="64" t="s">
        <v>748</v>
      </c>
      <c r="W106" s="64" t="s">
        <v>749</v>
      </c>
      <c r="X106" s="64" t="s">
        <v>132</v>
      </c>
    </row>
    <row r="107" spans="1:24">
      <c r="A107" s="64" t="s">
        <v>226</v>
      </c>
      <c r="B107" s="64" t="s">
        <v>227</v>
      </c>
      <c r="C107" s="64" t="s">
        <v>254</v>
      </c>
      <c r="D107" s="65">
        <v>180</v>
      </c>
      <c r="E107" s="64" t="s">
        <v>118</v>
      </c>
      <c r="F107" s="66">
        <v>202108</v>
      </c>
      <c r="G107" s="67">
        <v>44435</v>
      </c>
      <c r="H107" s="64" t="s">
        <v>209</v>
      </c>
      <c r="I107" s="66">
        <v>11001111</v>
      </c>
      <c r="J107" s="64" t="s">
        <v>0</v>
      </c>
      <c r="K107" s="64" t="s">
        <v>120</v>
      </c>
      <c r="L107" s="64" t="s">
        <v>121</v>
      </c>
      <c r="M107" s="64" t="s">
        <v>122</v>
      </c>
      <c r="N107" s="64" t="s">
        <v>36</v>
      </c>
      <c r="O107" s="64" t="s">
        <v>37</v>
      </c>
      <c r="P107" s="64" t="s">
        <v>120</v>
      </c>
      <c r="Q107" s="64" t="s">
        <v>744</v>
      </c>
      <c r="R107" s="64" t="s">
        <v>745</v>
      </c>
      <c r="S107" s="64" t="s">
        <v>746</v>
      </c>
      <c r="T107" s="64" t="s">
        <v>745</v>
      </c>
      <c r="U107" s="64" t="s">
        <v>747</v>
      </c>
      <c r="V107" s="64" t="s">
        <v>748</v>
      </c>
      <c r="W107" s="64" t="s">
        <v>749</v>
      </c>
      <c r="X107" s="64" t="s">
        <v>132</v>
      </c>
    </row>
    <row r="108" spans="1:24">
      <c r="A108" s="64" t="s">
        <v>226</v>
      </c>
      <c r="B108" s="64" t="s">
        <v>227</v>
      </c>
      <c r="C108" s="64" t="s">
        <v>255</v>
      </c>
      <c r="D108" s="65">
        <v>5</v>
      </c>
      <c r="E108" s="64" t="s">
        <v>118</v>
      </c>
      <c r="F108" s="66">
        <v>202108</v>
      </c>
      <c r="G108" s="67">
        <v>44438</v>
      </c>
      <c r="H108" s="64" t="s">
        <v>119</v>
      </c>
      <c r="I108" s="66">
        <v>11001134</v>
      </c>
      <c r="J108" s="64" t="s">
        <v>0</v>
      </c>
      <c r="K108" s="64" t="s">
        <v>120</v>
      </c>
      <c r="L108" s="64" t="s">
        <v>121</v>
      </c>
      <c r="M108" s="64" t="s">
        <v>122</v>
      </c>
      <c r="N108" s="64" t="s">
        <v>130</v>
      </c>
      <c r="O108" s="64" t="s">
        <v>131</v>
      </c>
      <c r="P108" s="64" t="s">
        <v>120</v>
      </c>
      <c r="Q108" s="64" t="s">
        <v>744</v>
      </c>
      <c r="R108" s="64" t="s">
        <v>745</v>
      </c>
      <c r="S108" s="64" t="s">
        <v>746</v>
      </c>
      <c r="T108" s="64" t="s">
        <v>745</v>
      </c>
      <c r="U108" s="64" t="s">
        <v>747</v>
      </c>
      <c r="V108" s="64" t="s">
        <v>748</v>
      </c>
      <c r="W108" s="64" t="s">
        <v>749</v>
      </c>
      <c r="X108" s="64" t="s">
        <v>132</v>
      </c>
    </row>
    <row r="109" spans="1:24">
      <c r="A109" s="64" t="s">
        <v>226</v>
      </c>
      <c r="B109" s="64" t="s">
        <v>227</v>
      </c>
      <c r="C109" s="64" t="s">
        <v>256</v>
      </c>
      <c r="D109" s="65">
        <v>3200</v>
      </c>
      <c r="E109" s="64" t="s">
        <v>118</v>
      </c>
      <c r="F109" s="66">
        <v>202109</v>
      </c>
      <c r="G109" s="67">
        <v>44445</v>
      </c>
      <c r="H109" s="64" t="s">
        <v>209</v>
      </c>
      <c r="I109" s="66">
        <v>11001171</v>
      </c>
      <c r="J109" s="64" t="s">
        <v>0</v>
      </c>
      <c r="K109" s="64" t="s">
        <v>120</v>
      </c>
      <c r="L109" s="64" t="s">
        <v>121</v>
      </c>
      <c r="M109" s="64" t="s">
        <v>122</v>
      </c>
      <c r="N109" s="64" t="s">
        <v>50</v>
      </c>
      <c r="O109" s="64" t="s">
        <v>51</v>
      </c>
      <c r="P109" s="64" t="s">
        <v>120</v>
      </c>
      <c r="Q109" s="64" t="s">
        <v>766</v>
      </c>
      <c r="R109" s="64" t="s">
        <v>767</v>
      </c>
      <c r="S109" s="64" t="s">
        <v>768</v>
      </c>
      <c r="T109" s="64" t="s">
        <v>767</v>
      </c>
      <c r="U109" s="64" t="s">
        <v>747</v>
      </c>
      <c r="V109" s="64" t="s">
        <v>748</v>
      </c>
      <c r="W109" s="64" t="s">
        <v>749</v>
      </c>
      <c r="X109" s="64" t="s">
        <v>132</v>
      </c>
    </row>
    <row r="110" spans="1:24">
      <c r="A110" s="64" t="s">
        <v>226</v>
      </c>
      <c r="B110" s="64" t="s">
        <v>227</v>
      </c>
      <c r="C110" s="64" t="s">
        <v>257</v>
      </c>
      <c r="D110" s="65">
        <v>350</v>
      </c>
      <c r="E110" s="64" t="s">
        <v>118</v>
      </c>
      <c r="F110" s="66">
        <v>202109</v>
      </c>
      <c r="G110" s="67">
        <v>44449</v>
      </c>
      <c r="H110" s="64" t="s">
        <v>209</v>
      </c>
      <c r="I110" s="66">
        <v>11001174</v>
      </c>
      <c r="J110" s="64" t="s">
        <v>0</v>
      </c>
      <c r="K110" s="64" t="s">
        <v>120</v>
      </c>
      <c r="L110" s="64" t="s">
        <v>121</v>
      </c>
      <c r="M110" s="64" t="s">
        <v>122</v>
      </c>
      <c r="N110" s="64" t="s">
        <v>245</v>
      </c>
      <c r="O110" s="64" t="s">
        <v>246</v>
      </c>
      <c r="P110" s="64" t="s">
        <v>120</v>
      </c>
      <c r="Q110" s="64" t="s">
        <v>778</v>
      </c>
      <c r="R110" s="64" t="s">
        <v>247</v>
      </c>
      <c r="S110" s="64" t="s">
        <v>779</v>
      </c>
      <c r="T110" s="64" t="s">
        <v>247</v>
      </c>
      <c r="U110" s="64" t="s">
        <v>752</v>
      </c>
      <c r="V110" s="64" t="s">
        <v>753</v>
      </c>
      <c r="W110" s="64" t="s">
        <v>749</v>
      </c>
      <c r="X110" s="64" t="s">
        <v>132</v>
      </c>
    </row>
    <row r="111" spans="1:24">
      <c r="A111" s="64" t="s">
        <v>226</v>
      </c>
      <c r="B111" s="64" t="s">
        <v>227</v>
      </c>
      <c r="C111" s="64" t="s">
        <v>258</v>
      </c>
      <c r="D111" s="65">
        <v>210</v>
      </c>
      <c r="E111" s="64" t="s">
        <v>118</v>
      </c>
      <c r="F111" s="66">
        <v>202109</v>
      </c>
      <c r="G111" s="67">
        <v>44466</v>
      </c>
      <c r="H111" s="64" t="s">
        <v>209</v>
      </c>
      <c r="I111" s="66">
        <v>11001214</v>
      </c>
      <c r="J111" s="64" t="s">
        <v>0</v>
      </c>
      <c r="K111" s="64" t="s">
        <v>120</v>
      </c>
      <c r="L111" s="64" t="s">
        <v>121</v>
      </c>
      <c r="M111" s="64" t="s">
        <v>122</v>
      </c>
      <c r="N111" s="64" t="s">
        <v>16</v>
      </c>
      <c r="O111" s="64" t="s">
        <v>17</v>
      </c>
      <c r="P111" s="64" t="s">
        <v>120</v>
      </c>
      <c r="Q111" s="64" t="s">
        <v>744</v>
      </c>
      <c r="R111" s="64" t="s">
        <v>745</v>
      </c>
      <c r="S111" s="64" t="s">
        <v>746</v>
      </c>
      <c r="T111" s="64" t="s">
        <v>745</v>
      </c>
      <c r="U111" s="64" t="s">
        <v>747</v>
      </c>
      <c r="V111" s="64" t="s">
        <v>748</v>
      </c>
      <c r="W111" s="64" t="s">
        <v>749</v>
      </c>
      <c r="X111" s="64" t="s">
        <v>132</v>
      </c>
    </row>
    <row r="112" spans="1:24">
      <c r="A112" s="64" t="s">
        <v>226</v>
      </c>
      <c r="B112" s="64" t="s">
        <v>227</v>
      </c>
      <c r="C112" s="64" t="s">
        <v>259</v>
      </c>
      <c r="D112" s="65">
        <v>35</v>
      </c>
      <c r="E112" s="64" t="s">
        <v>118</v>
      </c>
      <c r="F112" s="66">
        <v>202109</v>
      </c>
      <c r="G112" s="67">
        <v>44468</v>
      </c>
      <c r="H112" s="64" t="s">
        <v>119</v>
      </c>
      <c r="I112" s="66">
        <v>11001218</v>
      </c>
      <c r="J112" s="64" t="s">
        <v>0</v>
      </c>
      <c r="K112" s="64" t="s">
        <v>120</v>
      </c>
      <c r="L112" s="64" t="s">
        <v>121</v>
      </c>
      <c r="M112" s="64" t="s">
        <v>122</v>
      </c>
      <c r="N112" s="64" t="s">
        <v>130</v>
      </c>
      <c r="O112" s="64" t="s">
        <v>131</v>
      </c>
      <c r="P112" s="64" t="s">
        <v>120</v>
      </c>
      <c r="Q112" s="64" t="s">
        <v>744</v>
      </c>
      <c r="R112" s="64" t="s">
        <v>745</v>
      </c>
      <c r="S112" s="64" t="s">
        <v>746</v>
      </c>
      <c r="T112" s="64" t="s">
        <v>745</v>
      </c>
      <c r="U112" s="64" t="s">
        <v>747</v>
      </c>
      <c r="V112" s="64" t="s">
        <v>748</v>
      </c>
      <c r="W112" s="64" t="s">
        <v>749</v>
      </c>
      <c r="X112" s="64" t="s">
        <v>132</v>
      </c>
    </row>
    <row r="113" spans="1:24">
      <c r="A113" s="64" t="s">
        <v>226</v>
      </c>
      <c r="B113" s="64" t="s">
        <v>227</v>
      </c>
      <c r="C113" s="64" t="s">
        <v>260</v>
      </c>
      <c r="D113" s="65">
        <v>380</v>
      </c>
      <c r="E113" s="64" t="s">
        <v>118</v>
      </c>
      <c r="F113" s="66">
        <v>202110</v>
      </c>
      <c r="G113" s="67">
        <v>44470</v>
      </c>
      <c r="H113" s="64" t="s">
        <v>209</v>
      </c>
      <c r="I113" s="66">
        <v>11001256</v>
      </c>
      <c r="J113" s="64" t="s">
        <v>0</v>
      </c>
      <c r="K113" s="64" t="s">
        <v>120</v>
      </c>
      <c r="L113" s="64" t="s">
        <v>121</v>
      </c>
      <c r="M113" s="64" t="s">
        <v>122</v>
      </c>
      <c r="N113" s="64" t="s">
        <v>245</v>
      </c>
      <c r="O113" s="64" t="s">
        <v>246</v>
      </c>
      <c r="P113" s="64" t="s">
        <v>120</v>
      </c>
      <c r="Q113" s="64" t="s">
        <v>778</v>
      </c>
      <c r="R113" s="64" t="s">
        <v>247</v>
      </c>
      <c r="S113" s="64" t="s">
        <v>779</v>
      </c>
      <c r="T113" s="64" t="s">
        <v>247</v>
      </c>
      <c r="U113" s="64" t="s">
        <v>752</v>
      </c>
      <c r="V113" s="64" t="s">
        <v>753</v>
      </c>
      <c r="W113" s="64" t="s">
        <v>749</v>
      </c>
      <c r="X113" s="64" t="s">
        <v>132</v>
      </c>
    </row>
    <row r="114" spans="1:24">
      <c r="A114" s="64" t="s">
        <v>226</v>
      </c>
      <c r="B114" s="64" t="s">
        <v>227</v>
      </c>
      <c r="C114" s="64" t="s">
        <v>261</v>
      </c>
      <c r="D114" s="65">
        <v>161</v>
      </c>
      <c r="E114" s="64" t="s">
        <v>118</v>
      </c>
      <c r="F114" s="66">
        <v>202110</v>
      </c>
      <c r="G114" s="67">
        <v>44470</v>
      </c>
      <c r="H114" s="64" t="s">
        <v>209</v>
      </c>
      <c r="I114" s="66">
        <v>11001259</v>
      </c>
      <c r="J114" s="64" t="s">
        <v>0</v>
      </c>
      <c r="K114" s="64" t="s">
        <v>120</v>
      </c>
      <c r="L114" s="64" t="s">
        <v>121</v>
      </c>
      <c r="M114" s="64" t="s">
        <v>122</v>
      </c>
      <c r="N114" s="64" t="s">
        <v>74</v>
      </c>
      <c r="O114" s="64" t="s">
        <v>75</v>
      </c>
      <c r="P114" s="64" t="s">
        <v>120</v>
      </c>
      <c r="Q114" s="64" t="s">
        <v>766</v>
      </c>
      <c r="R114" s="64" t="s">
        <v>767</v>
      </c>
      <c r="S114" s="64" t="s">
        <v>768</v>
      </c>
      <c r="T114" s="64" t="s">
        <v>767</v>
      </c>
      <c r="U114" s="64" t="s">
        <v>747</v>
      </c>
      <c r="V114" s="64" t="s">
        <v>748</v>
      </c>
      <c r="W114" s="64" t="s">
        <v>749</v>
      </c>
      <c r="X114" s="64" t="s">
        <v>132</v>
      </c>
    </row>
    <row r="115" spans="1:24">
      <c r="A115" s="64" t="s">
        <v>226</v>
      </c>
      <c r="B115" s="64" t="s">
        <v>227</v>
      </c>
      <c r="C115" s="64" t="s">
        <v>262</v>
      </c>
      <c r="D115" s="65">
        <v>225</v>
      </c>
      <c r="E115" s="64" t="s">
        <v>118</v>
      </c>
      <c r="F115" s="66">
        <v>202110</v>
      </c>
      <c r="G115" s="67">
        <v>44470</v>
      </c>
      <c r="H115" s="64" t="s">
        <v>209</v>
      </c>
      <c r="I115" s="66">
        <v>11001259</v>
      </c>
      <c r="J115" s="64" t="s">
        <v>0</v>
      </c>
      <c r="K115" s="64" t="s">
        <v>120</v>
      </c>
      <c r="L115" s="64" t="s">
        <v>121</v>
      </c>
      <c r="M115" s="64" t="s">
        <v>122</v>
      </c>
      <c r="N115" s="64" t="s">
        <v>74</v>
      </c>
      <c r="O115" s="64" t="s">
        <v>75</v>
      </c>
      <c r="P115" s="64" t="s">
        <v>120</v>
      </c>
      <c r="Q115" s="64" t="s">
        <v>766</v>
      </c>
      <c r="R115" s="64" t="s">
        <v>767</v>
      </c>
      <c r="S115" s="64" t="s">
        <v>768</v>
      </c>
      <c r="T115" s="64" t="s">
        <v>767</v>
      </c>
      <c r="U115" s="64" t="s">
        <v>747</v>
      </c>
      <c r="V115" s="64" t="s">
        <v>748</v>
      </c>
      <c r="W115" s="64" t="s">
        <v>749</v>
      </c>
      <c r="X115" s="64" t="s">
        <v>132</v>
      </c>
    </row>
    <row r="116" spans="1:24">
      <c r="A116" s="64" t="s">
        <v>226</v>
      </c>
      <c r="B116" s="64" t="s">
        <v>227</v>
      </c>
      <c r="C116" s="64" t="s">
        <v>263</v>
      </c>
      <c r="D116" s="65">
        <v>365</v>
      </c>
      <c r="E116" s="64" t="s">
        <v>118</v>
      </c>
      <c r="F116" s="66">
        <v>202110</v>
      </c>
      <c r="G116" s="67">
        <v>44470</v>
      </c>
      <c r="H116" s="64" t="s">
        <v>209</v>
      </c>
      <c r="I116" s="66">
        <v>11001259</v>
      </c>
      <c r="J116" s="64" t="s">
        <v>0</v>
      </c>
      <c r="K116" s="64" t="s">
        <v>120</v>
      </c>
      <c r="L116" s="64" t="s">
        <v>121</v>
      </c>
      <c r="M116" s="64" t="s">
        <v>122</v>
      </c>
      <c r="N116" s="64" t="s">
        <v>74</v>
      </c>
      <c r="O116" s="64" t="s">
        <v>75</v>
      </c>
      <c r="P116" s="64" t="s">
        <v>120</v>
      </c>
      <c r="Q116" s="64" t="s">
        <v>766</v>
      </c>
      <c r="R116" s="64" t="s">
        <v>767</v>
      </c>
      <c r="S116" s="64" t="s">
        <v>768</v>
      </c>
      <c r="T116" s="64" t="s">
        <v>767</v>
      </c>
      <c r="U116" s="64" t="s">
        <v>747</v>
      </c>
      <c r="V116" s="64" t="s">
        <v>748</v>
      </c>
      <c r="W116" s="64" t="s">
        <v>749</v>
      </c>
      <c r="X116" s="64" t="s">
        <v>132</v>
      </c>
    </row>
    <row r="117" spans="1:24">
      <c r="A117" s="64" t="s">
        <v>226</v>
      </c>
      <c r="B117" s="64" t="s">
        <v>227</v>
      </c>
      <c r="C117" s="64" t="s">
        <v>264</v>
      </c>
      <c r="D117" s="65">
        <v>1530</v>
      </c>
      <c r="E117" s="64" t="s">
        <v>118</v>
      </c>
      <c r="F117" s="66">
        <v>202110</v>
      </c>
      <c r="G117" s="67">
        <v>44470</v>
      </c>
      <c r="H117" s="64" t="s">
        <v>209</v>
      </c>
      <c r="I117" s="66">
        <v>11001259</v>
      </c>
      <c r="J117" s="64" t="s">
        <v>0</v>
      </c>
      <c r="K117" s="64" t="s">
        <v>120</v>
      </c>
      <c r="L117" s="64" t="s">
        <v>121</v>
      </c>
      <c r="M117" s="64" t="s">
        <v>122</v>
      </c>
      <c r="N117" s="64" t="s">
        <v>74</v>
      </c>
      <c r="O117" s="64" t="s">
        <v>75</v>
      </c>
      <c r="P117" s="64" t="s">
        <v>120</v>
      </c>
      <c r="Q117" s="64" t="s">
        <v>766</v>
      </c>
      <c r="R117" s="64" t="s">
        <v>767</v>
      </c>
      <c r="S117" s="64" t="s">
        <v>768</v>
      </c>
      <c r="T117" s="64" t="s">
        <v>767</v>
      </c>
      <c r="U117" s="64" t="s">
        <v>747</v>
      </c>
      <c r="V117" s="64" t="s">
        <v>748</v>
      </c>
      <c r="W117" s="64" t="s">
        <v>749</v>
      </c>
      <c r="X117" s="64" t="s">
        <v>132</v>
      </c>
    </row>
    <row r="118" spans="1:24">
      <c r="A118" s="64" t="s">
        <v>226</v>
      </c>
      <c r="B118" s="64" t="s">
        <v>227</v>
      </c>
      <c r="C118" s="64" t="s">
        <v>265</v>
      </c>
      <c r="D118" s="65">
        <v>105</v>
      </c>
      <c r="E118" s="64" t="s">
        <v>118</v>
      </c>
      <c r="F118" s="66">
        <v>202110</v>
      </c>
      <c r="G118" s="67">
        <v>44475</v>
      </c>
      <c r="H118" s="64" t="s">
        <v>209</v>
      </c>
      <c r="I118" s="66">
        <v>11001269</v>
      </c>
      <c r="J118" s="64" t="s">
        <v>0</v>
      </c>
      <c r="K118" s="64" t="s">
        <v>120</v>
      </c>
      <c r="L118" s="64" t="s">
        <v>121</v>
      </c>
      <c r="M118" s="64" t="s">
        <v>122</v>
      </c>
      <c r="N118" s="64" t="s">
        <v>46</v>
      </c>
      <c r="O118" s="64" t="s">
        <v>47</v>
      </c>
      <c r="P118" s="64" t="s">
        <v>120</v>
      </c>
      <c r="Q118" s="64" t="s">
        <v>766</v>
      </c>
      <c r="R118" s="64" t="s">
        <v>767</v>
      </c>
      <c r="S118" s="64" t="s">
        <v>768</v>
      </c>
      <c r="T118" s="64" t="s">
        <v>767</v>
      </c>
      <c r="U118" s="64" t="s">
        <v>747</v>
      </c>
      <c r="V118" s="64" t="s">
        <v>748</v>
      </c>
      <c r="W118" s="64" t="s">
        <v>749</v>
      </c>
      <c r="X118" s="64" t="s">
        <v>132</v>
      </c>
    </row>
    <row r="119" spans="1:24">
      <c r="A119" s="64" t="s">
        <v>226</v>
      </c>
      <c r="B119" s="64" t="s">
        <v>227</v>
      </c>
      <c r="C119" s="64" t="s">
        <v>266</v>
      </c>
      <c r="D119" s="65">
        <v>2570</v>
      </c>
      <c r="E119" s="64" t="s">
        <v>118</v>
      </c>
      <c r="F119" s="66">
        <v>202110</v>
      </c>
      <c r="G119" s="67">
        <v>44497</v>
      </c>
      <c r="H119" s="64" t="s">
        <v>209</v>
      </c>
      <c r="I119" s="66">
        <v>11001301</v>
      </c>
      <c r="J119" s="64" t="s">
        <v>0</v>
      </c>
      <c r="K119" s="64" t="s">
        <v>120</v>
      </c>
      <c r="L119" s="64" t="s">
        <v>121</v>
      </c>
      <c r="M119" s="64" t="s">
        <v>122</v>
      </c>
      <c r="N119" s="64" t="s">
        <v>60</v>
      </c>
      <c r="O119" s="64" t="s">
        <v>220</v>
      </c>
      <c r="P119" s="64" t="s">
        <v>120</v>
      </c>
      <c r="Q119" s="64" t="s">
        <v>766</v>
      </c>
      <c r="R119" s="64" t="s">
        <v>767</v>
      </c>
      <c r="S119" s="64" t="s">
        <v>768</v>
      </c>
      <c r="T119" s="64" t="s">
        <v>767</v>
      </c>
      <c r="U119" s="64" t="s">
        <v>747</v>
      </c>
      <c r="V119" s="64" t="s">
        <v>748</v>
      </c>
      <c r="W119" s="64" t="s">
        <v>749</v>
      </c>
      <c r="X119" s="64" t="s">
        <v>132</v>
      </c>
    </row>
    <row r="120" spans="1:24">
      <c r="A120" s="64" t="s">
        <v>226</v>
      </c>
      <c r="B120" s="64" t="s">
        <v>227</v>
      </c>
      <c r="C120" s="64" t="s">
        <v>267</v>
      </c>
      <c r="D120" s="65">
        <v>200</v>
      </c>
      <c r="E120" s="64" t="s">
        <v>118</v>
      </c>
      <c r="F120" s="66">
        <v>202110</v>
      </c>
      <c r="G120" s="67">
        <v>44497</v>
      </c>
      <c r="H120" s="64" t="s">
        <v>172</v>
      </c>
      <c r="I120" s="66">
        <v>11001369</v>
      </c>
      <c r="J120" s="64" t="s">
        <v>0</v>
      </c>
      <c r="K120" s="64" t="s">
        <v>120</v>
      </c>
      <c r="L120" s="64" t="s">
        <v>121</v>
      </c>
      <c r="M120" s="64" t="s">
        <v>122</v>
      </c>
      <c r="N120" s="64" t="s">
        <v>268</v>
      </c>
      <c r="O120" s="64" t="s">
        <v>269</v>
      </c>
      <c r="P120" s="64" t="s">
        <v>120</v>
      </c>
      <c r="Q120" s="64" t="s">
        <v>754</v>
      </c>
      <c r="R120" s="64" t="s">
        <v>755</v>
      </c>
      <c r="S120" s="64" t="s">
        <v>756</v>
      </c>
      <c r="T120" s="64" t="s">
        <v>755</v>
      </c>
      <c r="U120" s="64" t="s">
        <v>757</v>
      </c>
      <c r="V120" s="64" t="s">
        <v>758</v>
      </c>
      <c r="W120" s="64" t="s">
        <v>749</v>
      </c>
      <c r="X120" s="64" t="s">
        <v>132</v>
      </c>
    </row>
    <row r="121" spans="1:24">
      <c r="A121" s="64" t="s">
        <v>226</v>
      </c>
      <c r="B121" s="64" t="s">
        <v>227</v>
      </c>
      <c r="C121" s="64" t="s">
        <v>270</v>
      </c>
      <c r="D121" s="65">
        <v>1320</v>
      </c>
      <c r="E121" s="64" t="s">
        <v>118</v>
      </c>
      <c r="F121" s="66">
        <v>202111</v>
      </c>
      <c r="G121" s="67">
        <v>44510</v>
      </c>
      <c r="H121" s="64" t="s">
        <v>209</v>
      </c>
      <c r="I121" s="66">
        <v>11001471</v>
      </c>
      <c r="J121" s="64" t="s">
        <v>0</v>
      </c>
      <c r="K121" s="64" t="s">
        <v>120</v>
      </c>
      <c r="L121" s="64" t="s">
        <v>121</v>
      </c>
      <c r="M121" s="64" t="s">
        <v>122</v>
      </c>
      <c r="N121" s="64" t="s">
        <v>74</v>
      </c>
      <c r="O121" s="64" t="s">
        <v>75</v>
      </c>
      <c r="P121" s="64" t="s">
        <v>120</v>
      </c>
      <c r="Q121" s="64" t="s">
        <v>766</v>
      </c>
      <c r="R121" s="64" t="s">
        <v>767</v>
      </c>
      <c r="S121" s="64" t="s">
        <v>768</v>
      </c>
      <c r="T121" s="64" t="s">
        <v>767</v>
      </c>
      <c r="U121" s="64" t="s">
        <v>747</v>
      </c>
      <c r="V121" s="64" t="s">
        <v>748</v>
      </c>
      <c r="W121" s="64" t="s">
        <v>749</v>
      </c>
      <c r="X121" s="64" t="s">
        <v>132</v>
      </c>
    </row>
    <row r="122" spans="1:24">
      <c r="A122" s="64" t="s">
        <v>226</v>
      </c>
      <c r="B122" s="64" t="s">
        <v>227</v>
      </c>
      <c r="C122" s="64" t="s">
        <v>271</v>
      </c>
      <c r="D122" s="65">
        <v>1730</v>
      </c>
      <c r="E122" s="64" t="s">
        <v>118</v>
      </c>
      <c r="F122" s="66">
        <v>202111</v>
      </c>
      <c r="G122" s="67">
        <v>44522</v>
      </c>
      <c r="H122" s="64" t="s">
        <v>209</v>
      </c>
      <c r="I122" s="66">
        <v>11001480</v>
      </c>
      <c r="J122" s="64" t="s">
        <v>0</v>
      </c>
      <c r="K122" s="64" t="s">
        <v>120</v>
      </c>
      <c r="L122" s="64" t="s">
        <v>121</v>
      </c>
      <c r="M122" s="64" t="s">
        <v>122</v>
      </c>
      <c r="N122" s="64" t="s">
        <v>60</v>
      </c>
      <c r="O122" s="64" t="s">
        <v>220</v>
      </c>
      <c r="P122" s="64" t="s">
        <v>120</v>
      </c>
      <c r="Q122" s="64" t="s">
        <v>766</v>
      </c>
      <c r="R122" s="64" t="s">
        <v>767</v>
      </c>
      <c r="S122" s="64" t="s">
        <v>768</v>
      </c>
      <c r="T122" s="64" t="s">
        <v>767</v>
      </c>
      <c r="U122" s="64" t="s">
        <v>747</v>
      </c>
      <c r="V122" s="64" t="s">
        <v>748</v>
      </c>
      <c r="W122" s="64" t="s">
        <v>749</v>
      </c>
      <c r="X122" s="64" t="s">
        <v>132</v>
      </c>
    </row>
    <row r="123" spans="1:24">
      <c r="A123" s="64" t="s">
        <v>226</v>
      </c>
      <c r="B123" s="64" t="s">
        <v>227</v>
      </c>
      <c r="C123" s="64" t="s">
        <v>272</v>
      </c>
      <c r="D123" s="65">
        <v>-73</v>
      </c>
      <c r="E123" s="64" t="s">
        <v>118</v>
      </c>
      <c r="F123" s="66">
        <v>202111</v>
      </c>
      <c r="G123" s="67">
        <v>44523</v>
      </c>
      <c r="H123" s="64" t="s">
        <v>209</v>
      </c>
      <c r="I123" s="66">
        <v>11001458</v>
      </c>
      <c r="J123" s="64" t="s">
        <v>0</v>
      </c>
      <c r="K123" s="64" t="s">
        <v>120</v>
      </c>
      <c r="L123" s="64" t="s">
        <v>121</v>
      </c>
      <c r="M123" s="64" t="s">
        <v>122</v>
      </c>
      <c r="N123" s="64" t="s">
        <v>60</v>
      </c>
      <c r="O123" s="64" t="s">
        <v>220</v>
      </c>
      <c r="P123" s="64" t="s">
        <v>120</v>
      </c>
      <c r="Q123" s="64" t="s">
        <v>766</v>
      </c>
      <c r="R123" s="64" t="s">
        <v>767</v>
      </c>
      <c r="S123" s="64" t="s">
        <v>768</v>
      </c>
      <c r="T123" s="64" t="s">
        <v>767</v>
      </c>
      <c r="U123" s="64" t="s">
        <v>747</v>
      </c>
      <c r="V123" s="64" t="s">
        <v>748</v>
      </c>
      <c r="W123" s="64" t="s">
        <v>749</v>
      </c>
      <c r="X123" s="64" t="s">
        <v>132</v>
      </c>
    </row>
    <row r="124" spans="1:24">
      <c r="A124" s="64" t="s">
        <v>226</v>
      </c>
      <c r="B124" s="64" t="s">
        <v>227</v>
      </c>
      <c r="C124" s="64" t="s">
        <v>785</v>
      </c>
      <c r="D124" s="65">
        <v>-9277.08</v>
      </c>
      <c r="E124" s="64" t="s">
        <v>118</v>
      </c>
      <c r="F124" s="66">
        <v>202111</v>
      </c>
      <c r="G124" s="67">
        <v>44526</v>
      </c>
      <c r="H124" s="64" t="s">
        <v>119</v>
      </c>
      <c r="I124" s="66">
        <v>11002995</v>
      </c>
      <c r="J124" s="64" t="s">
        <v>0</v>
      </c>
      <c r="K124" s="64" t="s">
        <v>120</v>
      </c>
      <c r="L124" s="64" t="s">
        <v>121</v>
      </c>
      <c r="M124" s="64" t="s">
        <v>122</v>
      </c>
      <c r="N124" s="64" t="s">
        <v>156</v>
      </c>
      <c r="O124" s="64" t="s">
        <v>157</v>
      </c>
      <c r="P124" s="64" t="s">
        <v>120</v>
      </c>
      <c r="Q124" s="64" t="s">
        <v>759</v>
      </c>
      <c r="R124" s="64" t="s">
        <v>760</v>
      </c>
      <c r="S124" s="64" t="s">
        <v>761</v>
      </c>
      <c r="T124" s="64" t="s">
        <v>158</v>
      </c>
      <c r="U124" s="64" t="s">
        <v>762</v>
      </c>
      <c r="V124" s="64" t="s">
        <v>158</v>
      </c>
      <c r="W124" s="64" t="s">
        <v>749</v>
      </c>
      <c r="X124" s="64" t="s">
        <v>132</v>
      </c>
    </row>
    <row r="125" spans="1:24">
      <c r="A125" s="64" t="s">
        <v>226</v>
      </c>
      <c r="B125" s="64" t="s">
        <v>227</v>
      </c>
      <c r="C125" s="64" t="s">
        <v>785</v>
      </c>
      <c r="D125" s="65">
        <v>-8596</v>
      </c>
      <c r="E125" s="64" t="s">
        <v>118</v>
      </c>
      <c r="F125" s="66">
        <v>202111</v>
      </c>
      <c r="G125" s="67">
        <v>44526</v>
      </c>
      <c r="H125" s="64" t="s">
        <v>119</v>
      </c>
      <c r="I125" s="66">
        <v>11002995</v>
      </c>
      <c r="J125" s="64" t="s">
        <v>0</v>
      </c>
      <c r="K125" s="64" t="s">
        <v>120</v>
      </c>
      <c r="L125" s="64" t="s">
        <v>121</v>
      </c>
      <c r="M125" s="64" t="s">
        <v>122</v>
      </c>
      <c r="N125" s="64" t="s">
        <v>14</v>
      </c>
      <c r="O125" s="64" t="s">
        <v>15</v>
      </c>
      <c r="P125" s="64" t="s">
        <v>120</v>
      </c>
      <c r="Q125" s="64" t="s">
        <v>744</v>
      </c>
      <c r="R125" s="64" t="s">
        <v>745</v>
      </c>
      <c r="S125" s="64" t="s">
        <v>746</v>
      </c>
      <c r="T125" s="64" t="s">
        <v>745</v>
      </c>
      <c r="U125" s="64" t="s">
        <v>747</v>
      </c>
      <c r="V125" s="64" t="s">
        <v>748</v>
      </c>
      <c r="W125" s="64" t="s">
        <v>749</v>
      </c>
      <c r="X125" s="64" t="s">
        <v>132</v>
      </c>
    </row>
    <row r="126" spans="1:24">
      <c r="A126" s="64" t="s">
        <v>226</v>
      </c>
      <c r="B126" s="64" t="s">
        <v>227</v>
      </c>
      <c r="C126" s="64" t="s">
        <v>785</v>
      </c>
      <c r="D126" s="65">
        <v>-3040</v>
      </c>
      <c r="E126" s="64" t="s">
        <v>118</v>
      </c>
      <c r="F126" s="66">
        <v>202111</v>
      </c>
      <c r="G126" s="67">
        <v>44526</v>
      </c>
      <c r="H126" s="64" t="s">
        <v>119</v>
      </c>
      <c r="I126" s="66">
        <v>11002995</v>
      </c>
      <c r="J126" s="64" t="s">
        <v>0</v>
      </c>
      <c r="K126" s="64" t="s">
        <v>120</v>
      </c>
      <c r="L126" s="64" t="s">
        <v>121</v>
      </c>
      <c r="M126" s="64" t="s">
        <v>122</v>
      </c>
      <c r="N126" s="64" t="s">
        <v>54</v>
      </c>
      <c r="O126" s="64" t="s">
        <v>55</v>
      </c>
      <c r="P126" s="64" t="s">
        <v>120</v>
      </c>
      <c r="Q126" s="64" t="s">
        <v>766</v>
      </c>
      <c r="R126" s="64" t="s">
        <v>767</v>
      </c>
      <c r="S126" s="64" t="s">
        <v>768</v>
      </c>
      <c r="T126" s="64" t="s">
        <v>767</v>
      </c>
      <c r="U126" s="64" t="s">
        <v>747</v>
      </c>
      <c r="V126" s="64" t="s">
        <v>748</v>
      </c>
      <c r="W126" s="64" t="s">
        <v>749</v>
      </c>
      <c r="X126" s="64" t="s">
        <v>132</v>
      </c>
    </row>
    <row r="127" spans="1:24">
      <c r="A127" s="64" t="s">
        <v>226</v>
      </c>
      <c r="B127" s="64" t="s">
        <v>227</v>
      </c>
      <c r="C127" s="64" t="s">
        <v>785</v>
      </c>
      <c r="D127" s="65">
        <v>-2632.19</v>
      </c>
      <c r="E127" s="64" t="s">
        <v>118</v>
      </c>
      <c r="F127" s="66">
        <v>202111</v>
      </c>
      <c r="G127" s="67">
        <v>44526</v>
      </c>
      <c r="H127" s="64" t="s">
        <v>119</v>
      </c>
      <c r="I127" s="66">
        <v>11002995</v>
      </c>
      <c r="J127" s="64" t="s">
        <v>0</v>
      </c>
      <c r="K127" s="64" t="s">
        <v>120</v>
      </c>
      <c r="L127" s="64" t="s">
        <v>121</v>
      </c>
      <c r="M127" s="64" t="s">
        <v>122</v>
      </c>
      <c r="N127" s="64" t="s">
        <v>62</v>
      </c>
      <c r="O127" s="64" t="s">
        <v>63</v>
      </c>
      <c r="P127" s="64" t="s">
        <v>120</v>
      </c>
      <c r="Q127" s="64" t="s">
        <v>766</v>
      </c>
      <c r="R127" s="64" t="s">
        <v>767</v>
      </c>
      <c r="S127" s="64" t="s">
        <v>768</v>
      </c>
      <c r="T127" s="64" t="s">
        <v>767</v>
      </c>
      <c r="U127" s="64" t="s">
        <v>747</v>
      </c>
      <c r="V127" s="64" t="s">
        <v>748</v>
      </c>
      <c r="W127" s="64" t="s">
        <v>749</v>
      </c>
      <c r="X127" s="64" t="s">
        <v>132</v>
      </c>
    </row>
    <row r="128" spans="1:24">
      <c r="A128" s="64" t="s">
        <v>226</v>
      </c>
      <c r="B128" s="64" t="s">
        <v>227</v>
      </c>
      <c r="C128" s="64" t="s">
        <v>785</v>
      </c>
      <c r="D128" s="65">
        <v>-2295.21</v>
      </c>
      <c r="E128" s="64" t="s">
        <v>118</v>
      </c>
      <c r="F128" s="66">
        <v>202111</v>
      </c>
      <c r="G128" s="67">
        <v>44526</v>
      </c>
      <c r="H128" s="64" t="s">
        <v>119</v>
      </c>
      <c r="I128" s="66">
        <v>11002995</v>
      </c>
      <c r="J128" s="64" t="s">
        <v>0</v>
      </c>
      <c r="K128" s="64" t="s">
        <v>120</v>
      </c>
      <c r="L128" s="64" t="s">
        <v>121</v>
      </c>
      <c r="M128" s="64" t="s">
        <v>122</v>
      </c>
      <c r="N128" s="64" t="s">
        <v>130</v>
      </c>
      <c r="O128" s="64" t="s">
        <v>131</v>
      </c>
      <c r="P128" s="64" t="s">
        <v>120</v>
      </c>
      <c r="Q128" s="64" t="s">
        <v>744</v>
      </c>
      <c r="R128" s="64" t="s">
        <v>745</v>
      </c>
      <c r="S128" s="64" t="s">
        <v>746</v>
      </c>
      <c r="T128" s="64" t="s">
        <v>745</v>
      </c>
      <c r="U128" s="64" t="s">
        <v>747</v>
      </c>
      <c r="V128" s="64" t="s">
        <v>748</v>
      </c>
      <c r="W128" s="64" t="s">
        <v>749</v>
      </c>
      <c r="X128" s="64" t="s">
        <v>132</v>
      </c>
    </row>
    <row r="129" spans="1:24">
      <c r="A129" s="64" t="s">
        <v>226</v>
      </c>
      <c r="B129" s="64" t="s">
        <v>227</v>
      </c>
      <c r="C129" s="64" t="s">
        <v>785</v>
      </c>
      <c r="D129" s="65">
        <v>-1745</v>
      </c>
      <c r="E129" s="64" t="s">
        <v>118</v>
      </c>
      <c r="F129" s="66">
        <v>202111</v>
      </c>
      <c r="G129" s="67">
        <v>44526</v>
      </c>
      <c r="H129" s="64" t="s">
        <v>119</v>
      </c>
      <c r="I129" s="66">
        <v>11002995</v>
      </c>
      <c r="J129" s="64" t="s">
        <v>0</v>
      </c>
      <c r="K129" s="64" t="s">
        <v>120</v>
      </c>
      <c r="L129" s="64" t="s">
        <v>121</v>
      </c>
      <c r="M129" s="64" t="s">
        <v>122</v>
      </c>
      <c r="N129" s="64" t="s">
        <v>16</v>
      </c>
      <c r="O129" s="64" t="s">
        <v>17</v>
      </c>
      <c r="P129" s="64" t="s">
        <v>120</v>
      </c>
      <c r="Q129" s="64" t="s">
        <v>744</v>
      </c>
      <c r="R129" s="64" t="s">
        <v>745</v>
      </c>
      <c r="S129" s="64" t="s">
        <v>746</v>
      </c>
      <c r="T129" s="64" t="s">
        <v>745</v>
      </c>
      <c r="U129" s="64" t="s">
        <v>747</v>
      </c>
      <c r="V129" s="64" t="s">
        <v>748</v>
      </c>
      <c r="W129" s="64" t="s">
        <v>749</v>
      </c>
      <c r="X129" s="64" t="s">
        <v>132</v>
      </c>
    </row>
    <row r="130" spans="1:24">
      <c r="A130" s="64" t="s">
        <v>226</v>
      </c>
      <c r="B130" s="64" t="s">
        <v>227</v>
      </c>
      <c r="C130" s="64" t="s">
        <v>785</v>
      </c>
      <c r="D130" s="65">
        <v>-1266.48</v>
      </c>
      <c r="E130" s="64" t="s">
        <v>118</v>
      </c>
      <c r="F130" s="66">
        <v>202111</v>
      </c>
      <c r="G130" s="67">
        <v>44526</v>
      </c>
      <c r="H130" s="64" t="s">
        <v>119</v>
      </c>
      <c r="I130" s="66">
        <v>11002995</v>
      </c>
      <c r="J130" s="64" t="s">
        <v>0</v>
      </c>
      <c r="K130" s="64" t="s">
        <v>120</v>
      </c>
      <c r="L130" s="64" t="s">
        <v>121</v>
      </c>
      <c r="M130" s="64" t="s">
        <v>122</v>
      </c>
      <c r="N130" s="64" t="s">
        <v>567</v>
      </c>
      <c r="O130" s="64" t="s">
        <v>568</v>
      </c>
      <c r="P130" s="64" t="s">
        <v>120</v>
      </c>
      <c r="Q130" s="64" t="s">
        <v>786</v>
      </c>
      <c r="R130" s="64" t="s">
        <v>787</v>
      </c>
      <c r="S130" s="64" t="s">
        <v>788</v>
      </c>
      <c r="T130" s="64" t="s">
        <v>787</v>
      </c>
      <c r="U130" s="64" t="s">
        <v>747</v>
      </c>
      <c r="V130" s="64" t="s">
        <v>748</v>
      </c>
      <c r="W130" s="64" t="s">
        <v>749</v>
      </c>
      <c r="X130" s="64" t="s">
        <v>132</v>
      </c>
    </row>
    <row r="131" spans="1:24">
      <c r="A131" s="64" t="s">
        <v>226</v>
      </c>
      <c r="B131" s="64" t="s">
        <v>227</v>
      </c>
      <c r="C131" s="64" t="s">
        <v>785</v>
      </c>
      <c r="D131" s="65">
        <v>-1128.81</v>
      </c>
      <c r="E131" s="64" t="s">
        <v>118</v>
      </c>
      <c r="F131" s="66">
        <v>202111</v>
      </c>
      <c r="G131" s="67">
        <v>44526</v>
      </c>
      <c r="H131" s="64" t="s">
        <v>119</v>
      </c>
      <c r="I131" s="66">
        <v>11002995</v>
      </c>
      <c r="J131" s="64" t="s">
        <v>0</v>
      </c>
      <c r="K131" s="64" t="s">
        <v>120</v>
      </c>
      <c r="L131" s="64" t="s">
        <v>121</v>
      </c>
      <c r="M131" s="64" t="s">
        <v>122</v>
      </c>
      <c r="N131" s="64" t="s">
        <v>44</v>
      </c>
      <c r="O131" s="64" t="s">
        <v>45</v>
      </c>
      <c r="P131" s="64" t="s">
        <v>120</v>
      </c>
      <c r="Q131" s="64" t="s">
        <v>766</v>
      </c>
      <c r="R131" s="64" t="s">
        <v>767</v>
      </c>
      <c r="S131" s="64" t="s">
        <v>768</v>
      </c>
      <c r="T131" s="64" t="s">
        <v>767</v>
      </c>
      <c r="U131" s="64" t="s">
        <v>747</v>
      </c>
      <c r="V131" s="64" t="s">
        <v>748</v>
      </c>
      <c r="W131" s="64" t="s">
        <v>749</v>
      </c>
      <c r="X131" s="64" t="s">
        <v>132</v>
      </c>
    </row>
    <row r="132" spans="1:24">
      <c r="A132" s="64" t="s">
        <v>226</v>
      </c>
      <c r="B132" s="64" t="s">
        <v>227</v>
      </c>
      <c r="C132" s="64" t="s">
        <v>785</v>
      </c>
      <c r="D132" s="65">
        <v>-1068.3</v>
      </c>
      <c r="E132" s="64" t="s">
        <v>118</v>
      </c>
      <c r="F132" s="66">
        <v>202111</v>
      </c>
      <c r="G132" s="67">
        <v>44526</v>
      </c>
      <c r="H132" s="64" t="s">
        <v>119</v>
      </c>
      <c r="I132" s="66">
        <v>11002995</v>
      </c>
      <c r="J132" s="64" t="s">
        <v>0</v>
      </c>
      <c r="K132" s="64" t="s">
        <v>120</v>
      </c>
      <c r="L132" s="64" t="s">
        <v>121</v>
      </c>
      <c r="M132" s="64" t="s">
        <v>122</v>
      </c>
      <c r="N132" s="64" t="s">
        <v>545</v>
      </c>
      <c r="O132" s="64" t="s">
        <v>546</v>
      </c>
      <c r="P132" s="64" t="s">
        <v>120</v>
      </c>
      <c r="Q132" s="64" t="s">
        <v>786</v>
      </c>
      <c r="R132" s="64" t="s">
        <v>787</v>
      </c>
      <c r="S132" s="64" t="s">
        <v>788</v>
      </c>
      <c r="T132" s="64" t="s">
        <v>787</v>
      </c>
      <c r="U132" s="64" t="s">
        <v>747</v>
      </c>
      <c r="V132" s="64" t="s">
        <v>748</v>
      </c>
      <c r="W132" s="64" t="s">
        <v>749</v>
      </c>
      <c r="X132" s="64" t="s">
        <v>132</v>
      </c>
    </row>
    <row r="133" spans="1:24">
      <c r="A133" s="64" t="s">
        <v>226</v>
      </c>
      <c r="B133" s="64" t="s">
        <v>227</v>
      </c>
      <c r="C133" s="64" t="s">
        <v>785</v>
      </c>
      <c r="D133" s="65">
        <v>-220.68</v>
      </c>
      <c r="E133" s="64" t="s">
        <v>118</v>
      </c>
      <c r="F133" s="66">
        <v>202111</v>
      </c>
      <c r="G133" s="67">
        <v>44526</v>
      </c>
      <c r="H133" s="64" t="s">
        <v>119</v>
      </c>
      <c r="I133" s="66">
        <v>11002995</v>
      </c>
      <c r="J133" s="64" t="s">
        <v>0</v>
      </c>
      <c r="K133" s="64" t="s">
        <v>120</v>
      </c>
      <c r="L133" s="64" t="s">
        <v>121</v>
      </c>
      <c r="M133" s="64" t="s">
        <v>122</v>
      </c>
      <c r="N133" s="64" t="s">
        <v>357</v>
      </c>
      <c r="O133" s="64" t="s">
        <v>358</v>
      </c>
      <c r="P133" s="64" t="s">
        <v>120</v>
      </c>
      <c r="Q133" s="64" t="s">
        <v>744</v>
      </c>
      <c r="R133" s="64" t="s">
        <v>745</v>
      </c>
      <c r="S133" s="64" t="s">
        <v>746</v>
      </c>
      <c r="T133" s="64" t="s">
        <v>745</v>
      </c>
      <c r="U133" s="64" t="s">
        <v>747</v>
      </c>
      <c r="V133" s="64" t="s">
        <v>748</v>
      </c>
      <c r="W133" s="64" t="s">
        <v>749</v>
      </c>
      <c r="X133" s="64" t="s">
        <v>132</v>
      </c>
    </row>
    <row r="134" spans="1:24">
      <c r="A134" s="64" t="s">
        <v>226</v>
      </c>
      <c r="B134" s="64" t="s">
        <v>227</v>
      </c>
      <c r="C134" s="64" t="s">
        <v>785</v>
      </c>
      <c r="D134" s="65">
        <v>-180</v>
      </c>
      <c r="E134" s="64" t="s">
        <v>118</v>
      </c>
      <c r="F134" s="66">
        <v>202111</v>
      </c>
      <c r="G134" s="67">
        <v>44526</v>
      </c>
      <c r="H134" s="64" t="s">
        <v>119</v>
      </c>
      <c r="I134" s="66">
        <v>11002995</v>
      </c>
      <c r="J134" s="64" t="s">
        <v>0</v>
      </c>
      <c r="K134" s="64" t="s">
        <v>120</v>
      </c>
      <c r="L134" s="64" t="s">
        <v>121</v>
      </c>
      <c r="M134" s="64" t="s">
        <v>122</v>
      </c>
      <c r="N134" s="64" t="s">
        <v>36</v>
      </c>
      <c r="O134" s="64" t="s">
        <v>37</v>
      </c>
      <c r="P134" s="64" t="s">
        <v>120</v>
      </c>
      <c r="Q134" s="64" t="s">
        <v>744</v>
      </c>
      <c r="R134" s="64" t="s">
        <v>745</v>
      </c>
      <c r="S134" s="64" t="s">
        <v>746</v>
      </c>
      <c r="T134" s="64" t="s">
        <v>745</v>
      </c>
      <c r="U134" s="64" t="s">
        <v>747</v>
      </c>
      <c r="V134" s="64" t="s">
        <v>748</v>
      </c>
      <c r="W134" s="64" t="s">
        <v>749</v>
      </c>
      <c r="X134" s="64" t="s">
        <v>132</v>
      </c>
    </row>
    <row r="135" spans="1:24">
      <c r="A135" s="64" t="s">
        <v>226</v>
      </c>
      <c r="B135" s="64" t="s">
        <v>227</v>
      </c>
      <c r="C135" s="64" t="s">
        <v>789</v>
      </c>
      <c r="D135" s="65">
        <v>3643.92</v>
      </c>
      <c r="E135" s="64" t="s">
        <v>118</v>
      </c>
      <c r="F135" s="66">
        <v>202111</v>
      </c>
      <c r="G135" s="67">
        <v>44526</v>
      </c>
      <c r="H135" s="64" t="s">
        <v>119</v>
      </c>
      <c r="I135" s="66">
        <v>11003007</v>
      </c>
      <c r="J135" s="64" t="s">
        <v>0</v>
      </c>
      <c r="K135" s="64" t="s">
        <v>120</v>
      </c>
      <c r="L135" s="64" t="s">
        <v>121</v>
      </c>
      <c r="M135" s="64" t="s">
        <v>122</v>
      </c>
      <c r="N135" s="64" t="s">
        <v>689</v>
      </c>
      <c r="O135" s="64" t="s">
        <v>97</v>
      </c>
      <c r="P135" s="64" t="s">
        <v>120</v>
      </c>
      <c r="Q135" s="64" t="s">
        <v>754</v>
      </c>
      <c r="R135" s="64" t="s">
        <v>755</v>
      </c>
      <c r="S135" s="64" t="s">
        <v>756</v>
      </c>
      <c r="T135" s="64" t="s">
        <v>755</v>
      </c>
      <c r="U135" s="64" t="s">
        <v>757</v>
      </c>
      <c r="V135" s="64" t="s">
        <v>758</v>
      </c>
      <c r="W135" s="64" t="s">
        <v>749</v>
      </c>
      <c r="X135" s="64" t="s">
        <v>132</v>
      </c>
    </row>
    <row r="136" spans="1:24">
      <c r="A136" s="64" t="s">
        <v>226</v>
      </c>
      <c r="B136" s="64" t="s">
        <v>227</v>
      </c>
      <c r="C136" s="64" t="s">
        <v>273</v>
      </c>
      <c r="D136" s="65">
        <v>-507</v>
      </c>
      <c r="E136" s="64" t="s">
        <v>118</v>
      </c>
      <c r="F136" s="66">
        <v>202107</v>
      </c>
      <c r="G136" s="67">
        <v>44531</v>
      </c>
      <c r="H136" s="64" t="s">
        <v>209</v>
      </c>
      <c r="I136" s="66">
        <v>11001639</v>
      </c>
      <c r="J136" s="64" t="s">
        <v>0</v>
      </c>
      <c r="K136" s="64" t="s">
        <v>120</v>
      </c>
      <c r="L136" s="64" t="s">
        <v>121</v>
      </c>
      <c r="M136" s="64" t="s">
        <v>122</v>
      </c>
      <c r="N136" s="64" t="s">
        <v>66</v>
      </c>
      <c r="O136" s="64" t="s">
        <v>67</v>
      </c>
      <c r="P136" s="64" t="s">
        <v>120</v>
      </c>
      <c r="Q136" s="64" t="s">
        <v>766</v>
      </c>
      <c r="R136" s="64" t="s">
        <v>767</v>
      </c>
      <c r="S136" s="64" t="s">
        <v>768</v>
      </c>
      <c r="T136" s="64" t="s">
        <v>767</v>
      </c>
      <c r="U136" s="64" t="s">
        <v>747</v>
      </c>
      <c r="V136" s="64" t="s">
        <v>748</v>
      </c>
      <c r="W136" s="64" t="s">
        <v>749</v>
      </c>
      <c r="X136" s="64" t="s">
        <v>132</v>
      </c>
    </row>
    <row r="137" spans="1:24">
      <c r="A137" s="64" t="s">
        <v>226</v>
      </c>
      <c r="B137" s="64" t="s">
        <v>227</v>
      </c>
      <c r="C137" s="64" t="s">
        <v>274</v>
      </c>
      <c r="D137" s="65">
        <v>-320</v>
      </c>
      <c r="E137" s="64" t="s">
        <v>118</v>
      </c>
      <c r="F137" s="66">
        <v>202107</v>
      </c>
      <c r="G137" s="67">
        <v>44531</v>
      </c>
      <c r="H137" s="64" t="s">
        <v>209</v>
      </c>
      <c r="I137" s="66">
        <v>11001639</v>
      </c>
      <c r="J137" s="64" t="s">
        <v>0</v>
      </c>
      <c r="K137" s="64" t="s">
        <v>120</v>
      </c>
      <c r="L137" s="64" t="s">
        <v>121</v>
      </c>
      <c r="M137" s="64" t="s">
        <v>122</v>
      </c>
      <c r="N137" s="64" t="s">
        <v>60</v>
      </c>
      <c r="O137" s="64" t="s">
        <v>220</v>
      </c>
      <c r="P137" s="64" t="s">
        <v>120</v>
      </c>
      <c r="Q137" s="64" t="s">
        <v>766</v>
      </c>
      <c r="R137" s="64" t="s">
        <v>767</v>
      </c>
      <c r="S137" s="64" t="s">
        <v>768</v>
      </c>
      <c r="T137" s="64" t="s">
        <v>767</v>
      </c>
      <c r="U137" s="64" t="s">
        <v>747</v>
      </c>
      <c r="V137" s="64" t="s">
        <v>748</v>
      </c>
      <c r="W137" s="64" t="s">
        <v>749</v>
      </c>
      <c r="X137" s="64" t="s">
        <v>132</v>
      </c>
    </row>
    <row r="138" spans="1:24">
      <c r="A138" s="64" t="s">
        <v>226</v>
      </c>
      <c r="B138" s="64" t="s">
        <v>227</v>
      </c>
      <c r="C138" s="64" t="s">
        <v>275</v>
      </c>
      <c r="D138" s="65">
        <v>-184</v>
      </c>
      <c r="E138" s="64" t="s">
        <v>118</v>
      </c>
      <c r="F138" s="66">
        <v>202107</v>
      </c>
      <c r="G138" s="67">
        <v>44531</v>
      </c>
      <c r="H138" s="64" t="s">
        <v>209</v>
      </c>
      <c r="I138" s="66">
        <v>11001639</v>
      </c>
      <c r="J138" s="64" t="s">
        <v>0</v>
      </c>
      <c r="K138" s="64" t="s">
        <v>120</v>
      </c>
      <c r="L138" s="64" t="s">
        <v>121</v>
      </c>
      <c r="M138" s="64" t="s">
        <v>122</v>
      </c>
      <c r="N138" s="64" t="s">
        <v>68</v>
      </c>
      <c r="O138" s="64" t="s">
        <v>69</v>
      </c>
      <c r="P138" s="64" t="s">
        <v>120</v>
      </c>
      <c r="Q138" s="64" t="s">
        <v>766</v>
      </c>
      <c r="R138" s="64" t="s">
        <v>767</v>
      </c>
      <c r="S138" s="64" t="s">
        <v>768</v>
      </c>
      <c r="T138" s="64" t="s">
        <v>767</v>
      </c>
      <c r="U138" s="64" t="s">
        <v>747</v>
      </c>
      <c r="V138" s="64" t="s">
        <v>748</v>
      </c>
      <c r="W138" s="64" t="s">
        <v>749</v>
      </c>
      <c r="X138" s="64" t="s">
        <v>132</v>
      </c>
    </row>
    <row r="139" spans="1:24">
      <c r="A139" s="64" t="s">
        <v>226</v>
      </c>
      <c r="B139" s="64" t="s">
        <v>227</v>
      </c>
      <c r="C139" s="64" t="s">
        <v>276</v>
      </c>
      <c r="D139" s="65">
        <v>-40</v>
      </c>
      <c r="E139" s="64" t="s">
        <v>118</v>
      </c>
      <c r="F139" s="66">
        <v>202112</v>
      </c>
      <c r="G139" s="67">
        <v>44532</v>
      </c>
      <c r="H139" s="64" t="s">
        <v>209</v>
      </c>
      <c r="I139" s="66">
        <v>11001624</v>
      </c>
      <c r="J139" s="64" t="s">
        <v>0</v>
      </c>
      <c r="K139" s="64" t="s">
        <v>120</v>
      </c>
      <c r="L139" s="64" t="s">
        <v>121</v>
      </c>
      <c r="M139" s="64" t="s">
        <v>122</v>
      </c>
      <c r="N139" s="64" t="s">
        <v>60</v>
      </c>
      <c r="O139" s="64" t="s">
        <v>220</v>
      </c>
      <c r="P139" s="64" t="s">
        <v>120</v>
      </c>
      <c r="Q139" s="64" t="s">
        <v>766</v>
      </c>
      <c r="R139" s="64" t="s">
        <v>767</v>
      </c>
      <c r="S139" s="64" t="s">
        <v>768</v>
      </c>
      <c r="T139" s="64" t="s">
        <v>767</v>
      </c>
      <c r="U139" s="64" t="s">
        <v>747</v>
      </c>
      <c r="V139" s="64" t="s">
        <v>748</v>
      </c>
      <c r="W139" s="64" t="s">
        <v>749</v>
      </c>
      <c r="X139" s="64" t="s">
        <v>132</v>
      </c>
    </row>
    <row r="140" spans="1:24">
      <c r="A140" s="64" t="s">
        <v>226</v>
      </c>
      <c r="B140" s="64" t="s">
        <v>227</v>
      </c>
      <c r="C140" s="64" t="s">
        <v>218</v>
      </c>
      <c r="D140" s="65">
        <v>184</v>
      </c>
      <c r="E140" s="64" t="s">
        <v>118</v>
      </c>
      <c r="F140" s="66">
        <v>202112</v>
      </c>
      <c r="G140" s="67">
        <v>44533</v>
      </c>
      <c r="H140" s="64" t="s">
        <v>209</v>
      </c>
      <c r="I140" s="66">
        <v>11001647</v>
      </c>
      <c r="J140" s="64" t="s">
        <v>0</v>
      </c>
      <c r="K140" s="64" t="s">
        <v>120</v>
      </c>
      <c r="L140" s="64" t="s">
        <v>121</v>
      </c>
      <c r="M140" s="64" t="s">
        <v>122</v>
      </c>
      <c r="N140" s="64" t="s">
        <v>68</v>
      </c>
      <c r="O140" s="64" t="s">
        <v>69</v>
      </c>
      <c r="P140" s="64" t="s">
        <v>120</v>
      </c>
      <c r="Q140" s="64" t="s">
        <v>766</v>
      </c>
      <c r="R140" s="64" t="s">
        <v>767</v>
      </c>
      <c r="S140" s="64" t="s">
        <v>768</v>
      </c>
      <c r="T140" s="64" t="s">
        <v>767</v>
      </c>
      <c r="U140" s="64" t="s">
        <v>747</v>
      </c>
      <c r="V140" s="64" t="s">
        <v>748</v>
      </c>
      <c r="W140" s="64" t="s">
        <v>749</v>
      </c>
      <c r="X140" s="64" t="s">
        <v>132</v>
      </c>
    </row>
    <row r="141" spans="1:24">
      <c r="A141" s="64" t="s">
        <v>226</v>
      </c>
      <c r="B141" s="64" t="s">
        <v>227</v>
      </c>
      <c r="C141" s="64" t="s">
        <v>277</v>
      </c>
      <c r="D141" s="65">
        <v>320</v>
      </c>
      <c r="E141" s="64" t="s">
        <v>118</v>
      </c>
      <c r="F141" s="66">
        <v>202112</v>
      </c>
      <c r="G141" s="67">
        <v>44533</v>
      </c>
      <c r="H141" s="64" t="s">
        <v>209</v>
      </c>
      <c r="I141" s="66">
        <v>11001647</v>
      </c>
      <c r="J141" s="64" t="s">
        <v>0</v>
      </c>
      <c r="K141" s="64" t="s">
        <v>120</v>
      </c>
      <c r="L141" s="64" t="s">
        <v>121</v>
      </c>
      <c r="M141" s="64" t="s">
        <v>122</v>
      </c>
      <c r="N141" s="64" t="s">
        <v>60</v>
      </c>
      <c r="O141" s="64" t="s">
        <v>220</v>
      </c>
      <c r="P141" s="64" t="s">
        <v>120</v>
      </c>
      <c r="Q141" s="64" t="s">
        <v>766</v>
      </c>
      <c r="R141" s="64" t="s">
        <v>767</v>
      </c>
      <c r="S141" s="64" t="s">
        <v>768</v>
      </c>
      <c r="T141" s="64" t="s">
        <v>767</v>
      </c>
      <c r="U141" s="64" t="s">
        <v>747</v>
      </c>
      <c r="V141" s="64" t="s">
        <v>748</v>
      </c>
      <c r="W141" s="64" t="s">
        <v>749</v>
      </c>
      <c r="X141" s="64" t="s">
        <v>132</v>
      </c>
    </row>
    <row r="142" spans="1:24">
      <c r="A142" s="64" t="s">
        <v>226</v>
      </c>
      <c r="B142" s="64" t="s">
        <v>227</v>
      </c>
      <c r="C142" s="64" t="s">
        <v>278</v>
      </c>
      <c r="D142" s="65">
        <v>507</v>
      </c>
      <c r="E142" s="64" t="s">
        <v>118</v>
      </c>
      <c r="F142" s="66">
        <v>202112</v>
      </c>
      <c r="G142" s="67">
        <v>44533</v>
      </c>
      <c r="H142" s="64" t="s">
        <v>209</v>
      </c>
      <c r="I142" s="66">
        <v>11001647</v>
      </c>
      <c r="J142" s="64" t="s">
        <v>0</v>
      </c>
      <c r="K142" s="64" t="s">
        <v>120</v>
      </c>
      <c r="L142" s="64" t="s">
        <v>121</v>
      </c>
      <c r="M142" s="64" t="s">
        <v>122</v>
      </c>
      <c r="N142" s="64" t="s">
        <v>66</v>
      </c>
      <c r="O142" s="64" t="s">
        <v>67</v>
      </c>
      <c r="P142" s="64" t="s">
        <v>120</v>
      </c>
      <c r="Q142" s="64" t="s">
        <v>766</v>
      </c>
      <c r="R142" s="64" t="s">
        <v>767</v>
      </c>
      <c r="S142" s="64" t="s">
        <v>768</v>
      </c>
      <c r="T142" s="64" t="s">
        <v>767</v>
      </c>
      <c r="U142" s="64" t="s">
        <v>747</v>
      </c>
      <c r="V142" s="64" t="s">
        <v>748</v>
      </c>
      <c r="W142" s="64" t="s">
        <v>749</v>
      </c>
      <c r="X142" s="64" t="s">
        <v>132</v>
      </c>
    </row>
    <row r="143" spans="1:24">
      <c r="A143" s="64" t="s">
        <v>226</v>
      </c>
      <c r="B143" s="64" t="s">
        <v>227</v>
      </c>
      <c r="C143" s="64" t="s">
        <v>790</v>
      </c>
      <c r="D143" s="65">
        <v>-475</v>
      </c>
      <c r="E143" s="64" t="s">
        <v>118</v>
      </c>
      <c r="F143" s="66">
        <v>202112</v>
      </c>
      <c r="G143" s="67">
        <v>44559</v>
      </c>
      <c r="H143" s="64" t="s">
        <v>119</v>
      </c>
      <c r="I143" s="66">
        <v>11003035</v>
      </c>
      <c r="J143" s="64" t="s">
        <v>0</v>
      </c>
      <c r="K143" s="64" t="s">
        <v>120</v>
      </c>
      <c r="L143" s="64" t="s">
        <v>121</v>
      </c>
      <c r="M143" s="64" t="s">
        <v>122</v>
      </c>
      <c r="N143" s="64" t="s">
        <v>245</v>
      </c>
      <c r="O143" s="64" t="s">
        <v>246</v>
      </c>
      <c r="P143" s="64" t="s">
        <v>120</v>
      </c>
      <c r="Q143" s="64" t="s">
        <v>778</v>
      </c>
      <c r="R143" s="64" t="s">
        <v>247</v>
      </c>
      <c r="S143" s="64" t="s">
        <v>779</v>
      </c>
      <c r="T143" s="64" t="s">
        <v>247</v>
      </c>
      <c r="U143" s="64" t="s">
        <v>752</v>
      </c>
      <c r="V143" s="64" t="s">
        <v>753</v>
      </c>
      <c r="W143" s="64" t="s">
        <v>749</v>
      </c>
      <c r="X143" s="64" t="s">
        <v>132</v>
      </c>
    </row>
    <row r="144" spans="1:24">
      <c r="A144" s="64" t="s">
        <v>226</v>
      </c>
      <c r="B144" s="64" t="s">
        <v>227</v>
      </c>
      <c r="C144" s="64" t="s">
        <v>791</v>
      </c>
      <c r="D144" s="65">
        <v>-380</v>
      </c>
      <c r="E144" s="64" t="s">
        <v>118</v>
      </c>
      <c r="F144" s="66">
        <v>202112</v>
      </c>
      <c r="G144" s="67">
        <v>44559</v>
      </c>
      <c r="H144" s="64" t="s">
        <v>119</v>
      </c>
      <c r="I144" s="66">
        <v>11003035</v>
      </c>
      <c r="J144" s="64" t="s">
        <v>0</v>
      </c>
      <c r="K144" s="64" t="s">
        <v>120</v>
      </c>
      <c r="L144" s="64" t="s">
        <v>121</v>
      </c>
      <c r="M144" s="64" t="s">
        <v>122</v>
      </c>
      <c r="N144" s="64" t="s">
        <v>245</v>
      </c>
      <c r="O144" s="64" t="s">
        <v>246</v>
      </c>
      <c r="P144" s="64" t="s">
        <v>120</v>
      </c>
      <c r="Q144" s="64" t="s">
        <v>778</v>
      </c>
      <c r="R144" s="64" t="s">
        <v>247</v>
      </c>
      <c r="S144" s="64" t="s">
        <v>779</v>
      </c>
      <c r="T144" s="64" t="s">
        <v>247</v>
      </c>
      <c r="U144" s="64" t="s">
        <v>752</v>
      </c>
      <c r="V144" s="64" t="s">
        <v>753</v>
      </c>
      <c r="W144" s="64" t="s">
        <v>749</v>
      </c>
      <c r="X144" s="64" t="s">
        <v>132</v>
      </c>
    </row>
    <row r="145" spans="1:24">
      <c r="A145" s="64" t="s">
        <v>226</v>
      </c>
      <c r="B145" s="64" t="s">
        <v>227</v>
      </c>
      <c r="C145" s="64" t="s">
        <v>792</v>
      </c>
      <c r="D145" s="65">
        <v>-350</v>
      </c>
      <c r="E145" s="64" t="s">
        <v>118</v>
      </c>
      <c r="F145" s="66">
        <v>202112</v>
      </c>
      <c r="G145" s="67">
        <v>44559</v>
      </c>
      <c r="H145" s="64" t="s">
        <v>119</v>
      </c>
      <c r="I145" s="66">
        <v>11003035</v>
      </c>
      <c r="J145" s="64" t="s">
        <v>0</v>
      </c>
      <c r="K145" s="64" t="s">
        <v>120</v>
      </c>
      <c r="L145" s="64" t="s">
        <v>121</v>
      </c>
      <c r="M145" s="64" t="s">
        <v>122</v>
      </c>
      <c r="N145" s="64" t="s">
        <v>245</v>
      </c>
      <c r="O145" s="64" t="s">
        <v>246</v>
      </c>
      <c r="P145" s="64" t="s">
        <v>120</v>
      </c>
      <c r="Q145" s="64" t="s">
        <v>778</v>
      </c>
      <c r="R145" s="64" t="s">
        <v>247</v>
      </c>
      <c r="S145" s="64" t="s">
        <v>779</v>
      </c>
      <c r="T145" s="64" t="s">
        <v>247</v>
      </c>
      <c r="U145" s="64" t="s">
        <v>752</v>
      </c>
      <c r="V145" s="64" t="s">
        <v>753</v>
      </c>
      <c r="W145" s="64" t="s">
        <v>749</v>
      </c>
      <c r="X145" s="64" t="s">
        <v>132</v>
      </c>
    </row>
    <row r="146" spans="1:24">
      <c r="A146" s="64" t="s">
        <v>226</v>
      </c>
      <c r="B146" s="64" t="s">
        <v>227</v>
      </c>
      <c r="C146" s="64" t="s">
        <v>793</v>
      </c>
      <c r="D146" s="65">
        <v>350</v>
      </c>
      <c r="E146" s="64" t="s">
        <v>118</v>
      </c>
      <c r="F146" s="66">
        <v>202112</v>
      </c>
      <c r="G146" s="67">
        <v>44559</v>
      </c>
      <c r="H146" s="64" t="s">
        <v>119</v>
      </c>
      <c r="I146" s="66">
        <v>11003035</v>
      </c>
      <c r="J146" s="64" t="s">
        <v>0</v>
      </c>
      <c r="K146" s="64" t="s">
        <v>120</v>
      </c>
      <c r="L146" s="64" t="s">
        <v>121</v>
      </c>
      <c r="M146" s="64" t="s">
        <v>122</v>
      </c>
      <c r="N146" s="64" t="s">
        <v>60</v>
      </c>
      <c r="O146" s="64" t="s">
        <v>220</v>
      </c>
      <c r="P146" s="64" t="s">
        <v>120</v>
      </c>
      <c r="Q146" s="64" t="s">
        <v>766</v>
      </c>
      <c r="R146" s="64" t="s">
        <v>767</v>
      </c>
      <c r="S146" s="64" t="s">
        <v>768</v>
      </c>
      <c r="T146" s="64" t="s">
        <v>767</v>
      </c>
      <c r="U146" s="64" t="s">
        <v>747</v>
      </c>
      <c r="V146" s="64" t="s">
        <v>748</v>
      </c>
      <c r="W146" s="64" t="s">
        <v>749</v>
      </c>
      <c r="X146" s="64" t="s">
        <v>132</v>
      </c>
    </row>
    <row r="147" spans="1:24">
      <c r="A147" s="64" t="s">
        <v>226</v>
      </c>
      <c r="B147" s="64" t="s">
        <v>227</v>
      </c>
      <c r="C147" s="64" t="s">
        <v>794</v>
      </c>
      <c r="D147" s="65">
        <v>380</v>
      </c>
      <c r="E147" s="64" t="s">
        <v>118</v>
      </c>
      <c r="F147" s="66">
        <v>202112</v>
      </c>
      <c r="G147" s="67">
        <v>44559</v>
      </c>
      <c r="H147" s="64" t="s">
        <v>119</v>
      </c>
      <c r="I147" s="66">
        <v>11003035</v>
      </c>
      <c r="J147" s="64" t="s">
        <v>0</v>
      </c>
      <c r="K147" s="64" t="s">
        <v>120</v>
      </c>
      <c r="L147" s="64" t="s">
        <v>121</v>
      </c>
      <c r="M147" s="64" t="s">
        <v>122</v>
      </c>
      <c r="N147" s="64" t="s">
        <v>60</v>
      </c>
      <c r="O147" s="64" t="s">
        <v>220</v>
      </c>
      <c r="P147" s="64" t="s">
        <v>120</v>
      </c>
      <c r="Q147" s="64" t="s">
        <v>766</v>
      </c>
      <c r="R147" s="64" t="s">
        <v>767</v>
      </c>
      <c r="S147" s="64" t="s">
        <v>768</v>
      </c>
      <c r="T147" s="64" t="s">
        <v>767</v>
      </c>
      <c r="U147" s="64" t="s">
        <v>747</v>
      </c>
      <c r="V147" s="64" t="s">
        <v>748</v>
      </c>
      <c r="W147" s="64" t="s">
        <v>749</v>
      </c>
      <c r="X147" s="64" t="s">
        <v>132</v>
      </c>
    </row>
    <row r="148" spans="1:24">
      <c r="A148" s="64" t="s">
        <v>226</v>
      </c>
      <c r="B148" s="64" t="s">
        <v>227</v>
      </c>
      <c r="C148" s="64" t="s">
        <v>795</v>
      </c>
      <c r="D148" s="65">
        <v>475</v>
      </c>
      <c r="E148" s="64" t="s">
        <v>118</v>
      </c>
      <c r="F148" s="66">
        <v>202112</v>
      </c>
      <c r="G148" s="67">
        <v>44559</v>
      </c>
      <c r="H148" s="64" t="s">
        <v>119</v>
      </c>
      <c r="I148" s="66">
        <v>11003035</v>
      </c>
      <c r="J148" s="64" t="s">
        <v>0</v>
      </c>
      <c r="K148" s="64" t="s">
        <v>120</v>
      </c>
      <c r="L148" s="64" t="s">
        <v>121</v>
      </c>
      <c r="M148" s="64" t="s">
        <v>122</v>
      </c>
      <c r="N148" s="64" t="s">
        <v>60</v>
      </c>
      <c r="O148" s="64" t="s">
        <v>220</v>
      </c>
      <c r="P148" s="64" t="s">
        <v>120</v>
      </c>
      <c r="Q148" s="64" t="s">
        <v>766</v>
      </c>
      <c r="R148" s="64" t="s">
        <v>767</v>
      </c>
      <c r="S148" s="64" t="s">
        <v>768</v>
      </c>
      <c r="T148" s="64" t="s">
        <v>767</v>
      </c>
      <c r="U148" s="64" t="s">
        <v>747</v>
      </c>
      <c r="V148" s="64" t="s">
        <v>748</v>
      </c>
      <c r="W148" s="64" t="s">
        <v>749</v>
      </c>
      <c r="X148" s="64" t="s">
        <v>132</v>
      </c>
    </row>
    <row r="149" spans="1:24">
      <c r="A149" s="64" t="s">
        <v>226</v>
      </c>
      <c r="B149" s="64" t="s">
        <v>227</v>
      </c>
      <c r="C149" s="64" t="s">
        <v>796</v>
      </c>
      <c r="D149" s="65">
        <v>-255</v>
      </c>
      <c r="E149" s="64" t="s">
        <v>118</v>
      </c>
      <c r="F149" s="66">
        <v>202112</v>
      </c>
      <c r="G149" s="67">
        <v>44559</v>
      </c>
      <c r="H149" s="64" t="s">
        <v>119</v>
      </c>
      <c r="I149" s="66">
        <v>11003039</v>
      </c>
      <c r="J149" s="64" t="s">
        <v>0</v>
      </c>
      <c r="K149" s="64" t="s">
        <v>120</v>
      </c>
      <c r="L149" s="64" t="s">
        <v>121</v>
      </c>
      <c r="M149" s="64" t="s">
        <v>122</v>
      </c>
      <c r="N149" s="64" t="s">
        <v>418</v>
      </c>
      <c r="O149" s="64" t="s">
        <v>419</v>
      </c>
      <c r="P149" s="64" t="s">
        <v>120</v>
      </c>
      <c r="Q149" s="64" t="s">
        <v>797</v>
      </c>
      <c r="R149" s="64" t="s">
        <v>420</v>
      </c>
      <c r="S149" s="64" t="s">
        <v>798</v>
      </c>
      <c r="T149" s="64" t="s">
        <v>420</v>
      </c>
      <c r="U149" s="64" t="s">
        <v>783</v>
      </c>
      <c r="V149" s="64" t="s">
        <v>784</v>
      </c>
      <c r="W149" s="64" t="s">
        <v>749</v>
      </c>
      <c r="X149" s="64" t="s">
        <v>132</v>
      </c>
    </row>
    <row r="150" spans="1:24">
      <c r="A150" s="64" t="s">
        <v>226</v>
      </c>
      <c r="B150" s="64" t="s">
        <v>227</v>
      </c>
      <c r="C150" s="64" t="s">
        <v>799</v>
      </c>
      <c r="D150" s="65">
        <v>-40</v>
      </c>
      <c r="E150" s="64" t="s">
        <v>118</v>
      </c>
      <c r="F150" s="66">
        <v>202112</v>
      </c>
      <c r="G150" s="67">
        <v>44559</v>
      </c>
      <c r="H150" s="64" t="s">
        <v>119</v>
      </c>
      <c r="I150" s="66">
        <v>11003039</v>
      </c>
      <c r="J150" s="64" t="s">
        <v>0</v>
      </c>
      <c r="K150" s="64" t="s">
        <v>120</v>
      </c>
      <c r="L150" s="64" t="s">
        <v>121</v>
      </c>
      <c r="M150" s="64" t="s">
        <v>122</v>
      </c>
      <c r="N150" s="64" t="s">
        <v>418</v>
      </c>
      <c r="O150" s="64" t="s">
        <v>419</v>
      </c>
      <c r="P150" s="64" t="s">
        <v>120</v>
      </c>
      <c r="Q150" s="64" t="s">
        <v>797</v>
      </c>
      <c r="R150" s="64" t="s">
        <v>420</v>
      </c>
      <c r="S150" s="64" t="s">
        <v>798</v>
      </c>
      <c r="T150" s="64" t="s">
        <v>420</v>
      </c>
      <c r="U150" s="64" t="s">
        <v>783</v>
      </c>
      <c r="V150" s="64" t="s">
        <v>784</v>
      </c>
      <c r="W150" s="64" t="s">
        <v>749</v>
      </c>
      <c r="X150" s="64" t="s">
        <v>132</v>
      </c>
    </row>
    <row r="151" spans="1:24">
      <c r="A151" s="64" t="s">
        <v>226</v>
      </c>
      <c r="B151" s="64" t="s">
        <v>227</v>
      </c>
      <c r="C151" s="64" t="s">
        <v>800</v>
      </c>
      <c r="D151" s="65">
        <v>40</v>
      </c>
      <c r="E151" s="64" t="s">
        <v>118</v>
      </c>
      <c r="F151" s="66">
        <v>202112</v>
      </c>
      <c r="G151" s="67">
        <v>44559</v>
      </c>
      <c r="H151" s="64" t="s">
        <v>119</v>
      </c>
      <c r="I151" s="66">
        <v>11003039</v>
      </c>
      <c r="J151" s="64" t="s">
        <v>0</v>
      </c>
      <c r="K151" s="64" t="s">
        <v>120</v>
      </c>
      <c r="L151" s="64" t="s">
        <v>121</v>
      </c>
      <c r="M151" s="64" t="s">
        <v>122</v>
      </c>
      <c r="N151" s="64" t="s">
        <v>58</v>
      </c>
      <c r="O151" s="64" t="s">
        <v>59</v>
      </c>
      <c r="P151" s="64" t="s">
        <v>120</v>
      </c>
      <c r="Q151" s="64" t="s">
        <v>766</v>
      </c>
      <c r="R151" s="64" t="s">
        <v>767</v>
      </c>
      <c r="S151" s="64" t="s">
        <v>768</v>
      </c>
      <c r="T151" s="64" t="s">
        <v>767</v>
      </c>
      <c r="U151" s="64" t="s">
        <v>747</v>
      </c>
      <c r="V151" s="64" t="s">
        <v>748</v>
      </c>
      <c r="W151" s="64" t="s">
        <v>749</v>
      </c>
      <c r="X151" s="64" t="s">
        <v>132</v>
      </c>
    </row>
    <row r="152" spans="1:24">
      <c r="A152" s="64" t="s">
        <v>226</v>
      </c>
      <c r="B152" s="64" t="s">
        <v>227</v>
      </c>
      <c r="C152" s="64" t="s">
        <v>801</v>
      </c>
      <c r="D152" s="65">
        <v>255</v>
      </c>
      <c r="E152" s="64" t="s">
        <v>118</v>
      </c>
      <c r="F152" s="66">
        <v>202112</v>
      </c>
      <c r="G152" s="67">
        <v>44559</v>
      </c>
      <c r="H152" s="64" t="s">
        <v>119</v>
      </c>
      <c r="I152" s="66">
        <v>11003039</v>
      </c>
      <c r="J152" s="64" t="s">
        <v>0</v>
      </c>
      <c r="K152" s="64" t="s">
        <v>120</v>
      </c>
      <c r="L152" s="64" t="s">
        <v>121</v>
      </c>
      <c r="M152" s="64" t="s">
        <v>122</v>
      </c>
      <c r="N152" s="64" t="s">
        <v>58</v>
      </c>
      <c r="O152" s="64" t="s">
        <v>59</v>
      </c>
      <c r="P152" s="64" t="s">
        <v>120</v>
      </c>
      <c r="Q152" s="64" t="s">
        <v>766</v>
      </c>
      <c r="R152" s="64" t="s">
        <v>767</v>
      </c>
      <c r="S152" s="64" t="s">
        <v>768</v>
      </c>
      <c r="T152" s="64" t="s">
        <v>767</v>
      </c>
      <c r="U152" s="64" t="s">
        <v>747</v>
      </c>
      <c r="V152" s="64" t="s">
        <v>748</v>
      </c>
      <c r="W152" s="64" t="s">
        <v>749</v>
      </c>
      <c r="X152" s="64" t="s">
        <v>132</v>
      </c>
    </row>
    <row r="153" spans="1:24">
      <c r="A153" s="64" t="s">
        <v>226</v>
      </c>
      <c r="B153" s="64" t="s">
        <v>227</v>
      </c>
      <c r="C153" s="64" t="s">
        <v>279</v>
      </c>
      <c r="D153" s="65">
        <v>2542.9699999999998</v>
      </c>
      <c r="E153" s="64" t="s">
        <v>118</v>
      </c>
      <c r="F153" s="66">
        <v>202112</v>
      </c>
      <c r="G153" s="67">
        <v>44559</v>
      </c>
      <c r="H153" s="64" t="s">
        <v>125</v>
      </c>
      <c r="I153" s="66">
        <v>50000343</v>
      </c>
      <c r="J153" s="64" t="s">
        <v>0</v>
      </c>
      <c r="K153" s="64" t="s">
        <v>120</v>
      </c>
      <c r="L153" s="64" t="s">
        <v>121</v>
      </c>
      <c r="M153" s="64" t="s">
        <v>122</v>
      </c>
      <c r="N153" s="64" t="s">
        <v>130</v>
      </c>
      <c r="O153" s="64" t="s">
        <v>131</v>
      </c>
      <c r="P153" s="64" t="s">
        <v>120</v>
      </c>
      <c r="Q153" s="64" t="s">
        <v>744</v>
      </c>
      <c r="R153" s="64" t="s">
        <v>745</v>
      </c>
      <c r="S153" s="64" t="s">
        <v>746</v>
      </c>
      <c r="T153" s="64" t="s">
        <v>745</v>
      </c>
      <c r="U153" s="64" t="s">
        <v>747</v>
      </c>
      <c r="V153" s="64" t="s">
        <v>748</v>
      </c>
      <c r="W153" s="64" t="s">
        <v>749</v>
      </c>
      <c r="X153" s="64" t="s">
        <v>132</v>
      </c>
    </row>
    <row r="154" spans="1:24">
      <c r="A154" s="64" t="s">
        <v>226</v>
      </c>
      <c r="B154" s="64" t="s">
        <v>227</v>
      </c>
      <c r="C154" s="64" t="s">
        <v>280</v>
      </c>
      <c r="D154" s="65">
        <v>600</v>
      </c>
      <c r="E154" s="64" t="s">
        <v>118</v>
      </c>
      <c r="F154" s="66">
        <v>202201</v>
      </c>
      <c r="G154" s="67">
        <v>44568</v>
      </c>
      <c r="H154" s="64" t="s">
        <v>209</v>
      </c>
      <c r="I154" s="66">
        <v>11001754</v>
      </c>
      <c r="J154" s="64" t="s">
        <v>0</v>
      </c>
      <c r="K154" s="64" t="s">
        <v>120</v>
      </c>
      <c r="L154" s="64" t="s">
        <v>121</v>
      </c>
      <c r="M154" s="64" t="s">
        <v>122</v>
      </c>
      <c r="N154" s="64" t="s">
        <v>16</v>
      </c>
      <c r="O154" s="64" t="s">
        <v>17</v>
      </c>
      <c r="P154" s="64" t="s">
        <v>120</v>
      </c>
      <c r="Q154" s="64" t="s">
        <v>744</v>
      </c>
      <c r="R154" s="64" t="s">
        <v>745</v>
      </c>
      <c r="S154" s="64" t="s">
        <v>746</v>
      </c>
      <c r="T154" s="64" t="s">
        <v>745</v>
      </c>
      <c r="U154" s="64" t="s">
        <v>747</v>
      </c>
      <c r="V154" s="64" t="s">
        <v>748</v>
      </c>
      <c r="W154" s="64" t="s">
        <v>749</v>
      </c>
      <c r="X154" s="64" t="s">
        <v>132</v>
      </c>
    </row>
    <row r="155" spans="1:24">
      <c r="A155" s="64" t="s">
        <v>226</v>
      </c>
      <c r="B155" s="64" t="s">
        <v>227</v>
      </c>
      <c r="C155" s="64" t="s">
        <v>281</v>
      </c>
      <c r="D155" s="65">
        <v>58</v>
      </c>
      <c r="E155" s="64" t="s">
        <v>118</v>
      </c>
      <c r="F155" s="66">
        <v>202201</v>
      </c>
      <c r="G155" s="67">
        <v>44568</v>
      </c>
      <c r="H155" s="64" t="s">
        <v>209</v>
      </c>
      <c r="I155" s="66">
        <v>11001755</v>
      </c>
      <c r="J155" s="64" t="s">
        <v>0</v>
      </c>
      <c r="K155" s="64" t="s">
        <v>120</v>
      </c>
      <c r="L155" s="64" t="s">
        <v>121</v>
      </c>
      <c r="M155" s="64" t="s">
        <v>122</v>
      </c>
      <c r="N155" s="64" t="s">
        <v>60</v>
      </c>
      <c r="O155" s="64" t="s">
        <v>220</v>
      </c>
      <c r="P155" s="64" t="s">
        <v>120</v>
      </c>
      <c r="Q155" s="64" t="s">
        <v>766</v>
      </c>
      <c r="R155" s="64" t="s">
        <v>767</v>
      </c>
      <c r="S155" s="64" t="s">
        <v>768</v>
      </c>
      <c r="T155" s="64" t="s">
        <v>767</v>
      </c>
      <c r="U155" s="64" t="s">
        <v>747</v>
      </c>
      <c r="V155" s="64" t="s">
        <v>748</v>
      </c>
      <c r="W155" s="64" t="s">
        <v>749</v>
      </c>
      <c r="X155" s="64" t="s">
        <v>132</v>
      </c>
    </row>
    <row r="156" spans="1:24">
      <c r="A156" s="64" t="s">
        <v>226</v>
      </c>
      <c r="B156" s="64" t="s">
        <v>227</v>
      </c>
      <c r="C156" s="64" t="s">
        <v>282</v>
      </c>
      <c r="D156" s="65">
        <v>1320</v>
      </c>
      <c r="E156" s="64" t="s">
        <v>118</v>
      </c>
      <c r="F156" s="66">
        <v>202201</v>
      </c>
      <c r="G156" s="67">
        <v>44568</v>
      </c>
      <c r="H156" s="64" t="s">
        <v>209</v>
      </c>
      <c r="I156" s="66">
        <v>11001755</v>
      </c>
      <c r="J156" s="64" t="s">
        <v>0</v>
      </c>
      <c r="K156" s="64" t="s">
        <v>120</v>
      </c>
      <c r="L156" s="64" t="s">
        <v>121</v>
      </c>
      <c r="M156" s="64" t="s">
        <v>122</v>
      </c>
      <c r="N156" s="64" t="s">
        <v>60</v>
      </c>
      <c r="O156" s="64" t="s">
        <v>220</v>
      </c>
      <c r="P156" s="64" t="s">
        <v>120</v>
      </c>
      <c r="Q156" s="64" t="s">
        <v>766</v>
      </c>
      <c r="R156" s="64" t="s">
        <v>767</v>
      </c>
      <c r="S156" s="64" t="s">
        <v>768</v>
      </c>
      <c r="T156" s="64" t="s">
        <v>767</v>
      </c>
      <c r="U156" s="64" t="s">
        <v>747</v>
      </c>
      <c r="V156" s="64" t="s">
        <v>748</v>
      </c>
      <c r="W156" s="64" t="s">
        <v>749</v>
      </c>
      <c r="X156" s="64" t="s">
        <v>132</v>
      </c>
    </row>
    <row r="157" spans="1:24">
      <c r="A157" s="64" t="s">
        <v>226</v>
      </c>
      <c r="B157" s="64" t="s">
        <v>227</v>
      </c>
      <c r="C157" s="64" t="s">
        <v>283</v>
      </c>
      <c r="D157" s="65">
        <v>-80</v>
      </c>
      <c r="E157" s="64" t="s">
        <v>118</v>
      </c>
      <c r="F157" s="66">
        <v>202201</v>
      </c>
      <c r="G157" s="67">
        <v>44575</v>
      </c>
      <c r="H157" s="64" t="s">
        <v>209</v>
      </c>
      <c r="I157" s="66">
        <v>11001793</v>
      </c>
      <c r="J157" s="64" t="s">
        <v>0</v>
      </c>
      <c r="K157" s="64" t="s">
        <v>120</v>
      </c>
      <c r="L157" s="64" t="s">
        <v>121</v>
      </c>
      <c r="M157" s="64" t="s">
        <v>122</v>
      </c>
      <c r="N157" s="64" t="s">
        <v>74</v>
      </c>
      <c r="O157" s="64" t="s">
        <v>75</v>
      </c>
      <c r="P157" s="64" t="s">
        <v>120</v>
      </c>
      <c r="Q157" s="64" t="s">
        <v>766</v>
      </c>
      <c r="R157" s="64" t="s">
        <v>767</v>
      </c>
      <c r="S157" s="64" t="s">
        <v>768</v>
      </c>
      <c r="T157" s="64" t="s">
        <v>767</v>
      </c>
      <c r="U157" s="64" t="s">
        <v>747</v>
      </c>
      <c r="V157" s="64" t="s">
        <v>748</v>
      </c>
      <c r="W157" s="64" t="s">
        <v>749</v>
      </c>
      <c r="X157" s="64" t="s">
        <v>132</v>
      </c>
    </row>
    <row r="158" spans="1:24">
      <c r="A158" s="64" t="s">
        <v>226</v>
      </c>
      <c r="B158" s="64" t="s">
        <v>227</v>
      </c>
      <c r="C158" s="64" t="s">
        <v>284</v>
      </c>
      <c r="D158" s="65">
        <v>505</v>
      </c>
      <c r="E158" s="64" t="s">
        <v>118</v>
      </c>
      <c r="F158" s="66">
        <v>202201</v>
      </c>
      <c r="G158" s="67">
        <v>44582</v>
      </c>
      <c r="H158" s="64" t="s">
        <v>172</v>
      </c>
      <c r="I158" s="66">
        <v>11001790</v>
      </c>
      <c r="J158" s="64" t="s">
        <v>0</v>
      </c>
      <c r="K158" s="64" t="s">
        <v>120</v>
      </c>
      <c r="L158" s="64" t="s">
        <v>121</v>
      </c>
      <c r="M158" s="64" t="s">
        <v>122</v>
      </c>
      <c r="N158" s="64" t="s">
        <v>68</v>
      </c>
      <c r="O158" s="64" t="s">
        <v>69</v>
      </c>
      <c r="P158" s="64" t="s">
        <v>120</v>
      </c>
      <c r="Q158" s="64" t="s">
        <v>766</v>
      </c>
      <c r="R158" s="64" t="s">
        <v>767</v>
      </c>
      <c r="S158" s="64" t="s">
        <v>768</v>
      </c>
      <c r="T158" s="64" t="s">
        <v>767</v>
      </c>
      <c r="U158" s="64" t="s">
        <v>747</v>
      </c>
      <c r="V158" s="64" t="s">
        <v>748</v>
      </c>
      <c r="W158" s="64" t="s">
        <v>749</v>
      </c>
      <c r="X158" s="64" t="s">
        <v>132</v>
      </c>
    </row>
    <row r="159" spans="1:24">
      <c r="A159" s="64" t="s">
        <v>226</v>
      </c>
      <c r="B159" s="64" t="s">
        <v>227</v>
      </c>
      <c r="C159" s="64" t="s">
        <v>285</v>
      </c>
      <c r="D159" s="65">
        <v>240</v>
      </c>
      <c r="E159" s="64" t="s">
        <v>118</v>
      </c>
      <c r="F159" s="66">
        <v>202201</v>
      </c>
      <c r="G159" s="67">
        <v>44586</v>
      </c>
      <c r="H159" s="64" t="s">
        <v>209</v>
      </c>
      <c r="I159" s="66">
        <v>11001764</v>
      </c>
      <c r="J159" s="64" t="s">
        <v>0</v>
      </c>
      <c r="K159" s="64" t="s">
        <v>120</v>
      </c>
      <c r="L159" s="64" t="s">
        <v>121</v>
      </c>
      <c r="M159" s="64" t="s">
        <v>122</v>
      </c>
      <c r="N159" s="64" t="s">
        <v>68</v>
      </c>
      <c r="O159" s="64" t="s">
        <v>69</v>
      </c>
      <c r="P159" s="64" t="s">
        <v>120</v>
      </c>
      <c r="Q159" s="64" t="s">
        <v>766</v>
      </c>
      <c r="R159" s="64" t="s">
        <v>767</v>
      </c>
      <c r="S159" s="64" t="s">
        <v>768</v>
      </c>
      <c r="T159" s="64" t="s">
        <v>767</v>
      </c>
      <c r="U159" s="64" t="s">
        <v>747</v>
      </c>
      <c r="V159" s="64" t="s">
        <v>748</v>
      </c>
      <c r="W159" s="64" t="s">
        <v>749</v>
      </c>
      <c r="X159" s="64" t="s">
        <v>132</v>
      </c>
    </row>
    <row r="160" spans="1:24">
      <c r="A160" s="64" t="s">
        <v>226</v>
      </c>
      <c r="B160" s="64" t="s">
        <v>227</v>
      </c>
      <c r="C160" s="64" t="s">
        <v>286</v>
      </c>
      <c r="D160" s="65">
        <v>20</v>
      </c>
      <c r="E160" s="64" t="s">
        <v>118</v>
      </c>
      <c r="F160" s="66">
        <v>202201</v>
      </c>
      <c r="G160" s="67">
        <v>44588</v>
      </c>
      <c r="H160" s="64" t="s">
        <v>209</v>
      </c>
      <c r="I160" s="66">
        <v>11001775</v>
      </c>
      <c r="J160" s="64" t="s">
        <v>0</v>
      </c>
      <c r="K160" s="64" t="s">
        <v>120</v>
      </c>
      <c r="L160" s="64" t="s">
        <v>121</v>
      </c>
      <c r="M160" s="64" t="s">
        <v>122</v>
      </c>
      <c r="N160" s="64" t="s">
        <v>68</v>
      </c>
      <c r="O160" s="64" t="s">
        <v>69</v>
      </c>
      <c r="P160" s="64" t="s">
        <v>120</v>
      </c>
      <c r="Q160" s="64" t="s">
        <v>766</v>
      </c>
      <c r="R160" s="64" t="s">
        <v>767</v>
      </c>
      <c r="S160" s="64" t="s">
        <v>768</v>
      </c>
      <c r="T160" s="64" t="s">
        <v>767</v>
      </c>
      <c r="U160" s="64" t="s">
        <v>747</v>
      </c>
      <c r="V160" s="64" t="s">
        <v>748</v>
      </c>
      <c r="W160" s="64" t="s">
        <v>749</v>
      </c>
      <c r="X160" s="64" t="s">
        <v>132</v>
      </c>
    </row>
    <row r="161" spans="1:24">
      <c r="A161" s="64" t="s">
        <v>226</v>
      </c>
      <c r="B161" s="64" t="s">
        <v>227</v>
      </c>
      <c r="C161" s="64" t="s">
        <v>287</v>
      </c>
      <c r="D161" s="65">
        <v>20</v>
      </c>
      <c r="E161" s="64" t="s">
        <v>118</v>
      </c>
      <c r="F161" s="66">
        <v>202201</v>
      </c>
      <c r="G161" s="67">
        <v>44588</v>
      </c>
      <c r="H161" s="64" t="s">
        <v>209</v>
      </c>
      <c r="I161" s="66">
        <v>11001775</v>
      </c>
      <c r="J161" s="64" t="s">
        <v>0</v>
      </c>
      <c r="K161" s="64" t="s">
        <v>120</v>
      </c>
      <c r="L161" s="64" t="s">
        <v>121</v>
      </c>
      <c r="M161" s="64" t="s">
        <v>122</v>
      </c>
      <c r="N161" s="64" t="s">
        <v>150</v>
      </c>
      <c r="O161" s="64" t="s">
        <v>151</v>
      </c>
      <c r="P161" s="64" t="s">
        <v>120</v>
      </c>
      <c r="Q161" s="64" t="s">
        <v>754</v>
      </c>
      <c r="R161" s="64" t="s">
        <v>755</v>
      </c>
      <c r="S161" s="64" t="s">
        <v>756</v>
      </c>
      <c r="T161" s="64" t="s">
        <v>755</v>
      </c>
      <c r="U161" s="64" t="s">
        <v>757</v>
      </c>
      <c r="V161" s="64" t="s">
        <v>758</v>
      </c>
      <c r="W161" s="64" t="s">
        <v>749</v>
      </c>
      <c r="X161" s="64" t="s">
        <v>132</v>
      </c>
    </row>
    <row r="162" spans="1:24">
      <c r="A162" s="64" t="s">
        <v>226</v>
      </c>
      <c r="B162" s="64" t="s">
        <v>227</v>
      </c>
      <c r="C162" s="64" t="s">
        <v>288</v>
      </c>
      <c r="D162" s="65">
        <v>2480</v>
      </c>
      <c r="E162" s="64" t="s">
        <v>118</v>
      </c>
      <c r="F162" s="66">
        <v>202201</v>
      </c>
      <c r="G162" s="67">
        <v>44588</v>
      </c>
      <c r="H162" s="64" t="s">
        <v>209</v>
      </c>
      <c r="I162" s="66">
        <v>11001775</v>
      </c>
      <c r="J162" s="64" t="s">
        <v>0</v>
      </c>
      <c r="K162" s="64" t="s">
        <v>120</v>
      </c>
      <c r="L162" s="64" t="s">
        <v>121</v>
      </c>
      <c r="M162" s="64" t="s">
        <v>122</v>
      </c>
      <c r="N162" s="64" t="s">
        <v>74</v>
      </c>
      <c r="O162" s="64" t="s">
        <v>75</v>
      </c>
      <c r="P162" s="64" t="s">
        <v>120</v>
      </c>
      <c r="Q162" s="64" t="s">
        <v>766</v>
      </c>
      <c r="R162" s="64" t="s">
        <v>767</v>
      </c>
      <c r="S162" s="64" t="s">
        <v>768</v>
      </c>
      <c r="T162" s="64" t="s">
        <v>767</v>
      </c>
      <c r="U162" s="64" t="s">
        <v>747</v>
      </c>
      <c r="V162" s="64" t="s">
        <v>748</v>
      </c>
      <c r="W162" s="64" t="s">
        <v>749</v>
      </c>
      <c r="X162" s="64" t="s">
        <v>132</v>
      </c>
    </row>
    <row r="163" spans="1:24">
      <c r="A163" s="64" t="s">
        <v>226</v>
      </c>
      <c r="B163" s="64" t="s">
        <v>227</v>
      </c>
      <c r="C163" s="64" t="s">
        <v>289</v>
      </c>
      <c r="D163" s="65">
        <v>10</v>
      </c>
      <c r="E163" s="64" t="s">
        <v>118</v>
      </c>
      <c r="F163" s="66">
        <v>202201</v>
      </c>
      <c r="G163" s="67">
        <v>44591</v>
      </c>
      <c r="H163" s="64" t="s">
        <v>119</v>
      </c>
      <c r="I163" s="66">
        <v>11001893</v>
      </c>
      <c r="J163" s="64" t="s">
        <v>0</v>
      </c>
      <c r="K163" s="64" t="s">
        <v>120</v>
      </c>
      <c r="L163" s="64" t="s">
        <v>121</v>
      </c>
      <c r="M163" s="64" t="s">
        <v>122</v>
      </c>
      <c r="N163" s="64" t="s">
        <v>150</v>
      </c>
      <c r="O163" s="64" t="s">
        <v>151</v>
      </c>
      <c r="P163" s="64" t="s">
        <v>120</v>
      </c>
      <c r="Q163" s="64" t="s">
        <v>754</v>
      </c>
      <c r="R163" s="64" t="s">
        <v>755</v>
      </c>
      <c r="S163" s="64" t="s">
        <v>756</v>
      </c>
      <c r="T163" s="64" t="s">
        <v>755</v>
      </c>
      <c r="U163" s="64" t="s">
        <v>757</v>
      </c>
      <c r="V163" s="64" t="s">
        <v>758</v>
      </c>
      <c r="W163" s="64" t="s">
        <v>749</v>
      </c>
      <c r="X163" s="64" t="s">
        <v>132</v>
      </c>
    </row>
    <row r="164" spans="1:24">
      <c r="A164" s="64" t="s">
        <v>226</v>
      </c>
      <c r="B164" s="64" t="s">
        <v>227</v>
      </c>
      <c r="C164" s="64" t="s">
        <v>290</v>
      </c>
      <c r="D164" s="65">
        <v>400</v>
      </c>
      <c r="E164" s="64" t="s">
        <v>118</v>
      </c>
      <c r="F164" s="66">
        <v>202202</v>
      </c>
      <c r="G164" s="67">
        <v>44600</v>
      </c>
      <c r="H164" s="64" t="s">
        <v>209</v>
      </c>
      <c r="I164" s="66">
        <v>11001896</v>
      </c>
      <c r="J164" s="64" t="s">
        <v>0</v>
      </c>
      <c r="K164" s="64" t="s">
        <v>120</v>
      </c>
      <c r="L164" s="64" t="s">
        <v>121</v>
      </c>
      <c r="M164" s="64" t="s">
        <v>122</v>
      </c>
      <c r="N164" s="64" t="s">
        <v>60</v>
      </c>
      <c r="O164" s="64" t="s">
        <v>220</v>
      </c>
      <c r="P164" s="64" t="s">
        <v>120</v>
      </c>
      <c r="Q164" s="64" t="s">
        <v>766</v>
      </c>
      <c r="R164" s="64" t="s">
        <v>767</v>
      </c>
      <c r="S164" s="64" t="s">
        <v>768</v>
      </c>
      <c r="T164" s="64" t="s">
        <v>767</v>
      </c>
      <c r="U164" s="64" t="s">
        <v>747</v>
      </c>
      <c r="V164" s="64" t="s">
        <v>748</v>
      </c>
      <c r="W164" s="64" t="s">
        <v>749</v>
      </c>
      <c r="X164" s="64" t="s">
        <v>132</v>
      </c>
    </row>
    <row r="165" spans="1:24">
      <c r="A165" s="64" t="s">
        <v>226</v>
      </c>
      <c r="B165" s="64" t="s">
        <v>227</v>
      </c>
      <c r="C165" s="64" t="s">
        <v>291</v>
      </c>
      <c r="D165" s="65">
        <v>880</v>
      </c>
      <c r="E165" s="64" t="s">
        <v>118</v>
      </c>
      <c r="F165" s="66">
        <v>202202</v>
      </c>
      <c r="G165" s="67">
        <v>44600</v>
      </c>
      <c r="H165" s="64" t="s">
        <v>209</v>
      </c>
      <c r="I165" s="66">
        <v>11001896</v>
      </c>
      <c r="J165" s="64" t="s">
        <v>0</v>
      </c>
      <c r="K165" s="64" t="s">
        <v>120</v>
      </c>
      <c r="L165" s="64" t="s">
        <v>121</v>
      </c>
      <c r="M165" s="64" t="s">
        <v>122</v>
      </c>
      <c r="N165" s="64" t="s">
        <v>74</v>
      </c>
      <c r="O165" s="64" t="s">
        <v>75</v>
      </c>
      <c r="P165" s="64" t="s">
        <v>120</v>
      </c>
      <c r="Q165" s="64" t="s">
        <v>766</v>
      </c>
      <c r="R165" s="64" t="s">
        <v>767</v>
      </c>
      <c r="S165" s="64" t="s">
        <v>768</v>
      </c>
      <c r="T165" s="64" t="s">
        <v>767</v>
      </c>
      <c r="U165" s="64" t="s">
        <v>747</v>
      </c>
      <c r="V165" s="64" t="s">
        <v>748</v>
      </c>
      <c r="W165" s="64" t="s">
        <v>749</v>
      </c>
      <c r="X165" s="64" t="s">
        <v>132</v>
      </c>
    </row>
    <row r="166" spans="1:24">
      <c r="A166" s="64" t="s">
        <v>226</v>
      </c>
      <c r="B166" s="64" t="s">
        <v>227</v>
      </c>
      <c r="C166" s="64" t="s">
        <v>292</v>
      </c>
      <c r="D166" s="65">
        <v>880</v>
      </c>
      <c r="E166" s="64" t="s">
        <v>118</v>
      </c>
      <c r="F166" s="66">
        <v>202202</v>
      </c>
      <c r="G166" s="67">
        <v>44600</v>
      </c>
      <c r="H166" s="64" t="s">
        <v>209</v>
      </c>
      <c r="I166" s="66">
        <v>11001896</v>
      </c>
      <c r="J166" s="64" t="s">
        <v>0</v>
      </c>
      <c r="K166" s="64" t="s">
        <v>120</v>
      </c>
      <c r="L166" s="64" t="s">
        <v>121</v>
      </c>
      <c r="M166" s="64" t="s">
        <v>122</v>
      </c>
      <c r="N166" s="64" t="s">
        <v>60</v>
      </c>
      <c r="O166" s="64" t="s">
        <v>220</v>
      </c>
      <c r="P166" s="64" t="s">
        <v>120</v>
      </c>
      <c r="Q166" s="64" t="s">
        <v>766</v>
      </c>
      <c r="R166" s="64" t="s">
        <v>767</v>
      </c>
      <c r="S166" s="64" t="s">
        <v>768</v>
      </c>
      <c r="T166" s="64" t="s">
        <v>767</v>
      </c>
      <c r="U166" s="64" t="s">
        <v>747</v>
      </c>
      <c r="V166" s="64" t="s">
        <v>748</v>
      </c>
      <c r="W166" s="64" t="s">
        <v>749</v>
      </c>
      <c r="X166" s="64" t="s">
        <v>132</v>
      </c>
    </row>
    <row r="167" spans="1:24">
      <c r="A167" s="64" t="s">
        <v>226</v>
      </c>
      <c r="B167" s="64" t="s">
        <v>227</v>
      </c>
      <c r="C167" s="64" t="s">
        <v>293</v>
      </c>
      <c r="D167" s="65">
        <v>1250</v>
      </c>
      <c r="E167" s="64" t="s">
        <v>118</v>
      </c>
      <c r="F167" s="66">
        <v>202202</v>
      </c>
      <c r="G167" s="67">
        <v>44600</v>
      </c>
      <c r="H167" s="64" t="s">
        <v>209</v>
      </c>
      <c r="I167" s="66">
        <v>11001896</v>
      </c>
      <c r="J167" s="64" t="s">
        <v>0</v>
      </c>
      <c r="K167" s="64" t="s">
        <v>120</v>
      </c>
      <c r="L167" s="64" t="s">
        <v>121</v>
      </c>
      <c r="M167" s="64" t="s">
        <v>122</v>
      </c>
      <c r="N167" s="64" t="s">
        <v>74</v>
      </c>
      <c r="O167" s="64" t="s">
        <v>75</v>
      </c>
      <c r="P167" s="64" t="s">
        <v>120</v>
      </c>
      <c r="Q167" s="64" t="s">
        <v>766</v>
      </c>
      <c r="R167" s="64" t="s">
        <v>767</v>
      </c>
      <c r="S167" s="64" t="s">
        <v>768</v>
      </c>
      <c r="T167" s="64" t="s">
        <v>767</v>
      </c>
      <c r="U167" s="64" t="s">
        <v>747</v>
      </c>
      <c r="V167" s="64" t="s">
        <v>748</v>
      </c>
      <c r="W167" s="64" t="s">
        <v>749</v>
      </c>
      <c r="X167" s="64" t="s">
        <v>132</v>
      </c>
    </row>
    <row r="168" spans="1:24">
      <c r="A168" s="64" t="s">
        <v>226</v>
      </c>
      <c r="B168" s="64" t="s">
        <v>227</v>
      </c>
      <c r="C168" s="64" t="s">
        <v>294</v>
      </c>
      <c r="D168" s="65">
        <v>1322.84</v>
      </c>
      <c r="E168" s="64" t="s">
        <v>118</v>
      </c>
      <c r="F168" s="66">
        <v>202202</v>
      </c>
      <c r="G168" s="67">
        <v>44617</v>
      </c>
      <c r="H168" s="64" t="s">
        <v>125</v>
      </c>
      <c r="I168" s="66">
        <v>50000401</v>
      </c>
      <c r="J168" s="64" t="s">
        <v>0</v>
      </c>
      <c r="K168" s="64" t="s">
        <v>120</v>
      </c>
      <c r="L168" s="64" t="s">
        <v>121</v>
      </c>
      <c r="M168" s="64" t="s">
        <v>122</v>
      </c>
      <c r="N168" s="64" t="s">
        <v>295</v>
      </c>
      <c r="O168" s="64" t="s">
        <v>296</v>
      </c>
      <c r="P168" s="64" t="s">
        <v>120</v>
      </c>
      <c r="Q168" s="64" t="s">
        <v>766</v>
      </c>
      <c r="R168" s="64" t="s">
        <v>767</v>
      </c>
      <c r="S168" s="64" t="s">
        <v>768</v>
      </c>
      <c r="T168" s="64" t="s">
        <v>767</v>
      </c>
      <c r="U168" s="64" t="s">
        <v>747</v>
      </c>
      <c r="V168" s="64" t="s">
        <v>748</v>
      </c>
      <c r="W168" s="64" t="s">
        <v>749</v>
      </c>
      <c r="X168" s="64" t="s">
        <v>132</v>
      </c>
    </row>
    <row r="169" spans="1:24">
      <c r="A169" s="64" t="s">
        <v>226</v>
      </c>
      <c r="B169" s="64" t="s">
        <v>227</v>
      </c>
      <c r="C169" s="64" t="s">
        <v>297</v>
      </c>
      <c r="D169" s="65">
        <v>50</v>
      </c>
      <c r="E169" s="64" t="s">
        <v>118</v>
      </c>
      <c r="F169" s="66">
        <v>202203</v>
      </c>
      <c r="G169" s="67">
        <v>44621</v>
      </c>
      <c r="H169" s="64" t="s">
        <v>209</v>
      </c>
      <c r="I169" s="66">
        <v>11001986</v>
      </c>
      <c r="J169" s="64" t="s">
        <v>0</v>
      </c>
      <c r="K169" s="64" t="s">
        <v>120</v>
      </c>
      <c r="L169" s="64" t="s">
        <v>121</v>
      </c>
      <c r="M169" s="64" t="s">
        <v>122</v>
      </c>
      <c r="N169" s="64" t="s">
        <v>68</v>
      </c>
      <c r="O169" s="64" t="s">
        <v>69</v>
      </c>
      <c r="P169" s="64" t="s">
        <v>120</v>
      </c>
      <c r="Q169" s="64" t="s">
        <v>766</v>
      </c>
      <c r="R169" s="64" t="s">
        <v>767</v>
      </c>
      <c r="S169" s="64" t="s">
        <v>768</v>
      </c>
      <c r="T169" s="64" t="s">
        <v>767</v>
      </c>
      <c r="U169" s="64" t="s">
        <v>747</v>
      </c>
      <c r="V169" s="64" t="s">
        <v>748</v>
      </c>
      <c r="W169" s="64" t="s">
        <v>749</v>
      </c>
      <c r="X169" s="64" t="s">
        <v>132</v>
      </c>
    </row>
    <row r="170" spans="1:24">
      <c r="A170" s="64" t="s">
        <v>226</v>
      </c>
      <c r="B170" s="64" t="s">
        <v>227</v>
      </c>
      <c r="C170" s="64" t="s">
        <v>298</v>
      </c>
      <c r="D170" s="65">
        <v>250</v>
      </c>
      <c r="E170" s="64" t="s">
        <v>118</v>
      </c>
      <c r="F170" s="66">
        <v>202203</v>
      </c>
      <c r="G170" s="67">
        <v>44621</v>
      </c>
      <c r="H170" s="64" t="s">
        <v>209</v>
      </c>
      <c r="I170" s="66">
        <v>11001986</v>
      </c>
      <c r="J170" s="64" t="s">
        <v>0</v>
      </c>
      <c r="K170" s="64" t="s">
        <v>120</v>
      </c>
      <c r="L170" s="64" t="s">
        <v>121</v>
      </c>
      <c r="M170" s="64" t="s">
        <v>122</v>
      </c>
      <c r="N170" s="64" t="s">
        <v>268</v>
      </c>
      <c r="O170" s="64" t="s">
        <v>269</v>
      </c>
      <c r="P170" s="64" t="s">
        <v>120</v>
      </c>
      <c r="Q170" s="64" t="s">
        <v>754</v>
      </c>
      <c r="R170" s="64" t="s">
        <v>755</v>
      </c>
      <c r="S170" s="64" t="s">
        <v>756</v>
      </c>
      <c r="T170" s="64" t="s">
        <v>755</v>
      </c>
      <c r="U170" s="64" t="s">
        <v>757</v>
      </c>
      <c r="V170" s="64" t="s">
        <v>758</v>
      </c>
      <c r="W170" s="64" t="s">
        <v>749</v>
      </c>
      <c r="X170" s="64" t="s">
        <v>132</v>
      </c>
    </row>
    <row r="171" spans="1:24">
      <c r="A171" s="64" t="s">
        <v>226</v>
      </c>
      <c r="B171" s="64" t="s">
        <v>227</v>
      </c>
      <c r="C171" s="64" t="s">
        <v>299</v>
      </c>
      <c r="D171" s="65">
        <v>280</v>
      </c>
      <c r="E171" s="64" t="s">
        <v>118</v>
      </c>
      <c r="F171" s="66">
        <v>202203</v>
      </c>
      <c r="G171" s="67">
        <v>44621</v>
      </c>
      <c r="H171" s="64" t="s">
        <v>209</v>
      </c>
      <c r="I171" s="66">
        <v>11001986</v>
      </c>
      <c r="J171" s="64" t="s">
        <v>0</v>
      </c>
      <c r="K171" s="64" t="s">
        <v>120</v>
      </c>
      <c r="L171" s="64" t="s">
        <v>121</v>
      </c>
      <c r="M171" s="64" t="s">
        <v>122</v>
      </c>
      <c r="N171" s="64" t="s">
        <v>60</v>
      </c>
      <c r="O171" s="64" t="s">
        <v>220</v>
      </c>
      <c r="P171" s="64" t="s">
        <v>120</v>
      </c>
      <c r="Q171" s="64" t="s">
        <v>766</v>
      </c>
      <c r="R171" s="64" t="s">
        <v>767</v>
      </c>
      <c r="S171" s="64" t="s">
        <v>768</v>
      </c>
      <c r="T171" s="64" t="s">
        <v>767</v>
      </c>
      <c r="U171" s="64" t="s">
        <v>747</v>
      </c>
      <c r="V171" s="64" t="s">
        <v>748</v>
      </c>
      <c r="W171" s="64" t="s">
        <v>749</v>
      </c>
      <c r="X171" s="64" t="s">
        <v>132</v>
      </c>
    </row>
    <row r="172" spans="1:24">
      <c r="A172" s="64" t="s">
        <v>226</v>
      </c>
      <c r="B172" s="64" t="s">
        <v>227</v>
      </c>
      <c r="C172" s="64" t="s">
        <v>300</v>
      </c>
      <c r="D172" s="65">
        <v>400</v>
      </c>
      <c r="E172" s="64" t="s">
        <v>118</v>
      </c>
      <c r="F172" s="66">
        <v>202203</v>
      </c>
      <c r="G172" s="67">
        <v>44621</v>
      </c>
      <c r="H172" s="64" t="s">
        <v>209</v>
      </c>
      <c r="I172" s="66">
        <v>11001986</v>
      </c>
      <c r="J172" s="64" t="s">
        <v>0</v>
      </c>
      <c r="K172" s="64" t="s">
        <v>120</v>
      </c>
      <c r="L172" s="64" t="s">
        <v>121</v>
      </c>
      <c r="M172" s="64" t="s">
        <v>122</v>
      </c>
      <c r="N172" s="64" t="s">
        <v>60</v>
      </c>
      <c r="O172" s="64" t="s">
        <v>220</v>
      </c>
      <c r="P172" s="64" t="s">
        <v>120</v>
      </c>
      <c r="Q172" s="64" t="s">
        <v>766</v>
      </c>
      <c r="R172" s="64" t="s">
        <v>767</v>
      </c>
      <c r="S172" s="64" t="s">
        <v>768</v>
      </c>
      <c r="T172" s="64" t="s">
        <v>767</v>
      </c>
      <c r="U172" s="64" t="s">
        <v>747</v>
      </c>
      <c r="V172" s="64" t="s">
        <v>748</v>
      </c>
      <c r="W172" s="64" t="s">
        <v>749</v>
      </c>
      <c r="X172" s="64" t="s">
        <v>132</v>
      </c>
    </row>
    <row r="173" spans="1:24">
      <c r="A173" s="64" t="s">
        <v>226</v>
      </c>
      <c r="B173" s="64" t="s">
        <v>227</v>
      </c>
      <c r="C173" s="64" t="s">
        <v>301</v>
      </c>
      <c r="D173" s="65">
        <v>460</v>
      </c>
      <c r="E173" s="64" t="s">
        <v>118</v>
      </c>
      <c r="F173" s="66">
        <v>202203</v>
      </c>
      <c r="G173" s="67">
        <v>44621</v>
      </c>
      <c r="H173" s="64" t="s">
        <v>209</v>
      </c>
      <c r="I173" s="66">
        <v>11001986</v>
      </c>
      <c r="J173" s="64" t="s">
        <v>0</v>
      </c>
      <c r="K173" s="64" t="s">
        <v>120</v>
      </c>
      <c r="L173" s="64" t="s">
        <v>121</v>
      </c>
      <c r="M173" s="64" t="s">
        <v>122</v>
      </c>
      <c r="N173" s="64" t="s">
        <v>60</v>
      </c>
      <c r="O173" s="64" t="s">
        <v>220</v>
      </c>
      <c r="P173" s="64" t="s">
        <v>120</v>
      </c>
      <c r="Q173" s="64" t="s">
        <v>766</v>
      </c>
      <c r="R173" s="64" t="s">
        <v>767</v>
      </c>
      <c r="S173" s="64" t="s">
        <v>768</v>
      </c>
      <c r="T173" s="64" t="s">
        <v>767</v>
      </c>
      <c r="U173" s="64" t="s">
        <v>747</v>
      </c>
      <c r="V173" s="64" t="s">
        <v>748</v>
      </c>
      <c r="W173" s="64" t="s">
        <v>749</v>
      </c>
      <c r="X173" s="64" t="s">
        <v>132</v>
      </c>
    </row>
    <row r="174" spans="1:24">
      <c r="A174" s="64" t="s">
        <v>226</v>
      </c>
      <c r="B174" s="64" t="s">
        <v>227</v>
      </c>
      <c r="C174" s="64" t="s">
        <v>302</v>
      </c>
      <c r="D174" s="65">
        <v>480</v>
      </c>
      <c r="E174" s="64" t="s">
        <v>118</v>
      </c>
      <c r="F174" s="66">
        <v>202203</v>
      </c>
      <c r="G174" s="67">
        <v>44621</v>
      </c>
      <c r="H174" s="64" t="s">
        <v>209</v>
      </c>
      <c r="I174" s="66">
        <v>11001986</v>
      </c>
      <c r="J174" s="64" t="s">
        <v>0</v>
      </c>
      <c r="K174" s="64" t="s">
        <v>120</v>
      </c>
      <c r="L174" s="64" t="s">
        <v>121</v>
      </c>
      <c r="M174" s="64" t="s">
        <v>122</v>
      </c>
      <c r="N174" s="64" t="s">
        <v>66</v>
      </c>
      <c r="O174" s="64" t="s">
        <v>67</v>
      </c>
      <c r="P174" s="64" t="s">
        <v>120</v>
      </c>
      <c r="Q174" s="64" t="s">
        <v>766</v>
      </c>
      <c r="R174" s="64" t="s">
        <v>767</v>
      </c>
      <c r="S174" s="64" t="s">
        <v>768</v>
      </c>
      <c r="T174" s="64" t="s">
        <v>767</v>
      </c>
      <c r="U174" s="64" t="s">
        <v>747</v>
      </c>
      <c r="V174" s="64" t="s">
        <v>748</v>
      </c>
      <c r="W174" s="64" t="s">
        <v>749</v>
      </c>
      <c r="X174" s="64" t="s">
        <v>132</v>
      </c>
    </row>
    <row r="175" spans="1:24">
      <c r="A175" s="64" t="s">
        <v>226</v>
      </c>
      <c r="B175" s="64" t="s">
        <v>227</v>
      </c>
      <c r="C175" s="64" t="s">
        <v>303</v>
      </c>
      <c r="D175" s="65">
        <v>670</v>
      </c>
      <c r="E175" s="64" t="s">
        <v>118</v>
      </c>
      <c r="F175" s="66">
        <v>202203</v>
      </c>
      <c r="G175" s="67">
        <v>44621</v>
      </c>
      <c r="H175" s="64" t="s">
        <v>209</v>
      </c>
      <c r="I175" s="66">
        <v>11001986</v>
      </c>
      <c r="J175" s="64" t="s">
        <v>0</v>
      </c>
      <c r="K175" s="64" t="s">
        <v>120</v>
      </c>
      <c r="L175" s="64" t="s">
        <v>121</v>
      </c>
      <c r="M175" s="64" t="s">
        <v>122</v>
      </c>
      <c r="N175" s="64" t="s">
        <v>66</v>
      </c>
      <c r="O175" s="64" t="s">
        <v>67</v>
      </c>
      <c r="P175" s="64" t="s">
        <v>120</v>
      </c>
      <c r="Q175" s="64" t="s">
        <v>766</v>
      </c>
      <c r="R175" s="64" t="s">
        <v>767</v>
      </c>
      <c r="S175" s="64" t="s">
        <v>768</v>
      </c>
      <c r="T175" s="64" t="s">
        <v>767</v>
      </c>
      <c r="U175" s="64" t="s">
        <v>747</v>
      </c>
      <c r="V175" s="64" t="s">
        <v>748</v>
      </c>
      <c r="W175" s="64" t="s">
        <v>749</v>
      </c>
      <c r="X175" s="64" t="s">
        <v>132</v>
      </c>
    </row>
    <row r="176" spans="1:24">
      <c r="A176" s="64" t="s">
        <v>226</v>
      </c>
      <c r="B176" s="64" t="s">
        <v>227</v>
      </c>
      <c r="C176" s="64" t="s">
        <v>304</v>
      </c>
      <c r="D176" s="65">
        <v>725</v>
      </c>
      <c r="E176" s="64" t="s">
        <v>118</v>
      </c>
      <c r="F176" s="66">
        <v>202203</v>
      </c>
      <c r="G176" s="67">
        <v>44621</v>
      </c>
      <c r="H176" s="64" t="s">
        <v>209</v>
      </c>
      <c r="I176" s="66">
        <v>11001986</v>
      </c>
      <c r="J176" s="64" t="s">
        <v>0</v>
      </c>
      <c r="K176" s="64" t="s">
        <v>120</v>
      </c>
      <c r="L176" s="64" t="s">
        <v>121</v>
      </c>
      <c r="M176" s="64" t="s">
        <v>122</v>
      </c>
      <c r="N176" s="64" t="s">
        <v>60</v>
      </c>
      <c r="O176" s="64" t="s">
        <v>220</v>
      </c>
      <c r="P176" s="64" t="s">
        <v>120</v>
      </c>
      <c r="Q176" s="64" t="s">
        <v>766</v>
      </c>
      <c r="R176" s="64" t="s">
        <v>767</v>
      </c>
      <c r="S176" s="64" t="s">
        <v>768</v>
      </c>
      <c r="T176" s="64" t="s">
        <v>767</v>
      </c>
      <c r="U176" s="64" t="s">
        <v>747</v>
      </c>
      <c r="V176" s="64" t="s">
        <v>748</v>
      </c>
      <c r="W176" s="64" t="s">
        <v>749</v>
      </c>
      <c r="X176" s="64" t="s">
        <v>132</v>
      </c>
    </row>
    <row r="177" spans="1:24">
      <c r="A177" s="64" t="s">
        <v>226</v>
      </c>
      <c r="B177" s="64" t="s">
        <v>227</v>
      </c>
      <c r="C177" s="64" t="s">
        <v>305</v>
      </c>
      <c r="D177" s="65">
        <v>880</v>
      </c>
      <c r="E177" s="64" t="s">
        <v>118</v>
      </c>
      <c r="F177" s="66">
        <v>202203</v>
      </c>
      <c r="G177" s="67">
        <v>44621</v>
      </c>
      <c r="H177" s="64" t="s">
        <v>209</v>
      </c>
      <c r="I177" s="66">
        <v>11001986</v>
      </c>
      <c r="J177" s="64" t="s">
        <v>0</v>
      </c>
      <c r="K177" s="64" t="s">
        <v>120</v>
      </c>
      <c r="L177" s="64" t="s">
        <v>121</v>
      </c>
      <c r="M177" s="64" t="s">
        <v>122</v>
      </c>
      <c r="N177" s="64" t="s">
        <v>212</v>
      </c>
      <c r="O177" s="64" t="s">
        <v>213</v>
      </c>
      <c r="P177" s="64" t="s">
        <v>120</v>
      </c>
      <c r="Q177" s="64" t="s">
        <v>766</v>
      </c>
      <c r="R177" s="64" t="s">
        <v>767</v>
      </c>
      <c r="S177" s="64" t="s">
        <v>768</v>
      </c>
      <c r="T177" s="64" t="s">
        <v>767</v>
      </c>
      <c r="U177" s="64" t="s">
        <v>747</v>
      </c>
      <c r="V177" s="64" t="s">
        <v>748</v>
      </c>
      <c r="W177" s="64" t="s">
        <v>749</v>
      </c>
      <c r="X177" s="64" t="s">
        <v>132</v>
      </c>
    </row>
    <row r="178" spans="1:24">
      <c r="A178" s="64" t="s">
        <v>226</v>
      </c>
      <c r="B178" s="64" t="s">
        <v>227</v>
      </c>
      <c r="C178" s="64" t="s">
        <v>306</v>
      </c>
      <c r="D178" s="65">
        <v>980</v>
      </c>
      <c r="E178" s="64" t="s">
        <v>118</v>
      </c>
      <c r="F178" s="66">
        <v>202203</v>
      </c>
      <c r="G178" s="67">
        <v>44621</v>
      </c>
      <c r="H178" s="64" t="s">
        <v>209</v>
      </c>
      <c r="I178" s="66">
        <v>11001986</v>
      </c>
      <c r="J178" s="64" t="s">
        <v>0</v>
      </c>
      <c r="K178" s="64" t="s">
        <v>120</v>
      </c>
      <c r="L178" s="64" t="s">
        <v>121</v>
      </c>
      <c r="M178" s="64" t="s">
        <v>122</v>
      </c>
      <c r="N178" s="64" t="s">
        <v>66</v>
      </c>
      <c r="O178" s="64" t="s">
        <v>67</v>
      </c>
      <c r="P178" s="64" t="s">
        <v>120</v>
      </c>
      <c r="Q178" s="64" t="s">
        <v>766</v>
      </c>
      <c r="R178" s="64" t="s">
        <v>767</v>
      </c>
      <c r="S178" s="64" t="s">
        <v>768</v>
      </c>
      <c r="T178" s="64" t="s">
        <v>767</v>
      </c>
      <c r="U178" s="64" t="s">
        <v>747</v>
      </c>
      <c r="V178" s="64" t="s">
        <v>748</v>
      </c>
      <c r="W178" s="64" t="s">
        <v>749</v>
      </c>
      <c r="X178" s="64" t="s">
        <v>132</v>
      </c>
    </row>
    <row r="179" spans="1:24">
      <c r="A179" s="64" t="s">
        <v>226</v>
      </c>
      <c r="B179" s="64" t="s">
        <v>227</v>
      </c>
      <c r="C179" s="64" t="s">
        <v>307</v>
      </c>
      <c r="D179" s="65">
        <v>1000</v>
      </c>
      <c r="E179" s="64" t="s">
        <v>118</v>
      </c>
      <c r="F179" s="66">
        <v>202203</v>
      </c>
      <c r="G179" s="67">
        <v>44630</v>
      </c>
      <c r="H179" s="64" t="s">
        <v>172</v>
      </c>
      <c r="I179" s="66">
        <v>11001962</v>
      </c>
      <c r="J179" s="64" t="s">
        <v>0</v>
      </c>
      <c r="K179" s="64" t="s">
        <v>120</v>
      </c>
      <c r="L179" s="64" t="s">
        <v>121</v>
      </c>
      <c r="M179" s="64" t="s">
        <v>122</v>
      </c>
      <c r="N179" s="64" t="s">
        <v>60</v>
      </c>
      <c r="O179" s="64" t="s">
        <v>220</v>
      </c>
      <c r="P179" s="64" t="s">
        <v>120</v>
      </c>
      <c r="Q179" s="64" t="s">
        <v>766</v>
      </c>
      <c r="R179" s="64" t="s">
        <v>767</v>
      </c>
      <c r="S179" s="64" t="s">
        <v>768</v>
      </c>
      <c r="T179" s="64" t="s">
        <v>767</v>
      </c>
      <c r="U179" s="64" t="s">
        <v>747</v>
      </c>
      <c r="V179" s="64" t="s">
        <v>748</v>
      </c>
      <c r="W179" s="64" t="s">
        <v>749</v>
      </c>
      <c r="X179" s="64" t="s">
        <v>132</v>
      </c>
    </row>
    <row r="180" spans="1:24">
      <c r="A180" s="64" t="s">
        <v>226</v>
      </c>
      <c r="B180" s="64" t="s">
        <v>227</v>
      </c>
      <c r="C180" s="64" t="s">
        <v>308</v>
      </c>
      <c r="D180" s="65">
        <v>-80</v>
      </c>
      <c r="E180" s="64" t="s">
        <v>118</v>
      </c>
      <c r="F180" s="66">
        <v>202203</v>
      </c>
      <c r="G180" s="67">
        <v>44636</v>
      </c>
      <c r="H180" s="64" t="s">
        <v>209</v>
      </c>
      <c r="I180" s="66">
        <v>11001985</v>
      </c>
      <c r="J180" s="64" t="s">
        <v>0</v>
      </c>
      <c r="K180" s="64" t="s">
        <v>120</v>
      </c>
      <c r="L180" s="64" t="s">
        <v>121</v>
      </c>
      <c r="M180" s="64" t="s">
        <v>122</v>
      </c>
      <c r="N180" s="64" t="s">
        <v>74</v>
      </c>
      <c r="O180" s="64" t="s">
        <v>75</v>
      </c>
      <c r="P180" s="64" t="s">
        <v>120</v>
      </c>
      <c r="Q180" s="64" t="s">
        <v>766</v>
      </c>
      <c r="R180" s="64" t="s">
        <v>767</v>
      </c>
      <c r="S180" s="64" t="s">
        <v>768</v>
      </c>
      <c r="T180" s="64" t="s">
        <v>767</v>
      </c>
      <c r="U180" s="64" t="s">
        <v>747</v>
      </c>
      <c r="V180" s="64" t="s">
        <v>748</v>
      </c>
      <c r="W180" s="64" t="s">
        <v>749</v>
      </c>
      <c r="X180" s="64" t="s">
        <v>132</v>
      </c>
    </row>
    <row r="181" spans="1:24">
      <c r="A181" s="64" t="s">
        <v>226</v>
      </c>
      <c r="B181" s="64" t="s">
        <v>227</v>
      </c>
      <c r="C181" s="64" t="s">
        <v>309</v>
      </c>
      <c r="D181" s="65">
        <v>1461.78</v>
      </c>
      <c r="E181" s="64" t="s">
        <v>118</v>
      </c>
      <c r="F181" s="66">
        <v>202203</v>
      </c>
      <c r="G181" s="67">
        <v>44650</v>
      </c>
      <c r="H181" s="64" t="s">
        <v>119</v>
      </c>
      <c r="I181" s="66">
        <v>11001960</v>
      </c>
      <c r="J181" s="64" t="s">
        <v>0</v>
      </c>
      <c r="K181" s="64" t="s">
        <v>120</v>
      </c>
      <c r="L181" s="64" t="s">
        <v>121</v>
      </c>
      <c r="M181" s="64" t="s">
        <v>122</v>
      </c>
      <c r="N181" s="64" t="s">
        <v>295</v>
      </c>
      <c r="O181" s="64" t="s">
        <v>296</v>
      </c>
      <c r="P181" s="64" t="s">
        <v>120</v>
      </c>
      <c r="Q181" s="64" t="s">
        <v>766</v>
      </c>
      <c r="R181" s="64" t="s">
        <v>767</v>
      </c>
      <c r="S181" s="64" t="s">
        <v>768</v>
      </c>
      <c r="T181" s="64" t="s">
        <v>767</v>
      </c>
      <c r="U181" s="64" t="s">
        <v>747</v>
      </c>
      <c r="V181" s="64" t="s">
        <v>748</v>
      </c>
      <c r="W181" s="64" t="s">
        <v>749</v>
      </c>
      <c r="X181" s="64" t="s">
        <v>132</v>
      </c>
    </row>
    <row r="182" spans="1:24">
      <c r="A182" s="64" t="s">
        <v>226</v>
      </c>
      <c r="B182" s="64" t="s">
        <v>227</v>
      </c>
      <c r="C182" s="64" t="s">
        <v>309</v>
      </c>
      <c r="D182" s="65">
        <v>1461.78</v>
      </c>
      <c r="E182" s="64" t="s">
        <v>118</v>
      </c>
      <c r="F182" s="66">
        <v>202203</v>
      </c>
      <c r="G182" s="67">
        <v>44650</v>
      </c>
      <c r="H182" s="64" t="s">
        <v>125</v>
      </c>
      <c r="I182" s="66">
        <v>50000407</v>
      </c>
      <c r="J182" s="64" t="s">
        <v>0</v>
      </c>
      <c r="K182" s="64" t="s">
        <v>120</v>
      </c>
      <c r="L182" s="64" t="s">
        <v>121</v>
      </c>
      <c r="M182" s="64" t="s">
        <v>122</v>
      </c>
      <c r="N182" s="64" t="s">
        <v>295</v>
      </c>
      <c r="O182" s="64" t="s">
        <v>296</v>
      </c>
      <c r="P182" s="64" t="s">
        <v>120</v>
      </c>
      <c r="Q182" s="64" t="s">
        <v>766</v>
      </c>
      <c r="R182" s="64" t="s">
        <v>767</v>
      </c>
      <c r="S182" s="64" t="s">
        <v>768</v>
      </c>
      <c r="T182" s="64" t="s">
        <v>767</v>
      </c>
      <c r="U182" s="64" t="s">
        <v>747</v>
      </c>
      <c r="V182" s="64" t="s">
        <v>748</v>
      </c>
      <c r="W182" s="64" t="s">
        <v>749</v>
      </c>
      <c r="X182" s="64" t="s">
        <v>132</v>
      </c>
    </row>
    <row r="183" spans="1:24">
      <c r="A183" s="64" t="s">
        <v>226</v>
      </c>
      <c r="B183" s="64" t="s">
        <v>227</v>
      </c>
      <c r="C183" s="64" t="s">
        <v>310</v>
      </c>
      <c r="D183" s="65">
        <v>1461.78</v>
      </c>
      <c r="E183" s="64" t="s">
        <v>118</v>
      </c>
      <c r="F183" s="66">
        <v>202203</v>
      </c>
      <c r="G183" s="67">
        <v>44650</v>
      </c>
      <c r="H183" s="64" t="s">
        <v>125</v>
      </c>
      <c r="I183" s="66">
        <v>50000408</v>
      </c>
      <c r="J183" s="64" t="s">
        <v>0</v>
      </c>
      <c r="K183" s="64" t="s">
        <v>120</v>
      </c>
      <c r="L183" s="64" t="s">
        <v>121</v>
      </c>
      <c r="M183" s="64" t="s">
        <v>122</v>
      </c>
      <c r="N183" s="64" t="s">
        <v>295</v>
      </c>
      <c r="O183" s="64" t="s">
        <v>296</v>
      </c>
      <c r="P183" s="64" t="s">
        <v>120</v>
      </c>
      <c r="Q183" s="64" t="s">
        <v>766</v>
      </c>
      <c r="R183" s="64" t="s">
        <v>767</v>
      </c>
      <c r="S183" s="64" t="s">
        <v>768</v>
      </c>
      <c r="T183" s="64" t="s">
        <v>767</v>
      </c>
      <c r="U183" s="64" t="s">
        <v>747</v>
      </c>
      <c r="V183" s="64" t="s">
        <v>748</v>
      </c>
      <c r="W183" s="64" t="s">
        <v>749</v>
      </c>
      <c r="X183" s="64" t="s">
        <v>132</v>
      </c>
    </row>
    <row r="184" spans="1:24">
      <c r="A184" s="64" t="s">
        <v>226</v>
      </c>
      <c r="B184" s="64" t="s">
        <v>227</v>
      </c>
      <c r="C184" s="64" t="s">
        <v>310</v>
      </c>
      <c r="D184" s="65">
        <v>-1461.78</v>
      </c>
      <c r="E184" s="64" t="s">
        <v>118</v>
      </c>
      <c r="F184" s="66">
        <v>202203</v>
      </c>
      <c r="G184" s="67">
        <v>44650</v>
      </c>
      <c r="H184" s="64" t="s">
        <v>125</v>
      </c>
      <c r="I184" s="66">
        <v>50000409</v>
      </c>
      <c r="J184" s="64" t="s">
        <v>0</v>
      </c>
      <c r="K184" s="64" t="s">
        <v>120</v>
      </c>
      <c r="L184" s="64" t="s">
        <v>121</v>
      </c>
      <c r="M184" s="64" t="s">
        <v>122</v>
      </c>
      <c r="N184" s="64" t="s">
        <v>295</v>
      </c>
      <c r="O184" s="64" t="s">
        <v>296</v>
      </c>
      <c r="P184" s="64" t="s">
        <v>120</v>
      </c>
      <c r="Q184" s="64" t="s">
        <v>766</v>
      </c>
      <c r="R184" s="64" t="s">
        <v>767</v>
      </c>
      <c r="S184" s="64" t="s">
        <v>768</v>
      </c>
      <c r="T184" s="64" t="s">
        <v>767</v>
      </c>
      <c r="U184" s="64" t="s">
        <v>747</v>
      </c>
      <c r="V184" s="64" t="s">
        <v>748</v>
      </c>
      <c r="W184" s="64" t="s">
        <v>749</v>
      </c>
      <c r="X184" s="64" t="s">
        <v>132</v>
      </c>
    </row>
    <row r="185" spans="1:24">
      <c r="A185" s="64" t="s">
        <v>226</v>
      </c>
      <c r="B185" s="64" t="s">
        <v>227</v>
      </c>
      <c r="C185" s="64" t="s">
        <v>310</v>
      </c>
      <c r="D185" s="65">
        <v>-1461.78</v>
      </c>
      <c r="E185" s="64" t="s">
        <v>118</v>
      </c>
      <c r="F185" s="66">
        <v>202203</v>
      </c>
      <c r="G185" s="67">
        <v>44650</v>
      </c>
      <c r="H185" s="64" t="s">
        <v>125</v>
      </c>
      <c r="I185" s="66">
        <v>50000410</v>
      </c>
      <c r="J185" s="64" t="s">
        <v>0</v>
      </c>
      <c r="K185" s="64" t="s">
        <v>120</v>
      </c>
      <c r="L185" s="64" t="s">
        <v>121</v>
      </c>
      <c r="M185" s="64" t="s">
        <v>122</v>
      </c>
      <c r="N185" s="64" t="s">
        <v>295</v>
      </c>
      <c r="O185" s="64" t="s">
        <v>296</v>
      </c>
      <c r="P185" s="64" t="s">
        <v>120</v>
      </c>
      <c r="Q185" s="64" t="s">
        <v>766</v>
      </c>
      <c r="R185" s="64" t="s">
        <v>767</v>
      </c>
      <c r="S185" s="64" t="s">
        <v>768</v>
      </c>
      <c r="T185" s="64" t="s">
        <v>767</v>
      </c>
      <c r="U185" s="64" t="s">
        <v>747</v>
      </c>
      <c r="V185" s="64" t="s">
        <v>748</v>
      </c>
      <c r="W185" s="64" t="s">
        <v>749</v>
      </c>
      <c r="X185" s="64" t="s">
        <v>132</v>
      </c>
    </row>
    <row r="186" spans="1:24">
      <c r="A186" s="64" t="s">
        <v>226</v>
      </c>
      <c r="B186" s="64" t="s">
        <v>227</v>
      </c>
      <c r="C186" s="64" t="s">
        <v>311</v>
      </c>
      <c r="D186" s="65">
        <v>75</v>
      </c>
      <c r="E186" s="64" t="s">
        <v>118</v>
      </c>
      <c r="F186" s="66">
        <v>202204</v>
      </c>
      <c r="G186" s="67">
        <v>44655</v>
      </c>
      <c r="H186" s="64" t="s">
        <v>209</v>
      </c>
      <c r="I186" s="66">
        <v>11002092</v>
      </c>
      <c r="J186" s="64" t="s">
        <v>0</v>
      </c>
      <c r="K186" s="64" t="s">
        <v>120</v>
      </c>
      <c r="L186" s="64" t="s">
        <v>121</v>
      </c>
      <c r="M186" s="64" t="s">
        <v>122</v>
      </c>
      <c r="N186" s="64" t="s">
        <v>295</v>
      </c>
      <c r="O186" s="64" t="s">
        <v>296</v>
      </c>
      <c r="P186" s="64" t="s">
        <v>120</v>
      </c>
      <c r="Q186" s="64" t="s">
        <v>766</v>
      </c>
      <c r="R186" s="64" t="s">
        <v>767</v>
      </c>
      <c r="S186" s="64" t="s">
        <v>768</v>
      </c>
      <c r="T186" s="64" t="s">
        <v>767</v>
      </c>
      <c r="U186" s="64" t="s">
        <v>747</v>
      </c>
      <c r="V186" s="64" t="s">
        <v>748</v>
      </c>
      <c r="W186" s="64" t="s">
        <v>749</v>
      </c>
      <c r="X186" s="64" t="s">
        <v>132</v>
      </c>
    </row>
    <row r="187" spans="1:24">
      <c r="A187" s="64" t="s">
        <v>226</v>
      </c>
      <c r="B187" s="64" t="s">
        <v>227</v>
      </c>
      <c r="C187" s="64" t="s">
        <v>312</v>
      </c>
      <c r="D187" s="65">
        <v>220</v>
      </c>
      <c r="E187" s="64" t="s">
        <v>118</v>
      </c>
      <c r="F187" s="66">
        <v>202204</v>
      </c>
      <c r="G187" s="67">
        <v>44655</v>
      </c>
      <c r="H187" s="64" t="s">
        <v>209</v>
      </c>
      <c r="I187" s="66">
        <v>11002092</v>
      </c>
      <c r="J187" s="64" t="s">
        <v>0</v>
      </c>
      <c r="K187" s="64" t="s">
        <v>120</v>
      </c>
      <c r="L187" s="64" t="s">
        <v>121</v>
      </c>
      <c r="M187" s="64" t="s">
        <v>122</v>
      </c>
      <c r="N187" s="64" t="s">
        <v>70</v>
      </c>
      <c r="O187" s="64" t="s">
        <v>71</v>
      </c>
      <c r="P187" s="64" t="s">
        <v>120</v>
      </c>
      <c r="Q187" s="64" t="s">
        <v>766</v>
      </c>
      <c r="R187" s="64" t="s">
        <v>767</v>
      </c>
      <c r="S187" s="64" t="s">
        <v>768</v>
      </c>
      <c r="T187" s="64" t="s">
        <v>767</v>
      </c>
      <c r="U187" s="64" t="s">
        <v>747</v>
      </c>
      <c r="V187" s="64" t="s">
        <v>748</v>
      </c>
      <c r="W187" s="64" t="s">
        <v>749</v>
      </c>
      <c r="X187" s="64" t="s">
        <v>132</v>
      </c>
    </row>
    <row r="188" spans="1:24">
      <c r="A188" s="64" t="s">
        <v>226</v>
      </c>
      <c r="B188" s="64" t="s">
        <v>227</v>
      </c>
      <c r="C188" s="64" t="s">
        <v>313</v>
      </c>
      <c r="D188" s="65">
        <v>375</v>
      </c>
      <c r="E188" s="64" t="s">
        <v>118</v>
      </c>
      <c r="F188" s="66">
        <v>202204</v>
      </c>
      <c r="G188" s="67">
        <v>44655</v>
      </c>
      <c r="H188" s="64" t="s">
        <v>209</v>
      </c>
      <c r="I188" s="66">
        <v>11002092</v>
      </c>
      <c r="J188" s="64" t="s">
        <v>0</v>
      </c>
      <c r="K188" s="64" t="s">
        <v>120</v>
      </c>
      <c r="L188" s="64" t="s">
        <v>121</v>
      </c>
      <c r="M188" s="64" t="s">
        <v>122</v>
      </c>
      <c r="N188" s="64" t="s">
        <v>66</v>
      </c>
      <c r="O188" s="64" t="s">
        <v>67</v>
      </c>
      <c r="P188" s="64" t="s">
        <v>120</v>
      </c>
      <c r="Q188" s="64" t="s">
        <v>766</v>
      </c>
      <c r="R188" s="64" t="s">
        <v>767</v>
      </c>
      <c r="S188" s="64" t="s">
        <v>768</v>
      </c>
      <c r="T188" s="64" t="s">
        <v>767</v>
      </c>
      <c r="U188" s="64" t="s">
        <v>747</v>
      </c>
      <c r="V188" s="64" t="s">
        <v>748</v>
      </c>
      <c r="W188" s="64" t="s">
        <v>749</v>
      </c>
      <c r="X188" s="64" t="s">
        <v>132</v>
      </c>
    </row>
    <row r="189" spans="1:24">
      <c r="A189" s="64" t="s">
        <v>226</v>
      </c>
      <c r="B189" s="64" t="s">
        <v>227</v>
      </c>
      <c r="C189" s="64" t="s">
        <v>314</v>
      </c>
      <c r="D189" s="65">
        <v>800</v>
      </c>
      <c r="E189" s="64" t="s">
        <v>118</v>
      </c>
      <c r="F189" s="66">
        <v>202204</v>
      </c>
      <c r="G189" s="67">
        <v>44655</v>
      </c>
      <c r="H189" s="64" t="s">
        <v>209</v>
      </c>
      <c r="I189" s="66">
        <v>11002092</v>
      </c>
      <c r="J189" s="64" t="s">
        <v>0</v>
      </c>
      <c r="K189" s="64" t="s">
        <v>120</v>
      </c>
      <c r="L189" s="64" t="s">
        <v>121</v>
      </c>
      <c r="M189" s="64" t="s">
        <v>122</v>
      </c>
      <c r="N189" s="64" t="s">
        <v>66</v>
      </c>
      <c r="O189" s="64" t="s">
        <v>67</v>
      </c>
      <c r="P189" s="64" t="s">
        <v>120</v>
      </c>
      <c r="Q189" s="64" t="s">
        <v>766</v>
      </c>
      <c r="R189" s="64" t="s">
        <v>767</v>
      </c>
      <c r="S189" s="64" t="s">
        <v>768</v>
      </c>
      <c r="T189" s="64" t="s">
        <v>767</v>
      </c>
      <c r="U189" s="64" t="s">
        <v>747</v>
      </c>
      <c r="V189" s="64" t="s">
        <v>748</v>
      </c>
      <c r="W189" s="64" t="s">
        <v>749</v>
      </c>
      <c r="X189" s="64" t="s">
        <v>132</v>
      </c>
    </row>
    <row r="190" spans="1:24">
      <c r="A190" s="64" t="s">
        <v>226</v>
      </c>
      <c r="B190" s="64" t="s">
        <v>227</v>
      </c>
      <c r="C190" s="64" t="s">
        <v>315</v>
      </c>
      <c r="D190" s="65">
        <v>935</v>
      </c>
      <c r="E190" s="64" t="s">
        <v>118</v>
      </c>
      <c r="F190" s="66">
        <v>202204</v>
      </c>
      <c r="G190" s="67">
        <v>44655</v>
      </c>
      <c r="H190" s="64" t="s">
        <v>209</v>
      </c>
      <c r="I190" s="66">
        <v>11002092</v>
      </c>
      <c r="J190" s="64" t="s">
        <v>0</v>
      </c>
      <c r="K190" s="64" t="s">
        <v>120</v>
      </c>
      <c r="L190" s="64" t="s">
        <v>121</v>
      </c>
      <c r="M190" s="64" t="s">
        <v>122</v>
      </c>
      <c r="N190" s="64" t="s">
        <v>16</v>
      </c>
      <c r="O190" s="64" t="s">
        <v>17</v>
      </c>
      <c r="P190" s="64" t="s">
        <v>120</v>
      </c>
      <c r="Q190" s="64" t="s">
        <v>744</v>
      </c>
      <c r="R190" s="64" t="s">
        <v>745</v>
      </c>
      <c r="S190" s="64" t="s">
        <v>746</v>
      </c>
      <c r="T190" s="64" t="s">
        <v>745</v>
      </c>
      <c r="U190" s="64" t="s">
        <v>747</v>
      </c>
      <c r="V190" s="64" t="s">
        <v>748</v>
      </c>
      <c r="W190" s="64" t="s">
        <v>749</v>
      </c>
      <c r="X190" s="64" t="s">
        <v>132</v>
      </c>
    </row>
    <row r="191" spans="1:24">
      <c r="A191" s="64" t="s">
        <v>226</v>
      </c>
      <c r="B191" s="64" t="s">
        <v>227</v>
      </c>
      <c r="C191" s="64" t="s">
        <v>316</v>
      </c>
      <c r="D191" s="65">
        <v>399</v>
      </c>
      <c r="E191" s="64" t="s">
        <v>118</v>
      </c>
      <c r="F191" s="66">
        <v>202204</v>
      </c>
      <c r="G191" s="67">
        <v>44665</v>
      </c>
      <c r="H191" s="64" t="s">
        <v>209</v>
      </c>
      <c r="I191" s="66">
        <v>11002090</v>
      </c>
      <c r="J191" s="64" t="s">
        <v>0</v>
      </c>
      <c r="K191" s="64" t="s">
        <v>120</v>
      </c>
      <c r="L191" s="64" t="s">
        <v>121</v>
      </c>
      <c r="M191" s="64" t="s">
        <v>122</v>
      </c>
      <c r="N191" s="64" t="s">
        <v>68</v>
      </c>
      <c r="O191" s="64" t="s">
        <v>69</v>
      </c>
      <c r="P191" s="64" t="s">
        <v>120</v>
      </c>
      <c r="Q191" s="64" t="s">
        <v>766</v>
      </c>
      <c r="R191" s="64" t="s">
        <v>767</v>
      </c>
      <c r="S191" s="64" t="s">
        <v>768</v>
      </c>
      <c r="T191" s="64" t="s">
        <v>767</v>
      </c>
      <c r="U191" s="64" t="s">
        <v>747</v>
      </c>
      <c r="V191" s="64" t="s">
        <v>748</v>
      </c>
      <c r="W191" s="64" t="s">
        <v>749</v>
      </c>
      <c r="X191" s="64" t="s">
        <v>132</v>
      </c>
    </row>
    <row r="192" spans="1:24">
      <c r="A192" s="64" t="s">
        <v>226</v>
      </c>
      <c r="B192" s="64" t="s">
        <v>227</v>
      </c>
      <c r="C192" s="64" t="s">
        <v>317</v>
      </c>
      <c r="D192" s="65">
        <v>625.1</v>
      </c>
      <c r="E192" s="64" t="s">
        <v>118</v>
      </c>
      <c r="F192" s="66">
        <v>202204</v>
      </c>
      <c r="G192" s="67">
        <v>44665</v>
      </c>
      <c r="H192" s="64" t="s">
        <v>209</v>
      </c>
      <c r="I192" s="66">
        <v>11002090</v>
      </c>
      <c r="J192" s="64" t="s">
        <v>0</v>
      </c>
      <c r="K192" s="64" t="s">
        <v>120</v>
      </c>
      <c r="L192" s="64" t="s">
        <v>121</v>
      </c>
      <c r="M192" s="64" t="s">
        <v>122</v>
      </c>
      <c r="N192" s="64" t="s">
        <v>68</v>
      </c>
      <c r="O192" s="64" t="s">
        <v>69</v>
      </c>
      <c r="P192" s="64" t="s">
        <v>120</v>
      </c>
      <c r="Q192" s="64" t="s">
        <v>766</v>
      </c>
      <c r="R192" s="64" t="s">
        <v>767</v>
      </c>
      <c r="S192" s="64" t="s">
        <v>768</v>
      </c>
      <c r="T192" s="64" t="s">
        <v>767</v>
      </c>
      <c r="U192" s="64" t="s">
        <v>747</v>
      </c>
      <c r="V192" s="64" t="s">
        <v>748</v>
      </c>
      <c r="W192" s="64" t="s">
        <v>749</v>
      </c>
      <c r="X192" s="64" t="s">
        <v>132</v>
      </c>
    </row>
    <row r="193" spans="1:24">
      <c r="A193" s="64" t="s">
        <v>226</v>
      </c>
      <c r="B193" s="64" t="s">
        <v>227</v>
      </c>
      <c r="C193" s="64" t="s">
        <v>318</v>
      </c>
      <c r="D193" s="65">
        <v>-1282.47</v>
      </c>
      <c r="E193" s="64" t="s">
        <v>118</v>
      </c>
      <c r="F193" s="66">
        <v>202204</v>
      </c>
      <c r="G193" s="67">
        <v>44676</v>
      </c>
      <c r="H193" s="64" t="s">
        <v>119</v>
      </c>
      <c r="I193" s="66">
        <v>11002084</v>
      </c>
      <c r="J193" s="64" t="s">
        <v>0</v>
      </c>
      <c r="K193" s="64" t="s">
        <v>120</v>
      </c>
      <c r="L193" s="64" t="s">
        <v>121</v>
      </c>
      <c r="M193" s="64" t="s">
        <v>122</v>
      </c>
      <c r="N193" s="64" t="s">
        <v>295</v>
      </c>
      <c r="O193" s="64" t="s">
        <v>296</v>
      </c>
      <c r="P193" s="64" t="s">
        <v>120</v>
      </c>
      <c r="Q193" s="64" t="s">
        <v>766</v>
      </c>
      <c r="R193" s="64" t="s">
        <v>767</v>
      </c>
      <c r="S193" s="64" t="s">
        <v>768</v>
      </c>
      <c r="T193" s="64" t="s">
        <v>767</v>
      </c>
      <c r="U193" s="64" t="s">
        <v>747</v>
      </c>
      <c r="V193" s="64" t="s">
        <v>748</v>
      </c>
      <c r="W193" s="64" t="s">
        <v>749</v>
      </c>
      <c r="X193" s="64" t="s">
        <v>132</v>
      </c>
    </row>
    <row r="194" spans="1:24">
      <c r="A194" s="64" t="s">
        <v>226</v>
      </c>
      <c r="B194" s="64" t="s">
        <v>227</v>
      </c>
      <c r="C194" s="64" t="s">
        <v>319</v>
      </c>
      <c r="D194" s="65">
        <v>5645</v>
      </c>
      <c r="E194" s="64" t="s">
        <v>118</v>
      </c>
      <c r="F194" s="66">
        <v>202204</v>
      </c>
      <c r="G194" s="67">
        <v>44677</v>
      </c>
      <c r="H194" s="64" t="s">
        <v>209</v>
      </c>
      <c r="I194" s="66">
        <v>11002080</v>
      </c>
      <c r="J194" s="64" t="s">
        <v>0</v>
      </c>
      <c r="K194" s="64" t="s">
        <v>120</v>
      </c>
      <c r="L194" s="64" t="s">
        <v>121</v>
      </c>
      <c r="M194" s="64" t="s">
        <v>122</v>
      </c>
      <c r="N194" s="64" t="s">
        <v>60</v>
      </c>
      <c r="O194" s="64" t="s">
        <v>220</v>
      </c>
      <c r="P194" s="64" t="s">
        <v>120</v>
      </c>
      <c r="Q194" s="64" t="s">
        <v>766</v>
      </c>
      <c r="R194" s="64" t="s">
        <v>767</v>
      </c>
      <c r="S194" s="64" t="s">
        <v>768</v>
      </c>
      <c r="T194" s="64" t="s">
        <v>767</v>
      </c>
      <c r="U194" s="64" t="s">
        <v>747</v>
      </c>
      <c r="V194" s="64" t="s">
        <v>748</v>
      </c>
      <c r="W194" s="64" t="s">
        <v>749</v>
      </c>
      <c r="X194" s="64" t="s">
        <v>132</v>
      </c>
    </row>
    <row r="195" spans="1:24">
      <c r="A195" s="64" t="s">
        <v>226</v>
      </c>
      <c r="B195" s="64" t="s">
        <v>227</v>
      </c>
      <c r="C195" s="64" t="s">
        <v>320</v>
      </c>
      <c r="D195" s="65">
        <v>253.2</v>
      </c>
      <c r="E195" s="64" t="s">
        <v>118</v>
      </c>
      <c r="F195" s="66">
        <v>202204</v>
      </c>
      <c r="G195" s="67">
        <v>44679</v>
      </c>
      <c r="H195" s="64" t="s">
        <v>119</v>
      </c>
      <c r="I195" s="66">
        <v>11002304</v>
      </c>
      <c r="J195" s="64" t="s">
        <v>0</v>
      </c>
      <c r="K195" s="64" t="s">
        <v>120</v>
      </c>
      <c r="L195" s="64" t="s">
        <v>121</v>
      </c>
      <c r="M195" s="64" t="s">
        <v>122</v>
      </c>
      <c r="N195" s="64" t="s">
        <v>64</v>
      </c>
      <c r="O195" s="64" t="s">
        <v>65</v>
      </c>
      <c r="P195" s="64" t="s">
        <v>120</v>
      </c>
      <c r="Q195" s="64" t="s">
        <v>766</v>
      </c>
      <c r="R195" s="64" t="s">
        <v>767</v>
      </c>
      <c r="S195" s="64" t="s">
        <v>768</v>
      </c>
      <c r="T195" s="64" t="s">
        <v>767</v>
      </c>
      <c r="U195" s="64" t="s">
        <v>747</v>
      </c>
      <c r="V195" s="64" t="s">
        <v>748</v>
      </c>
      <c r="W195" s="64" t="s">
        <v>749</v>
      </c>
      <c r="X195" s="64" t="s">
        <v>132</v>
      </c>
    </row>
    <row r="196" spans="1:24">
      <c r="A196" s="64" t="s">
        <v>226</v>
      </c>
      <c r="B196" s="64" t="s">
        <v>227</v>
      </c>
      <c r="C196" s="64" t="s">
        <v>676</v>
      </c>
      <c r="D196" s="65">
        <v>560</v>
      </c>
      <c r="E196" s="64" t="s">
        <v>118</v>
      </c>
      <c r="F196" s="66">
        <v>202204</v>
      </c>
      <c r="G196" s="67">
        <v>44679</v>
      </c>
      <c r="H196" s="64" t="s">
        <v>119</v>
      </c>
      <c r="I196" s="66">
        <v>11002374</v>
      </c>
      <c r="J196" s="64" t="s">
        <v>0</v>
      </c>
      <c r="K196" s="64" t="s">
        <v>120</v>
      </c>
      <c r="L196" s="64" t="s">
        <v>121</v>
      </c>
      <c r="M196" s="64" t="s">
        <v>122</v>
      </c>
      <c r="N196" s="64" t="s">
        <v>545</v>
      </c>
      <c r="O196" s="64" t="s">
        <v>546</v>
      </c>
      <c r="P196" s="64" t="s">
        <v>120</v>
      </c>
      <c r="Q196" s="64" t="s">
        <v>786</v>
      </c>
      <c r="R196" s="64" t="s">
        <v>787</v>
      </c>
      <c r="S196" s="64" t="s">
        <v>788</v>
      </c>
      <c r="T196" s="64" t="s">
        <v>787</v>
      </c>
      <c r="U196" s="64" t="s">
        <v>747</v>
      </c>
      <c r="V196" s="64" t="s">
        <v>748</v>
      </c>
      <c r="W196" s="64" t="s">
        <v>749</v>
      </c>
      <c r="X196" s="64" t="s">
        <v>132</v>
      </c>
    </row>
    <row r="197" spans="1:24">
      <c r="A197" s="64" t="s">
        <v>226</v>
      </c>
      <c r="B197" s="64" t="s">
        <v>227</v>
      </c>
      <c r="C197" s="64" t="s">
        <v>377</v>
      </c>
      <c r="D197" s="65">
        <v>960</v>
      </c>
      <c r="E197" s="64" t="s">
        <v>118</v>
      </c>
      <c r="F197" s="66">
        <v>202204</v>
      </c>
      <c r="G197" s="67">
        <v>44679</v>
      </c>
      <c r="H197" s="64" t="s">
        <v>119</v>
      </c>
      <c r="I197" s="66">
        <v>11002374</v>
      </c>
      <c r="J197" s="64" t="s">
        <v>0</v>
      </c>
      <c r="K197" s="64" t="s">
        <v>120</v>
      </c>
      <c r="L197" s="64" t="s">
        <v>121</v>
      </c>
      <c r="M197" s="64" t="s">
        <v>122</v>
      </c>
      <c r="N197" s="64" t="s">
        <v>18</v>
      </c>
      <c r="O197" s="64" t="s">
        <v>19</v>
      </c>
      <c r="P197" s="64" t="s">
        <v>120</v>
      </c>
      <c r="Q197" s="64" t="s">
        <v>744</v>
      </c>
      <c r="R197" s="64" t="s">
        <v>745</v>
      </c>
      <c r="S197" s="64" t="s">
        <v>746</v>
      </c>
      <c r="T197" s="64" t="s">
        <v>745</v>
      </c>
      <c r="U197" s="64" t="s">
        <v>747</v>
      </c>
      <c r="V197" s="64" t="s">
        <v>748</v>
      </c>
      <c r="W197" s="64" t="s">
        <v>749</v>
      </c>
      <c r="X197" s="64" t="s">
        <v>132</v>
      </c>
    </row>
    <row r="198" spans="1:24">
      <c r="A198" s="64" t="s">
        <v>226</v>
      </c>
      <c r="B198" s="64" t="s">
        <v>227</v>
      </c>
      <c r="C198" s="64" t="s">
        <v>363</v>
      </c>
      <c r="D198" s="65">
        <v>980</v>
      </c>
      <c r="E198" s="64" t="s">
        <v>118</v>
      </c>
      <c r="F198" s="66">
        <v>202204</v>
      </c>
      <c r="G198" s="67">
        <v>44679</v>
      </c>
      <c r="H198" s="64" t="s">
        <v>119</v>
      </c>
      <c r="I198" s="66">
        <v>11002374</v>
      </c>
      <c r="J198" s="64" t="s">
        <v>0</v>
      </c>
      <c r="K198" s="64" t="s">
        <v>120</v>
      </c>
      <c r="L198" s="64" t="s">
        <v>121</v>
      </c>
      <c r="M198" s="64" t="s">
        <v>122</v>
      </c>
      <c r="N198" s="64" t="s">
        <v>40</v>
      </c>
      <c r="O198" s="64" t="s">
        <v>364</v>
      </c>
      <c r="P198" s="64" t="s">
        <v>120</v>
      </c>
      <c r="Q198" s="64" t="s">
        <v>744</v>
      </c>
      <c r="R198" s="64" t="s">
        <v>745</v>
      </c>
      <c r="S198" s="64" t="s">
        <v>746</v>
      </c>
      <c r="T198" s="64" t="s">
        <v>745</v>
      </c>
      <c r="U198" s="64" t="s">
        <v>747</v>
      </c>
      <c r="V198" s="64" t="s">
        <v>748</v>
      </c>
      <c r="W198" s="64" t="s">
        <v>749</v>
      </c>
      <c r="X198" s="64" t="s">
        <v>132</v>
      </c>
    </row>
    <row r="199" spans="1:24">
      <c r="A199" s="64" t="s">
        <v>226</v>
      </c>
      <c r="B199" s="64" t="s">
        <v>227</v>
      </c>
      <c r="C199" s="64" t="s">
        <v>677</v>
      </c>
      <c r="D199" s="65">
        <v>1200</v>
      </c>
      <c r="E199" s="64" t="s">
        <v>118</v>
      </c>
      <c r="F199" s="66">
        <v>202204</v>
      </c>
      <c r="G199" s="67">
        <v>44679</v>
      </c>
      <c r="H199" s="64" t="s">
        <v>119</v>
      </c>
      <c r="I199" s="66">
        <v>11002374</v>
      </c>
      <c r="J199" s="64" t="s">
        <v>0</v>
      </c>
      <c r="K199" s="64" t="s">
        <v>120</v>
      </c>
      <c r="L199" s="64" t="s">
        <v>121</v>
      </c>
      <c r="M199" s="64" t="s">
        <v>122</v>
      </c>
      <c r="N199" s="64" t="s">
        <v>339</v>
      </c>
      <c r="O199" s="64" t="s">
        <v>340</v>
      </c>
      <c r="P199" s="64" t="s">
        <v>120</v>
      </c>
      <c r="Q199" s="64" t="s">
        <v>744</v>
      </c>
      <c r="R199" s="64" t="s">
        <v>745</v>
      </c>
      <c r="S199" s="64" t="s">
        <v>746</v>
      </c>
      <c r="T199" s="64" t="s">
        <v>745</v>
      </c>
      <c r="U199" s="64" t="s">
        <v>747</v>
      </c>
      <c r="V199" s="64" t="s">
        <v>748</v>
      </c>
      <c r="W199" s="64" t="s">
        <v>749</v>
      </c>
      <c r="X199" s="64" t="s">
        <v>132</v>
      </c>
    </row>
    <row r="200" spans="1:24">
      <c r="A200" s="64" t="s">
        <v>226</v>
      </c>
      <c r="B200" s="64" t="s">
        <v>227</v>
      </c>
      <c r="C200" s="64" t="s">
        <v>360</v>
      </c>
      <c r="D200" s="65">
        <v>1265</v>
      </c>
      <c r="E200" s="64" t="s">
        <v>118</v>
      </c>
      <c r="F200" s="66">
        <v>202204</v>
      </c>
      <c r="G200" s="67">
        <v>44679</v>
      </c>
      <c r="H200" s="64" t="s">
        <v>119</v>
      </c>
      <c r="I200" s="66">
        <v>11002374</v>
      </c>
      <c r="J200" s="64" t="s">
        <v>0</v>
      </c>
      <c r="K200" s="64" t="s">
        <v>120</v>
      </c>
      <c r="L200" s="64" t="s">
        <v>121</v>
      </c>
      <c r="M200" s="64" t="s">
        <v>122</v>
      </c>
      <c r="N200" s="64" t="s">
        <v>38</v>
      </c>
      <c r="O200" s="64" t="s">
        <v>39</v>
      </c>
      <c r="P200" s="64" t="s">
        <v>120</v>
      </c>
      <c r="Q200" s="64" t="s">
        <v>744</v>
      </c>
      <c r="R200" s="64" t="s">
        <v>745</v>
      </c>
      <c r="S200" s="64" t="s">
        <v>746</v>
      </c>
      <c r="T200" s="64" t="s">
        <v>745</v>
      </c>
      <c r="U200" s="64" t="s">
        <v>747</v>
      </c>
      <c r="V200" s="64" t="s">
        <v>748</v>
      </c>
      <c r="W200" s="64" t="s">
        <v>749</v>
      </c>
      <c r="X200" s="64" t="s">
        <v>132</v>
      </c>
    </row>
    <row r="201" spans="1:24">
      <c r="A201" s="64" t="s">
        <v>226</v>
      </c>
      <c r="B201" s="64" t="s">
        <v>227</v>
      </c>
      <c r="C201" s="64" t="s">
        <v>678</v>
      </c>
      <c r="D201" s="65">
        <v>1401.33</v>
      </c>
      <c r="E201" s="64" t="s">
        <v>118</v>
      </c>
      <c r="F201" s="66">
        <v>202204</v>
      </c>
      <c r="G201" s="67">
        <v>44679</v>
      </c>
      <c r="H201" s="64" t="s">
        <v>119</v>
      </c>
      <c r="I201" s="66">
        <v>11002374</v>
      </c>
      <c r="J201" s="64" t="s">
        <v>0</v>
      </c>
      <c r="K201" s="64" t="s">
        <v>120</v>
      </c>
      <c r="L201" s="64" t="s">
        <v>121</v>
      </c>
      <c r="M201" s="64" t="s">
        <v>122</v>
      </c>
      <c r="N201" s="64" t="s">
        <v>398</v>
      </c>
      <c r="O201" s="64" t="s">
        <v>399</v>
      </c>
      <c r="P201" s="64" t="s">
        <v>120</v>
      </c>
      <c r="Q201" s="64" t="s">
        <v>802</v>
      </c>
      <c r="R201" s="64" t="s">
        <v>803</v>
      </c>
      <c r="S201" s="64" t="s">
        <v>804</v>
      </c>
      <c r="T201" s="64" t="s">
        <v>803</v>
      </c>
      <c r="U201" s="64" t="s">
        <v>757</v>
      </c>
      <c r="V201" s="64" t="s">
        <v>758</v>
      </c>
      <c r="W201" s="64" t="s">
        <v>749</v>
      </c>
      <c r="X201" s="64" t="s">
        <v>132</v>
      </c>
    </row>
    <row r="202" spans="1:24">
      <c r="A202" s="64" t="s">
        <v>226</v>
      </c>
      <c r="B202" s="64" t="s">
        <v>227</v>
      </c>
      <c r="C202" s="64" t="s">
        <v>379</v>
      </c>
      <c r="D202" s="65">
        <v>4960</v>
      </c>
      <c r="E202" s="64" t="s">
        <v>118</v>
      </c>
      <c r="F202" s="66">
        <v>202204</v>
      </c>
      <c r="G202" s="67">
        <v>44679</v>
      </c>
      <c r="H202" s="64" t="s">
        <v>119</v>
      </c>
      <c r="I202" s="66">
        <v>11002374</v>
      </c>
      <c r="J202" s="64" t="s">
        <v>0</v>
      </c>
      <c r="K202" s="64" t="s">
        <v>120</v>
      </c>
      <c r="L202" s="64" t="s">
        <v>121</v>
      </c>
      <c r="M202" s="64" t="s">
        <v>122</v>
      </c>
      <c r="N202" s="64" t="s">
        <v>26</v>
      </c>
      <c r="O202" s="64" t="s">
        <v>354</v>
      </c>
      <c r="P202" s="64" t="s">
        <v>120</v>
      </c>
      <c r="Q202" s="64" t="s">
        <v>744</v>
      </c>
      <c r="R202" s="64" t="s">
        <v>745</v>
      </c>
      <c r="S202" s="64" t="s">
        <v>746</v>
      </c>
      <c r="T202" s="64" t="s">
        <v>745</v>
      </c>
      <c r="U202" s="64" t="s">
        <v>747</v>
      </c>
      <c r="V202" s="64" t="s">
        <v>748</v>
      </c>
      <c r="W202" s="64" t="s">
        <v>749</v>
      </c>
      <c r="X202" s="64" t="s">
        <v>132</v>
      </c>
    </row>
    <row r="203" spans="1:24">
      <c r="A203" s="64" t="s">
        <v>226</v>
      </c>
      <c r="B203" s="64" t="s">
        <v>227</v>
      </c>
      <c r="C203" s="64" t="s">
        <v>679</v>
      </c>
      <c r="D203" s="65">
        <v>-4960</v>
      </c>
      <c r="E203" s="64" t="s">
        <v>118</v>
      </c>
      <c r="F203" s="66">
        <v>202204</v>
      </c>
      <c r="G203" s="67">
        <v>44679</v>
      </c>
      <c r="H203" s="64" t="s">
        <v>119</v>
      </c>
      <c r="I203" s="66">
        <v>11002375</v>
      </c>
      <c r="J203" s="64" t="s">
        <v>0</v>
      </c>
      <c r="K203" s="64" t="s">
        <v>120</v>
      </c>
      <c r="L203" s="64" t="s">
        <v>121</v>
      </c>
      <c r="M203" s="64" t="s">
        <v>122</v>
      </c>
      <c r="N203" s="64" t="s">
        <v>26</v>
      </c>
      <c r="O203" s="64" t="s">
        <v>354</v>
      </c>
      <c r="P203" s="64" t="s">
        <v>120</v>
      </c>
      <c r="Q203" s="64" t="s">
        <v>744</v>
      </c>
      <c r="R203" s="64" t="s">
        <v>745</v>
      </c>
      <c r="S203" s="64" t="s">
        <v>746</v>
      </c>
      <c r="T203" s="64" t="s">
        <v>745</v>
      </c>
      <c r="U203" s="64" t="s">
        <v>747</v>
      </c>
      <c r="V203" s="64" t="s">
        <v>748</v>
      </c>
      <c r="W203" s="64" t="s">
        <v>749</v>
      </c>
      <c r="X203" s="64" t="s">
        <v>132</v>
      </c>
    </row>
    <row r="204" spans="1:24">
      <c r="A204" s="64" t="s">
        <v>226</v>
      </c>
      <c r="B204" s="64" t="s">
        <v>227</v>
      </c>
      <c r="C204" s="64" t="s">
        <v>679</v>
      </c>
      <c r="D204" s="65">
        <v>-1401.33</v>
      </c>
      <c r="E204" s="64" t="s">
        <v>118</v>
      </c>
      <c r="F204" s="66">
        <v>202204</v>
      </c>
      <c r="G204" s="67">
        <v>44679</v>
      </c>
      <c r="H204" s="64" t="s">
        <v>119</v>
      </c>
      <c r="I204" s="66">
        <v>11002375</v>
      </c>
      <c r="J204" s="64" t="s">
        <v>0</v>
      </c>
      <c r="K204" s="64" t="s">
        <v>120</v>
      </c>
      <c r="L204" s="64" t="s">
        <v>121</v>
      </c>
      <c r="M204" s="64" t="s">
        <v>122</v>
      </c>
      <c r="N204" s="64" t="s">
        <v>398</v>
      </c>
      <c r="O204" s="64" t="s">
        <v>399</v>
      </c>
      <c r="P204" s="64" t="s">
        <v>120</v>
      </c>
      <c r="Q204" s="64" t="s">
        <v>802</v>
      </c>
      <c r="R204" s="64" t="s">
        <v>803</v>
      </c>
      <c r="S204" s="64" t="s">
        <v>804</v>
      </c>
      <c r="T204" s="64" t="s">
        <v>803</v>
      </c>
      <c r="U204" s="64" t="s">
        <v>757</v>
      </c>
      <c r="V204" s="64" t="s">
        <v>758</v>
      </c>
      <c r="W204" s="64" t="s">
        <v>749</v>
      </c>
      <c r="X204" s="64" t="s">
        <v>132</v>
      </c>
    </row>
    <row r="205" spans="1:24">
      <c r="A205" s="64" t="s">
        <v>226</v>
      </c>
      <c r="B205" s="64" t="s">
        <v>227</v>
      </c>
      <c r="C205" s="64" t="s">
        <v>679</v>
      </c>
      <c r="D205" s="65">
        <v>-1265</v>
      </c>
      <c r="E205" s="64" t="s">
        <v>118</v>
      </c>
      <c r="F205" s="66">
        <v>202204</v>
      </c>
      <c r="G205" s="67">
        <v>44679</v>
      </c>
      <c r="H205" s="64" t="s">
        <v>119</v>
      </c>
      <c r="I205" s="66">
        <v>11002375</v>
      </c>
      <c r="J205" s="64" t="s">
        <v>0</v>
      </c>
      <c r="K205" s="64" t="s">
        <v>120</v>
      </c>
      <c r="L205" s="64" t="s">
        <v>121</v>
      </c>
      <c r="M205" s="64" t="s">
        <v>122</v>
      </c>
      <c r="N205" s="64" t="s">
        <v>38</v>
      </c>
      <c r="O205" s="64" t="s">
        <v>39</v>
      </c>
      <c r="P205" s="64" t="s">
        <v>120</v>
      </c>
      <c r="Q205" s="64" t="s">
        <v>744</v>
      </c>
      <c r="R205" s="64" t="s">
        <v>745</v>
      </c>
      <c r="S205" s="64" t="s">
        <v>746</v>
      </c>
      <c r="T205" s="64" t="s">
        <v>745</v>
      </c>
      <c r="U205" s="64" t="s">
        <v>747</v>
      </c>
      <c r="V205" s="64" t="s">
        <v>748</v>
      </c>
      <c r="W205" s="64" t="s">
        <v>749</v>
      </c>
      <c r="X205" s="64" t="s">
        <v>132</v>
      </c>
    </row>
    <row r="206" spans="1:24">
      <c r="A206" s="64" t="s">
        <v>226</v>
      </c>
      <c r="B206" s="64" t="s">
        <v>227</v>
      </c>
      <c r="C206" s="64" t="s">
        <v>679</v>
      </c>
      <c r="D206" s="65">
        <v>-1200</v>
      </c>
      <c r="E206" s="64" t="s">
        <v>118</v>
      </c>
      <c r="F206" s="66">
        <v>202204</v>
      </c>
      <c r="G206" s="67">
        <v>44679</v>
      </c>
      <c r="H206" s="64" t="s">
        <v>119</v>
      </c>
      <c r="I206" s="66">
        <v>11002375</v>
      </c>
      <c r="J206" s="64" t="s">
        <v>0</v>
      </c>
      <c r="K206" s="64" t="s">
        <v>120</v>
      </c>
      <c r="L206" s="64" t="s">
        <v>121</v>
      </c>
      <c r="M206" s="64" t="s">
        <v>122</v>
      </c>
      <c r="N206" s="64" t="s">
        <v>339</v>
      </c>
      <c r="O206" s="64" t="s">
        <v>340</v>
      </c>
      <c r="P206" s="64" t="s">
        <v>120</v>
      </c>
      <c r="Q206" s="64" t="s">
        <v>744</v>
      </c>
      <c r="R206" s="64" t="s">
        <v>745</v>
      </c>
      <c r="S206" s="64" t="s">
        <v>746</v>
      </c>
      <c r="T206" s="64" t="s">
        <v>745</v>
      </c>
      <c r="U206" s="64" t="s">
        <v>747</v>
      </c>
      <c r="V206" s="64" t="s">
        <v>748</v>
      </c>
      <c r="W206" s="64" t="s">
        <v>749</v>
      </c>
      <c r="X206" s="64" t="s">
        <v>132</v>
      </c>
    </row>
    <row r="207" spans="1:24">
      <c r="A207" s="64" t="s">
        <v>226</v>
      </c>
      <c r="B207" s="64" t="s">
        <v>227</v>
      </c>
      <c r="C207" s="64" t="s">
        <v>679</v>
      </c>
      <c r="D207" s="65">
        <v>-980</v>
      </c>
      <c r="E207" s="64" t="s">
        <v>118</v>
      </c>
      <c r="F207" s="66">
        <v>202204</v>
      </c>
      <c r="G207" s="67">
        <v>44679</v>
      </c>
      <c r="H207" s="64" t="s">
        <v>119</v>
      </c>
      <c r="I207" s="66">
        <v>11002375</v>
      </c>
      <c r="J207" s="64" t="s">
        <v>0</v>
      </c>
      <c r="K207" s="64" t="s">
        <v>120</v>
      </c>
      <c r="L207" s="64" t="s">
        <v>121</v>
      </c>
      <c r="M207" s="64" t="s">
        <v>122</v>
      </c>
      <c r="N207" s="64" t="s">
        <v>40</v>
      </c>
      <c r="O207" s="64" t="s">
        <v>364</v>
      </c>
      <c r="P207" s="64" t="s">
        <v>120</v>
      </c>
      <c r="Q207" s="64" t="s">
        <v>744</v>
      </c>
      <c r="R207" s="64" t="s">
        <v>745</v>
      </c>
      <c r="S207" s="64" t="s">
        <v>746</v>
      </c>
      <c r="T207" s="64" t="s">
        <v>745</v>
      </c>
      <c r="U207" s="64" t="s">
        <v>747</v>
      </c>
      <c r="V207" s="64" t="s">
        <v>748</v>
      </c>
      <c r="W207" s="64" t="s">
        <v>749</v>
      </c>
      <c r="X207" s="64" t="s">
        <v>132</v>
      </c>
    </row>
    <row r="208" spans="1:24">
      <c r="A208" s="64" t="s">
        <v>226</v>
      </c>
      <c r="B208" s="64" t="s">
        <v>227</v>
      </c>
      <c r="C208" s="64" t="s">
        <v>679</v>
      </c>
      <c r="D208" s="65">
        <v>-960</v>
      </c>
      <c r="E208" s="64" t="s">
        <v>118</v>
      </c>
      <c r="F208" s="66">
        <v>202204</v>
      </c>
      <c r="G208" s="67">
        <v>44679</v>
      </c>
      <c r="H208" s="64" t="s">
        <v>119</v>
      </c>
      <c r="I208" s="66">
        <v>11002375</v>
      </c>
      <c r="J208" s="64" t="s">
        <v>0</v>
      </c>
      <c r="K208" s="64" t="s">
        <v>120</v>
      </c>
      <c r="L208" s="64" t="s">
        <v>121</v>
      </c>
      <c r="M208" s="64" t="s">
        <v>122</v>
      </c>
      <c r="N208" s="64" t="s">
        <v>18</v>
      </c>
      <c r="O208" s="64" t="s">
        <v>19</v>
      </c>
      <c r="P208" s="64" t="s">
        <v>120</v>
      </c>
      <c r="Q208" s="64" t="s">
        <v>744</v>
      </c>
      <c r="R208" s="64" t="s">
        <v>745</v>
      </c>
      <c r="S208" s="64" t="s">
        <v>746</v>
      </c>
      <c r="T208" s="64" t="s">
        <v>745</v>
      </c>
      <c r="U208" s="64" t="s">
        <v>747</v>
      </c>
      <c r="V208" s="64" t="s">
        <v>748</v>
      </c>
      <c r="W208" s="64" t="s">
        <v>749</v>
      </c>
      <c r="X208" s="64" t="s">
        <v>132</v>
      </c>
    </row>
    <row r="209" spans="1:24">
      <c r="A209" s="64" t="s">
        <v>226</v>
      </c>
      <c r="B209" s="64" t="s">
        <v>227</v>
      </c>
      <c r="C209" s="64" t="s">
        <v>679</v>
      </c>
      <c r="D209" s="65">
        <v>-560</v>
      </c>
      <c r="E209" s="64" t="s">
        <v>118</v>
      </c>
      <c r="F209" s="66">
        <v>202204</v>
      </c>
      <c r="G209" s="67">
        <v>44679</v>
      </c>
      <c r="H209" s="64" t="s">
        <v>119</v>
      </c>
      <c r="I209" s="66">
        <v>11002375</v>
      </c>
      <c r="J209" s="64" t="s">
        <v>0</v>
      </c>
      <c r="K209" s="64" t="s">
        <v>120</v>
      </c>
      <c r="L209" s="64" t="s">
        <v>121</v>
      </c>
      <c r="M209" s="64" t="s">
        <v>122</v>
      </c>
      <c r="N209" s="64" t="s">
        <v>545</v>
      </c>
      <c r="O209" s="64" t="s">
        <v>546</v>
      </c>
      <c r="P209" s="64" t="s">
        <v>120</v>
      </c>
      <c r="Q209" s="64" t="s">
        <v>786</v>
      </c>
      <c r="R209" s="64" t="s">
        <v>787</v>
      </c>
      <c r="S209" s="64" t="s">
        <v>788</v>
      </c>
      <c r="T209" s="64" t="s">
        <v>787</v>
      </c>
      <c r="U209" s="64" t="s">
        <v>747</v>
      </c>
      <c r="V209" s="64" t="s">
        <v>748</v>
      </c>
      <c r="W209" s="64" t="s">
        <v>749</v>
      </c>
      <c r="X209" s="64" t="s">
        <v>132</v>
      </c>
    </row>
    <row r="210" spans="1:24">
      <c r="A210" s="64" t="s">
        <v>226</v>
      </c>
      <c r="B210" s="64" t="s">
        <v>227</v>
      </c>
      <c r="C210" s="64" t="s">
        <v>321</v>
      </c>
      <c r="D210" s="65">
        <v>120</v>
      </c>
      <c r="E210" s="64" t="s">
        <v>118</v>
      </c>
      <c r="F210" s="66">
        <v>202205</v>
      </c>
      <c r="G210" s="67">
        <v>44684</v>
      </c>
      <c r="H210" s="64" t="s">
        <v>209</v>
      </c>
      <c r="I210" s="66">
        <v>11002210</v>
      </c>
      <c r="J210" s="64" t="s">
        <v>0</v>
      </c>
      <c r="K210" s="64" t="s">
        <v>120</v>
      </c>
      <c r="L210" s="64" t="s">
        <v>121</v>
      </c>
      <c r="M210" s="64" t="s">
        <v>122</v>
      </c>
      <c r="N210" s="64" t="s">
        <v>44</v>
      </c>
      <c r="O210" s="64" t="s">
        <v>45</v>
      </c>
      <c r="P210" s="64" t="s">
        <v>120</v>
      </c>
      <c r="Q210" s="64" t="s">
        <v>766</v>
      </c>
      <c r="R210" s="64" t="s">
        <v>767</v>
      </c>
      <c r="S210" s="64" t="s">
        <v>768</v>
      </c>
      <c r="T210" s="64" t="s">
        <v>767</v>
      </c>
      <c r="U210" s="64" t="s">
        <v>747</v>
      </c>
      <c r="V210" s="64" t="s">
        <v>748</v>
      </c>
      <c r="W210" s="64" t="s">
        <v>749</v>
      </c>
      <c r="X210" s="64" t="s">
        <v>132</v>
      </c>
    </row>
    <row r="211" spans="1:24">
      <c r="A211" s="64" t="s">
        <v>226</v>
      </c>
      <c r="B211" s="64" t="s">
        <v>227</v>
      </c>
      <c r="C211" s="64" t="s">
        <v>322</v>
      </c>
      <c r="D211" s="65">
        <v>230</v>
      </c>
      <c r="E211" s="64" t="s">
        <v>118</v>
      </c>
      <c r="F211" s="66">
        <v>202205</v>
      </c>
      <c r="G211" s="67">
        <v>44684</v>
      </c>
      <c r="H211" s="64" t="s">
        <v>209</v>
      </c>
      <c r="I211" s="66">
        <v>11002210</v>
      </c>
      <c r="J211" s="64" t="s">
        <v>0</v>
      </c>
      <c r="K211" s="64" t="s">
        <v>120</v>
      </c>
      <c r="L211" s="64" t="s">
        <v>121</v>
      </c>
      <c r="M211" s="64" t="s">
        <v>122</v>
      </c>
      <c r="N211" s="64" t="s">
        <v>60</v>
      </c>
      <c r="O211" s="64" t="s">
        <v>220</v>
      </c>
      <c r="P211" s="64" t="s">
        <v>120</v>
      </c>
      <c r="Q211" s="64" t="s">
        <v>766</v>
      </c>
      <c r="R211" s="64" t="s">
        <v>767</v>
      </c>
      <c r="S211" s="64" t="s">
        <v>768</v>
      </c>
      <c r="T211" s="64" t="s">
        <v>767</v>
      </c>
      <c r="U211" s="64" t="s">
        <v>747</v>
      </c>
      <c r="V211" s="64" t="s">
        <v>748</v>
      </c>
      <c r="W211" s="64" t="s">
        <v>749</v>
      </c>
      <c r="X211" s="64" t="s">
        <v>132</v>
      </c>
    </row>
    <row r="212" spans="1:24">
      <c r="A212" s="64" t="s">
        <v>226</v>
      </c>
      <c r="B212" s="64" t="s">
        <v>227</v>
      </c>
      <c r="C212" s="64" t="s">
        <v>323</v>
      </c>
      <c r="D212" s="65">
        <v>250</v>
      </c>
      <c r="E212" s="64" t="s">
        <v>118</v>
      </c>
      <c r="F212" s="66">
        <v>202205</v>
      </c>
      <c r="G212" s="67">
        <v>44684</v>
      </c>
      <c r="H212" s="64" t="s">
        <v>209</v>
      </c>
      <c r="I212" s="66">
        <v>11002210</v>
      </c>
      <c r="J212" s="64" t="s">
        <v>0</v>
      </c>
      <c r="K212" s="64" t="s">
        <v>120</v>
      </c>
      <c r="L212" s="64" t="s">
        <v>121</v>
      </c>
      <c r="M212" s="64" t="s">
        <v>122</v>
      </c>
      <c r="N212" s="64" t="s">
        <v>74</v>
      </c>
      <c r="O212" s="64" t="s">
        <v>75</v>
      </c>
      <c r="P212" s="64" t="s">
        <v>120</v>
      </c>
      <c r="Q212" s="64" t="s">
        <v>766</v>
      </c>
      <c r="R212" s="64" t="s">
        <v>767</v>
      </c>
      <c r="S212" s="64" t="s">
        <v>768</v>
      </c>
      <c r="T212" s="64" t="s">
        <v>767</v>
      </c>
      <c r="U212" s="64" t="s">
        <v>747</v>
      </c>
      <c r="V212" s="64" t="s">
        <v>748</v>
      </c>
      <c r="W212" s="64" t="s">
        <v>749</v>
      </c>
      <c r="X212" s="64" t="s">
        <v>132</v>
      </c>
    </row>
    <row r="213" spans="1:24">
      <c r="A213" s="64" t="s">
        <v>226</v>
      </c>
      <c r="B213" s="64" t="s">
        <v>227</v>
      </c>
      <c r="C213" s="64" t="s">
        <v>324</v>
      </c>
      <c r="D213" s="65">
        <v>250</v>
      </c>
      <c r="E213" s="64" t="s">
        <v>118</v>
      </c>
      <c r="F213" s="66">
        <v>202205</v>
      </c>
      <c r="G213" s="67">
        <v>44684</v>
      </c>
      <c r="H213" s="64" t="s">
        <v>209</v>
      </c>
      <c r="I213" s="66">
        <v>11002210</v>
      </c>
      <c r="J213" s="64" t="s">
        <v>0</v>
      </c>
      <c r="K213" s="64" t="s">
        <v>120</v>
      </c>
      <c r="L213" s="64" t="s">
        <v>121</v>
      </c>
      <c r="M213" s="64" t="s">
        <v>122</v>
      </c>
      <c r="N213" s="64" t="s">
        <v>44</v>
      </c>
      <c r="O213" s="64" t="s">
        <v>45</v>
      </c>
      <c r="P213" s="64" t="s">
        <v>120</v>
      </c>
      <c r="Q213" s="64" t="s">
        <v>766</v>
      </c>
      <c r="R213" s="64" t="s">
        <v>767</v>
      </c>
      <c r="S213" s="64" t="s">
        <v>768</v>
      </c>
      <c r="T213" s="64" t="s">
        <v>767</v>
      </c>
      <c r="U213" s="64" t="s">
        <v>747</v>
      </c>
      <c r="V213" s="64" t="s">
        <v>748</v>
      </c>
      <c r="W213" s="64" t="s">
        <v>749</v>
      </c>
      <c r="X213" s="64" t="s">
        <v>132</v>
      </c>
    </row>
    <row r="214" spans="1:24">
      <c r="A214" s="64" t="s">
        <v>226</v>
      </c>
      <c r="B214" s="64" t="s">
        <v>227</v>
      </c>
      <c r="C214" s="64" t="s">
        <v>325</v>
      </c>
      <c r="D214" s="65">
        <v>324</v>
      </c>
      <c r="E214" s="64" t="s">
        <v>118</v>
      </c>
      <c r="F214" s="66">
        <v>202205</v>
      </c>
      <c r="G214" s="67">
        <v>44684</v>
      </c>
      <c r="H214" s="64" t="s">
        <v>209</v>
      </c>
      <c r="I214" s="66">
        <v>11002210</v>
      </c>
      <c r="J214" s="64" t="s">
        <v>0</v>
      </c>
      <c r="K214" s="64" t="s">
        <v>120</v>
      </c>
      <c r="L214" s="64" t="s">
        <v>121</v>
      </c>
      <c r="M214" s="64" t="s">
        <v>122</v>
      </c>
      <c r="N214" s="64" t="s">
        <v>74</v>
      </c>
      <c r="O214" s="64" t="s">
        <v>75</v>
      </c>
      <c r="P214" s="64" t="s">
        <v>120</v>
      </c>
      <c r="Q214" s="64" t="s">
        <v>766</v>
      </c>
      <c r="R214" s="64" t="s">
        <v>767</v>
      </c>
      <c r="S214" s="64" t="s">
        <v>768</v>
      </c>
      <c r="T214" s="64" t="s">
        <v>767</v>
      </c>
      <c r="U214" s="64" t="s">
        <v>747</v>
      </c>
      <c r="V214" s="64" t="s">
        <v>748</v>
      </c>
      <c r="W214" s="64" t="s">
        <v>749</v>
      </c>
      <c r="X214" s="64" t="s">
        <v>132</v>
      </c>
    </row>
    <row r="215" spans="1:24">
      <c r="A215" s="64" t="s">
        <v>226</v>
      </c>
      <c r="B215" s="64" t="s">
        <v>227</v>
      </c>
      <c r="C215" s="64" t="s">
        <v>326</v>
      </c>
      <c r="D215" s="65">
        <v>327</v>
      </c>
      <c r="E215" s="64" t="s">
        <v>118</v>
      </c>
      <c r="F215" s="66">
        <v>202205</v>
      </c>
      <c r="G215" s="67">
        <v>44684</v>
      </c>
      <c r="H215" s="64" t="s">
        <v>209</v>
      </c>
      <c r="I215" s="66">
        <v>11002210</v>
      </c>
      <c r="J215" s="64" t="s">
        <v>0</v>
      </c>
      <c r="K215" s="64" t="s">
        <v>120</v>
      </c>
      <c r="L215" s="64" t="s">
        <v>121</v>
      </c>
      <c r="M215" s="64" t="s">
        <v>122</v>
      </c>
      <c r="N215" s="64" t="s">
        <v>66</v>
      </c>
      <c r="O215" s="64" t="s">
        <v>67</v>
      </c>
      <c r="P215" s="64" t="s">
        <v>120</v>
      </c>
      <c r="Q215" s="64" t="s">
        <v>766</v>
      </c>
      <c r="R215" s="64" t="s">
        <v>767</v>
      </c>
      <c r="S215" s="64" t="s">
        <v>768</v>
      </c>
      <c r="T215" s="64" t="s">
        <v>767</v>
      </c>
      <c r="U215" s="64" t="s">
        <v>747</v>
      </c>
      <c r="V215" s="64" t="s">
        <v>748</v>
      </c>
      <c r="W215" s="64" t="s">
        <v>749</v>
      </c>
      <c r="X215" s="64" t="s">
        <v>132</v>
      </c>
    </row>
    <row r="216" spans="1:24">
      <c r="A216" s="64" t="s">
        <v>226</v>
      </c>
      <c r="B216" s="64" t="s">
        <v>227</v>
      </c>
      <c r="C216" s="64" t="s">
        <v>327</v>
      </c>
      <c r="D216" s="65">
        <v>450</v>
      </c>
      <c r="E216" s="64" t="s">
        <v>118</v>
      </c>
      <c r="F216" s="66">
        <v>202205</v>
      </c>
      <c r="G216" s="67">
        <v>44684</v>
      </c>
      <c r="H216" s="64" t="s">
        <v>209</v>
      </c>
      <c r="I216" s="66">
        <v>11002210</v>
      </c>
      <c r="J216" s="64" t="s">
        <v>0</v>
      </c>
      <c r="K216" s="64" t="s">
        <v>120</v>
      </c>
      <c r="L216" s="64" t="s">
        <v>121</v>
      </c>
      <c r="M216" s="64" t="s">
        <v>122</v>
      </c>
      <c r="N216" s="64" t="s">
        <v>66</v>
      </c>
      <c r="O216" s="64" t="s">
        <v>67</v>
      </c>
      <c r="P216" s="64" t="s">
        <v>120</v>
      </c>
      <c r="Q216" s="64" t="s">
        <v>766</v>
      </c>
      <c r="R216" s="64" t="s">
        <v>767</v>
      </c>
      <c r="S216" s="64" t="s">
        <v>768</v>
      </c>
      <c r="T216" s="64" t="s">
        <v>767</v>
      </c>
      <c r="U216" s="64" t="s">
        <v>747</v>
      </c>
      <c r="V216" s="64" t="s">
        <v>748</v>
      </c>
      <c r="W216" s="64" t="s">
        <v>749</v>
      </c>
      <c r="X216" s="64" t="s">
        <v>132</v>
      </c>
    </row>
    <row r="217" spans="1:24">
      <c r="A217" s="64" t="s">
        <v>226</v>
      </c>
      <c r="B217" s="64" t="s">
        <v>227</v>
      </c>
      <c r="C217" s="64" t="s">
        <v>328</v>
      </c>
      <c r="D217" s="65">
        <v>460</v>
      </c>
      <c r="E217" s="64" t="s">
        <v>118</v>
      </c>
      <c r="F217" s="66">
        <v>202205</v>
      </c>
      <c r="G217" s="67">
        <v>44684</v>
      </c>
      <c r="H217" s="64" t="s">
        <v>209</v>
      </c>
      <c r="I217" s="66">
        <v>11002210</v>
      </c>
      <c r="J217" s="64" t="s">
        <v>0</v>
      </c>
      <c r="K217" s="64" t="s">
        <v>120</v>
      </c>
      <c r="L217" s="64" t="s">
        <v>121</v>
      </c>
      <c r="M217" s="64" t="s">
        <v>122</v>
      </c>
      <c r="N217" s="64" t="s">
        <v>60</v>
      </c>
      <c r="O217" s="64" t="s">
        <v>220</v>
      </c>
      <c r="P217" s="64" t="s">
        <v>120</v>
      </c>
      <c r="Q217" s="64" t="s">
        <v>766</v>
      </c>
      <c r="R217" s="64" t="s">
        <v>767</v>
      </c>
      <c r="S217" s="64" t="s">
        <v>768</v>
      </c>
      <c r="T217" s="64" t="s">
        <v>767</v>
      </c>
      <c r="U217" s="64" t="s">
        <v>747</v>
      </c>
      <c r="V217" s="64" t="s">
        <v>748</v>
      </c>
      <c r="W217" s="64" t="s">
        <v>749</v>
      </c>
      <c r="X217" s="64" t="s">
        <v>132</v>
      </c>
    </row>
    <row r="218" spans="1:24">
      <c r="A218" s="64" t="s">
        <v>226</v>
      </c>
      <c r="B218" s="64" t="s">
        <v>227</v>
      </c>
      <c r="C218" s="64" t="s">
        <v>329</v>
      </c>
      <c r="D218" s="65">
        <v>650</v>
      </c>
      <c r="E218" s="64" t="s">
        <v>118</v>
      </c>
      <c r="F218" s="66">
        <v>202205</v>
      </c>
      <c r="G218" s="67">
        <v>44684</v>
      </c>
      <c r="H218" s="64" t="s">
        <v>209</v>
      </c>
      <c r="I218" s="66">
        <v>11002210</v>
      </c>
      <c r="J218" s="64" t="s">
        <v>0</v>
      </c>
      <c r="K218" s="64" t="s">
        <v>120</v>
      </c>
      <c r="L218" s="64" t="s">
        <v>121</v>
      </c>
      <c r="M218" s="64" t="s">
        <v>122</v>
      </c>
      <c r="N218" s="64" t="s">
        <v>66</v>
      </c>
      <c r="O218" s="64" t="s">
        <v>67</v>
      </c>
      <c r="P218" s="64" t="s">
        <v>120</v>
      </c>
      <c r="Q218" s="64" t="s">
        <v>766</v>
      </c>
      <c r="R218" s="64" t="s">
        <v>767</v>
      </c>
      <c r="S218" s="64" t="s">
        <v>768</v>
      </c>
      <c r="T218" s="64" t="s">
        <v>767</v>
      </c>
      <c r="U218" s="64" t="s">
        <v>747</v>
      </c>
      <c r="V218" s="64" t="s">
        <v>748</v>
      </c>
      <c r="W218" s="64" t="s">
        <v>749</v>
      </c>
      <c r="X218" s="64" t="s">
        <v>132</v>
      </c>
    </row>
    <row r="219" spans="1:24">
      <c r="A219" s="64" t="s">
        <v>226</v>
      </c>
      <c r="B219" s="64" t="s">
        <v>227</v>
      </c>
      <c r="C219" s="64" t="s">
        <v>330</v>
      </c>
      <c r="D219" s="65">
        <v>665</v>
      </c>
      <c r="E219" s="64" t="s">
        <v>118</v>
      </c>
      <c r="F219" s="66">
        <v>202205</v>
      </c>
      <c r="G219" s="67">
        <v>44684</v>
      </c>
      <c r="H219" s="64" t="s">
        <v>209</v>
      </c>
      <c r="I219" s="66">
        <v>11002210</v>
      </c>
      <c r="J219" s="64" t="s">
        <v>0</v>
      </c>
      <c r="K219" s="64" t="s">
        <v>120</v>
      </c>
      <c r="L219" s="64" t="s">
        <v>121</v>
      </c>
      <c r="M219" s="64" t="s">
        <v>122</v>
      </c>
      <c r="N219" s="64" t="s">
        <v>68</v>
      </c>
      <c r="O219" s="64" t="s">
        <v>69</v>
      </c>
      <c r="P219" s="64" t="s">
        <v>120</v>
      </c>
      <c r="Q219" s="64" t="s">
        <v>766</v>
      </c>
      <c r="R219" s="64" t="s">
        <v>767</v>
      </c>
      <c r="S219" s="64" t="s">
        <v>768</v>
      </c>
      <c r="T219" s="64" t="s">
        <v>767</v>
      </c>
      <c r="U219" s="64" t="s">
        <v>747</v>
      </c>
      <c r="V219" s="64" t="s">
        <v>748</v>
      </c>
      <c r="W219" s="64" t="s">
        <v>749</v>
      </c>
      <c r="X219" s="64" t="s">
        <v>132</v>
      </c>
    </row>
    <row r="220" spans="1:24">
      <c r="A220" s="64" t="s">
        <v>226</v>
      </c>
      <c r="B220" s="64" t="s">
        <v>227</v>
      </c>
      <c r="C220" s="64" t="s">
        <v>331</v>
      </c>
      <c r="D220" s="65">
        <v>665</v>
      </c>
      <c r="E220" s="64" t="s">
        <v>118</v>
      </c>
      <c r="F220" s="66">
        <v>202205</v>
      </c>
      <c r="G220" s="67">
        <v>44684</v>
      </c>
      <c r="H220" s="64" t="s">
        <v>209</v>
      </c>
      <c r="I220" s="66">
        <v>11002210</v>
      </c>
      <c r="J220" s="64" t="s">
        <v>0</v>
      </c>
      <c r="K220" s="64" t="s">
        <v>120</v>
      </c>
      <c r="L220" s="64" t="s">
        <v>121</v>
      </c>
      <c r="M220" s="64" t="s">
        <v>122</v>
      </c>
      <c r="N220" s="64" t="s">
        <v>68</v>
      </c>
      <c r="O220" s="64" t="s">
        <v>69</v>
      </c>
      <c r="P220" s="64" t="s">
        <v>120</v>
      </c>
      <c r="Q220" s="64" t="s">
        <v>766</v>
      </c>
      <c r="R220" s="64" t="s">
        <v>767</v>
      </c>
      <c r="S220" s="64" t="s">
        <v>768</v>
      </c>
      <c r="T220" s="64" t="s">
        <v>767</v>
      </c>
      <c r="U220" s="64" t="s">
        <v>747</v>
      </c>
      <c r="V220" s="64" t="s">
        <v>748</v>
      </c>
      <c r="W220" s="64" t="s">
        <v>749</v>
      </c>
      <c r="X220" s="64" t="s">
        <v>132</v>
      </c>
    </row>
    <row r="221" spans="1:24">
      <c r="A221" s="64" t="s">
        <v>226</v>
      </c>
      <c r="B221" s="64" t="s">
        <v>227</v>
      </c>
      <c r="C221" s="64" t="s">
        <v>332</v>
      </c>
      <c r="D221" s="65">
        <v>843</v>
      </c>
      <c r="E221" s="64" t="s">
        <v>118</v>
      </c>
      <c r="F221" s="66">
        <v>202205</v>
      </c>
      <c r="G221" s="67">
        <v>44694</v>
      </c>
      <c r="H221" s="64" t="s">
        <v>209</v>
      </c>
      <c r="I221" s="66">
        <v>11002299</v>
      </c>
      <c r="J221" s="64" t="s">
        <v>0</v>
      </c>
      <c r="K221" s="64" t="s">
        <v>120</v>
      </c>
      <c r="L221" s="64" t="s">
        <v>121</v>
      </c>
      <c r="M221" s="64" t="s">
        <v>122</v>
      </c>
      <c r="N221" s="64" t="s">
        <v>150</v>
      </c>
      <c r="O221" s="64" t="s">
        <v>151</v>
      </c>
      <c r="P221" s="64" t="s">
        <v>120</v>
      </c>
      <c r="Q221" s="64" t="s">
        <v>754</v>
      </c>
      <c r="R221" s="64" t="s">
        <v>755</v>
      </c>
      <c r="S221" s="64" t="s">
        <v>756</v>
      </c>
      <c r="T221" s="64" t="s">
        <v>755</v>
      </c>
      <c r="U221" s="64" t="s">
        <v>757</v>
      </c>
      <c r="V221" s="64" t="s">
        <v>758</v>
      </c>
      <c r="W221" s="64" t="s">
        <v>749</v>
      </c>
      <c r="X221" s="64" t="s">
        <v>132</v>
      </c>
    </row>
    <row r="222" spans="1:24">
      <c r="A222" s="64" t="s">
        <v>226</v>
      </c>
      <c r="B222" s="64" t="s">
        <v>227</v>
      </c>
      <c r="C222" s="64" t="s">
        <v>333</v>
      </c>
      <c r="D222" s="65">
        <v>7815</v>
      </c>
      <c r="E222" s="64" t="s">
        <v>118</v>
      </c>
      <c r="F222" s="66">
        <v>202205</v>
      </c>
      <c r="G222" s="67">
        <v>44704</v>
      </c>
      <c r="H222" s="64" t="s">
        <v>209</v>
      </c>
      <c r="I222" s="66">
        <v>11002148</v>
      </c>
      <c r="J222" s="64" t="s">
        <v>0</v>
      </c>
      <c r="K222" s="64" t="s">
        <v>120</v>
      </c>
      <c r="L222" s="64" t="s">
        <v>121</v>
      </c>
      <c r="M222" s="64" t="s">
        <v>122</v>
      </c>
      <c r="N222" s="64" t="s">
        <v>66</v>
      </c>
      <c r="O222" s="64" t="s">
        <v>67</v>
      </c>
      <c r="P222" s="64" t="s">
        <v>120</v>
      </c>
      <c r="Q222" s="64" t="s">
        <v>766</v>
      </c>
      <c r="R222" s="64" t="s">
        <v>767</v>
      </c>
      <c r="S222" s="64" t="s">
        <v>768</v>
      </c>
      <c r="T222" s="64" t="s">
        <v>767</v>
      </c>
      <c r="U222" s="64" t="s">
        <v>747</v>
      </c>
      <c r="V222" s="64" t="s">
        <v>748</v>
      </c>
      <c r="W222" s="64" t="s">
        <v>749</v>
      </c>
      <c r="X222" s="64" t="s">
        <v>132</v>
      </c>
    </row>
    <row r="223" spans="1:24">
      <c r="A223" s="64" t="s">
        <v>226</v>
      </c>
      <c r="B223" s="64" t="s">
        <v>227</v>
      </c>
      <c r="C223" s="64" t="s">
        <v>334</v>
      </c>
      <c r="D223" s="65">
        <v>63.12</v>
      </c>
      <c r="E223" s="64" t="s">
        <v>118</v>
      </c>
      <c r="F223" s="66">
        <v>202205</v>
      </c>
      <c r="G223" s="67">
        <v>44708</v>
      </c>
      <c r="H223" s="64" t="s">
        <v>119</v>
      </c>
      <c r="I223" s="66">
        <v>11002219</v>
      </c>
      <c r="J223" s="64" t="s">
        <v>0</v>
      </c>
      <c r="K223" s="64" t="s">
        <v>120</v>
      </c>
      <c r="L223" s="64" t="s">
        <v>121</v>
      </c>
      <c r="M223" s="64" t="s">
        <v>122</v>
      </c>
      <c r="N223" s="64" t="s">
        <v>295</v>
      </c>
      <c r="O223" s="64" t="s">
        <v>296</v>
      </c>
      <c r="P223" s="64" t="s">
        <v>120</v>
      </c>
      <c r="Q223" s="64" t="s">
        <v>766</v>
      </c>
      <c r="R223" s="64" t="s">
        <v>767</v>
      </c>
      <c r="S223" s="64" t="s">
        <v>768</v>
      </c>
      <c r="T223" s="64" t="s">
        <v>767</v>
      </c>
      <c r="U223" s="64" t="s">
        <v>747</v>
      </c>
      <c r="V223" s="64" t="s">
        <v>748</v>
      </c>
      <c r="W223" s="64" t="s">
        <v>749</v>
      </c>
      <c r="X223" s="64" t="s">
        <v>132</v>
      </c>
    </row>
    <row r="224" spans="1:24">
      <c r="A224" s="64" t="s">
        <v>226</v>
      </c>
      <c r="B224" s="64" t="s">
        <v>227</v>
      </c>
      <c r="C224" s="64" t="s">
        <v>335</v>
      </c>
      <c r="D224" s="65">
        <v>1026.8</v>
      </c>
      <c r="E224" s="64" t="s">
        <v>118</v>
      </c>
      <c r="F224" s="66">
        <v>202205</v>
      </c>
      <c r="G224" s="67">
        <v>44708</v>
      </c>
      <c r="H224" s="64" t="s">
        <v>119</v>
      </c>
      <c r="I224" s="66">
        <v>11002220</v>
      </c>
      <c r="J224" s="64" t="s">
        <v>0</v>
      </c>
      <c r="K224" s="64" t="s">
        <v>120</v>
      </c>
      <c r="L224" s="64" t="s">
        <v>121</v>
      </c>
      <c r="M224" s="64" t="s">
        <v>122</v>
      </c>
      <c r="N224" s="64" t="s">
        <v>295</v>
      </c>
      <c r="O224" s="64" t="s">
        <v>296</v>
      </c>
      <c r="P224" s="64" t="s">
        <v>120</v>
      </c>
      <c r="Q224" s="64" t="s">
        <v>766</v>
      </c>
      <c r="R224" s="64" t="s">
        <v>767</v>
      </c>
      <c r="S224" s="64" t="s">
        <v>768</v>
      </c>
      <c r="T224" s="64" t="s">
        <v>767</v>
      </c>
      <c r="U224" s="64" t="s">
        <v>747</v>
      </c>
      <c r="V224" s="64" t="s">
        <v>748</v>
      </c>
      <c r="W224" s="64" t="s">
        <v>749</v>
      </c>
      <c r="X224" s="64" t="s">
        <v>132</v>
      </c>
    </row>
    <row r="225" spans="1:24">
      <c r="A225" s="64" t="s">
        <v>226</v>
      </c>
      <c r="B225" s="64" t="s">
        <v>227</v>
      </c>
      <c r="C225" s="64" t="s">
        <v>336</v>
      </c>
      <c r="D225" s="65">
        <v>157.28</v>
      </c>
      <c r="E225" s="64" t="s">
        <v>118</v>
      </c>
      <c r="F225" s="66">
        <v>202205</v>
      </c>
      <c r="G225" s="67">
        <v>44708</v>
      </c>
      <c r="H225" s="64" t="s">
        <v>119</v>
      </c>
      <c r="I225" s="66">
        <v>11002305</v>
      </c>
      <c r="J225" s="64" t="s">
        <v>0</v>
      </c>
      <c r="K225" s="64" t="s">
        <v>120</v>
      </c>
      <c r="L225" s="64" t="s">
        <v>121</v>
      </c>
      <c r="M225" s="64" t="s">
        <v>122</v>
      </c>
      <c r="N225" s="64" t="s">
        <v>64</v>
      </c>
      <c r="O225" s="64" t="s">
        <v>65</v>
      </c>
      <c r="P225" s="64" t="s">
        <v>120</v>
      </c>
      <c r="Q225" s="64" t="s">
        <v>766</v>
      </c>
      <c r="R225" s="64" t="s">
        <v>767</v>
      </c>
      <c r="S225" s="64" t="s">
        <v>768</v>
      </c>
      <c r="T225" s="64" t="s">
        <v>767</v>
      </c>
      <c r="U225" s="64" t="s">
        <v>747</v>
      </c>
      <c r="V225" s="64" t="s">
        <v>748</v>
      </c>
      <c r="W225" s="64" t="s">
        <v>749</v>
      </c>
      <c r="X225" s="64" t="s">
        <v>132</v>
      </c>
    </row>
    <row r="226" spans="1:24">
      <c r="A226" s="64" t="s">
        <v>226</v>
      </c>
      <c r="B226" s="64" t="s">
        <v>227</v>
      </c>
      <c r="C226" s="64" t="s">
        <v>337</v>
      </c>
      <c r="D226" s="65">
        <v>288.33999999999997</v>
      </c>
      <c r="E226" s="64" t="s">
        <v>118</v>
      </c>
      <c r="F226" s="66">
        <v>202205</v>
      </c>
      <c r="G226" s="67">
        <v>44708</v>
      </c>
      <c r="H226" s="64" t="s">
        <v>119</v>
      </c>
      <c r="I226" s="66">
        <v>11002305</v>
      </c>
      <c r="J226" s="64" t="s">
        <v>0</v>
      </c>
      <c r="K226" s="64" t="s">
        <v>120</v>
      </c>
      <c r="L226" s="64" t="s">
        <v>121</v>
      </c>
      <c r="M226" s="64" t="s">
        <v>122</v>
      </c>
      <c r="N226" s="64" t="s">
        <v>72</v>
      </c>
      <c r="O226" s="64" t="s">
        <v>73</v>
      </c>
      <c r="P226" s="64" t="s">
        <v>120</v>
      </c>
      <c r="Q226" s="64" t="s">
        <v>766</v>
      </c>
      <c r="R226" s="64" t="s">
        <v>767</v>
      </c>
      <c r="S226" s="64" t="s">
        <v>768</v>
      </c>
      <c r="T226" s="64" t="s">
        <v>767</v>
      </c>
      <c r="U226" s="64" t="s">
        <v>747</v>
      </c>
      <c r="V226" s="64" t="s">
        <v>748</v>
      </c>
      <c r="W226" s="64" t="s">
        <v>749</v>
      </c>
      <c r="X226" s="64" t="s">
        <v>132</v>
      </c>
    </row>
    <row r="227" spans="1:24">
      <c r="A227" s="64" t="s">
        <v>226</v>
      </c>
      <c r="B227" s="64" t="s">
        <v>227</v>
      </c>
      <c r="C227" s="64" t="s">
        <v>805</v>
      </c>
      <c r="D227" s="65">
        <v>-1026.8</v>
      </c>
      <c r="E227" s="64" t="s">
        <v>118</v>
      </c>
      <c r="F227" s="66">
        <v>202205</v>
      </c>
      <c r="G227" s="67">
        <v>44708</v>
      </c>
      <c r="H227" s="64" t="s">
        <v>119</v>
      </c>
      <c r="I227" s="66">
        <v>11003002</v>
      </c>
      <c r="J227" s="64" t="s">
        <v>0</v>
      </c>
      <c r="K227" s="64" t="s">
        <v>120</v>
      </c>
      <c r="L227" s="64" t="s">
        <v>121</v>
      </c>
      <c r="M227" s="64" t="s">
        <v>122</v>
      </c>
      <c r="N227" s="64" t="s">
        <v>295</v>
      </c>
      <c r="O227" s="64" t="s">
        <v>296</v>
      </c>
      <c r="P227" s="64" t="s">
        <v>120</v>
      </c>
      <c r="Q227" s="64" t="s">
        <v>766</v>
      </c>
      <c r="R227" s="64" t="s">
        <v>767</v>
      </c>
      <c r="S227" s="64" t="s">
        <v>768</v>
      </c>
      <c r="T227" s="64" t="s">
        <v>767</v>
      </c>
      <c r="U227" s="64" t="s">
        <v>747</v>
      </c>
      <c r="V227" s="64" t="s">
        <v>748</v>
      </c>
      <c r="W227" s="64" t="s">
        <v>749</v>
      </c>
      <c r="X227" s="64" t="s">
        <v>132</v>
      </c>
    </row>
    <row r="228" spans="1:24">
      <c r="A228" s="64" t="s">
        <v>226</v>
      </c>
      <c r="B228" s="64" t="s">
        <v>227</v>
      </c>
      <c r="C228" s="64" t="s">
        <v>341</v>
      </c>
      <c r="D228" s="65">
        <v>1600</v>
      </c>
      <c r="E228" s="64" t="s">
        <v>118</v>
      </c>
      <c r="F228" s="66">
        <v>202205</v>
      </c>
      <c r="G228" s="67">
        <v>44711</v>
      </c>
      <c r="H228" s="64" t="s">
        <v>172</v>
      </c>
      <c r="I228" s="66">
        <v>11002172</v>
      </c>
      <c r="J228" s="64" t="s">
        <v>0</v>
      </c>
      <c r="K228" s="64" t="s">
        <v>120</v>
      </c>
      <c r="L228" s="64" t="s">
        <v>121</v>
      </c>
      <c r="M228" s="64" t="s">
        <v>122</v>
      </c>
      <c r="N228" s="64" t="s">
        <v>62</v>
      </c>
      <c r="O228" s="64" t="s">
        <v>63</v>
      </c>
      <c r="P228" s="64" t="s">
        <v>120</v>
      </c>
      <c r="Q228" s="64" t="s">
        <v>766</v>
      </c>
      <c r="R228" s="64" t="s">
        <v>767</v>
      </c>
      <c r="S228" s="64" t="s">
        <v>768</v>
      </c>
      <c r="T228" s="64" t="s">
        <v>767</v>
      </c>
      <c r="U228" s="64" t="s">
        <v>747</v>
      </c>
      <c r="V228" s="64" t="s">
        <v>748</v>
      </c>
      <c r="W228" s="64" t="s">
        <v>749</v>
      </c>
      <c r="X228" s="64" t="s">
        <v>132</v>
      </c>
    </row>
    <row r="229" spans="1:24">
      <c r="A229" s="64" t="s">
        <v>226</v>
      </c>
      <c r="B229" s="64" t="s">
        <v>227</v>
      </c>
      <c r="C229" s="64" t="s">
        <v>342</v>
      </c>
      <c r="D229" s="65">
        <v>5240</v>
      </c>
      <c r="E229" s="64" t="s">
        <v>118</v>
      </c>
      <c r="F229" s="66">
        <v>202205</v>
      </c>
      <c r="G229" s="67">
        <v>44711</v>
      </c>
      <c r="H229" s="64" t="s">
        <v>172</v>
      </c>
      <c r="I229" s="66">
        <v>11002172</v>
      </c>
      <c r="J229" s="64" t="s">
        <v>0</v>
      </c>
      <c r="K229" s="64" t="s">
        <v>120</v>
      </c>
      <c r="L229" s="64" t="s">
        <v>121</v>
      </c>
      <c r="M229" s="64" t="s">
        <v>122</v>
      </c>
      <c r="N229" s="64" t="s">
        <v>66</v>
      </c>
      <c r="O229" s="64" t="s">
        <v>67</v>
      </c>
      <c r="P229" s="64" t="s">
        <v>120</v>
      </c>
      <c r="Q229" s="64" t="s">
        <v>766</v>
      </c>
      <c r="R229" s="64" t="s">
        <v>767</v>
      </c>
      <c r="S229" s="64" t="s">
        <v>768</v>
      </c>
      <c r="T229" s="64" t="s">
        <v>767</v>
      </c>
      <c r="U229" s="64" t="s">
        <v>747</v>
      </c>
      <c r="V229" s="64" t="s">
        <v>748</v>
      </c>
      <c r="W229" s="64" t="s">
        <v>749</v>
      </c>
      <c r="X229" s="64" t="s">
        <v>132</v>
      </c>
    </row>
    <row r="230" spans="1:24">
      <c r="A230" s="64" t="s">
        <v>226</v>
      </c>
      <c r="B230" s="64" t="s">
        <v>227</v>
      </c>
      <c r="C230" s="64" t="s">
        <v>343</v>
      </c>
      <c r="D230" s="65">
        <v>9600</v>
      </c>
      <c r="E230" s="64" t="s">
        <v>118</v>
      </c>
      <c r="F230" s="66">
        <v>202205</v>
      </c>
      <c r="G230" s="67">
        <v>44711</v>
      </c>
      <c r="H230" s="64" t="s">
        <v>172</v>
      </c>
      <c r="I230" s="66">
        <v>11002172</v>
      </c>
      <c r="J230" s="64" t="s">
        <v>0</v>
      </c>
      <c r="K230" s="64" t="s">
        <v>120</v>
      </c>
      <c r="L230" s="64" t="s">
        <v>121</v>
      </c>
      <c r="M230" s="64" t="s">
        <v>122</v>
      </c>
      <c r="N230" s="64" t="s">
        <v>66</v>
      </c>
      <c r="O230" s="64" t="s">
        <v>67</v>
      </c>
      <c r="P230" s="64" t="s">
        <v>120</v>
      </c>
      <c r="Q230" s="64" t="s">
        <v>766</v>
      </c>
      <c r="R230" s="64" t="s">
        <v>767</v>
      </c>
      <c r="S230" s="64" t="s">
        <v>768</v>
      </c>
      <c r="T230" s="64" t="s">
        <v>767</v>
      </c>
      <c r="U230" s="64" t="s">
        <v>747</v>
      </c>
      <c r="V230" s="64" t="s">
        <v>748</v>
      </c>
      <c r="W230" s="64" t="s">
        <v>749</v>
      </c>
      <c r="X230" s="64" t="s">
        <v>132</v>
      </c>
    </row>
    <row r="231" spans="1:24">
      <c r="A231" s="64" t="s">
        <v>226</v>
      </c>
      <c r="B231" s="64" t="s">
        <v>227</v>
      </c>
      <c r="C231" s="64" t="s">
        <v>344</v>
      </c>
      <c r="D231" s="65">
        <v>972</v>
      </c>
      <c r="E231" s="64" t="s">
        <v>118</v>
      </c>
      <c r="F231" s="66">
        <v>202205</v>
      </c>
      <c r="G231" s="67">
        <v>44711</v>
      </c>
      <c r="H231" s="64" t="s">
        <v>172</v>
      </c>
      <c r="I231" s="66">
        <v>11002176</v>
      </c>
      <c r="J231" s="64" t="s">
        <v>0</v>
      </c>
      <c r="K231" s="64" t="s">
        <v>120</v>
      </c>
      <c r="L231" s="64" t="s">
        <v>121</v>
      </c>
      <c r="M231" s="64" t="s">
        <v>122</v>
      </c>
      <c r="N231" s="64" t="s">
        <v>66</v>
      </c>
      <c r="O231" s="64" t="s">
        <v>67</v>
      </c>
      <c r="P231" s="64" t="s">
        <v>120</v>
      </c>
      <c r="Q231" s="64" t="s">
        <v>766</v>
      </c>
      <c r="R231" s="64" t="s">
        <v>767</v>
      </c>
      <c r="S231" s="64" t="s">
        <v>768</v>
      </c>
      <c r="T231" s="64" t="s">
        <v>767</v>
      </c>
      <c r="U231" s="64" t="s">
        <v>747</v>
      </c>
      <c r="V231" s="64" t="s">
        <v>748</v>
      </c>
      <c r="W231" s="64" t="s">
        <v>749</v>
      </c>
      <c r="X231" s="64" t="s">
        <v>132</v>
      </c>
    </row>
    <row r="232" spans="1:24">
      <c r="A232" s="64" t="s">
        <v>226</v>
      </c>
      <c r="B232" s="64" t="s">
        <v>227</v>
      </c>
      <c r="C232" s="64" t="s">
        <v>680</v>
      </c>
      <c r="D232" s="65">
        <v>300</v>
      </c>
      <c r="E232" s="64" t="s">
        <v>118</v>
      </c>
      <c r="F232" s="66">
        <v>202206</v>
      </c>
      <c r="G232" s="67">
        <v>44713</v>
      </c>
      <c r="H232" s="64" t="s">
        <v>209</v>
      </c>
      <c r="I232" s="66">
        <v>11002343</v>
      </c>
      <c r="J232" s="64" t="s">
        <v>0</v>
      </c>
      <c r="K232" s="64" t="s">
        <v>120</v>
      </c>
      <c r="L232" s="64" t="s">
        <v>121</v>
      </c>
      <c r="M232" s="64" t="s">
        <v>122</v>
      </c>
      <c r="N232" s="64" t="s">
        <v>44</v>
      </c>
      <c r="O232" s="64" t="s">
        <v>45</v>
      </c>
      <c r="P232" s="64" t="s">
        <v>120</v>
      </c>
      <c r="Q232" s="64" t="s">
        <v>766</v>
      </c>
      <c r="R232" s="64" t="s">
        <v>767</v>
      </c>
      <c r="S232" s="64" t="s">
        <v>768</v>
      </c>
      <c r="T232" s="64" t="s">
        <v>767</v>
      </c>
      <c r="U232" s="64" t="s">
        <v>747</v>
      </c>
      <c r="V232" s="64" t="s">
        <v>748</v>
      </c>
      <c r="W232" s="64" t="s">
        <v>749</v>
      </c>
      <c r="X232" s="64" t="s">
        <v>132</v>
      </c>
    </row>
    <row r="233" spans="1:24">
      <c r="A233" s="64" t="s">
        <v>226</v>
      </c>
      <c r="B233" s="64" t="s">
        <v>227</v>
      </c>
      <c r="C233" s="64" t="s">
        <v>681</v>
      </c>
      <c r="D233" s="65">
        <v>330</v>
      </c>
      <c r="E233" s="64" t="s">
        <v>118</v>
      </c>
      <c r="F233" s="66">
        <v>202206</v>
      </c>
      <c r="G233" s="67">
        <v>44713</v>
      </c>
      <c r="H233" s="64" t="s">
        <v>209</v>
      </c>
      <c r="I233" s="66">
        <v>11002343</v>
      </c>
      <c r="J233" s="64" t="s">
        <v>0</v>
      </c>
      <c r="K233" s="64" t="s">
        <v>120</v>
      </c>
      <c r="L233" s="64" t="s">
        <v>121</v>
      </c>
      <c r="M233" s="64" t="s">
        <v>122</v>
      </c>
      <c r="N233" s="64" t="s">
        <v>68</v>
      </c>
      <c r="O233" s="64" t="s">
        <v>69</v>
      </c>
      <c r="P233" s="64" t="s">
        <v>120</v>
      </c>
      <c r="Q233" s="64" t="s">
        <v>766</v>
      </c>
      <c r="R233" s="64" t="s">
        <v>767</v>
      </c>
      <c r="S233" s="64" t="s">
        <v>768</v>
      </c>
      <c r="T233" s="64" t="s">
        <v>767</v>
      </c>
      <c r="U233" s="64" t="s">
        <v>747</v>
      </c>
      <c r="V233" s="64" t="s">
        <v>748</v>
      </c>
      <c r="W233" s="64" t="s">
        <v>749</v>
      </c>
      <c r="X233" s="64" t="s">
        <v>132</v>
      </c>
    </row>
    <row r="234" spans="1:24">
      <c r="A234" s="64" t="s">
        <v>226</v>
      </c>
      <c r="B234" s="64" t="s">
        <v>227</v>
      </c>
      <c r="C234" s="64" t="s">
        <v>682</v>
      </c>
      <c r="D234" s="65">
        <v>350</v>
      </c>
      <c r="E234" s="64" t="s">
        <v>118</v>
      </c>
      <c r="F234" s="66">
        <v>202206</v>
      </c>
      <c r="G234" s="67">
        <v>44713</v>
      </c>
      <c r="H234" s="64" t="s">
        <v>209</v>
      </c>
      <c r="I234" s="66">
        <v>11002343</v>
      </c>
      <c r="J234" s="64" t="s">
        <v>0</v>
      </c>
      <c r="K234" s="64" t="s">
        <v>120</v>
      </c>
      <c r="L234" s="64" t="s">
        <v>121</v>
      </c>
      <c r="M234" s="64" t="s">
        <v>122</v>
      </c>
      <c r="N234" s="64" t="s">
        <v>60</v>
      </c>
      <c r="O234" s="64" t="s">
        <v>220</v>
      </c>
      <c r="P234" s="64" t="s">
        <v>120</v>
      </c>
      <c r="Q234" s="64" t="s">
        <v>766</v>
      </c>
      <c r="R234" s="64" t="s">
        <v>767</v>
      </c>
      <c r="S234" s="64" t="s">
        <v>768</v>
      </c>
      <c r="T234" s="64" t="s">
        <v>767</v>
      </c>
      <c r="U234" s="64" t="s">
        <v>747</v>
      </c>
      <c r="V234" s="64" t="s">
        <v>748</v>
      </c>
      <c r="W234" s="64" t="s">
        <v>749</v>
      </c>
      <c r="X234" s="64" t="s">
        <v>132</v>
      </c>
    </row>
    <row r="235" spans="1:24">
      <c r="A235" s="64" t="s">
        <v>226</v>
      </c>
      <c r="B235" s="64" t="s">
        <v>227</v>
      </c>
      <c r="C235" s="64" t="s">
        <v>683</v>
      </c>
      <c r="D235" s="65">
        <v>350</v>
      </c>
      <c r="E235" s="64" t="s">
        <v>118</v>
      </c>
      <c r="F235" s="66">
        <v>202206</v>
      </c>
      <c r="G235" s="67">
        <v>44713</v>
      </c>
      <c r="H235" s="64" t="s">
        <v>209</v>
      </c>
      <c r="I235" s="66">
        <v>11002343</v>
      </c>
      <c r="J235" s="64" t="s">
        <v>0</v>
      </c>
      <c r="K235" s="64" t="s">
        <v>120</v>
      </c>
      <c r="L235" s="64" t="s">
        <v>121</v>
      </c>
      <c r="M235" s="64" t="s">
        <v>122</v>
      </c>
      <c r="N235" s="64" t="s">
        <v>44</v>
      </c>
      <c r="O235" s="64" t="s">
        <v>45</v>
      </c>
      <c r="P235" s="64" t="s">
        <v>120</v>
      </c>
      <c r="Q235" s="64" t="s">
        <v>766</v>
      </c>
      <c r="R235" s="64" t="s">
        <v>767</v>
      </c>
      <c r="S235" s="64" t="s">
        <v>768</v>
      </c>
      <c r="T235" s="64" t="s">
        <v>767</v>
      </c>
      <c r="U235" s="64" t="s">
        <v>747</v>
      </c>
      <c r="V235" s="64" t="s">
        <v>748</v>
      </c>
      <c r="W235" s="64" t="s">
        <v>749</v>
      </c>
      <c r="X235" s="64" t="s">
        <v>132</v>
      </c>
    </row>
    <row r="236" spans="1:24">
      <c r="A236" s="64" t="s">
        <v>226</v>
      </c>
      <c r="B236" s="64" t="s">
        <v>227</v>
      </c>
      <c r="C236" s="64" t="s">
        <v>684</v>
      </c>
      <c r="D236" s="65">
        <v>450</v>
      </c>
      <c r="E236" s="64" t="s">
        <v>118</v>
      </c>
      <c r="F236" s="66">
        <v>202206</v>
      </c>
      <c r="G236" s="67">
        <v>44713</v>
      </c>
      <c r="H236" s="64" t="s">
        <v>209</v>
      </c>
      <c r="I236" s="66">
        <v>11002343</v>
      </c>
      <c r="J236" s="64" t="s">
        <v>0</v>
      </c>
      <c r="K236" s="64" t="s">
        <v>120</v>
      </c>
      <c r="L236" s="64" t="s">
        <v>121</v>
      </c>
      <c r="M236" s="64" t="s">
        <v>122</v>
      </c>
      <c r="N236" s="64" t="s">
        <v>66</v>
      </c>
      <c r="O236" s="64" t="s">
        <v>67</v>
      </c>
      <c r="P236" s="64" t="s">
        <v>120</v>
      </c>
      <c r="Q236" s="64" t="s">
        <v>766</v>
      </c>
      <c r="R236" s="64" t="s">
        <v>767</v>
      </c>
      <c r="S236" s="64" t="s">
        <v>768</v>
      </c>
      <c r="T236" s="64" t="s">
        <v>767</v>
      </c>
      <c r="U236" s="64" t="s">
        <v>747</v>
      </c>
      <c r="V236" s="64" t="s">
        <v>748</v>
      </c>
      <c r="W236" s="64" t="s">
        <v>749</v>
      </c>
      <c r="X236" s="64" t="s">
        <v>132</v>
      </c>
    </row>
    <row r="237" spans="1:24">
      <c r="A237" s="64" t="s">
        <v>226</v>
      </c>
      <c r="B237" s="64" t="s">
        <v>227</v>
      </c>
      <c r="C237" s="64" t="s">
        <v>685</v>
      </c>
      <c r="D237" s="65">
        <v>625</v>
      </c>
      <c r="E237" s="64" t="s">
        <v>118</v>
      </c>
      <c r="F237" s="66">
        <v>202206</v>
      </c>
      <c r="G237" s="67">
        <v>44713</v>
      </c>
      <c r="H237" s="64" t="s">
        <v>209</v>
      </c>
      <c r="I237" s="66">
        <v>11002343</v>
      </c>
      <c r="J237" s="64" t="s">
        <v>0</v>
      </c>
      <c r="K237" s="64" t="s">
        <v>120</v>
      </c>
      <c r="L237" s="64" t="s">
        <v>121</v>
      </c>
      <c r="M237" s="64" t="s">
        <v>122</v>
      </c>
      <c r="N237" s="64" t="s">
        <v>48</v>
      </c>
      <c r="O237" s="64" t="s">
        <v>49</v>
      </c>
      <c r="P237" s="64" t="s">
        <v>120</v>
      </c>
      <c r="Q237" s="64" t="s">
        <v>766</v>
      </c>
      <c r="R237" s="64" t="s">
        <v>767</v>
      </c>
      <c r="S237" s="64" t="s">
        <v>768</v>
      </c>
      <c r="T237" s="64" t="s">
        <v>767</v>
      </c>
      <c r="U237" s="64" t="s">
        <v>747</v>
      </c>
      <c r="V237" s="64" t="s">
        <v>748</v>
      </c>
      <c r="W237" s="64" t="s">
        <v>749</v>
      </c>
      <c r="X237" s="64" t="s">
        <v>132</v>
      </c>
    </row>
    <row r="238" spans="1:24">
      <c r="A238" s="64" t="s">
        <v>226</v>
      </c>
      <c r="B238" s="64" t="s">
        <v>227</v>
      </c>
      <c r="C238" s="64" t="s">
        <v>686</v>
      </c>
      <c r="D238" s="65">
        <v>655</v>
      </c>
      <c r="E238" s="64" t="s">
        <v>118</v>
      </c>
      <c r="F238" s="66">
        <v>202206</v>
      </c>
      <c r="G238" s="67">
        <v>44713</v>
      </c>
      <c r="H238" s="64" t="s">
        <v>209</v>
      </c>
      <c r="I238" s="66">
        <v>11002343</v>
      </c>
      <c r="J238" s="64" t="s">
        <v>0</v>
      </c>
      <c r="K238" s="64" t="s">
        <v>120</v>
      </c>
      <c r="L238" s="64" t="s">
        <v>121</v>
      </c>
      <c r="M238" s="64" t="s">
        <v>122</v>
      </c>
      <c r="N238" s="64" t="s">
        <v>68</v>
      </c>
      <c r="O238" s="64" t="s">
        <v>69</v>
      </c>
      <c r="P238" s="64" t="s">
        <v>120</v>
      </c>
      <c r="Q238" s="64" t="s">
        <v>766</v>
      </c>
      <c r="R238" s="64" t="s">
        <v>767</v>
      </c>
      <c r="S238" s="64" t="s">
        <v>768</v>
      </c>
      <c r="T238" s="64" t="s">
        <v>767</v>
      </c>
      <c r="U238" s="64" t="s">
        <v>747</v>
      </c>
      <c r="V238" s="64" t="s">
        <v>748</v>
      </c>
      <c r="W238" s="64" t="s">
        <v>749</v>
      </c>
      <c r="X238" s="64" t="s">
        <v>132</v>
      </c>
    </row>
    <row r="239" spans="1:24">
      <c r="A239" s="64" t="s">
        <v>226</v>
      </c>
      <c r="B239" s="64" t="s">
        <v>227</v>
      </c>
      <c r="C239" s="64" t="s">
        <v>687</v>
      </c>
      <c r="D239" s="65">
        <v>900</v>
      </c>
      <c r="E239" s="64" t="s">
        <v>118</v>
      </c>
      <c r="F239" s="66">
        <v>202206</v>
      </c>
      <c r="G239" s="67">
        <v>44713</v>
      </c>
      <c r="H239" s="64" t="s">
        <v>209</v>
      </c>
      <c r="I239" s="66">
        <v>11002343</v>
      </c>
      <c r="J239" s="64" t="s">
        <v>0</v>
      </c>
      <c r="K239" s="64" t="s">
        <v>120</v>
      </c>
      <c r="L239" s="64" t="s">
        <v>121</v>
      </c>
      <c r="M239" s="64" t="s">
        <v>122</v>
      </c>
      <c r="N239" s="64" t="s">
        <v>60</v>
      </c>
      <c r="O239" s="64" t="s">
        <v>220</v>
      </c>
      <c r="P239" s="64" t="s">
        <v>120</v>
      </c>
      <c r="Q239" s="64" t="s">
        <v>766</v>
      </c>
      <c r="R239" s="64" t="s">
        <v>767</v>
      </c>
      <c r="S239" s="64" t="s">
        <v>768</v>
      </c>
      <c r="T239" s="64" t="s">
        <v>767</v>
      </c>
      <c r="U239" s="64" t="s">
        <v>747</v>
      </c>
      <c r="V239" s="64" t="s">
        <v>748</v>
      </c>
      <c r="W239" s="64" t="s">
        <v>749</v>
      </c>
      <c r="X239" s="64" t="s">
        <v>132</v>
      </c>
    </row>
    <row r="240" spans="1:24">
      <c r="A240" s="64" t="s">
        <v>226</v>
      </c>
      <c r="B240" s="64" t="s">
        <v>227</v>
      </c>
      <c r="C240" s="64" t="s">
        <v>688</v>
      </c>
      <c r="D240" s="65">
        <v>375</v>
      </c>
      <c r="E240" s="64" t="s">
        <v>118</v>
      </c>
      <c r="F240" s="66">
        <v>202206</v>
      </c>
      <c r="G240" s="67">
        <v>44714</v>
      </c>
      <c r="H240" s="64" t="s">
        <v>172</v>
      </c>
      <c r="I240" s="66">
        <v>11002324</v>
      </c>
      <c r="J240" s="64" t="s">
        <v>0</v>
      </c>
      <c r="K240" s="64" t="s">
        <v>120</v>
      </c>
      <c r="L240" s="64" t="s">
        <v>121</v>
      </c>
      <c r="M240" s="64" t="s">
        <v>122</v>
      </c>
      <c r="N240" s="64" t="s">
        <v>689</v>
      </c>
      <c r="O240" s="64" t="s">
        <v>97</v>
      </c>
      <c r="P240" s="64" t="s">
        <v>120</v>
      </c>
      <c r="Q240" s="64" t="s">
        <v>754</v>
      </c>
      <c r="R240" s="64" t="s">
        <v>755</v>
      </c>
      <c r="S240" s="64" t="s">
        <v>756</v>
      </c>
      <c r="T240" s="64" t="s">
        <v>755</v>
      </c>
      <c r="U240" s="64" t="s">
        <v>757</v>
      </c>
      <c r="V240" s="64" t="s">
        <v>758</v>
      </c>
      <c r="W240" s="64" t="s">
        <v>749</v>
      </c>
      <c r="X240" s="64" t="s">
        <v>132</v>
      </c>
    </row>
    <row r="241" spans="1:24">
      <c r="A241" s="64" t="s">
        <v>226</v>
      </c>
      <c r="B241" s="64" t="s">
        <v>227</v>
      </c>
      <c r="C241" s="64" t="s">
        <v>690</v>
      </c>
      <c r="D241" s="65">
        <v>3930</v>
      </c>
      <c r="E241" s="64" t="s">
        <v>118</v>
      </c>
      <c r="F241" s="66">
        <v>202206</v>
      </c>
      <c r="G241" s="67">
        <v>44714</v>
      </c>
      <c r="H241" s="64" t="s">
        <v>172</v>
      </c>
      <c r="I241" s="66">
        <v>11002324</v>
      </c>
      <c r="J241" s="64" t="s">
        <v>0</v>
      </c>
      <c r="K241" s="64" t="s">
        <v>120</v>
      </c>
      <c r="L241" s="64" t="s">
        <v>121</v>
      </c>
      <c r="M241" s="64" t="s">
        <v>122</v>
      </c>
      <c r="N241" s="64" t="s">
        <v>66</v>
      </c>
      <c r="O241" s="64" t="s">
        <v>67</v>
      </c>
      <c r="P241" s="64" t="s">
        <v>120</v>
      </c>
      <c r="Q241" s="64" t="s">
        <v>766</v>
      </c>
      <c r="R241" s="64" t="s">
        <v>767</v>
      </c>
      <c r="S241" s="64" t="s">
        <v>768</v>
      </c>
      <c r="T241" s="64" t="s">
        <v>767</v>
      </c>
      <c r="U241" s="64" t="s">
        <v>747</v>
      </c>
      <c r="V241" s="64" t="s">
        <v>748</v>
      </c>
      <c r="W241" s="64" t="s">
        <v>749</v>
      </c>
      <c r="X241" s="64" t="s">
        <v>132</v>
      </c>
    </row>
    <row r="242" spans="1:24">
      <c r="A242" s="64" t="s">
        <v>226</v>
      </c>
      <c r="B242" s="64" t="s">
        <v>227</v>
      </c>
      <c r="C242" s="64" t="s">
        <v>691</v>
      </c>
      <c r="D242" s="65">
        <v>4110</v>
      </c>
      <c r="E242" s="64" t="s">
        <v>118</v>
      </c>
      <c r="F242" s="66">
        <v>202206</v>
      </c>
      <c r="G242" s="67">
        <v>44714</v>
      </c>
      <c r="H242" s="64" t="s">
        <v>172</v>
      </c>
      <c r="I242" s="66">
        <v>11002324</v>
      </c>
      <c r="J242" s="64" t="s">
        <v>0</v>
      </c>
      <c r="K242" s="64" t="s">
        <v>120</v>
      </c>
      <c r="L242" s="64" t="s">
        <v>121</v>
      </c>
      <c r="M242" s="64" t="s">
        <v>122</v>
      </c>
      <c r="N242" s="64" t="s">
        <v>66</v>
      </c>
      <c r="O242" s="64" t="s">
        <v>67</v>
      </c>
      <c r="P242" s="64" t="s">
        <v>120</v>
      </c>
      <c r="Q242" s="64" t="s">
        <v>766</v>
      </c>
      <c r="R242" s="64" t="s">
        <v>767</v>
      </c>
      <c r="S242" s="64" t="s">
        <v>768</v>
      </c>
      <c r="T242" s="64" t="s">
        <v>767</v>
      </c>
      <c r="U242" s="64" t="s">
        <v>747</v>
      </c>
      <c r="V242" s="64" t="s">
        <v>748</v>
      </c>
      <c r="W242" s="64" t="s">
        <v>749</v>
      </c>
      <c r="X242" s="64" t="s">
        <v>132</v>
      </c>
    </row>
    <row r="243" spans="1:24">
      <c r="A243" s="64" t="s">
        <v>226</v>
      </c>
      <c r="B243" s="64" t="s">
        <v>227</v>
      </c>
      <c r="C243" s="64" t="s">
        <v>692</v>
      </c>
      <c r="D243" s="65">
        <v>7265.7</v>
      </c>
      <c r="E243" s="64" t="s">
        <v>118</v>
      </c>
      <c r="F243" s="66">
        <v>202206</v>
      </c>
      <c r="G243" s="67">
        <v>44740</v>
      </c>
      <c r="H243" s="64" t="s">
        <v>119</v>
      </c>
      <c r="I243" s="66">
        <v>11002328</v>
      </c>
      <c r="J243" s="64" t="s">
        <v>0</v>
      </c>
      <c r="K243" s="64" t="s">
        <v>120</v>
      </c>
      <c r="L243" s="64" t="s">
        <v>121</v>
      </c>
      <c r="M243" s="64" t="s">
        <v>122</v>
      </c>
      <c r="N243" s="64" t="s">
        <v>295</v>
      </c>
      <c r="O243" s="64" t="s">
        <v>296</v>
      </c>
      <c r="P243" s="64" t="s">
        <v>120</v>
      </c>
      <c r="Q243" s="64" t="s">
        <v>766</v>
      </c>
      <c r="R243" s="64" t="s">
        <v>767</v>
      </c>
      <c r="S243" s="64" t="s">
        <v>768</v>
      </c>
      <c r="T243" s="64" t="s">
        <v>767</v>
      </c>
      <c r="U243" s="64" t="s">
        <v>747</v>
      </c>
      <c r="V243" s="64" t="s">
        <v>748</v>
      </c>
      <c r="W243" s="64" t="s">
        <v>749</v>
      </c>
      <c r="X243" s="64" t="s">
        <v>132</v>
      </c>
    </row>
    <row r="244" spans="1:24">
      <c r="A244" s="64" t="s">
        <v>226</v>
      </c>
      <c r="B244" s="64" t="s">
        <v>227</v>
      </c>
      <c r="C244" s="64" t="s">
        <v>693</v>
      </c>
      <c r="D244" s="65">
        <v>1401.33</v>
      </c>
      <c r="E244" s="64" t="s">
        <v>118</v>
      </c>
      <c r="F244" s="66">
        <v>202206</v>
      </c>
      <c r="G244" s="67">
        <v>44740</v>
      </c>
      <c r="H244" s="64" t="s">
        <v>119</v>
      </c>
      <c r="I244" s="66">
        <v>11002376</v>
      </c>
      <c r="J244" s="64" t="s">
        <v>0</v>
      </c>
      <c r="K244" s="64" t="s">
        <v>120</v>
      </c>
      <c r="L244" s="64" t="s">
        <v>121</v>
      </c>
      <c r="M244" s="64" t="s">
        <v>122</v>
      </c>
      <c r="N244" s="64" t="s">
        <v>398</v>
      </c>
      <c r="O244" s="64" t="s">
        <v>399</v>
      </c>
      <c r="P244" s="64" t="s">
        <v>120</v>
      </c>
      <c r="Q244" s="64" t="s">
        <v>802</v>
      </c>
      <c r="R244" s="64" t="s">
        <v>803</v>
      </c>
      <c r="S244" s="64" t="s">
        <v>804</v>
      </c>
      <c r="T244" s="64" t="s">
        <v>803</v>
      </c>
      <c r="U244" s="64" t="s">
        <v>757</v>
      </c>
      <c r="V244" s="64" t="s">
        <v>758</v>
      </c>
      <c r="W244" s="64" t="s">
        <v>749</v>
      </c>
      <c r="X244" s="64" t="s">
        <v>132</v>
      </c>
    </row>
    <row r="245" spans="1:24">
      <c r="A245" s="64" t="s">
        <v>226</v>
      </c>
      <c r="B245" s="64" t="s">
        <v>227</v>
      </c>
      <c r="C245" s="64" t="s">
        <v>694</v>
      </c>
      <c r="D245" s="65">
        <v>650</v>
      </c>
      <c r="E245" s="64" t="s">
        <v>118</v>
      </c>
      <c r="F245" s="66">
        <v>202206</v>
      </c>
      <c r="G245" s="67">
        <v>44740</v>
      </c>
      <c r="H245" s="64" t="s">
        <v>119</v>
      </c>
      <c r="I245" s="66">
        <v>11002382</v>
      </c>
      <c r="J245" s="64" t="s">
        <v>0</v>
      </c>
      <c r="K245" s="64" t="s">
        <v>120</v>
      </c>
      <c r="L245" s="64" t="s">
        <v>121</v>
      </c>
      <c r="M245" s="64" t="s">
        <v>122</v>
      </c>
      <c r="N245" s="64" t="s">
        <v>695</v>
      </c>
      <c r="O245" s="64" t="s">
        <v>696</v>
      </c>
      <c r="P245" s="64" t="s">
        <v>120</v>
      </c>
      <c r="Q245" s="64" t="s">
        <v>806</v>
      </c>
      <c r="R245" s="64" t="s">
        <v>807</v>
      </c>
      <c r="S245" s="64" t="s">
        <v>808</v>
      </c>
      <c r="T245" s="64" t="s">
        <v>807</v>
      </c>
      <c r="U245" s="64" t="s">
        <v>757</v>
      </c>
      <c r="V245" s="64" t="s">
        <v>758</v>
      </c>
      <c r="W245" s="64" t="s">
        <v>749</v>
      </c>
      <c r="X245" s="64" t="s">
        <v>132</v>
      </c>
    </row>
    <row r="246" spans="1:24">
      <c r="A246" s="64" t="s">
        <v>226</v>
      </c>
      <c r="B246" s="64" t="s">
        <v>227</v>
      </c>
      <c r="C246" s="64" t="s">
        <v>809</v>
      </c>
      <c r="D246" s="65">
        <v>460</v>
      </c>
      <c r="E246" s="64" t="s">
        <v>118</v>
      </c>
      <c r="F246" s="66">
        <v>202207</v>
      </c>
      <c r="G246" s="67">
        <v>44747</v>
      </c>
      <c r="H246" s="64" t="s">
        <v>209</v>
      </c>
      <c r="I246" s="66">
        <v>11002550</v>
      </c>
      <c r="J246" s="64" t="s">
        <v>0</v>
      </c>
      <c r="K246" s="64" t="s">
        <v>120</v>
      </c>
      <c r="L246" s="64" t="s">
        <v>121</v>
      </c>
      <c r="M246" s="64" t="s">
        <v>122</v>
      </c>
      <c r="N246" s="64" t="s">
        <v>68</v>
      </c>
      <c r="O246" s="64" t="s">
        <v>69</v>
      </c>
      <c r="P246" s="64" t="s">
        <v>120</v>
      </c>
      <c r="Q246" s="64" t="s">
        <v>766</v>
      </c>
      <c r="R246" s="64" t="s">
        <v>767</v>
      </c>
      <c r="S246" s="64" t="s">
        <v>768</v>
      </c>
      <c r="T246" s="64" t="s">
        <v>767</v>
      </c>
      <c r="U246" s="64" t="s">
        <v>747</v>
      </c>
      <c r="V246" s="64" t="s">
        <v>748</v>
      </c>
      <c r="W246" s="64" t="s">
        <v>749</v>
      </c>
      <c r="X246" s="64" t="s">
        <v>132</v>
      </c>
    </row>
    <row r="247" spans="1:24">
      <c r="A247" s="64" t="s">
        <v>226</v>
      </c>
      <c r="B247" s="64" t="s">
        <v>227</v>
      </c>
      <c r="C247" s="64" t="s">
        <v>810</v>
      </c>
      <c r="D247" s="65">
        <v>60</v>
      </c>
      <c r="E247" s="64" t="s">
        <v>118</v>
      </c>
      <c r="F247" s="66">
        <v>202207</v>
      </c>
      <c r="G247" s="67">
        <v>44749</v>
      </c>
      <c r="H247" s="64" t="s">
        <v>209</v>
      </c>
      <c r="I247" s="66">
        <v>11002545</v>
      </c>
      <c r="J247" s="64" t="s">
        <v>0</v>
      </c>
      <c r="K247" s="64" t="s">
        <v>120</v>
      </c>
      <c r="L247" s="64" t="s">
        <v>121</v>
      </c>
      <c r="M247" s="64" t="s">
        <v>122</v>
      </c>
      <c r="N247" s="64" t="s">
        <v>150</v>
      </c>
      <c r="O247" s="64" t="s">
        <v>151</v>
      </c>
      <c r="P247" s="64" t="s">
        <v>120</v>
      </c>
      <c r="Q247" s="64" t="s">
        <v>754</v>
      </c>
      <c r="R247" s="64" t="s">
        <v>755</v>
      </c>
      <c r="S247" s="64" t="s">
        <v>756</v>
      </c>
      <c r="T247" s="64" t="s">
        <v>755</v>
      </c>
      <c r="U247" s="64" t="s">
        <v>757</v>
      </c>
      <c r="V247" s="64" t="s">
        <v>758</v>
      </c>
      <c r="W247" s="64" t="s">
        <v>749</v>
      </c>
      <c r="X247" s="64" t="s">
        <v>132</v>
      </c>
    </row>
    <row r="248" spans="1:24">
      <c r="A248" s="64" t="s">
        <v>226</v>
      </c>
      <c r="B248" s="64" t="s">
        <v>227</v>
      </c>
      <c r="C248" s="64" t="s">
        <v>811</v>
      </c>
      <c r="D248" s="65">
        <v>60</v>
      </c>
      <c r="E248" s="64" t="s">
        <v>118</v>
      </c>
      <c r="F248" s="66">
        <v>202207</v>
      </c>
      <c r="G248" s="67">
        <v>44749</v>
      </c>
      <c r="H248" s="64" t="s">
        <v>209</v>
      </c>
      <c r="I248" s="66">
        <v>11002545</v>
      </c>
      <c r="J248" s="64" t="s">
        <v>0</v>
      </c>
      <c r="K248" s="64" t="s">
        <v>120</v>
      </c>
      <c r="L248" s="64" t="s">
        <v>121</v>
      </c>
      <c r="M248" s="64" t="s">
        <v>122</v>
      </c>
      <c r="N248" s="64" t="s">
        <v>150</v>
      </c>
      <c r="O248" s="64" t="s">
        <v>151</v>
      </c>
      <c r="P248" s="64" t="s">
        <v>120</v>
      </c>
      <c r="Q248" s="64" t="s">
        <v>754</v>
      </c>
      <c r="R248" s="64" t="s">
        <v>755</v>
      </c>
      <c r="S248" s="64" t="s">
        <v>756</v>
      </c>
      <c r="T248" s="64" t="s">
        <v>755</v>
      </c>
      <c r="U248" s="64" t="s">
        <v>757</v>
      </c>
      <c r="V248" s="64" t="s">
        <v>758</v>
      </c>
      <c r="W248" s="64" t="s">
        <v>749</v>
      </c>
      <c r="X248" s="64" t="s">
        <v>132</v>
      </c>
    </row>
    <row r="249" spans="1:24">
      <c r="A249" s="64" t="s">
        <v>226</v>
      </c>
      <c r="B249" s="64" t="s">
        <v>227</v>
      </c>
      <c r="C249" s="64" t="s">
        <v>812</v>
      </c>
      <c r="D249" s="65">
        <v>270</v>
      </c>
      <c r="E249" s="64" t="s">
        <v>118</v>
      </c>
      <c r="F249" s="66">
        <v>202207</v>
      </c>
      <c r="G249" s="67">
        <v>44749</v>
      </c>
      <c r="H249" s="64" t="s">
        <v>209</v>
      </c>
      <c r="I249" s="66">
        <v>11002545</v>
      </c>
      <c r="J249" s="64" t="s">
        <v>0</v>
      </c>
      <c r="K249" s="64" t="s">
        <v>120</v>
      </c>
      <c r="L249" s="64" t="s">
        <v>121</v>
      </c>
      <c r="M249" s="64" t="s">
        <v>122</v>
      </c>
      <c r="N249" s="64" t="s">
        <v>56</v>
      </c>
      <c r="O249" s="64" t="s">
        <v>813</v>
      </c>
      <c r="P249" s="64" t="s">
        <v>120</v>
      </c>
      <c r="Q249" s="64" t="s">
        <v>766</v>
      </c>
      <c r="R249" s="64" t="s">
        <v>767</v>
      </c>
      <c r="S249" s="64" t="s">
        <v>768</v>
      </c>
      <c r="T249" s="64" t="s">
        <v>767</v>
      </c>
      <c r="U249" s="64" t="s">
        <v>747</v>
      </c>
      <c r="V249" s="64" t="s">
        <v>748</v>
      </c>
      <c r="W249" s="64" t="s">
        <v>749</v>
      </c>
      <c r="X249" s="64" t="s">
        <v>132</v>
      </c>
    </row>
    <row r="250" spans="1:24">
      <c r="A250" s="64" t="s">
        <v>226</v>
      </c>
      <c r="B250" s="64" t="s">
        <v>227</v>
      </c>
      <c r="C250" s="64" t="s">
        <v>814</v>
      </c>
      <c r="D250" s="65">
        <v>270</v>
      </c>
      <c r="E250" s="64" t="s">
        <v>118</v>
      </c>
      <c r="F250" s="66">
        <v>202207</v>
      </c>
      <c r="G250" s="67">
        <v>44749</v>
      </c>
      <c r="H250" s="64" t="s">
        <v>209</v>
      </c>
      <c r="I250" s="66">
        <v>11002545</v>
      </c>
      <c r="J250" s="64" t="s">
        <v>0</v>
      </c>
      <c r="K250" s="64" t="s">
        <v>120</v>
      </c>
      <c r="L250" s="64" t="s">
        <v>121</v>
      </c>
      <c r="M250" s="64" t="s">
        <v>122</v>
      </c>
      <c r="N250" s="64" t="s">
        <v>72</v>
      </c>
      <c r="O250" s="64" t="s">
        <v>73</v>
      </c>
      <c r="P250" s="64" t="s">
        <v>120</v>
      </c>
      <c r="Q250" s="64" t="s">
        <v>766</v>
      </c>
      <c r="R250" s="64" t="s">
        <v>767</v>
      </c>
      <c r="S250" s="64" t="s">
        <v>768</v>
      </c>
      <c r="T250" s="64" t="s">
        <v>767</v>
      </c>
      <c r="U250" s="64" t="s">
        <v>747</v>
      </c>
      <c r="V250" s="64" t="s">
        <v>748</v>
      </c>
      <c r="W250" s="64" t="s">
        <v>749</v>
      </c>
      <c r="X250" s="64" t="s">
        <v>132</v>
      </c>
    </row>
    <row r="251" spans="1:24">
      <c r="A251" s="64" t="s">
        <v>226</v>
      </c>
      <c r="B251" s="64" t="s">
        <v>227</v>
      </c>
      <c r="C251" s="64" t="s">
        <v>815</v>
      </c>
      <c r="D251" s="65">
        <v>350</v>
      </c>
      <c r="E251" s="64" t="s">
        <v>118</v>
      </c>
      <c r="F251" s="66">
        <v>202207</v>
      </c>
      <c r="G251" s="67">
        <v>44749</v>
      </c>
      <c r="H251" s="64" t="s">
        <v>209</v>
      </c>
      <c r="I251" s="66">
        <v>11002545</v>
      </c>
      <c r="J251" s="64" t="s">
        <v>0</v>
      </c>
      <c r="K251" s="64" t="s">
        <v>120</v>
      </c>
      <c r="L251" s="64" t="s">
        <v>121</v>
      </c>
      <c r="M251" s="64" t="s">
        <v>122</v>
      </c>
      <c r="N251" s="64" t="s">
        <v>64</v>
      </c>
      <c r="O251" s="64" t="s">
        <v>65</v>
      </c>
      <c r="P251" s="64" t="s">
        <v>120</v>
      </c>
      <c r="Q251" s="64" t="s">
        <v>766</v>
      </c>
      <c r="R251" s="64" t="s">
        <v>767</v>
      </c>
      <c r="S251" s="64" t="s">
        <v>768</v>
      </c>
      <c r="T251" s="64" t="s">
        <v>767</v>
      </c>
      <c r="U251" s="64" t="s">
        <v>747</v>
      </c>
      <c r="V251" s="64" t="s">
        <v>748</v>
      </c>
      <c r="W251" s="64" t="s">
        <v>749</v>
      </c>
      <c r="X251" s="64" t="s">
        <v>132</v>
      </c>
    </row>
    <row r="252" spans="1:24">
      <c r="A252" s="64" t="s">
        <v>226</v>
      </c>
      <c r="B252" s="64" t="s">
        <v>227</v>
      </c>
      <c r="C252" s="64" t="s">
        <v>816</v>
      </c>
      <c r="D252" s="65">
        <v>440</v>
      </c>
      <c r="E252" s="64" t="s">
        <v>118</v>
      </c>
      <c r="F252" s="66">
        <v>202207</v>
      </c>
      <c r="G252" s="67">
        <v>44749</v>
      </c>
      <c r="H252" s="64" t="s">
        <v>209</v>
      </c>
      <c r="I252" s="66">
        <v>11002545</v>
      </c>
      <c r="J252" s="64" t="s">
        <v>0</v>
      </c>
      <c r="K252" s="64" t="s">
        <v>120</v>
      </c>
      <c r="L252" s="64" t="s">
        <v>121</v>
      </c>
      <c r="M252" s="64" t="s">
        <v>122</v>
      </c>
      <c r="N252" s="64" t="s">
        <v>150</v>
      </c>
      <c r="O252" s="64" t="s">
        <v>151</v>
      </c>
      <c r="P252" s="64" t="s">
        <v>120</v>
      </c>
      <c r="Q252" s="64" t="s">
        <v>754</v>
      </c>
      <c r="R252" s="64" t="s">
        <v>755</v>
      </c>
      <c r="S252" s="64" t="s">
        <v>756</v>
      </c>
      <c r="T252" s="64" t="s">
        <v>755</v>
      </c>
      <c r="U252" s="64" t="s">
        <v>757</v>
      </c>
      <c r="V252" s="64" t="s">
        <v>758</v>
      </c>
      <c r="W252" s="64" t="s">
        <v>749</v>
      </c>
      <c r="X252" s="64" t="s">
        <v>132</v>
      </c>
    </row>
    <row r="253" spans="1:24">
      <c r="A253" s="64" t="s">
        <v>226</v>
      </c>
      <c r="B253" s="64" t="s">
        <v>227</v>
      </c>
      <c r="C253" s="64" t="s">
        <v>817</v>
      </c>
      <c r="D253" s="65">
        <v>455</v>
      </c>
      <c r="E253" s="64" t="s">
        <v>118</v>
      </c>
      <c r="F253" s="66">
        <v>202207</v>
      </c>
      <c r="G253" s="67">
        <v>44749</v>
      </c>
      <c r="H253" s="64" t="s">
        <v>209</v>
      </c>
      <c r="I253" s="66">
        <v>11002545</v>
      </c>
      <c r="J253" s="64" t="s">
        <v>0</v>
      </c>
      <c r="K253" s="64" t="s">
        <v>120</v>
      </c>
      <c r="L253" s="64" t="s">
        <v>121</v>
      </c>
      <c r="M253" s="64" t="s">
        <v>122</v>
      </c>
      <c r="N253" s="64" t="s">
        <v>68</v>
      </c>
      <c r="O253" s="64" t="s">
        <v>69</v>
      </c>
      <c r="P253" s="64" t="s">
        <v>120</v>
      </c>
      <c r="Q253" s="64" t="s">
        <v>766</v>
      </c>
      <c r="R253" s="64" t="s">
        <v>767</v>
      </c>
      <c r="S253" s="64" t="s">
        <v>768</v>
      </c>
      <c r="T253" s="64" t="s">
        <v>767</v>
      </c>
      <c r="U253" s="64" t="s">
        <v>747</v>
      </c>
      <c r="V253" s="64" t="s">
        <v>748</v>
      </c>
      <c r="W253" s="64" t="s">
        <v>749</v>
      </c>
      <c r="X253" s="64" t="s">
        <v>132</v>
      </c>
    </row>
    <row r="254" spans="1:24">
      <c r="A254" s="64" t="s">
        <v>226</v>
      </c>
      <c r="B254" s="64" t="s">
        <v>227</v>
      </c>
      <c r="C254" s="64" t="s">
        <v>818</v>
      </c>
      <c r="D254" s="65">
        <v>560</v>
      </c>
      <c r="E254" s="64" t="s">
        <v>118</v>
      </c>
      <c r="F254" s="66">
        <v>202207</v>
      </c>
      <c r="G254" s="67">
        <v>44749</v>
      </c>
      <c r="H254" s="64" t="s">
        <v>209</v>
      </c>
      <c r="I254" s="66">
        <v>11002545</v>
      </c>
      <c r="J254" s="64" t="s">
        <v>0</v>
      </c>
      <c r="K254" s="64" t="s">
        <v>120</v>
      </c>
      <c r="L254" s="64" t="s">
        <v>121</v>
      </c>
      <c r="M254" s="64" t="s">
        <v>122</v>
      </c>
      <c r="N254" s="64" t="s">
        <v>68</v>
      </c>
      <c r="O254" s="64" t="s">
        <v>69</v>
      </c>
      <c r="P254" s="64" t="s">
        <v>120</v>
      </c>
      <c r="Q254" s="64" t="s">
        <v>766</v>
      </c>
      <c r="R254" s="64" t="s">
        <v>767</v>
      </c>
      <c r="S254" s="64" t="s">
        <v>768</v>
      </c>
      <c r="T254" s="64" t="s">
        <v>767</v>
      </c>
      <c r="U254" s="64" t="s">
        <v>747</v>
      </c>
      <c r="V254" s="64" t="s">
        <v>748</v>
      </c>
      <c r="W254" s="64" t="s">
        <v>749</v>
      </c>
      <c r="X254" s="64" t="s">
        <v>132</v>
      </c>
    </row>
    <row r="255" spans="1:24">
      <c r="A255" s="64" t="s">
        <v>226</v>
      </c>
      <c r="B255" s="64" t="s">
        <v>227</v>
      </c>
      <c r="C255" s="64" t="s">
        <v>819</v>
      </c>
      <c r="D255" s="65">
        <v>600</v>
      </c>
      <c r="E255" s="64" t="s">
        <v>118</v>
      </c>
      <c r="F255" s="66">
        <v>202207</v>
      </c>
      <c r="G255" s="67">
        <v>44749</v>
      </c>
      <c r="H255" s="64" t="s">
        <v>209</v>
      </c>
      <c r="I255" s="66">
        <v>11002545</v>
      </c>
      <c r="J255" s="64" t="s">
        <v>0</v>
      </c>
      <c r="K255" s="64" t="s">
        <v>120</v>
      </c>
      <c r="L255" s="64" t="s">
        <v>121</v>
      </c>
      <c r="M255" s="64" t="s">
        <v>122</v>
      </c>
      <c r="N255" s="64" t="s">
        <v>14</v>
      </c>
      <c r="O255" s="64" t="s">
        <v>15</v>
      </c>
      <c r="P255" s="64" t="s">
        <v>120</v>
      </c>
      <c r="Q255" s="64" t="s">
        <v>744</v>
      </c>
      <c r="R255" s="64" t="s">
        <v>745</v>
      </c>
      <c r="S255" s="64" t="s">
        <v>746</v>
      </c>
      <c r="T255" s="64" t="s">
        <v>745</v>
      </c>
      <c r="U255" s="64" t="s">
        <v>747</v>
      </c>
      <c r="V255" s="64" t="s">
        <v>748</v>
      </c>
      <c r="W255" s="64" t="s">
        <v>749</v>
      </c>
      <c r="X255" s="64" t="s">
        <v>132</v>
      </c>
    </row>
    <row r="256" spans="1:24">
      <c r="A256" s="64" t="s">
        <v>226</v>
      </c>
      <c r="B256" s="64" t="s">
        <v>227</v>
      </c>
      <c r="C256" s="64" t="s">
        <v>820</v>
      </c>
      <c r="D256" s="65">
        <v>650</v>
      </c>
      <c r="E256" s="64" t="s">
        <v>118</v>
      </c>
      <c r="F256" s="66">
        <v>202207</v>
      </c>
      <c r="G256" s="67">
        <v>44749</v>
      </c>
      <c r="H256" s="64" t="s">
        <v>209</v>
      </c>
      <c r="I256" s="66">
        <v>11002545</v>
      </c>
      <c r="J256" s="64" t="s">
        <v>0</v>
      </c>
      <c r="K256" s="64" t="s">
        <v>120</v>
      </c>
      <c r="L256" s="64" t="s">
        <v>121</v>
      </c>
      <c r="M256" s="64" t="s">
        <v>122</v>
      </c>
      <c r="N256" s="64" t="s">
        <v>14</v>
      </c>
      <c r="O256" s="64" t="s">
        <v>15</v>
      </c>
      <c r="P256" s="64" t="s">
        <v>120</v>
      </c>
      <c r="Q256" s="64" t="s">
        <v>744</v>
      </c>
      <c r="R256" s="64" t="s">
        <v>745</v>
      </c>
      <c r="S256" s="64" t="s">
        <v>746</v>
      </c>
      <c r="T256" s="64" t="s">
        <v>745</v>
      </c>
      <c r="U256" s="64" t="s">
        <v>747</v>
      </c>
      <c r="V256" s="64" t="s">
        <v>748</v>
      </c>
      <c r="W256" s="64" t="s">
        <v>749</v>
      </c>
      <c r="X256" s="64" t="s">
        <v>132</v>
      </c>
    </row>
    <row r="257" spans="1:24">
      <c r="A257" s="64" t="s">
        <v>226</v>
      </c>
      <c r="B257" s="64" t="s">
        <v>227</v>
      </c>
      <c r="C257" s="64" t="s">
        <v>821</v>
      </c>
      <c r="D257" s="65">
        <v>900</v>
      </c>
      <c r="E257" s="64" t="s">
        <v>118</v>
      </c>
      <c r="F257" s="66">
        <v>202207</v>
      </c>
      <c r="G257" s="67">
        <v>44749</v>
      </c>
      <c r="H257" s="64" t="s">
        <v>209</v>
      </c>
      <c r="I257" s="66">
        <v>11002545</v>
      </c>
      <c r="J257" s="64" t="s">
        <v>0</v>
      </c>
      <c r="K257" s="64" t="s">
        <v>120</v>
      </c>
      <c r="L257" s="64" t="s">
        <v>121</v>
      </c>
      <c r="M257" s="64" t="s">
        <v>122</v>
      </c>
      <c r="N257" s="64" t="s">
        <v>72</v>
      </c>
      <c r="O257" s="64" t="s">
        <v>73</v>
      </c>
      <c r="P257" s="64" t="s">
        <v>120</v>
      </c>
      <c r="Q257" s="64" t="s">
        <v>766</v>
      </c>
      <c r="R257" s="64" t="s">
        <v>767</v>
      </c>
      <c r="S257" s="64" t="s">
        <v>768</v>
      </c>
      <c r="T257" s="64" t="s">
        <v>767</v>
      </c>
      <c r="U257" s="64" t="s">
        <v>747</v>
      </c>
      <c r="V257" s="64" t="s">
        <v>748</v>
      </c>
      <c r="W257" s="64" t="s">
        <v>749</v>
      </c>
      <c r="X257" s="64" t="s">
        <v>132</v>
      </c>
    </row>
    <row r="258" spans="1:24">
      <c r="A258" s="64" t="s">
        <v>226</v>
      </c>
      <c r="B258" s="64" t="s">
        <v>227</v>
      </c>
      <c r="C258" s="64" t="s">
        <v>822</v>
      </c>
      <c r="D258" s="65">
        <v>900</v>
      </c>
      <c r="E258" s="64" t="s">
        <v>118</v>
      </c>
      <c r="F258" s="66">
        <v>202207</v>
      </c>
      <c r="G258" s="67">
        <v>44749</v>
      </c>
      <c r="H258" s="64" t="s">
        <v>209</v>
      </c>
      <c r="I258" s="66">
        <v>11002545</v>
      </c>
      <c r="J258" s="64" t="s">
        <v>0</v>
      </c>
      <c r="K258" s="64" t="s">
        <v>120</v>
      </c>
      <c r="L258" s="64" t="s">
        <v>121</v>
      </c>
      <c r="M258" s="64" t="s">
        <v>122</v>
      </c>
      <c r="N258" s="64" t="s">
        <v>64</v>
      </c>
      <c r="O258" s="64" t="s">
        <v>65</v>
      </c>
      <c r="P258" s="64" t="s">
        <v>120</v>
      </c>
      <c r="Q258" s="64" t="s">
        <v>766</v>
      </c>
      <c r="R258" s="64" t="s">
        <v>767</v>
      </c>
      <c r="S258" s="64" t="s">
        <v>768</v>
      </c>
      <c r="T258" s="64" t="s">
        <v>767</v>
      </c>
      <c r="U258" s="64" t="s">
        <v>747</v>
      </c>
      <c r="V258" s="64" t="s">
        <v>748</v>
      </c>
      <c r="W258" s="64" t="s">
        <v>749</v>
      </c>
      <c r="X258" s="64" t="s">
        <v>132</v>
      </c>
    </row>
    <row r="259" spans="1:24">
      <c r="A259" s="64" t="s">
        <v>226</v>
      </c>
      <c r="B259" s="64" t="s">
        <v>227</v>
      </c>
      <c r="C259" s="64" t="s">
        <v>823</v>
      </c>
      <c r="D259" s="65">
        <v>1000</v>
      </c>
      <c r="E259" s="64" t="s">
        <v>118</v>
      </c>
      <c r="F259" s="66">
        <v>202207</v>
      </c>
      <c r="G259" s="67">
        <v>44749</v>
      </c>
      <c r="H259" s="64" t="s">
        <v>209</v>
      </c>
      <c r="I259" s="66">
        <v>11002545</v>
      </c>
      <c r="J259" s="64" t="s">
        <v>0</v>
      </c>
      <c r="K259" s="64" t="s">
        <v>120</v>
      </c>
      <c r="L259" s="64" t="s">
        <v>121</v>
      </c>
      <c r="M259" s="64" t="s">
        <v>122</v>
      </c>
      <c r="N259" s="64" t="s">
        <v>64</v>
      </c>
      <c r="O259" s="64" t="s">
        <v>65</v>
      </c>
      <c r="P259" s="64" t="s">
        <v>120</v>
      </c>
      <c r="Q259" s="64" t="s">
        <v>766</v>
      </c>
      <c r="R259" s="64" t="s">
        <v>767</v>
      </c>
      <c r="S259" s="64" t="s">
        <v>768</v>
      </c>
      <c r="T259" s="64" t="s">
        <v>767</v>
      </c>
      <c r="U259" s="64" t="s">
        <v>747</v>
      </c>
      <c r="V259" s="64" t="s">
        <v>748</v>
      </c>
      <c r="W259" s="64" t="s">
        <v>749</v>
      </c>
      <c r="X259" s="64" t="s">
        <v>132</v>
      </c>
    </row>
    <row r="260" spans="1:24">
      <c r="A260" s="64" t="s">
        <v>226</v>
      </c>
      <c r="B260" s="64" t="s">
        <v>227</v>
      </c>
      <c r="C260" s="64" t="s">
        <v>824</v>
      </c>
      <c r="D260" s="65">
        <v>350</v>
      </c>
      <c r="E260" s="64" t="s">
        <v>118</v>
      </c>
      <c r="F260" s="66">
        <v>202207</v>
      </c>
      <c r="G260" s="67">
        <v>44749</v>
      </c>
      <c r="H260" s="64" t="s">
        <v>209</v>
      </c>
      <c r="I260" s="66">
        <v>11002552</v>
      </c>
      <c r="J260" s="64" t="s">
        <v>0</v>
      </c>
      <c r="K260" s="64" t="s">
        <v>120</v>
      </c>
      <c r="L260" s="64" t="s">
        <v>121</v>
      </c>
      <c r="M260" s="64" t="s">
        <v>122</v>
      </c>
      <c r="N260" s="64" t="s">
        <v>64</v>
      </c>
      <c r="O260" s="64" t="s">
        <v>65</v>
      </c>
      <c r="P260" s="64" t="s">
        <v>120</v>
      </c>
      <c r="Q260" s="64" t="s">
        <v>766</v>
      </c>
      <c r="R260" s="64" t="s">
        <v>767</v>
      </c>
      <c r="S260" s="64" t="s">
        <v>768</v>
      </c>
      <c r="T260" s="64" t="s">
        <v>767</v>
      </c>
      <c r="U260" s="64" t="s">
        <v>747</v>
      </c>
      <c r="V260" s="64" t="s">
        <v>748</v>
      </c>
      <c r="W260" s="64" t="s">
        <v>749</v>
      </c>
      <c r="X260" s="64" t="s">
        <v>132</v>
      </c>
    </row>
    <row r="261" spans="1:24">
      <c r="A261" s="64" t="s">
        <v>226</v>
      </c>
      <c r="B261" s="64" t="s">
        <v>227</v>
      </c>
      <c r="C261" s="64" t="s">
        <v>825</v>
      </c>
      <c r="D261" s="65">
        <v>150</v>
      </c>
      <c r="E261" s="64" t="s">
        <v>118</v>
      </c>
      <c r="F261" s="66">
        <v>202207</v>
      </c>
      <c r="G261" s="67">
        <v>44770</v>
      </c>
      <c r="H261" s="64" t="s">
        <v>119</v>
      </c>
      <c r="I261" s="66">
        <v>11002599</v>
      </c>
      <c r="J261" s="64" t="s">
        <v>0</v>
      </c>
      <c r="K261" s="64" t="s">
        <v>120</v>
      </c>
      <c r="L261" s="64" t="s">
        <v>121</v>
      </c>
      <c r="M261" s="64" t="s">
        <v>122</v>
      </c>
      <c r="N261" s="64" t="s">
        <v>418</v>
      </c>
      <c r="O261" s="64" t="s">
        <v>419</v>
      </c>
      <c r="P261" s="64" t="s">
        <v>120</v>
      </c>
      <c r="Q261" s="64" t="s">
        <v>797</v>
      </c>
      <c r="R261" s="64" t="s">
        <v>420</v>
      </c>
      <c r="S261" s="64" t="s">
        <v>798</v>
      </c>
      <c r="T261" s="64" t="s">
        <v>420</v>
      </c>
      <c r="U261" s="64" t="s">
        <v>783</v>
      </c>
      <c r="V261" s="64" t="s">
        <v>784</v>
      </c>
      <c r="W261" s="64" t="s">
        <v>749</v>
      </c>
      <c r="X261" s="64" t="s">
        <v>132</v>
      </c>
    </row>
    <row r="262" spans="1:24">
      <c r="A262" s="64" t="s">
        <v>226</v>
      </c>
      <c r="B262" s="64" t="s">
        <v>227</v>
      </c>
      <c r="C262" s="64" t="s">
        <v>826</v>
      </c>
      <c r="D262" s="65">
        <v>255</v>
      </c>
      <c r="E262" s="64" t="s">
        <v>118</v>
      </c>
      <c r="F262" s="66">
        <v>202207</v>
      </c>
      <c r="G262" s="67">
        <v>44770</v>
      </c>
      <c r="H262" s="64" t="s">
        <v>119</v>
      </c>
      <c r="I262" s="66">
        <v>11002599</v>
      </c>
      <c r="J262" s="64" t="s">
        <v>0</v>
      </c>
      <c r="K262" s="64" t="s">
        <v>120</v>
      </c>
      <c r="L262" s="64" t="s">
        <v>121</v>
      </c>
      <c r="M262" s="64" t="s">
        <v>122</v>
      </c>
      <c r="N262" s="64" t="s">
        <v>418</v>
      </c>
      <c r="O262" s="64" t="s">
        <v>419</v>
      </c>
      <c r="P262" s="64" t="s">
        <v>120</v>
      </c>
      <c r="Q262" s="64" t="s">
        <v>797</v>
      </c>
      <c r="R262" s="64" t="s">
        <v>420</v>
      </c>
      <c r="S262" s="64" t="s">
        <v>798</v>
      </c>
      <c r="T262" s="64" t="s">
        <v>420</v>
      </c>
      <c r="U262" s="64" t="s">
        <v>783</v>
      </c>
      <c r="V262" s="64" t="s">
        <v>784</v>
      </c>
      <c r="W262" s="64" t="s">
        <v>749</v>
      </c>
      <c r="X262" s="64" t="s">
        <v>132</v>
      </c>
    </row>
    <row r="263" spans="1:24">
      <c r="A263" s="64" t="s">
        <v>226</v>
      </c>
      <c r="B263" s="64" t="s">
        <v>227</v>
      </c>
      <c r="C263" s="64" t="s">
        <v>827</v>
      </c>
      <c r="D263" s="65">
        <v>960</v>
      </c>
      <c r="E263" s="64" t="s">
        <v>118</v>
      </c>
      <c r="F263" s="66">
        <v>202207</v>
      </c>
      <c r="G263" s="67">
        <v>44770</v>
      </c>
      <c r="H263" s="64" t="s">
        <v>119</v>
      </c>
      <c r="I263" s="66">
        <v>11002726</v>
      </c>
      <c r="J263" s="64" t="s">
        <v>0</v>
      </c>
      <c r="K263" s="64" t="s">
        <v>120</v>
      </c>
      <c r="L263" s="64" t="s">
        <v>121</v>
      </c>
      <c r="M263" s="64" t="s">
        <v>122</v>
      </c>
      <c r="N263" s="64" t="s">
        <v>150</v>
      </c>
      <c r="O263" s="64" t="s">
        <v>151</v>
      </c>
      <c r="P263" s="64" t="s">
        <v>120</v>
      </c>
      <c r="Q263" s="64" t="s">
        <v>754</v>
      </c>
      <c r="R263" s="64" t="s">
        <v>755</v>
      </c>
      <c r="S263" s="64" t="s">
        <v>756</v>
      </c>
      <c r="T263" s="64" t="s">
        <v>755</v>
      </c>
      <c r="U263" s="64" t="s">
        <v>757</v>
      </c>
      <c r="V263" s="64" t="s">
        <v>758</v>
      </c>
      <c r="W263" s="64" t="s">
        <v>749</v>
      </c>
      <c r="X263" s="64" t="s">
        <v>132</v>
      </c>
    </row>
    <row r="264" spans="1:24">
      <c r="A264" s="64" t="s">
        <v>226</v>
      </c>
      <c r="B264" s="64" t="s">
        <v>227</v>
      </c>
      <c r="C264" s="64" t="s">
        <v>827</v>
      </c>
      <c r="D264" s="65">
        <v>550</v>
      </c>
      <c r="E264" s="64" t="s">
        <v>118</v>
      </c>
      <c r="F264" s="66">
        <v>202207</v>
      </c>
      <c r="G264" s="67">
        <v>44770</v>
      </c>
      <c r="H264" s="64" t="s">
        <v>119</v>
      </c>
      <c r="I264" s="66">
        <v>11002726</v>
      </c>
      <c r="J264" s="64" t="s">
        <v>0</v>
      </c>
      <c r="K264" s="64" t="s">
        <v>120</v>
      </c>
      <c r="L264" s="64" t="s">
        <v>121</v>
      </c>
      <c r="M264" s="64" t="s">
        <v>122</v>
      </c>
      <c r="N264" s="64" t="s">
        <v>72</v>
      </c>
      <c r="O264" s="64" t="s">
        <v>73</v>
      </c>
      <c r="P264" s="64" t="s">
        <v>120</v>
      </c>
      <c r="Q264" s="64" t="s">
        <v>766</v>
      </c>
      <c r="R264" s="64" t="s">
        <v>767</v>
      </c>
      <c r="S264" s="64" t="s">
        <v>768</v>
      </c>
      <c r="T264" s="64" t="s">
        <v>767</v>
      </c>
      <c r="U264" s="64" t="s">
        <v>747</v>
      </c>
      <c r="V264" s="64" t="s">
        <v>748</v>
      </c>
      <c r="W264" s="64" t="s">
        <v>749</v>
      </c>
      <c r="X264" s="64" t="s">
        <v>132</v>
      </c>
    </row>
    <row r="265" spans="1:24">
      <c r="A265" s="64" t="s">
        <v>226</v>
      </c>
      <c r="B265" s="64" t="s">
        <v>227</v>
      </c>
      <c r="C265" s="64" t="s">
        <v>827</v>
      </c>
      <c r="D265" s="65">
        <v>566.19000000000005</v>
      </c>
      <c r="E265" s="64" t="s">
        <v>118</v>
      </c>
      <c r="F265" s="66">
        <v>202207</v>
      </c>
      <c r="G265" s="67">
        <v>44770</v>
      </c>
      <c r="H265" s="64" t="s">
        <v>119</v>
      </c>
      <c r="I265" s="66">
        <v>11002726</v>
      </c>
      <c r="J265" s="64" t="s">
        <v>0</v>
      </c>
      <c r="K265" s="64" t="s">
        <v>120</v>
      </c>
      <c r="L265" s="64" t="s">
        <v>121</v>
      </c>
      <c r="M265" s="64" t="s">
        <v>122</v>
      </c>
      <c r="N265" s="64" t="s">
        <v>62</v>
      </c>
      <c r="O265" s="64" t="s">
        <v>63</v>
      </c>
      <c r="P265" s="64" t="s">
        <v>120</v>
      </c>
      <c r="Q265" s="64" t="s">
        <v>766</v>
      </c>
      <c r="R265" s="64" t="s">
        <v>767</v>
      </c>
      <c r="S265" s="64" t="s">
        <v>768</v>
      </c>
      <c r="T265" s="64" t="s">
        <v>767</v>
      </c>
      <c r="U265" s="64" t="s">
        <v>747</v>
      </c>
      <c r="V265" s="64" t="s">
        <v>748</v>
      </c>
      <c r="W265" s="64" t="s">
        <v>749</v>
      </c>
      <c r="X265" s="64" t="s">
        <v>132</v>
      </c>
    </row>
    <row r="266" spans="1:24">
      <c r="A266" s="64" t="s">
        <v>226</v>
      </c>
      <c r="B266" s="64" t="s">
        <v>227</v>
      </c>
      <c r="C266" s="64" t="s">
        <v>828</v>
      </c>
      <c r="D266" s="65">
        <v>90</v>
      </c>
      <c r="E266" s="64" t="s">
        <v>118</v>
      </c>
      <c r="F266" s="66">
        <v>202207</v>
      </c>
      <c r="G266" s="67">
        <v>44771</v>
      </c>
      <c r="H266" s="64" t="s">
        <v>119</v>
      </c>
      <c r="I266" s="66">
        <v>11002616</v>
      </c>
      <c r="J266" s="64" t="s">
        <v>0</v>
      </c>
      <c r="K266" s="64" t="s">
        <v>120</v>
      </c>
      <c r="L266" s="64" t="s">
        <v>121</v>
      </c>
      <c r="M266" s="64" t="s">
        <v>122</v>
      </c>
      <c r="N266" s="64" t="s">
        <v>66</v>
      </c>
      <c r="O266" s="64" t="s">
        <v>67</v>
      </c>
      <c r="P266" s="64" t="s">
        <v>120</v>
      </c>
      <c r="Q266" s="64" t="s">
        <v>766</v>
      </c>
      <c r="R266" s="64" t="s">
        <v>767</v>
      </c>
      <c r="S266" s="64" t="s">
        <v>768</v>
      </c>
      <c r="T266" s="64" t="s">
        <v>767</v>
      </c>
      <c r="U266" s="64" t="s">
        <v>747</v>
      </c>
      <c r="V266" s="64" t="s">
        <v>748</v>
      </c>
      <c r="W266" s="64" t="s">
        <v>749</v>
      </c>
      <c r="X266" s="64" t="s">
        <v>132</v>
      </c>
    </row>
    <row r="267" spans="1:24">
      <c r="A267" s="64" t="s">
        <v>226</v>
      </c>
      <c r="B267" s="64" t="s">
        <v>227</v>
      </c>
      <c r="C267" s="64" t="s">
        <v>829</v>
      </c>
      <c r="D267" s="65">
        <v>350</v>
      </c>
      <c r="E267" s="64" t="s">
        <v>118</v>
      </c>
      <c r="F267" s="66">
        <v>202207</v>
      </c>
      <c r="G267" s="67">
        <v>44771</v>
      </c>
      <c r="H267" s="64" t="s">
        <v>119</v>
      </c>
      <c r="I267" s="66">
        <v>11002616</v>
      </c>
      <c r="J267" s="64" t="s">
        <v>0</v>
      </c>
      <c r="K267" s="64" t="s">
        <v>120</v>
      </c>
      <c r="L267" s="64" t="s">
        <v>121</v>
      </c>
      <c r="M267" s="64" t="s">
        <v>122</v>
      </c>
      <c r="N267" s="64" t="s">
        <v>66</v>
      </c>
      <c r="O267" s="64" t="s">
        <v>67</v>
      </c>
      <c r="P267" s="64" t="s">
        <v>120</v>
      </c>
      <c r="Q267" s="64" t="s">
        <v>766</v>
      </c>
      <c r="R267" s="64" t="s">
        <v>767</v>
      </c>
      <c r="S267" s="64" t="s">
        <v>768</v>
      </c>
      <c r="T267" s="64" t="s">
        <v>767</v>
      </c>
      <c r="U267" s="64" t="s">
        <v>747</v>
      </c>
      <c r="V267" s="64" t="s">
        <v>748</v>
      </c>
      <c r="W267" s="64" t="s">
        <v>749</v>
      </c>
      <c r="X267" s="64" t="s">
        <v>132</v>
      </c>
    </row>
    <row r="268" spans="1:24">
      <c r="A268" s="64" t="s">
        <v>226</v>
      </c>
      <c r="B268" s="64" t="s">
        <v>227</v>
      </c>
      <c r="C268" s="64" t="s">
        <v>830</v>
      </c>
      <c r="D268" s="65">
        <v>560</v>
      </c>
      <c r="E268" s="64" t="s">
        <v>118</v>
      </c>
      <c r="F268" s="66">
        <v>202207</v>
      </c>
      <c r="G268" s="67">
        <v>44771</v>
      </c>
      <c r="H268" s="64" t="s">
        <v>119</v>
      </c>
      <c r="I268" s="66">
        <v>11002616</v>
      </c>
      <c r="J268" s="64" t="s">
        <v>0</v>
      </c>
      <c r="K268" s="64" t="s">
        <v>120</v>
      </c>
      <c r="L268" s="64" t="s">
        <v>121</v>
      </c>
      <c r="M268" s="64" t="s">
        <v>122</v>
      </c>
      <c r="N268" s="64" t="s">
        <v>60</v>
      </c>
      <c r="O268" s="64" t="s">
        <v>220</v>
      </c>
      <c r="P268" s="64" t="s">
        <v>120</v>
      </c>
      <c r="Q268" s="64" t="s">
        <v>766</v>
      </c>
      <c r="R268" s="64" t="s">
        <v>767</v>
      </c>
      <c r="S268" s="64" t="s">
        <v>768</v>
      </c>
      <c r="T268" s="64" t="s">
        <v>767</v>
      </c>
      <c r="U268" s="64" t="s">
        <v>747</v>
      </c>
      <c r="V268" s="64" t="s">
        <v>748</v>
      </c>
      <c r="W268" s="64" t="s">
        <v>749</v>
      </c>
      <c r="X268" s="64" t="s">
        <v>132</v>
      </c>
    </row>
    <row r="269" spans="1:24">
      <c r="A269" s="64" t="s">
        <v>226</v>
      </c>
      <c r="B269" s="64" t="s">
        <v>227</v>
      </c>
      <c r="C269" s="64" t="s">
        <v>831</v>
      </c>
      <c r="D269" s="65">
        <v>25</v>
      </c>
      <c r="E269" s="64" t="s">
        <v>118</v>
      </c>
      <c r="F269" s="66">
        <v>202207</v>
      </c>
      <c r="G269" s="67">
        <v>44771</v>
      </c>
      <c r="H269" s="64" t="s">
        <v>119</v>
      </c>
      <c r="I269" s="66">
        <v>11002620</v>
      </c>
      <c r="J269" s="64" t="s">
        <v>0</v>
      </c>
      <c r="K269" s="64" t="s">
        <v>120</v>
      </c>
      <c r="L269" s="64" t="s">
        <v>121</v>
      </c>
      <c r="M269" s="64" t="s">
        <v>122</v>
      </c>
      <c r="N269" s="64" t="s">
        <v>398</v>
      </c>
      <c r="O269" s="64" t="s">
        <v>399</v>
      </c>
      <c r="P269" s="64" t="s">
        <v>120</v>
      </c>
      <c r="Q269" s="64" t="s">
        <v>802</v>
      </c>
      <c r="R269" s="64" t="s">
        <v>803</v>
      </c>
      <c r="S269" s="64" t="s">
        <v>804</v>
      </c>
      <c r="T269" s="64" t="s">
        <v>803</v>
      </c>
      <c r="U269" s="64" t="s">
        <v>757</v>
      </c>
      <c r="V269" s="64" t="s">
        <v>758</v>
      </c>
      <c r="W269" s="64" t="s">
        <v>749</v>
      </c>
      <c r="X269" s="64" t="s">
        <v>132</v>
      </c>
    </row>
    <row r="270" spans="1:24">
      <c r="A270" s="64" t="s">
        <v>226</v>
      </c>
      <c r="B270" s="64" t="s">
        <v>227</v>
      </c>
      <c r="C270" s="64" t="s">
        <v>832</v>
      </c>
      <c r="D270" s="65">
        <v>-344.25</v>
      </c>
      <c r="E270" s="64" t="s">
        <v>118</v>
      </c>
      <c r="F270" s="66">
        <v>202207</v>
      </c>
      <c r="G270" s="67">
        <v>44771</v>
      </c>
      <c r="H270" s="64" t="s">
        <v>119</v>
      </c>
      <c r="I270" s="66">
        <v>11002689</v>
      </c>
      <c r="J270" s="64" t="s">
        <v>0</v>
      </c>
      <c r="K270" s="64" t="s">
        <v>120</v>
      </c>
      <c r="L270" s="64" t="s">
        <v>121</v>
      </c>
      <c r="M270" s="64" t="s">
        <v>122</v>
      </c>
      <c r="N270" s="64" t="s">
        <v>251</v>
      </c>
      <c r="O270" s="64" t="s">
        <v>252</v>
      </c>
      <c r="P270" s="64" t="s">
        <v>120</v>
      </c>
      <c r="Q270" s="64" t="s">
        <v>780</v>
      </c>
      <c r="R270" s="64" t="s">
        <v>781</v>
      </c>
      <c r="S270" s="64" t="s">
        <v>782</v>
      </c>
      <c r="T270" s="64" t="s">
        <v>781</v>
      </c>
      <c r="U270" s="64" t="s">
        <v>783</v>
      </c>
      <c r="V270" s="64" t="s">
        <v>784</v>
      </c>
      <c r="W270" s="64" t="s">
        <v>749</v>
      </c>
      <c r="X270" s="64" t="s">
        <v>132</v>
      </c>
    </row>
    <row r="271" spans="1:24">
      <c r="A271" s="64" t="s">
        <v>226</v>
      </c>
      <c r="B271" s="64" t="s">
        <v>227</v>
      </c>
      <c r="C271" s="64" t="s">
        <v>833</v>
      </c>
      <c r="D271" s="65">
        <v>-102.42</v>
      </c>
      <c r="E271" s="64" t="s">
        <v>118</v>
      </c>
      <c r="F271" s="66">
        <v>202207</v>
      </c>
      <c r="G271" s="67">
        <v>44771</v>
      </c>
      <c r="H271" s="64" t="s">
        <v>119</v>
      </c>
      <c r="I271" s="66">
        <v>11002689</v>
      </c>
      <c r="J271" s="64" t="s">
        <v>0</v>
      </c>
      <c r="K271" s="64" t="s">
        <v>120</v>
      </c>
      <c r="L271" s="64" t="s">
        <v>121</v>
      </c>
      <c r="M271" s="64" t="s">
        <v>122</v>
      </c>
      <c r="N271" s="64" t="s">
        <v>477</v>
      </c>
      <c r="O271" s="64" t="s">
        <v>478</v>
      </c>
      <c r="P271" s="64" t="s">
        <v>120</v>
      </c>
      <c r="Q271" s="64" t="s">
        <v>780</v>
      </c>
      <c r="R271" s="64" t="s">
        <v>781</v>
      </c>
      <c r="S271" s="64" t="s">
        <v>782</v>
      </c>
      <c r="T271" s="64" t="s">
        <v>781</v>
      </c>
      <c r="U271" s="64" t="s">
        <v>783</v>
      </c>
      <c r="V271" s="64" t="s">
        <v>784</v>
      </c>
      <c r="W271" s="64" t="s">
        <v>749</v>
      </c>
      <c r="X271" s="64" t="s">
        <v>132</v>
      </c>
    </row>
    <row r="272" spans="1:24">
      <c r="A272" s="64" t="s">
        <v>226</v>
      </c>
      <c r="B272" s="64" t="s">
        <v>227</v>
      </c>
      <c r="C272" s="64" t="s">
        <v>834</v>
      </c>
      <c r="D272" s="65">
        <v>102.42</v>
      </c>
      <c r="E272" s="64" t="s">
        <v>118</v>
      </c>
      <c r="F272" s="66">
        <v>202207</v>
      </c>
      <c r="G272" s="67">
        <v>44771</v>
      </c>
      <c r="H272" s="64" t="s">
        <v>119</v>
      </c>
      <c r="I272" s="66">
        <v>11002689</v>
      </c>
      <c r="J272" s="64" t="s">
        <v>0</v>
      </c>
      <c r="K272" s="64" t="s">
        <v>120</v>
      </c>
      <c r="L272" s="64" t="s">
        <v>121</v>
      </c>
      <c r="M272" s="64" t="s">
        <v>122</v>
      </c>
      <c r="N272" s="64" t="s">
        <v>150</v>
      </c>
      <c r="O272" s="64" t="s">
        <v>151</v>
      </c>
      <c r="P272" s="64" t="s">
        <v>120</v>
      </c>
      <c r="Q272" s="64" t="s">
        <v>754</v>
      </c>
      <c r="R272" s="64" t="s">
        <v>755</v>
      </c>
      <c r="S272" s="64" t="s">
        <v>756</v>
      </c>
      <c r="T272" s="64" t="s">
        <v>755</v>
      </c>
      <c r="U272" s="64" t="s">
        <v>757</v>
      </c>
      <c r="V272" s="64" t="s">
        <v>758</v>
      </c>
      <c r="W272" s="64" t="s">
        <v>749</v>
      </c>
      <c r="X272" s="64" t="s">
        <v>132</v>
      </c>
    </row>
    <row r="273" spans="1:24">
      <c r="A273" s="64" t="s">
        <v>226</v>
      </c>
      <c r="B273" s="64" t="s">
        <v>227</v>
      </c>
      <c r="C273" s="64" t="s">
        <v>835</v>
      </c>
      <c r="D273" s="65">
        <v>344.25</v>
      </c>
      <c r="E273" s="64" t="s">
        <v>118</v>
      </c>
      <c r="F273" s="66">
        <v>202207</v>
      </c>
      <c r="G273" s="67">
        <v>44771</v>
      </c>
      <c r="H273" s="64" t="s">
        <v>119</v>
      </c>
      <c r="I273" s="66">
        <v>11002689</v>
      </c>
      <c r="J273" s="64" t="s">
        <v>0</v>
      </c>
      <c r="K273" s="64" t="s">
        <v>120</v>
      </c>
      <c r="L273" s="64" t="s">
        <v>121</v>
      </c>
      <c r="M273" s="64" t="s">
        <v>122</v>
      </c>
      <c r="N273" s="64" t="s">
        <v>268</v>
      </c>
      <c r="O273" s="64" t="s">
        <v>269</v>
      </c>
      <c r="P273" s="64" t="s">
        <v>120</v>
      </c>
      <c r="Q273" s="64" t="s">
        <v>754</v>
      </c>
      <c r="R273" s="64" t="s">
        <v>755</v>
      </c>
      <c r="S273" s="64" t="s">
        <v>756</v>
      </c>
      <c r="T273" s="64" t="s">
        <v>755</v>
      </c>
      <c r="U273" s="64" t="s">
        <v>757</v>
      </c>
      <c r="V273" s="64" t="s">
        <v>758</v>
      </c>
      <c r="W273" s="64" t="s">
        <v>749</v>
      </c>
      <c r="X273" s="64" t="s">
        <v>132</v>
      </c>
    </row>
    <row r="274" spans="1:24">
      <c r="A274" s="64" t="s">
        <v>226</v>
      </c>
      <c r="B274" s="64" t="s">
        <v>227</v>
      </c>
      <c r="C274" s="64" t="s">
        <v>836</v>
      </c>
      <c r="D274" s="65">
        <v>500</v>
      </c>
      <c r="E274" s="64" t="s">
        <v>118</v>
      </c>
      <c r="F274" s="66">
        <v>202208</v>
      </c>
      <c r="G274" s="67">
        <v>44781</v>
      </c>
      <c r="H274" s="64" t="s">
        <v>119</v>
      </c>
      <c r="I274" s="66">
        <v>11002625</v>
      </c>
      <c r="J274" s="64" t="s">
        <v>0</v>
      </c>
      <c r="K274" s="64" t="s">
        <v>120</v>
      </c>
      <c r="L274" s="64" t="s">
        <v>121</v>
      </c>
      <c r="M274" s="64" t="s">
        <v>122</v>
      </c>
      <c r="N274" s="64" t="s">
        <v>46</v>
      </c>
      <c r="O274" s="64" t="s">
        <v>47</v>
      </c>
      <c r="P274" s="64" t="s">
        <v>120</v>
      </c>
      <c r="Q274" s="64" t="s">
        <v>766</v>
      </c>
      <c r="R274" s="64" t="s">
        <v>767</v>
      </c>
      <c r="S274" s="64" t="s">
        <v>768</v>
      </c>
      <c r="T274" s="64" t="s">
        <v>767</v>
      </c>
      <c r="U274" s="64" t="s">
        <v>747</v>
      </c>
      <c r="V274" s="64" t="s">
        <v>748</v>
      </c>
      <c r="W274" s="64" t="s">
        <v>749</v>
      </c>
      <c r="X274" s="64" t="s">
        <v>132</v>
      </c>
    </row>
    <row r="275" spans="1:24">
      <c r="A275" s="64" t="s">
        <v>226</v>
      </c>
      <c r="B275" s="64" t="s">
        <v>227</v>
      </c>
      <c r="C275" s="64" t="s">
        <v>837</v>
      </c>
      <c r="D275" s="65">
        <v>500</v>
      </c>
      <c r="E275" s="64" t="s">
        <v>118</v>
      </c>
      <c r="F275" s="66">
        <v>202208</v>
      </c>
      <c r="G275" s="67">
        <v>44781</v>
      </c>
      <c r="H275" s="64" t="s">
        <v>119</v>
      </c>
      <c r="I275" s="66">
        <v>11002625</v>
      </c>
      <c r="J275" s="64" t="s">
        <v>0</v>
      </c>
      <c r="K275" s="64" t="s">
        <v>120</v>
      </c>
      <c r="L275" s="64" t="s">
        <v>121</v>
      </c>
      <c r="M275" s="64" t="s">
        <v>122</v>
      </c>
      <c r="N275" s="64" t="s">
        <v>46</v>
      </c>
      <c r="O275" s="64" t="s">
        <v>47</v>
      </c>
      <c r="P275" s="64" t="s">
        <v>120</v>
      </c>
      <c r="Q275" s="64" t="s">
        <v>766</v>
      </c>
      <c r="R275" s="64" t="s">
        <v>767</v>
      </c>
      <c r="S275" s="64" t="s">
        <v>768</v>
      </c>
      <c r="T275" s="64" t="s">
        <v>767</v>
      </c>
      <c r="U275" s="64" t="s">
        <v>747</v>
      </c>
      <c r="V275" s="64" t="s">
        <v>748</v>
      </c>
      <c r="W275" s="64" t="s">
        <v>749</v>
      </c>
      <c r="X275" s="64" t="s">
        <v>132</v>
      </c>
    </row>
    <row r="276" spans="1:24">
      <c r="A276" s="64" t="s">
        <v>226</v>
      </c>
      <c r="B276" s="64" t="s">
        <v>227</v>
      </c>
      <c r="C276" s="64" t="s">
        <v>838</v>
      </c>
      <c r="D276" s="65">
        <v>500</v>
      </c>
      <c r="E276" s="64" t="s">
        <v>118</v>
      </c>
      <c r="F276" s="66">
        <v>202208</v>
      </c>
      <c r="G276" s="67">
        <v>44781</v>
      </c>
      <c r="H276" s="64" t="s">
        <v>119</v>
      </c>
      <c r="I276" s="66">
        <v>11002625</v>
      </c>
      <c r="J276" s="64" t="s">
        <v>0</v>
      </c>
      <c r="K276" s="64" t="s">
        <v>120</v>
      </c>
      <c r="L276" s="64" t="s">
        <v>121</v>
      </c>
      <c r="M276" s="64" t="s">
        <v>122</v>
      </c>
      <c r="N276" s="64" t="s">
        <v>46</v>
      </c>
      <c r="O276" s="64" t="s">
        <v>47</v>
      </c>
      <c r="P276" s="64" t="s">
        <v>120</v>
      </c>
      <c r="Q276" s="64" t="s">
        <v>766</v>
      </c>
      <c r="R276" s="64" t="s">
        <v>767</v>
      </c>
      <c r="S276" s="64" t="s">
        <v>768</v>
      </c>
      <c r="T276" s="64" t="s">
        <v>767</v>
      </c>
      <c r="U276" s="64" t="s">
        <v>747</v>
      </c>
      <c r="V276" s="64" t="s">
        <v>748</v>
      </c>
      <c r="W276" s="64" t="s">
        <v>749</v>
      </c>
      <c r="X276" s="64" t="s">
        <v>132</v>
      </c>
    </row>
    <row r="277" spans="1:24">
      <c r="A277" s="64" t="s">
        <v>226</v>
      </c>
      <c r="B277" s="64" t="s">
        <v>227</v>
      </c>
      <c r="C277" s="64" t="s">
        <v>839</v>
      </c>
      <c r="D277" s="65">
        <v>500</v>
      </c>
      <c r="E277" s="64" t="s">
        <v>118</v>
      </c>
      <c r="F277" s="66">
        <v>202208</v>
      </c>
      <c r="G277" s="67">
        <v>44781</v>
      </c>
      <c r="H277" s="64" t="s">
        <v>119</v>
      </c>
      <c r="I277" s="66">
        <v>11002625</v>
      </c>
      <c r="J277" s="64" t="s">
        <v>0</v>
      </c>
      <c r="K277" s="64" t="s">
        <v>120</v>
      </c>
      <c r="L277" s="64" t="s">
        <v>121</v>
      </c>
      <c r="M277" s="64" t="s">
        <v>122</v>
      </c>
      <c r="N277" s="64" t="s">
        <v>46</v>
      </c>
      <c r="O277" s="64" t="s">
        <v>47</v>
      </c>
      <c r="P277" s="64" t="s">
        <v>120</v>
      </c>
      <c r="Q277" s="64" t="s">
        <v>766</v>
      </c>
      <c r="R277" s="64" t="s">
        <v>767</v>
      </c>
      <c r="S277" s="64" t="s">
        <v>768</v>
      </c>
      <c r="T277" s="64" t="s">
        <v>767</v>
      </c>
      <c r="U277" s="64" t="s">
        <v>747</v>
      </c>
      <c r="V277" s="64" t="s">
        <v>748</v>
      </c>
      <c r="W277" s="64" t="s">
        <v>749</v>
      </c>
      <c r="X277" s="64" t="s">
        <v>132</v>
      </c>
    </row>
    <row r="278" spans="1:24">
      <c r="A278" s="64" t="s">
        <v>226</v>
      </c>
      <c r="B278" s="64" t="s">
        <v>227</v>
      </c>
      <c r="C278" s="64" t="s">
        <v>840</v>
      </c>
      <c r="D278" s="65">
        <v>390</v>
      </c>
      <c r="E278" s="64" t="s">
        <v>118</v>
      </c>
      <c r="F278" s="66">
        <v>202208</v>
      </c>
      <c r="G278" s="67">
        <v>44782</v>
      </c>
      <c r="H278" s="64" t="s">
        <v>172</v>
      </c>
      <c r="I278" s="66">
        <v>11002633</v>
      </c>
      <c r="J278" s="64" t="s">
        <v>0</v>
      </c>
      <c r="K278" s="64" t="s">
        <v>120</v>
      </c>
      <c r="L278" s="64" t="s">
        <v>121</v>
      </c>
      <c r="M278" s="64" t="s">
        <v>122</v>
      </c>
      <c r="N278" s="64" t="s">
        <v>44</v>
      </c>
      <c r="O278" s="64" t="s">
        <v>45</v>
      </c>
      <c r="P278" s="64" t="s">
        <v>120</v>
      </c>
      <c r="Q278" s="64" t="s">
        <v>766</v>
      </c>
      <c r="R278" s="64" t="s">
        <v>767</v>
      </c>
      <c r="S278" s="64" t="s">
        <v>768</v>
      </c>
      <c r="T278" s="64" t="s">
        <v>767</v>
      </c>
      <c r="U278" s="64" t="s">
        <v>747</v>
      </c>
      <c r="V278" s="64" t="s">
        <v>748</v>
      </c>
      <c r="W278" s="64" t="s">
        <v>749</v>
      </c>
      <c r="X278" s="64" t="s">
        <v>132</v>
      </c>
    </row>
    <row r="279" spans="1:24">
      <c r="A279" s="64" t="s">
        <v>226</v>
      </c>
      <c r="B279" s="64" t="s">
        <v>227</v>
      </c>
      <c r="C279" s="64" t="s">
        <v>841</v>
      </c>
      <c r="D279" s="65">
        <v>500</v>
      </c>
      <c r="E279" s="64" t="s">
        <v>118</v>
      </c>
      <c r="F279" s="66">
        <v>202208</v>
      </c>
      <c r="G279" s="67">
        <v>44782</v>
      </c>
      <c r="H279" s="64" t="s">
        <v>172</v>
      </c>
      <c r="I279" s="66">
        <v>11002633</v>
      </c>
      <c r="J279" s="64" t="s">
        <v>0</v>
      </c>
      <c r="K279" s="64" t="s">
        <v>120</v>
      </c>
      <c r="L279" s="64" t="s">
        <v>121</v>
      </c>
      <c r="M279" s="64" t="s">
        <v>122</v>
      </c>
      <c r="N279" s="64" t="s">
        <v>44</v>
      </c>
      <c r="O279" s="64" t="s">
        <v>45</v>
      </c>
      <c r="P279" s="64" t="s">
        <v>120</v>
      </c>
      <c r="Q279" s="64" t="s">
        <v>766</v>
      </c>
      <c r="R279" s="64" t="s">
        <v>767</v>
      </c>
      <c r="S279" s="64" t="s">
        <v>768</v>
      </c>
      <c r="T279" s="64" t="s">
        <v>767</v>
      </c>
      <c r="U279" s="64" t="s">
        <v>747</v>
      </c>
      <c r="V279" s="64" t="s">
        <v>748</v>
      </c>
      <c r="W279" s="64" t="s">
        <v>749</v>
      </c>
      <c r="X279" s="64" t="s">
        <v>132</v>
      </c>
    </row>
    <row r="280" spans="1:24">
      <c r="A280" s="64" t="s">
        <v>226</v>
      </c>
      <c r="B280" s="64" t="s">
        <v>227</v>
      </c>
      <c r="C280" s="64" t="s">
        <v>842</v>
      </c>
      <c r="D280" s="65">
        <v>750</v>
      </c>
      <c r="E280" s="64" t="s">
        <v>118</v>
      </c>
      <c r="F280" s="66">
        <v>202208</v>
      </c>
      <c r="G280" s="67">
        <v>44782</v>
      </c>
      <c r="H280" s="64" t="s">
        <v>172</v>
      </c>
      <c r="I280" s="66">
        <v>11002633</v>
      </c>
      <c r="J280" s="64" t="s">
        <v>0</v>
      </c>
      <c r="K280" s="64" t="s">
        <v>120</v>
      </c>
      <c r="L280" s="64" t="s">
        <v>121</v>
      </c>
      <c r="M280" s="64" t="s">
        <v>122</v>
      </c>
      <c r="N280" s="64" t="s">
        <v>44</v>
      </c>
      <c r="O280" s="64" t="s">
        <v>45</v>
      </c>
      <c r="P280" s="64" t="s">
        <v>120</v>
      </c>
      <c r="Q280" s="64" t="s">
        <v>766</v>
      </c>
      <c r="R280" s="64" t="s">
        <v>767</v>
      </c>
      <c r="S280" s="64" t="s">
        <v>768</v>
      </c>
      <c r="T280" s="64" t="s">
        <v>767</v>
      </c>
      <c r="U280" s="64" t="s">
        <v>747</v>
      </c>
      <c r="V280" s="64" t="s">
        <v>748</v>
      </c>
      <c r="W280" s="64" t="s">
        <v>749</v>
      </c>
      <c r="X280" s="64" t="s">
        <v>132</v>
      </c>
    </row>
    <row r="281" spans="1:24">
      <c r="A281" s="64" t="s">
        <v>226</v>
      </c>
      <c r="B281" s="64" t="s">
        <v>227</v>
      </c>
      <c r="C281" s="64" t="s">
        <v>843</v>
      </c>
      <c r="D281" s="65">
        <v>2850</v>
      </c>
      <c r="E281" s="64" t="s">
        <v>118</v>
      </c>
      <c r="F281" s="66">
        <v>202208</v>
      </c>
      <c r="G281" s="67">
        <v>44782</v>
      </c>
      <c r="H281" s="64" t="s">
        <v>172</v>
      </c>
      <c r="I281" s="66">
        <v>11002633</v>
      </c>
      <c r="J281" s="64" t="s">
        <v>0</v>
      </c>
      <c r="K281" s="64" t="s">
        <v>120</v>
      </c>
      <c r="L281" s="64" t="s">
        <v>121</v>
      </c>
      <c r="M281" s="64" t="s">
        <v>122</v>
      </c>
      <c r="N281" s="64" t="s">
        <v>14</v>
      </c>
      <c r="O281" s="64" t="s">
        <v>15</v>
      </c>
      <c r="P281" s="64" t="s">
        <v>120</v>
      </c>
      <c r="Q281" s="64" t="s">
        <v>744</v>
      </c>
      <c r="R281" s="64" t="s">
        <v>745</v>
      </c>
      <c r="S281" s="64" t="s">
        <v>746</v>
      </c>
      <c r="T281" s="64" t="s">
        <v>745</v>
      </c>
      <c r="U281" s="64" t="s">
        <v>747</v>
      </c>
      <c r="V281" s="64" t="s">
        <v>748</v>
      </c>
      <c r="W281" s="64" t="s">
        <v>749</v>
      </c>
      <c r="X281" s="64" t="s">
        <v>132</v>
      </c>
    </row>
    <row r="282" spans="1:24">
      <c r="A282" s="64" t="s">
        <v>226</v>
      </c>
      <c r="B282" s="64" t="s">
        <v>227</v>
      </c>
      <c r="C282" s="64" t="s">
        <v>844</v>
      </c>
      <c r="D282" s="65">
        <v>2850</v>
      </c>
      <c r="E282" s="64" t="s">
        <v>118</v>
      </c>
      <c r="F282" s="66">
        <v>202208</v>
      </c>
      <c r="G282" s="67">
        <v>44782</v>
      </c>
      <c r="H282" s="64" t="s">
        <v>172</v>
      </c>
      <c r="I282" s="66">
        <v>11002633</v>
      </c>
      <c r="J282" s="64" t="s">
        <v>0</v>
      </c>
      <c r="K282" s="64" t="s">
        <v>120</v>
      </c>
      <c r="L282" s="64" t="s">
        <v>121</v>
      </c>
      <c r="M282" s="64" t="s">
        <v>122</v>
      </c>
      <c r="N282" s="64" t="s">
        <v>14</v>
      </c>
      <c r="O282" s="64" t="s">
        <v>15</v>
      </c>
      <c r="P282" s="64" t="s">
        <v>120</v>
      </c>
      <c r="Q282" s="64" t="s">
        <v>744</v>
      </c>
      <c r="R282" s="64" t="s">
        <v>745</v>
      </c>
      <c r="S282" s="64" t="s">
        <v>746</v>
      </c>
      <c r="T282" s="64" t="s">
        <v>745</v>
      </c>
      <c r="U282" s="64" t="s">
        <v>747</v>
      </c>
      <c r="V282" s="64" t="s">
        <v>748</v>
      </c>
      <c r="W282" s="64" t="s">
        <v>749</v>
      </c>
      <c r="X282" s="64" t="s">
        <v>132</v>
      </c>
    </row>
    <row r="283" spans="1:24">
      <c r="A283" s="64" t="s">
        <v>226</v>
      </c>
      <c r="B283" s="64" t="s">
        <v>227</v>
      </c>
      <c r="C283" s="64" t="s">
        <v>845</v>
      </c>
      <c r="D283" s="65">
        <v>3750</v>
      </c>
      <c r="E283" s="64" t="s">
        <v>118</v>
      </c>
      <c r="F283" s="66">
        <v>202208</v>
      </c>
      <c r="G283" s="67">
        <v>44782</v>
      </c>
      <c r="H283" s="64" t="s">
        <v>172</v>
      </c>
      <c r="I283" s="66">
        <v>11002633</v>
      </c>
      <c r="J283" s="64" t="s">
        <v>0</v>
      </c>
      <c r="K283" s="64" t="s">
        <v>120</v>
      </c>
      <c r="L283" s="64" t="s">
        <v>121</v>
      </c>
      <c r="M283" s="64" t="s">
        <v>122</v>
      </c>
      <c r="N283" s="64" t="s">
        <v>64</v>
      </c>
      <c r="O283" s="64" t="s">
        <v>65</v>
      </c>
      <c r="P283" s="64" t="s">
        <v>120</v>
      </c>
      <c r="Q283" s="64" t="s">
        <v>766</v>
      </c>
      <c r="R283" s="64" t="s">
        <v>767</v>
      </c>
      <c r="S283" s="64" t="s">
        <v>768</v>
      </c>
      <c r="T283" s="64" t="s">
        <v>767</v>
      </c>
      <c r="U283" s="64" t="s">
        <v>747</v>
      </c>
      <c r="V283" s="64" t="s">
        <v>748</v>
      </c>
      <c r="W283" s="64" t="s">
        <v>749</v>
      </c>
      <c r="X283" s="64" t="s">
        <v>132</v>
      </c>
    </row>
    <row r="284" spans="1:24">
      <c r="A284" s="64" t="s">
        <v>226</v>
      </c>
      <c r="B284" s="64" t="s">
        <v>227</v>
      </c>
      <c r="C284" s="64" t="s">
        <v>844</v>
      </c>
      <c r="D284" s="65">
        <v>-2850</v>
      </c>
      <c r="E284" s="64" t="s">
        <v>118</v>
      </c>
      <c r="F284" s="66">
        <v>202208</v>
      </c>
      <c r="G284" s="67">
        <v>44782</v>
      </c>
      <c r="H284" s="64" t="s">
        <v>172</v>
      </c>
      <c r="I284" s="66">
        <v>11002687</v>
      </c>
      <c r="J284" s="64" t="s">
        <v>0</v>
      </c>
      <c r="K284" s="64" t="s">
        <v>120</v>
      </c>
      <c r="L284" s="64" t="s">
        <v>121</v>
      </c>
      <c r="M284" s="64" t="s">
        <v>122</v>
      </c>
      <c r="N284" s="64" t="s">
        <v>14</v>
      </c>
      <c r="O284" s="64" t="s">
        <v>15</v>
      </c>
      <c r="P284" s="64" t="s">
        <v>120</v>
      </c>
      <c r="Q284" s="64" t="s">
        <v>744</v>
      </c>
      <c r="R284" s="64" t="s">
        <v>745</v>
      </c>
      <c r="S284" s="64" t="s">
        <v>746</v>
      </c>
      <c r="T284" s="64" t="s">
        <v>745</v>
      </c>
      <c r="U284" s="64" t="s">
        <v>747</v>
      </c>
      <c r="V284" s="64" t="s">
        <v>748</v>
      </c>
      <c r="W284" s="64" t="s">
        <v>749</v>
      </c>
      <c r="X284" s="64" t="s">
        <v>132</v>
      </c>
    </row>
    <row r="285" spans="1:24">
      <c r="A285" s="64" t="s">
        <v>226</v>
      </c>
      <c r="B285" s="64" t="s">
        <v>227</v>
      </c>
      <c r="C285" s="64" t="s">
        <v>846</v>
      </c>
      <c r="D285" s="65">
        <v>-2850</v>
      </c>
      <c r="E285" s="64" t="s">
        <v>118</v>
      </c>
      <c r="F285" s="66">
        <v>202208</v>
      </c>
      <c r="G285" s="67">
        <v>44782</v>
      </c>
      <c r="H285" s="64" t="s">
        <v>172</v>
      </c>
      <c r="I285" s="66">
        <v>11002687</v>
      </c>
      <c r="J285" s="64" t="s">
        <v>0</v>
      </c>
      <c r="K285" s="64" t="s">
        <v>120</v>
      </c>
      <c r="L285" s="64" t="s">
        <v>121</v>
      </c>
      <c r="M285" s="64" t="s">
        <v>122</v>
      </c>
      <c r="N285" s="64" t="s">
        <v>14</v>
      </c>
      <c r="O285" s="64" t="s">
        <v>15</v>
      </c>
      <c r="P285" s="64" t="s">
        <v>120</v>
      </c>
      <c r="Q285" s="64" t="s">
        <v>744</v>
      </c>
      <c r="R285" s="64" t="s">
        <v>745</v>
      </c>
      <c r="S285" s="64" t="s">
        <v>746</v>
      </c>
      <c r="T285" s="64" t="s">
        <v>745</v>
      </c>
      <c r="U285" s="64" t="s">
        <v>747</v>
      </c>
      <c r="V285" s="64" t="s">
        <v>748</v>
      </c>
      <c r="W285" s="64" t="s">
        <v>749</v>
      </c>
      <c r="X285" s="64" t="s">
        <v>132</v>
      </c>
    </row>
    <row r="286" spans="1:24">
      <c r="A286" s="64" t="s">
        <v>226</v>
      </c>
      <c r="B286" s="64" t="s">
        <v>227</v>
      </c>
      <c r="C286" s="64" t="s">
        <v>847</v>
      </c>
      <c r="D286" s="65">
        <v>2850</v>
      </c>
      <c r="E286" s="64" t="s">
        <v>118</v>
      </c>
      <c r="F286" s="66">
        <v>202208</v>
      </c>
      <c r="G286" s="67">
        <v>44782</v>
      </c>
      <c r="H286" s="64" t="s">
        <v>172</v>
      </c>
      <c r="I286" s="66">
        <v>11002697</v>
      </c>
      <c r="J286" s="64" t="s">
        <v>0</v>
      </c>
      <c r="K286" s="64" t="s">
        <v>120</v>
      </c>
      <c r="L286" s="64" t="s">
        <v>121</v>
      </c>
      <c r="M286" s="64" t="s">
        <v>122</v>
      </c>
      <c r="N286" s="64" t="s">
        <v>14</v>
      </c>
      <c r="O286" s="64" t="s">
        <v>15</v>
      </c>
      <c r="P286" s="64" t="s">
        <v>120</v>
      </c>
      <c r="Q286" s="64" t="s">
        <v>744</v>
      </c>
      <c r="R286" s="64" t="s">
        <v>745</v>
      </c>
      <c r="S286" s="64" t="s">
        <v>746</v>
      </c>
      <c r="T286" s="64" t="s">
        <v>745</v>
      </c>
      <c r="U286" s="64" t="s">
        <v>747</v>
      </c>
      <c r="V286" s="64" t="s">
        <v>748</v>
      </c>
      <c r="W286" s="64" t="s">
        <v>749</v>
      </c>
      <c r="X286" s="64" t="s">
        <v>132</v>
      </c>
    </row>
    <row r="287" spans="1:24">
      <c r="A287" s="64" t="s">
        <v>226</v>
      </c>
      <c r="B287" s="64" t="s">
        <v>227</v>
      </c>
      <c r="C287" s="64" t="s">
        <v>848</v>
      </c>
      <c r="D287" s="65">
        <v>2750</v>
      </c>
      <c r="E287" s="64" t="s">
        <v>118</v>
      </c>
      <c r="F287" s="66">
        <v>202208</v>
      </c>
      <c r="G287" s="67">
        <v>44783</v>
      </c>
      <c r="H287" s="64" t="s">
        <v>119</v>
      </c>
      <c r="I287" s="66">
        <v>11002737</v>
      </c>
      <c r="J287" s="64" t="s">
        <v>0</v>
      </c>
      <c r="K287" s="64" t="s">
        <v>120</v>
      </c>
      <c r="L287" s="64" t="s">
        <v>121</v>
      </c>
      <c r="M287" s="64" t="s">
        <v>122</v>
      </c>
      <c r="N287" s="64" t="s">
        <v>46</v>
      </c>
      <c r="O287" s="64" t="s">
        <v>47</v>
      </c>
      <c r="P287" s="64" t="s">
        <v>120</v>
      </c>
      <c r="Q287" s="64" t="s">
        <v>766</v>
      </c>
      <c r="R287" s="64" t="s">
        <v>767</v>
      </c>
      <c r="S287" s="64" t="s">
        <v>768</v>
      </c>
      <c r="T287" s="64" t="s">
        <v>767</v>
      </c>
      <c r="U287" s="64" t="s">
        <v>747</v>
      </c>
      <c r="V287" s="64" t="s">
        <v>748</v>
      </c>
      <c r="W287" s="64" t="s">
        <v>749</v>
      </c>
      <c r="X287" s="64" t="s">
        <v>132</v>
      </c>
    </row>
    <row r="288" spans="1:24">
      <c r="A288" s="64" t="s">
        <v>226</v>
      </c>
      <c r="B288" s="64" t="s">
        <v>227</v>
      </c>
      <c r="C288" s="64" t="s">
        <v>849</v>
      </c>
      <c r="D288" s="65">
        <v>937.5</v>
      </c>
      <c r="E288" s="64" t="s">
        <v>118</v>
      </c>
      <c r="F288" s="66">
        <v>202208</v>
      </c>
      <c r="G288" s="67">
        <v>44788</v>
      </c>
      <c r="H288" s="64" t="s">
        <v>119</v>
      </c>
      <c r="I288" s="66">
        <v>11002733</v>
      </c>
      <c r="J288" s="64" t="s">
        <v>0</v>
      </c>
      <c r="K288" s="64" t="s">
        <v>120</v>
      </c>
      <c r="L288" s="64" t="s">
        <v>121</v>
      </c>
      <c r="M288" s="64" t="s">
        <v>122</v>
      </c>
      <c r="N288" s="64" t="s">
        <v>60</v>
      </c>
      <c r="O288" s="64" t="s">
        <v>220</v>
      </c>
      <c r="P288" s="64" t="s">
        <v>120</v>
      </c>
      <c r="Q288" s="64" t="s">
        <v>766</v>
      </c>
      <c r="R288" s="64" t="s">
        <v>767</v>
      </c>
      <c r="S288" s="64" t="s">
        <v>768</v>
      </c>
      <c r="T288" s="64" t="s">
        <v>767</v>
      </c>
      <c r="U288" s="64" t="s">
        <v>747</v>
      </c>
      <c r="V288" s="64" t="s">
        <v>748</v>
      </c>
      <c r="W288" s="64" t="s">
        <v>749</v>
      </c>
      <c r="X288" s="64" t="s">
        <v>132</v>
      </c>
    </row>
    <row r="289" spans="1:24">
      <c r="A289" s="64" t="s">
        <v>226</v>
      </c>
      <c r="B289" s="64" t="s">
        <v>227</v>
      </c>
      <c r="C289" s="64" t="s">
        <v>850</v>
      </c>
      <c r="D289" s="65">
        <v>937.5</v>
      </c>
      <c r="E289" s="64" t="s">
        <v>118</v>
      </c>
      <c r="F289" s="66">
        <v>202208</v>
      </c>
      <c r="G289" s="67">
        <v>44788</v>
      </c>
      <c r="H289" s="64" t="s">
        <v>119</v>
      </c>
      <c r="I289" s="66">
        <v>11002733</v>
      </c>
      <c r="J289" s="64" t="s">
        <v>0</v>
      </c>
      <c r="K289" s="64" t="s">
        <v>120</v>
      </c>
      <c r="L289" s="64" t="s">
        <v>121</v>
      </c>
      <c r="M289" s="64" t="s">
        <v>122</v>
      </c>
      <c r="N289" s="64" t="s">
        <v>60</v>
      </c>
      <c r="O289" s="64" t="s">
        <v>220</v>
      </c>
      <c r="P289" s="64" t="s">
        <v>120</v>
      </c>
      <c r="Q289" s="64" t="s">
        <v>766</v>
      </c>
      <c r="R289" s="64" t="s">
        <v>767</v>
      </c>
      <c r="S289" s="64" t="s">
        <v>768</v>
      </c>
      <c r="T289" s="64" t="s">
        <v>767</v>
      </c>
      <c r="U289" s="64" t="s">
        <v>747</v>
      </c>
      <c r="V289" s="64" t="s">
        <v>748</v>
      </c>
      <c r="W289" s="64" t="s">
        <v>749</v>
      </c>
      <c r="X289" s="64" t="s">
        <v>132</v>
      </c>
    </row>
    <row r="290" spans="1:24">
      <c r="A290" s="64" t="s">
        <v>226</v>
      </c>
      <c r="B290" s="64" t="s">
        <v>227</v>
      </c>
      <c r="C290" s="64" t="s">
        <v>851</v>
      </c>
      <c r="D290" s="65">
        <v>1000</v>
      </c>
      <c r="E290" s="64" t="s">
        <v>118</v>
      </c>
      <c r="F290" s="66">
        <v>202208</v>
      </c>
      <c r="G290" s="67">
        <v>44788</v>
      </c>
      <c r="H290" s="64" t="s">
        <v>119</v>
      </c>
      <c r="I290" s="66">
        <v>11002734</v>
      </c>
      <c r="J290" s="64" t="s">
        <v>0</v>
      </c>
      <c r="K290" s="64" t="s">
        <v>120</v>
      </c>
      <c r="L290" s="64" t="s">
        <v>121</v>
      </c>
      <c r="M290" s="64" t="s">
        <v>122</v>
      </c>
      <c r="N290" s="64" t="s">
        <v>60</v>
      </c>
      <c r="O290" s="64" t="s">
        <v>220</v>
      </c>
      <c r="P290" s="64" t="s">
        <v>120</v>
      </c>
      <c r="Q290" s="64" t="s">
        <v>766</v>
      </c>
      <c r="R290" s="64" t="s">
        <v>767</v>
      </c>
      <c r="S290" s="64" t="s">
        <v>768</v>
      </c>
      <c r="T290" s="64" t="s">
        <v>767</v>
      </c>
      <c r="U290" s="64" t="s">
        <v>747</v>
      </c>
      <c r="V290" s="64" t="s">
        <v>748</v>
      </c>
      <c r="W290" s="64" t="s">
        <v>749</v>
      </c>
      <c r="X290" s="64" t="s">
        <v>132</v>
      </c>
    </row>
    <row r="291" spans="1:24">
      <c r="A291" s="64" t="s">
        <v>226</v>
      </c>
      <c r="B291" s="64" t="s">
        <v>227</v>
      </c>
      <c r="C291" s="64" t="s">
        <v>852</v>
      </c>
      <c r="D291" s="65">
        <v>1000</v>
      </c>
      <c r="E291" s="64" t="s">
        <v>118</v>
      </c>
      <c r="F291" s="66">
        <v>202208</v>
      </c>
      <c r="G291" s="67">
        <v>44788</v>
      </c>
      <c r="H291" s="64" t="s">
        <v>119</v>
      </c>
      <c r="I291" s="66">
        <v>11002734</v>
      </c>
      <c r="J291" s="64" t="s">
        <v>0</v>
      </c>
      <c r="K291" s="64" t="s">
        <v>120</v>
      </c>
      <c r="L291" s="64" t="s">
        <v>121</v>
      </c>
      <c r="M291" s="64" t="s">
        <v>122</v>
      </c>
      <c r="N291" s="64" t="s">
        <v>54</v>
      </c>
      <c r="O291" s="64" t="s">
        <v>55</v>
      </c>
      <c r="P291" s="64" t="s">
        <v>120</v>
      </c>
      <c r="Q291" s="64" t="s">
        <v>766</v>
      </c>
      <c r="R291" s="64" t="s">
        <v>767</v>
      </c>
      <c r="S291" s="64" t="s">
        <v>768</v>
      </c>
      <c r="T291" s="64" t="s">
        <v>767</v>
      </c>
      <c r="U291" s="64" t="s">
        <v>747</v>
      </c>
      <c r="V291" s="64" t="s">
        <v>748</v>
      </c>
      <c r="W291" s="64" t="s">
        <v>749</v>
      </c>
      <c r="X291" s="64" t="s">
        <v>132</v>
      </c>
    </row>
    <row r="292" spans="1:24">
      <c r="A292" s="64" t="s">
        <v>226</v>
      </c>
      <c r="B292" s="64" t="s">
        <v>227</v>
      </c>
      <c r="C292" s="64" t="s">
        <v>853</v>
      </c>
      <c r="D292" s="65">
        <v>1000</v>
      </c>
      <c r="E292" s="64" t="s">
        <v>118</v>
      </c>
      <c r="F292" s="66">
        <v>202208</v>
      </c>
      <c r="G292" s="67">
        <v>44788</v>
      </c>
      <c r="H292" s="64" t="s">
        <v>119</v>
      </c>
      <c r="I292" s="66">
        <v>11002734</v>
      </c>
      <c r="J292" s="64" t="s">
        <v>0</v>
      </c>
      <c r="K292" s="64" t="s">
        <v>120</v>
      </c>
      <c r="L292" s="64" t="s">
        <v>121</v>
      </c>
      <c r="M292" s="64" t="s">
        <v>122</v>
      </c>
      <c r="N292" s="64" t="s">
        <v>60</v>
      </c>
      <c r="O292" s="64" t="s">
        <v>220</v>
      </c>
      <c r="P292" s="64" t="s">
        <v>120</v>
      </c>
      <c r="Q292" s="64" t="s">
        <v>766</v>
      </c>
      <c r="R292" s="64" t="s">
        <v>767</v>
      </c>
      <c r="S292" s="64" t="s">
        <v>768</v>
      </c>
      <c r="T292" s="64" t="s">
        <v>767</v>
      </c>
      <c r="U292" s="64" t="s">
        <v>747</v>
      </c>
      <c r="V292" s="64" t="s">
        <v>748</v>
      </c>
      <c r="W292" s="64" t="s">
        <v>749</v>
      </c>
      <c r="X292" s="64" t="s">
        <v>132</v>
      </c>
    </row>
    <row r="293" spans="1:24">
      <c r="A293" s="64" t="s">
        <v>226</v>
      </c>
      <c r="B293" s="64" t="s">
        <v>227</v>
      </c>
      <c r="C293" s="64" t="s">
        <v>854</v>
      </c>
      <c r="D293" s="65">
        <v>1000</v>
      </c>
      <c r="E293" s="64" t="s">
        <v>118</v>
      </c>
      <c r="F293" s="66">
        <v>202208</v>
      </c>
      <c r="G293" s="67">
        <v>44788</v>
      </c>
      <c r="H293" s="64" t="s">
        <v>119</v>
      </c>
      <c r="I293" s="66">
        <v>11002735</v>
      </c>
      <c r="J293" s="64" t="s">
        <v>0</v>
      </c>
      <c r="K293" s="64" t="s">
        <v>120</v>
      </c>
      <c r="L293" s="64" t="s">
        <v>121</v>
      </c>
      <c r="M293" s="64" t="s">
        <v>122</v>
      </c>
      <c r="N293" s="64" t="s">
        <v>54</v>
      </c>
      <c r="O293" s="64" t="s">
        <v>55</v>
      </c>
      <c r="P293" s="64" t="s">
        <v>120</v>
      </c>
      <c r="Q293" s="64" t="s">
        <v>766</v>
      </c>
      <c r="R293" s="64" t="s">
        <v>767</v>
      </c>
      <c r="S293" s="64" t="s">
        <v>768</v>
      </c>
      <c r="T293" s="64" t="s">
        <v>767</v>
      </c>
      <c r="U293" s="64" t="s">
        <v>747</v>
      </c>
      <c r="V293" s="64" t="s">
        <v>748</v>
      </c>
      <c r="W293" s="64" t="s">
        <v>749</v>
      </c>
      <c r="X293" s="64" t="s">
        <v>132</v>
      </c>
    </row>
    <row r="294" spans="1:24">
      <c r="A294" s="64" t="s">
        <v>226</v>
      </c>
      <c r="B294" s="64" t="s">
        <v>227</v>
      </c>
      <c r="C294" s="64" t="s">
        <v>855</v>
      </c>
      <c r="D294" s="65">
        <v>1000</v>
      </c>
      <c r="E294" s="64" t="s">
        <v>118</v>
      </c>
      <c r="F294" s="66">
        <v>202208</v>
      </c>
      <c r="G294" s="67">
        <v>44788</v>
      </c>
      <c r="H294" s="64" t="s">
        <v>119</v>
      </c>
      <c r="I294" s="66">
        <v>11002735</v>
      </c>
      <c r="J294" s="64" t="s">
        <v>0</v>
      </c>
      <c r="K294" s="64" t="s">
        <v>120</v>
      </c>
      <c r="L294" s="64" t="s">
        <v>121</v>
      </c>
      <c r="M294" s="64" t="s">
        <v>122</v>
      </c>
      <c r="N294" s="64" t="s">
        <v>54</v>
      </c>
      <c r="O294" s="64" t="s">
        <v>55</v>
      </c>
      <c r="P294" s="64" t="s">
        <v>120</v>
      </c>
      <c r="Q294" s="64" t="s">
        <v>766</v>
      </c>
      <c r="R294" s="64" t="s">
        <v>767</v>
      </c>
      <c r="S294" s="64" t="s">
        <v>768</v>
      </c>
      <c r="T294" s="64" t="s">
        <v>767</v>
      </c>
      <c r="U294" s="64" t="s">
        <v>747</v>
      </c>
      <c r="V294" s="64" t="s">
        <v>748</v>
      </c>
      <c r="W294" s="64" t="s">
        <v>749</v>
      </c>
      <c r="X294" s="64" t="s">
        <v>132</v>
      </c>
    </row>
    <row r="295" spans="1:24">
      <c r="A295" s="64" t="s">
        <v>226</v>
      </c>
      <c r="B295" s="64" t="s">
        <v>227</v>
      </c>
      <c r="C295" s="64" t="s">
        <v>856</v>
      </c>
      <c r="D295" s="65">
        <v>1000</v>
      </c>
      <c r="E295" s="64" t="s">
        <v>118</v>
      </c>
      <c r="F295" s="66">
        <v>202208</v>
      </c>
      <c r="G295" s="67">
        <v>44788</v>
      </c>
      <c r="H295" s="64" t="s">
        <v>119</v>
      </c>
      <c r="I295" s="66">
        <v>11002735</v>
      </c>
      <c r="J295" s="64" t="s">
        <v>0</v>
      </c>
      <c r="K295" s="64" t="s">
        <v>120</v>
      </c>
      <c r="L295" s="64" t="s">
        <v>121</v>
      </c>
      <c r="M295" s="64" t="s">
        <v>122</v>
      </c>
      <c r="N295" s="64" t="s">
        <v>54</v>
      </c>
      <c r="O295" s="64" t="s">
        <v>55</v>
      </c>
      <c r="P295" s="64" t="s">
        <v>120</v>
      </c>
      <c r="Q295" s="64" t="s">
        <v>766</v>
      </c>
      <c r="R295" s="64" t="s">
        <v>767</v>
      </c>
      <c r="S295" s="64" t="s">
        <v>768</v>
      </c>
      <c r="T295" s="64" t="s">
        <v>767</v>
      </c>
      <c r="U295" s="64" t="s">
        <v>747</v>
      </c>
      <c r="V295" s="64" t="s">
        <v>748</v>
      </c>
      <c r="W295" s="64" t="s">
        <v>749</v>
      </c>
      <c r="X295" s="64" t="s">
        <v>132</v>
      </c>
    </row>
    <row r="296" spans="1:24">
      <c r="A296" s="64" t="s">
        <v>226</v>
      </c>
      <c r="B296" s="64" t="s">
        <v>227</v>
      </c>
      <c r="C296" s="64" t="s">
        <v>857</v>
      </c>
      <c r="D296" s="65">
        <v>243</v>
      </c>
      <c r="E296" s="64" t="s">
        <v>118</v>
      </c>
      <c r="F296" s="66">
        <v>202208</v>
      </c>
      <c r="G296" s="67">
        <v>44790</v>
      </c>
      <c r="H296" s="64" t="s">
        <v>209</v>
      </c>
      <c r="I296" s="66">
        <v>11002650</v>
      </c>
      <c r="J296" s="64" t="s">
        <v>0</v>
      </c>
      <c r="K296" s="64" t="s">
        <v>120</v>
      </c>
      <c r="L296" s="64" t="s">
        <v>121</v>
      </c>
      <c r="M296" s="64" t="s">
        <v>122</v>
      </c>
      <c r="N296" s="64" t="s">
        <v>66</v>
      </c>
      <c r="O296" s="64" t="s">
        <v>67</v>
      </c>
      <c r="P296" s="64" t="s">
        <v>120</v>
      </c>
      <c r="Q296" s="64" t="s">
        <v>766</v>
      </c>
      <c r="R296" s="64" t="s">
        <v>767</v>
      </c>
      <c r="S296" s="64" t="s">
        <v>768</v>
      </c>
      <c r="T296" s="64" t="s">
        <v>767</v>
      </c>
      <c r="U296" s="64" t="s">
        <v>747</v>
      </c>
      <c r="V296" s="64" t="s">
        <v>748</v>
      </c>
      <c r="W296" s="64" t="s">
        <v>749</v>
      </c>
      <c r="X296" s="64" t="s">
        <v>132</v>
      </c>
    </row>
    <row r="297" spans="1:24">
      <c r="A297" s="64" t="s">
        <v>226</v>
      </c>
      <c r="B297" s="64" t="s">
        <v>227</v>
      </c>
      <c r="C297" s="64" t="s">
        <v>858</v>
      </c>
      <c r="D297" s="65">
        <v>250</v>
      </c>
      <c r="E297" s="64" t="s">
        <v>118</v>
      </c>
      <c r="F297" s="66">
        <v>202208</v>
      </c>
      <c r="G297" s="67">
        <v>44790</v>
      </c>
      <c r="H297" s="64" t="s">
        <v>209</v>
      </c>
      <c r="I297" s="66">
        <v>11002650</v>
      </c>
      <c r="J297" s="64" t="s">
        <v>0</v>
      </c>
      <c r="K297" s="64" t="s">
        <v>120</v>
      </c>
      <c r="L297" s="64" t="s">
        <v>121</v>
      </c>
      <c r="M297" s="64" t="s">
        <v>122</v>
      </c>
      <c r="N297" s="64" t="s">
        <v>64</v>
      </c>
      <c r="O297" s="64" t="s">
        <v>65</v>
      </c>
      <c r="P297" s="64" t="s">
        <v>120</v>
      </c>
      <c r="Q297" s="64" t="s">
        <v>766</v>
      </c>
      <c r="R297" s="64" t="s">
        <v>767</v>
      </c>
      <c r="S297" s="64" t="s">
        <v>768</v>
      </c>
      <c r="T297" s="64" t="s">
        <v>767</v>
      </c>
      <c r="U297" s="64" t="s">
        <v>747</v>
      </c>
      <c r="V297" s="64" t="s">
        <v>748</v>
      </c>
      <c r="W297" s="64" t="s">
        <v>749</v>
      </c>
      <c r="X297" s="64" t="s">
        <v>132</v>
      </c>
    </row>
    <row r="298" spans="1:24">
      <c r="A298" s="64" t="s">
        <v>226</v>
      </c>
      <c r="B298" s="64" t="s">
        <v>227</v>
      </c>
      <c r="C298" s="64" t="s">
        <v>859</v>
      </c>
      <c r="D298" s="65">
        <v>375</v>
      </c>
      <c r="E298" s="64" t="s">
        <v>118</v>
      </c>
      <c r="F298" s="66">
        <v>202208</v>
      </c>
      <c r="G298" s="67">
        <v>44790</v>
      </c>
      <c r="H298" s="64" t="s">
        <v>209</v>
      </c>
      <c r="I298" s="66">
        <v>11002650</v>
      </c>
      <c r="J298" s="64" t="s">
        <v>0</v>
      </c>
      <c r="K298" s="64" t="s">
        <v>120</v>
      </c>
      <c r="L298" s="64" t="s">
        <v>121</v>
      </c>
      <c r="M298" s="64" t="s">
        <v>122</v>
      </c>
      <c r="N298" s="64" t="s">
        <v>56</v>
      </c>
      <c r="O298" s="64" t="s">
        <v>813</v>
      </c>
      <c r="P298" s="64" t="s">
        <v>120</v>
      </c>
      <c r="Q298" s="64" t="s">
        <v>766</v>
      </c>
      <c r="R298" s="64" t="s">
        <v>767</v>
      </c>
      <c r="S298" s="64" t="s">
        <v>768</v>
      </c>
      <c r="T298" s="64" t="s">
        <v>767</v>
      </c>
      <c r="U298" s="64" t="s">
        <v>747</v>
      </c>
      <c r="V298" s="64" t="s">
        <v>748</v>
      </c>
      <c r="W298" s="64" t="s">
        <v>749</v>
      </c>
      <c r="X298" s="64" t="s">
        <v>132</v>
      </c>
    </row>
    <row r="299" spans="1:24">
      <c r="A299" s="64" t="s">
        <v>226</v>
      </c>
      <c r="B299" s="64" t="s">
        <v>227</v>
      </c>
      <c r="C299" s="64" t="s">
        <v>860</v>
      </c>
      <c r="D299" s="65">
        <v>480</v>
      </c>
      <c r="E299" s="64" t="s">
        <v>118</v>
      </c>
      <c r="F299" s="66">
        <v>202208</v>
      </c>
      <c r="G299" s="67">
        <v>44790</v>
      </c>
      <c r="H299" s="64" t="s">
        <v>209</v>
      </c>
      <c r="I299" s="66">
        <v>11002650</v>
      </c>
      <c r="J299" s="64" t="s">
        <v>0</v>
      </c>
      <c r="K299" s="64" t="s">
        <v>120</v>
      </c>
      <c r="L299" s="64" t="s">
        <v>121</v>
      </c>
      <c r="M299" s="64" t="s">
        <v>122</v>
      </c>
      <c r="N299" s="64" t="s">
        <v>70</v>
      </c>
      <c r="O299" s="64" t="s">
        <v>71</v>
      </c>
      <c r="P299" s="64" t="s">
        <v>120</v>
      </c>
      <c r="Q299" s="64" t="s">
        <v>766</v>
      </c>
      <c r="R299" s="64" t="s">
        <v>767</v>
      </c>
      <c r="S299" s="64" t="s">
        <v>768</v>
      </c>
      <c r="T299" s="64" t="s">
        <v>767</v>
      </c>
      <c r="U299" s="64" t="s">
        <v>747</v>
      </c>
      <c r="V299" s="64" t="s">
        <v>748</v>
      </c>
      <c r="W299" s="64" t="s">
        <v>749</v>
      </c>
      <c r="X299" s="64" t="s">
        <v>132</v>
      </c>
    </row>
    <row r="300" spans="1:24">
      <c r="A300" s="64" t="s">
        <v>226</v>
      </c>
      <c r="B300" s="64" t="s">
        <v>227</v>
      </c>
      <c r="C300" s="64" t="s">
        <v>861</v>
      </c>
      <c r="D300" s="65">
        <v>600</v>
      </c>
      <c r="E300" s="64" t="s">
        <v>118</v>
      </c>
      <c r="F300" s="66">
        <v>202208</v>
      </c>
      <c r="G300" s="67">
        <v>44790</v>
      </c>
      <c r="H300" s="64" t="s">
        <v>209</v>
      </c>
      <c r="I300" s="66">
        <v>11002650</v>
      </c>
      <c r="J300" s="64" t="s">
        <v>0</v>
      </c>
      <c r="K300" s="64" t="s">
        <v>120</v>
      </c>
      <c r="L300" s="64" t="s">
        <v>121</v>
      </c>
      <c r="M300" s="64" t="s">
        <v>122</v>
      </c>
      <c r="N300" s="64" t="s">
        <v>70</v>
      </c>
      <c r="O300" s="64" t="s">
        <v>71</v>
      </c>
      <c r="P300" s="64" t="s">
        <v>120</v>
      </c>
      <c r="Q300" s="64" t="s">
        <v>766</v>
      </c>
      <c r="R300" s="64" t="s">
        <v>767</v>
      </c>
      <c r="S300" s="64" t="s">
        <v>768</v>
      </c>
      <c r="T300" s="64" t="s">
        <v>767</v>
      </c>
      <c r="U300" s="64" t="s">
        <v>747</v>
      </c>
      <c r="V300" s="64" t="s">
        <v>748</v>
      </c>
      <c r="W300" s="64" t="s">
        <v>749</v>
      </c>
      <c r="X300" s="64" t="s">
        <v>132</v>
      </c>
    </row>
    <row r="301" spans="1:24">
      <c r="A301" s="64" t="s">
        <v>226</v>
      </c>
      <c r="B301" s="64" t="s">
        <v>227</v>
      </c>
      <c r="C301" s="64" t="s">
        <v>862</v>
      </c>
      <c r="D301" s="65">
        <v>650</v>
      </c>
      <c r="E301" s="64" t="s">
        <v>118</v>
      </c>
      <c r="F301" s="66">
        <v>202208</v>
      </c>
      <c r="G301" s="67">
        <v>44790</v>
      </c>
      <c r="H301" s="64" t="s">
        <v>209</v>
      </c>
      <c r="I301" s="66">
        <v>11002650</v>
      </c>
      <c r="J301" s="64" t="s">
        <v>0</v>
      </c>
      <c r="K301" s="64" t="s">
        <v>120</v>
      </c>
      <c r="L301" s="64" t="s">
        <v>121</v>
      </c>
      <c r="M301" s="64" t="s">
        <v>122</v>
      </c>
      <c r="N301" s="64" t="s">
        <v>14</v>
      </c>
      <c r="O301" s="64" t="s">
        <v>15</v>
      </c>
      <c r="P301" s="64" t="s">
        <v>120</v>
      </c>
      <c r="Q301" s="64" t="s">
        <v>744</v>
      </c>
      <c r="R301" s="64" t="s">
        <v>745</v>
      </c>
      <c r="S301" s="64" t="s">
        <v>746</v>
      </c>
      <c r="T301" s="64" t="s">
        <v>745</v>
      </c>
      <c r="U301" s="64" t="s">
        <v>747</v>
      </c>
      <c r="V301" s="64" t="s">
        <v>748</v>
      </c>
      <c r="W301" s="64" t="s">
        <v>749</v>
      </c>
      <c r="X301" s="64" t="s">
        <v>132</v>
      </c>
    </row>
    <row r="302" spans="1:24">
      <c r="A302" s="64" t="s">
        <v>226</v>
      </c>
      <c r="B302" s="64" t="s">
        <v>227</v>
      </c>
      <c r="C302" s="64" t="s">
        <v>863</v>
      </c>
      <c r="D302" s="65">
        <v>690</v>
      </c>
      <c r="E302" s="64" t="s">
        <v>118</v>
      </c>
      <c r="F302" s="66">
        <v>202208</v>
      </c>
      <c r="G302" s="67">
        <v>44790</v>
      </c>
      <c r="H302" s="64" t="s">
        <v>209</v>
      </c>
      <c r="I302" s="66">
        <v>11002650</v>
      </c>
      <c r="J302" s="64" t="s">
        <v>0</v>
      </c>
      <c r="K302" s="64" t="s">
        <v>120</v>
      </c>
      <c r="L302" s="64" t="s">
        <v>121</v>
      </c>
      <c r="M302" s="64" t="s">
        <v>122</v>
      </c>
      <c r="N302" s="64" t="s">
        <v>70</v>
      </c>
      <c r="O302" s="64" t="s">
        <v>71</v>
      </c>
      <c r="P302" s="64" t="s">
        <v>120</v>
      </c>
      <c r="Q302" s="64" t="s">
        <v>766</v>
      </c>
      <c r="R302" s="64" t="s">
        <v>767</v>
      </c>
      <c r="S302" s="64" t="s">
        <v>768</v>
      </c>
      <c r="T302" s="64" t="s">
        <v>767</v>
      </c>
      <c r="U302" s="64" t="s">
        <v>747</v>
      </c>
      <c r="V302" s="64" t="s">
        <v>748</v>
      </c>
      <c r="W302" s="64" t="s">
        <v>749</v>
      </c>
      <c r="X302" s="64" t="s">
        <v>132</v>
      </c>
    </row>
    <row r="303" spans="1:24">
      <c r="A303" s="64" t="s">
        <v>226</v>
      </c>
      <c r="B303" s="64" t="s">
        <v>227</v>
      </c>
      <c r="C303" s="64" t="s">
        <v>864</v>
      </c>
      <c r="D303" s="65">
        <v>740</v>
      </c>
      <c r="E303" s="64" t="s">
        <v>118</v>
      </c>
      <c r="F303" s="66">
        <v>202208</v>
      </c>
      <c r="G303" s="67">
        <v>44790</v>
      </c>
      <c r="H303" s="64" t="s">
        <v>209</v>
      </c>
      <c r="I303" s="66">
        <v>11002650</v>
      </c>
      <c r="J303" s="64" t="s">
        <v>0</v>
      </c>
      <c r="K303" s="64" t="s">
        <v>120</v>
      </c>
      <c r="L303" s="64" t="s">
        <v>121</v>
      </c>
      <c r="M303" s="64" t="s">
        <v>122</v>
      </c>
      <c r="N303" s="64" t="s">
        <v>56</v>
      </c>
      <c r="O303" s="64" t="s">
        <v>813</v>
      </c>
      <c r="P303" s="64" t="s">
        <v>120</v>
      </c>
      <c r="Q303" s="64" t="s">
        <v>766</v>
      </c>
      <c r="R303" s="64" t="s">
        <v>767</v>
      </c>
      <c r="S303" s="64" t="s">
        <v>768</v>
      </c>
      <c r="T303" s="64" t="s">
        <v>767</v>
      </c>
      <c r="U303" s="64" t="s">
        <v>747</v>
      </c>
      <c r="V303" s="64" t="s">
        <v>748</v>
      </c>
      <c r="W303" s="64" t="s">
        <v>749</v>
      </c>
      <c r="X303" s="64" t="s">
        <v>132</v>
      </c>
    </row>
    <row r="304" spans="1:24">
      <c r="A304" s="64" t="s">
        <v>226</v>
      </c>
      <c r="B304" s="64" t="s">
        <v>227</v>
      </c>
      <c r="C304" s="64" t="s">
        <v>865</v>
      </c>
      <c r="D304" s="65">
        <v>750</v>
      </c>
      <c r="E304" s="64" t="s">
        <v>118</v>
      </c>
      <c r="F304" s="66">
        <v>202208</v>
      </c>
      <c r="G304" s="67">
        <v>44790</v>
      </c>
      <c r="H304" s="64" t="s">
        <v>209</v>
      </c>
      <c r="I304" s="66">
        <v>11002650</v>
      </c>
      <c r="J304" s="64" t="s">
        <v>0</v>
      </c>
      <c r="K304" s="64" t="s">
        <v>120</v>
      </c>
      <c r="L304" s="64" t="s">
        <v>121</v>
      </c>
      <c r="M304" s="64" t="s">
        <v>122</v>
      </c>
      <c r="N304" s="64" t="s">
        <v>64</v>
      </c>
      <c r="O304" s="64" t="s">
        <v>65</v>
      </c>
      <c r="P304" s="64" t="s">
        <v>120</v>
      </c>
      <c r="Q304" s="64" t="s">
        <v>766</v>
      </c>
      <c r="R304" s="64" t="s">
        <v>767</v>
      </c>
      <c r="S304" s="64" t="s">
        <v>768</v>
      </c>
      <c r="T304" s="64" t="s">
        <v>767</v>
      </c>
      <c r="U304" s="64" t="s">
        <v>747</v>
      </c>
      <c r="V304" s="64" t="s">
        <v>748</v>
      </c>
      <c r="W304" s="64" t="s">
        <v>749</v>
      </c>
      <c r="X304" s="64" t="s">
        <v>132</v>
      </c>
    </row>
    <row r="305" spans="1:24">
      <c r="A305" s="64" t="s">
        <v>226</v>
      </c>
      <c r="B305" s="64" t="s">
        <v>227</v>
      </c>
      <c r="C305" s="64" t="s">
        <v>866</v>
      </c>
      <c r="D305" s="65">
        <v>880</v>
      </c>
      <c r="E305" s="64" t="s">
        <v>118</v>
      </c>
      <c r="F305" s="66">
        <v>202208</v>
      </c>
      <c r="G305" s="67">
        <v>44790</v>
      </c>
      <c r="H305" s="64" t="s">
        <v>209</v>
      </c>
      <c r="I305" s="66">
        <v>11002650</v>
      </c>
      <c r="J305" s="64" t="s">
        <v>0</v>
      </c>
      <c r="K305" s="64" t="s">
        <v>120</v>
      </c>
      <c r="L305" s="64" t="s">
        <v>121</v>
      </c>
      <c r="M305" s="64" t="s">
        <v>122</v>
      </c>
      <c r="N305" s="64" t="s">
        <v>64</v>
      </c>
      <c r="O305" s="64" t="s">
        <v>65</v>
      </c>
      <c r="P305" s="64" t="s">
        <v>120</v>
      </c>
      <c r="Q305" s="64" t="s">
        <v>766</v>
      </c>
      <c r="R305" s="64" t="s">
        <v>767</v>
      </c>
      <c r="S305" s="64" t="s">
        <v>768</v>
      </c>
      <c r="T305" s="64" t="s">
        <v>767</v>
      </c>
      <c r="U305" s="64" t="s">
        <v>747</v>
      </c>
      <c r="V305" s="64" t="s">
        <v>748</v>
      </c>
      <c r="W305" s="64" t="s">
        <v>749</v>
      </c>
      <c r="X305" s="64" t="s">
        <v>132</v>
      </c>
    </row>
    <row r="306" spans="1:24">
      <c r="A306" s="64" t="s">
        <v>226</v>
      </c>
      <c r="B306" s="64" t="s">
        <v>227</v>
      </c>
      <c r="C306" s="64" t="s">
        <v>867</v>
      </c>
      <c r="D306" s="65">
        <v>950</v>
      </c>
      <c r="E306" s="64" t="s">
        <v>118</v>
      </c>
      <c r="F306" s="66">
        <v>202208</v>
      </c>
      <c r="G306" s="67">
        <v>44790</v>
      </c>
      <c r="H306" s="64" t="s">
        <v>209</v>
      </c>
      <c r="I306" s="66">
        <v>11002650</v>
      </c>
      <c r="J306" s="64" t="s">
        <v>0</v>
      </c>
      <c r="K306" s="64" t="s">
        <v>120</v>
      </c>
      <c r="L306" s="64" t="s">
        <v>121</v>
      </c>
      <c r="M306" s="64" t="s">
        <v>122</v>
      </c>
      <c r="N306" s="64" t="s">
        <v>70</v>
      </c>
      <c r="O306" s="64" t="s">
        <v>71</v>
      </c>
      <c r="P306" s="64" t="s">
        <v>120</v>
      </c>
      <c r="Q306" s="64" t="s">
        <v>766</v>
      </c>
      <c r="R306" s="64" t="s">
        <v>767</v>
      </c>
      <c r="S306" s="64" t="s">
        <v>768</v>
      </c>
      <c r="T306" s="64" t="s">
        <v>767</v>
      </c>
      <c r="U306" s="64" t="s">
        <v>747</v>
      </c>
      <c r="V306" s="64" t="s">
        <v>748</v>
      </c>
      <c r="W306" s="64" t="s">
        <v>749</v>
      </c>
      <c r="X306" s="64" t="s">
        <v>132</v>
      </c>
    </row>
    <row r="307" spans="1:24">
      <c r="A307" s="64" t="s">
        <v>226</v>
      </c>
      <c r="B307" s="64" t="s">
        <v>227</v>
      </c>
      <c r="C307" s="64" t="s">
        <v>868</v>
      </c>
      <c r="D307" s="65">
        <v>960</v>
      </c>
      <c r="E307" s="64" t="s">
        <v>118</v>
      </c>
      <c r="F307" s="66">
        <v>202208</v>
      </c>
      <c r="G307" s="67">
        <v>44790</v>
      </c>
      <c r="H307" s="64" t="s">
        <v>209</v>
      </c>
      <c r="I307" s="66">
        <v>11002650</v>
      </c>
      <c r="J307" s="64" t="s">
        <v>0</v>
      </c>
      <c r="K307" s="64" t="s">
        <v>120</v>
      </c>
      <c r="L307" s="64" t="s">
        <v>121</v>
      </c>
      <c r="M307" s="64" t="s">
        <v>122</v>
      </c>
      <c r="N307" s="64" t="s">
        <v>70</v>
      </c>
      <c r="O307" s="64" t="s">
        <v>71</v>
      </c>
      <c r="P307" s="64" t="s">
        <v>120</v>
      </c>
      <c r="Q307" s="64" t="s">
        <v>766</v>
      </c>
      <c r="R307" s="64" t="s">
        <v>767</v>
      </c>
      <c r="S307" s="64" t="s">
        <v>768</v>
      </c>
      <c r="T307" s="64" t="s">
        <v>767</v>
      </c>
      <c r="U307" s="64" t="s">
        <v>747</v>
      </c>
      <c r="V307" s="64" t="s">
        <v>748</v>
      </c>
      <c r="W307" s="64" t="s">
        <v>749</v>
      </c>
      <c r="X307" s="64" t="s">
        <v>132</v>
      </c>
    </row>
    <row r="308" spans="1:24">
      <c r="A308" s="64" t="s">
        <v>226</v>
      </c>
      <c r="B308" s="64" t="s">
        <v>227</v>
      </c>
      <c r="C308" s="64" t="s">
        <v>869</v>
      </c>
      <c r="D308" s="65">
        <v>996</v>
      </c>
      <c r="E308" s="64" t="s">
        <v>118</v>
      </c>
      <c r="F308" s="66">
        <v>202208</v>
      </c>
      <c r="G308" s="67">
        <v>44790</v>
      </c>
      <c r="H308" s="64" t="s">
        <v>209</v>
      </c>
      <c r="I308" s="66">
        <v>11002650</v>
      </c>
      <c r="J308" s="64" t="s">
        <v>0</v>
      </c>
      <c r="K308" s="64" t="s">
        <v>120</v>
      </c>
      <c r="L308" s="64" t="s">
        <v>121</v>
      </c>
      <c r="M308" s="64" t="s">
        <v>122</v>
      </c>
      <c r="N308" s="64" t="s">
        <v>14</v>
      </c>
      <c r="O308" s="64" t="s">
        <v>15</v>
      </c>
      <c r="P308" s="64" t="s">
        <v>120</v>
      </c>
      <c r="Q308" s="64" t="s">
        <v>744</v>
      </c>
      <c r="R308" s="64" t="s">
        <v>745</v>
      </c>
      <c r="S308" s="64" t="s">
        <v>746</v>
      </c>
      <c r="T308" s="64" t="s">
        <v>745</v>
      </c>
      <c r="U308" s="64" t="s">
        <v>747</v>
      </c>
      <c r="V308" s="64" t="s">
        <v>748</v>
      </c>
      <c r="W308" s="64" t="s">
        <v>749</v>
      </c>
      <c r="X308" s="64" t="s">
        <v>132</v>
      </c>
    </row>
    <row r="309" spans="1:24">
      <c r="A309" s="64" t="s">
        <v>226</v>
      </c>
      <c r="B309" s="64" t="s">
        <v>227</v>
      </c>
      <c r="C309" s="64" t="s">
        <v>870</v>
      </c>
      <c r="D309" s="65">
        <v>5000</v>
      </c>
      <c r="E309" s="64" t="s">
        <v>118</v>
      </c>
      <c r="F309" s="66">
        <v>202208</v>
      </c>
      <c r="G309" s="67">
        <v>44790</v>
      </c>
      <c r="H309" s="64" t="s">
        <v>209</v>
      </c>
      <c r="I309" s="66">
        <v>11002650</v>
      </c>
      <c r="J309" s="64" t="s">
        <v>0</v>
      </c>
      <c r="K309" s="64" t="s">
        <v>120</v>
      </c>
      <c r="L309" s="64" t="s">
        <v>121</v>
      </c>
      <c r="M309" s="64" t="s">
        <v>122</v>
      </c>
      <c r="N309" s="64" t="s">
        <v>64</v>
      </c>
      <c r="O309" s="64" t="s">
        <v>65</v>
      </c>
      <c r="P309" s="64" t="s">
        <v>120</v>
      </c>
      <c r="Q309" s="64" t="s">
        <v>766</v>
      </c>
      <c r="R309" s="64" t="s">
        <v>767</v>
      </c>
      <c r="S309" s="64" t="s">
        <v>768</v>
      </c>
      <c r="T309" s="64" t="s">
        <v>767</v>
      </c>
      <c r="U309" s="64" t="s">
        <v>747</v>
      </c>
      <c r="V309" s="64" t="s">
        <v>748</v>
      </c>
      <c r="W309" s="64" t="s">
        <v>749</v>
      </c>
      <c r="X309" s="64" t="s">
        <v>132</v>
      </c>
    </row>
    <row r="310" spans="1:24">
      <c r="A310" s="64" t="s">
        <v>226</v>
      </c>
      <c r="B310" s="64" t="s">
        <v>227</v>
      </c>
      <c r="C310" s="64" t="s">
        <v>871</v>
      </c>
      <c r="D310" s="65">
        <v>1850</v>
      </c>
      <c r="E310" s="64" t="s">
        <v>118</v>
      </c>
      <c r="F310" s="66">
        <v>202208</v>
      </c>
      <c r="G310" s="67">
        <v>44791</v>
      </c>
      <c r="H310" s="64" t="s">
        <v>119</v>
      </c>
      <c r="I310" s="66">
        <v>11002542</v>
      </c>
      <c r="J310" s="64" t="s">
        <v>0</v>
      </c>
      <c r="K310" s="64" t="s">
        <v>120</v>
      </c>
      <c r="L310" s="64" t="s">
        <v>121</v>
      </c>
      <c r="M310" s="64" t="s">
        <v>122</v>
      </c>
      <c r="N310" s="64" t="s">
        <v>695</v>
      </c>
      <c r="O310" s="64" t="s">
        <v>696</v>
      </c>
      <c r="P310" s="64" t="s">
        <v>120</v>
      </c>
      <c r="Q310" s="64" t="s">
        <v>806</v>
      </c>
      <c r="R310" s="64" t="s">
        <v>807</v>
      </c>
      <c r="S310" s="64" t="s">
        <v>808</v>
      </c>
      <c r="T310" s="64" t="s">
        <v>807</v>
      </c>
      <c r="U310" s="64" t="s">
        <v>757</v>
      </c>
      <c r="V310" s="64" t="s">
        <v>758</v>
      </c>
      <c r="W310" s="64" t="s">
        <v>749</v>
      </c>
      <c r="X310" s="64" t="s">
        <v>132</v>
      </c>
    </row>
    <row r="311" spans="1:24">
      <c r="A311" s="64" t="s">
        <v>226</v>
      </c>
      <c r="B311" s="64" t="s">
        <v>227</v>
      </c>
      <c r="C311" s="64" t="s">
        <v>872</v>
      </c>
      <c r="D311" s="65">
        <v>6500</v>
      </c>
      <c r="E311" s="64" t="s">
        <v>118</v>
      </c>
      <c r="F311" s="66">
        <v>202208</v>
      </c>
      <c r="G311" s="67">
        <v>44791</v>
      </c>
      <c r="H311" s="64" t="s">
        <v>119</v>
      </c>
      <c r="I311" s="66">
        <v>11002542</v>
      </c>
      <c r="J311" s="64" t="s">
        <v>0</v>
      </c>
      <c r="K311" s="64" t="s">
        <v>120</v>
      </c>
      <c r="L311" s="64" t="s">
        <v>121</v>
      </c>
      <c r="M311" s="64" t="s">
        <v>122</v>
      </c>
      <c r="N311" s="64" t="s">
        <v>695</v>
      </c>
      <c r="O311" s="64" t="s">
        <v>696</v>
      </c>
      <c r="P311" s="64" t="s">
        <v>120</v>
      </c>
      <c r="Q311" s="64" t="s">
        <v>806</v>
      </c>
      <c r="R311" s="64" t="s">
        <v>807</v>
      </c>
      <c r="S311" s="64" t="s">
        <v>808</v>
      </c>
      <c r="T311" s="64" t="s">
        <v>807</v>
      </c>
      <c r="U311" s="64" t="s">
        <v>757</v>
      </c>
      <c r="V311" s="64" t="s">
        <v>758</v>
      </c>
      <c r="W311" s="64" t="s">
        <v>749</v>
      </c>
      <c r="X311" s="64" t="s">
        <v>132</v>
      </c>
    </row>
    <row r="312" spans="1:24">
      <c r="A312" s="64" t="s">
        <v>226</v>
      </c>
      <c r="B312" s="64" t="s">
        <v>227</v>
      </c>
      <c r="C312" s="64" t="s">
        <v>873</v>
      </c>
      <c r="D312" s="65">
        <v>405</v>
      </c>
      <c r="E312" s="64" t="s">
        <v>118</v>
      </c>
      <c r="F312" s="66">
        <v>202208</v>
      </c>
      <c r="G312" s="67">
        <v>44791</v>
      </c>
      <c r="H312" s="64" t="s">
        <v>119</v>
      </c>
      <c r="I312" s="66">
        <v>11002823</v>
      </c>
      <c r="J312" s="64" t="s">
        <v>0</v>
      </c>
      <c r="K312" s="64" t="s">
        <v>120</v>
      </c>
      <c r="L312" s="64" t="s">
        <v>121</v>
      </c>
      <c r="M312" s="64" t="s">
        <v>122</v>
      </c>
      <c r="N312" s="64" t="s">
        <v>567</v>
      </c>
      <c r="O312" s="64" t="s">
        <v>568</v>
      </c>
      <c r="P312" s="64" t="s">
        <v>120</v>
      </c>
      <c r="Q312" s="64" t="s">
        <v>786</v>
      </c>
      <c r="R312" s="64" t="s">
        <v>787</v>
      </c>
      <c r="S312" s="64" t="s">
        <v>788</v>
      </c>
      <c r="T312" s="64" t="s">
        <v>787</v>
      </c>
      <c r="U312" s="64" t="s">
        <v>747</v>
      </c>
      <c r="V312" s="64" t="s">
        <v>748</v>
      </c>
      <c r="W312" s="64" t="s">
        <v>749</v>
      </c>
      <c r="X312" s="64" t="s">
        <v>132</v>
      </c>
    </row>
    <row r="313" spans="1:24">
      <c r="A313" s="64" t="s">
        <v>226</v>
      </c>
      <c r="B313" s="64" t="s">
        <v>227</v>
      </c>
      <c r="C313" s="64" t="s">
        <v>874</v>
      </c>
      <c r="D313" s="65">
        <v>40</v>
      </c>
      <c r="E313" s="64" t="s">
        <v>118</v>
      </c>
      <c r="F313" s="66">
        <v>202208</v>
      </c>
      <c r="G313" s="67">
        <v>44792</v>
      </c>
      <c r="H313" s="64" t="s">
        <v>119</v>
      </c>
      <c r="I313" s="66">
        <v>11002600</v>
      </c>
      <c r="J313" s="64" t="s">
        <v>0</v>
      </c>
      <c r="K313" s="64" t="s">
        <v>120</v>
      </c>
      <c r="L313" s="64" t="s">
        <v>121</v>
      </c>
      <c r="M313" s="64" t="s">
        <v>122</v>
      </c>
      <c r="N313" s="64" t="s">
        <v>418</v>
      </c>
      <c r="O313" s="64" t="s">
        <v>419</v>
      </c>
      <c r="P313" s="64" t="s">
        <v>120</v>
      </c>
      <c r="Q313" s="64" t="s">
        <v>797</v>
      </c>
      <c r="R313" s="64" t="s">
        <v>420</v>
      </c>
      <c r="S313" s="64" t="s">
        <v>798</v>
      </c>
      <c r="T313" s="64" t="s">
        <v>420</v>
      </c>
      <c r="U313" s="64" t="s">
        <v>783</v>
      </c>
      <c r="V313" s="64" t="s">
        <v>784</v>
      </c>
      <c r="W313" s="64" t="s">
        <v>749</v>
      </c>
      <c r="X313" s="64" t="s">
        <v>132</v>
      </c>
    </row>
    <row r="314" spans="1:24">
      <c r="A314" s="64" t="s">
        <v>226</v>
      </c>
      <c r="B314" s="64" t="s">
        <v>227</v>
      </c>
      <c r="C314" s="64" t="s">
        <v>875</v>
      </c>
      <c r="D314" s="65">
        <v>180</v>
      </c>
      <c r="E314" s="64" t="s">
        <v>118</v>
      </c>
      <c r="F314" s="66">
        <v>202208</v>
      </c>
      <c r="G314" s="67">
        <v>44792</v>
      </c>
      <c r="H314" s="64" t="s">
        <v>119</v>
      </c>
      <c r="I314" s="66">
        <v>11002600</v>
      </c>
      <c r="J314" s="64" t="s">
        <v>0</v>
      </c>
      <c r="K314" s="64" t="s">
        <v>120</v>
      </c>
      <c r="L314" s="64" t="s">
        <v>121</v>
      </c>
      <c r="M314" s="64" t="s">
        <v>122</v>
      </c>
      <c r="N314" s="64" t="s">
        <v>60</v>
      </c>
      <c r="O314" s="64" t="s">
        <v>220</v>
      </c>
      <c r="P314" s="64" t="s">
        <v>120</v>
      </c>
      <c r="Q314" s="64" t="s">
        <v>766</v>
      </c>
      <c r="R314" s="64" t="s">
        <v>767</v>
      </c>
      <c r="S314" s="64" t="s">
        <v>768</v>
      </c>
      <c r="T314" s="64" t="s">
        <v>767</v>
      </c>
      <c r="U314" s="64" t="s">
        <v>747</v>
      </c>
      <c r="V314" s="64" t="s">
        <v>748</v>
      </c>
      <c r="W314" s="64" t="s">
        <v>749</v>
      </c>
      <c r="X314" s="64" t="s">
        <v>132</v>
      </c>
    </row>
    <row r="315" spans="1:24">
      <c r="A315" s="64" t="s">
        <v>226</v>
      </c>
      <c r="B315" s="64" t="s">
        <v>227</v>
      </c>
      <c r="C315" s="64" t="s">
        <v>875</v>
      </c>
      <c r="D315" s="65">
        <v>575</v>
      </c>
      <c r="E315" s="64" t="s">
        <v>118</v>
      </c>
      <c r="F315" s="66">
        <v>202208</v>
      </c>
      <c r="G315" s="67">
        <v>44792</v>
      </c>
      <c r="H315" s="64" t="s">
        <v>119</v>
      </c>
      <c r="I315" s="66">
        <v>11002600</v>
      </c>
      <c r="J315" s="64" t="s">
        <v>0</v>
      </c>
      <c r="K315" s="64" t="s">
        <v>120</v>
      </c>
      <c r="L315" s="64" t="s">
        <v>121</v>
      </c>
      <c r="M315" s="64" t="s">
        <v>122</v>
      </c>
      <c r="N315" s="64" t="s">
        <v>62</v>
      </c>
      <c r="O315" s="64" t="s">
        <v>63</v>
      </c>
      <c r="P315" s="64" t="s">
        <v>120</v>
      </c>
      <c r="Q315" s="64" t="s">
        <v>766</v>
      </c>
      <c r="R315" s="64" t="s">
        <v>767</v>
      </c>
      <c r="S315" s="64" t="s">
        <v>768</v>
      </c>
      <c r="T315" s="64" t="s">
        <v>767</v>
      </c>
      <c r="U315" s="64" t="s">
        <v>747</v>
      </c>
      <c r="V315" s="64" t="s">
        <v>748</v>
      </c>
      <c r="W315" s="64" t="s">
        <v>749</v>
      </c>
      <c r="X315" s="64" t="s">
        <v>132</v>
      </c>
    </row>
    <row r="316" spans="1:24">
      <c r="A316" s="64" t="s">
        <v>226</v>
      </c>
      <c r="B316" s="64" t="s">
        <v>227</v>
      </c>
      <c r="C316" s="64" t="s">
        <v>876</v>
      </c>
      <c r="D316" s="65">
        <v>510</v>
      </c>
      <c r="E316" s="64" t="s">
        <v>118</v>
      </c>
      <c r="F316" s="66">
        <v>202208</v>
      </c>
      <c r="G316" s="67">
        <v>44792</v>
      </c>
      <c r="H316" s="64" t="s">
        <v>119</v>
      </c>
      <c r="I316" s="66">
        <v>11002600</v>
      </c>
      <c r="J316" s="64" t="s">
        <v>0</v>
      </c>
      <c r="K316" s="64" t="s">
        <v>120</v>
      </c>
      <c r="L316" s="64" t="s">
        <v>121</v>
      </c>
      <c r="M316" s="64" t="s">
        <v>122</v>
      </c>
      <c r="N316" s="64" t="s">
        <v>64</v>
      </c>
      <c r="O316" s="64" t="s">
        <v>65</v>
      </c>
      <c r="P316" s="64" t="s">
        <v>120</v>
      </c>
      <c r="Q316" s="64" t="s">
        <v>766</v>
      </c>
      <c r="R316" s="64" t="s">
        <v>767</v>
      </c>
      <c r="S316" s="64" t="s">
        <v>768</v>
      </c>
      <c r="T316" s="64" t="s">
        <v>767</v>
      </c>
      <c r="U316" s="64" t="s">
        <v>747</v>
      </c>
      <c r="V316" s="64" t="s">
        <v>748</v>
      </c>
      <c r="W316" s="64" t="s">
        <v>749</v>
      </c>
      <c r="X316" s="64" t="s">
        <v>132</v>
      </c>
    </row>
    <row r="317" spans="1:24">
      <c r="A317" s="64" t="s">
        <v>226</v>
      </c>
      <c r="B317" s="64" t="s">
        <v>227</v>
      </c>
      <c r="C317" s="64" t="s">
        <v>877</v>
      </c>
      <c r="D317" s="65">
        <v>1251</v>
      </c>
      <c r="E317" s="64" t="s">
        <v>118</v>
      </c>
      <c r="F317" s="66">
        <v>202208</v>
      </c>
      <c r="G317" s="67">
        <v>44792</v>
      </c>
      <c r="H317" s="64" t="s">
        <v>119</v>
      </c>
      <c r="I317" s="66">
        <v>11002600</v>
      </c>
      <c r="J317" s="64" t="s">
        <v>0</v>
      </c>
      <c r="K317" s="64" t="s">
        <v>120</v>
      </c>
      <c r="L317" s="64" t="s">
        <v>121</v>
      </c>
      <c r="M317" s="64" t="s">
        <v>122</v>
      </c>
      <c r="N317" s="64" t="s">
        <v>62</v>
      </c>
      <c r="O317" s="64" t="s">
        <v>63</v>
      </c>
      <c r="P317" s="64" t="s">
        <v>120</v>
      </c>
      <c r="Q317" s="64" t="s">
        <v>766</v>
      </c>
      <c r="R317" s="64" t="s">
        <v>767</v>
      </c>
      <c r="S317" s="64" t="s">
        <v>768</v>
      </c>
      <c r="T317" s="64" t="s">
        <v>767</v>
      </c>
      <c r="U317" s="64" t="s">
        <v>747</v>
      </c>
      <c r="V317" s="64" t="s">
        <v>748</v>
      </c>
      <c r="W317" s="64" t="s">
        <v>749</v>
      </c>
      <c r="X317" s="64" t="s">
        <v>132</v>
      </c>
    </row>
    <row r="318" spans="1:24">
      <c r="A318" s="64" t="s">
        <v>226</v>
      </c>
      <c r="B318" s="64" t="s">
        <v>227</v>
      </c>
      <c r="C318" s="64" t="s">
        <v>878</v>
      </c>
      <c r="D318" s="65">
        <v>360</v>
      </c>
      <c r="E318" s="64" t="s">
        <v>118</v>
      </c>
      <c r="F318" s="66">
        <v>202208</v>
      </c>
      <c r="G318" s="67">
        <v>44792</v>
      </c>
      <c r="H318" s="64" t="s">
        <v>119</v>
      </c>
      <c r="I318" s="66">
        <v>11002600</v>
      </c>
      <c r="J318" s="64" t="s">
        <v>0</v>
      </c>
      <c r="K318" s="64" t="s">
        <v>120</v>
      </c>
      <c r="L318" s="64" t="s">
        <v>121</v>
      </c>
      <c r="M318" s="64" t="s">
        <v>122</v>
      </c>
      <c r="N318" s="64" t="s">
        <v>150</v>
      </c>
      <c r="O318" s="64" t="s">
        <v>151</v>
      </c>
      <c r="P318" s="64" t="s">
        <v>120</v>
      </c>
      <c r="Q318" s="64" t="s">
        <v>754</v>
      </c>
      <c r="R318" s="64" t="s">
        <v>755</v>
      </c>
      <c r="S318" s="64" t="s">
        <v>756</v>
      </c>
      <c r="T318" s="64" t="s">
        <v>755</v>
      </c>
      <c r="U318" s="64" t="s">
        <v>757</v>
      </c>
      <c r="V318" s="64" t="s">
        <v>758</v>
      </c>
      <c r="W318" s="64" t="s">
        <v>749</v>
      </c>
      <c r="X318" s="64" t="s">
        <v>132</v>
      </c>
    </row>
    <row r="319" spans="1:24">
      <c r="A319" s="64" t="s">
        <v>226</v>
      </c>
      <c r="B319" s="64" t="s">
        <v>227</v>
      </c>
      <c r="C319" s="64" t="s">
        <v>879</v>
      </c>
      <c r="D319" s="65">
        <v>970</v>
      </c>
      <c r="E319" s="64" t="s">
        <v>118</v>
      </c>
      <c r="F319" s="66">
        <v>202208</v>
      </c>
      <c r="G319" s="67">
        <v>44792</v>
      </c>
      <c r="H319" s="64" t="s">
        <v>119</v>
      </c>
      <c r="I319" s="66">
        <v>11002600</v>
      </c>
      <c r="J319" s="64" t="s">
        <v>0</v>
      </c>
      <c r="K319" s="64" t="s">
        <v>120</v>
      </c>
      <c r="L319" s="64" t="s">
        <v>121</v>
      </c>
      <c r="M319" s="64" t="s">
        <v>122</v>
      </c>
      <c r="N319" s="64" t="s">
        <v>66</v>
      </c>
      <c r="O319" s="64" t="s">
        <v>67</v>
      </c>
      <c r="P319" s="64" t="s">
        <v>120</v>
      </c>
      <c r="Q319" s="64" t="s">
        <v>766</v>
      </c>
      <c r="R319" s="64" t="s">
        <v>767</v>
      </c>
      <c r="S319" s="64" t="s">
        <v>768</v>
      </c>
      <c r="T319" s="64" t="s">
        <v>767</v>
      </c>
      <c r="U319" s="64" t="s">
        <v>747</v>
      </c>
      <c r="V319" s="64" t="s">
        <v>748</v>
      </c>
      <c r="W319" s="64" t="s">
        <v>749</v>
      </c>
      <c r="X319" s="64" t="s">
        <v>132</v>
      </c>
    </row>
    <row r="320" spans="1:24">
      <c r="A320" s="64" t="s">
        <v>226</v>
      </c>
      <c r="B320" s="64" t="s">
        <v>227</v>
      </c>
      <c r="C320" s="64" t="s">
        <v>880</v>
      </c>
      <c r="D320" s="65">
        <v>1025</v>
      </c>
      <c r="E320" s="64" t="s">
        <v>118</v>
      </c>
      <c r="F320" s="66">
        <v>202208</v>
      </c>
      <c r="G320" s="67">
        <v>44792</v>
      </c>
      <c r="H320" s="64" t="s">
        <v>119</v>
      </c>
      <c r="I320" s="66">
        <v>11002600</v>
      </c>
      <c r="J320" s="64" t="s">
        <v>0</v>
      </c>
      <c r="K320" s="64" t="s">
        <v>120</v>
      </c>
      <c r="L320" s="64" t="s">
        <v>121</v>
      </c>
      <c r="M320" s="64" t="s">
        <v>122</v>
      </c>
      <c r="N320" s="64" t="s">
        <v>56</v>
      </c>
      <c r="O320" s="64" t="s">
        <v>813</v>
      </c>
      <c r="P320" s="64" t="s">
        <v>120</v>
      </c>
      <c r="Q320" s="64" t="s">
        <v>766</v>
      </c>
      <c r="R320" s="64" t="s">
        <v>767</v>
      </c>
      <c r="S320" s="64" t="s">
        <v>768</v>
      </c>
      <c r="T320" s="64" t="s">
        <v>767</v>
      </c>
      <c r="U320" s="64" t="s">
        <v>747</v>
      </c>
      <c r="V320" s="64" t="s">
        <v>748</v>
      </c>
      <c r="W320" s="64" t="s">
        <v>749</v>
      </c>
      <c r="X320" s="64" t="s">
        <v>132</v>
      </c>
    </row>
    <row r="321" spans="1:24">
      <c r="A321" s="64" t="s">
        <v>226</v>
      </c>
      <c r="B321" s="64" t="s">
        <v>227</v>
      </c>
      <c r="C321" s="64" t="s">
        <v>881</v>
      </c>
      <c r="D321" s="65">
        <v>4500</v>
      </c>
      <c r="E321" s="64" t="s">
        <v>118</v>
      </c>
      <c r="F321" s="66">
        <v>202208</v>
      </c>
      <c r="G321" s="67">
        <v>44792</v>
      </c>
      <c r="H321" s="64" t="s">
        <v>119</v>
      </c>
      <c r="I321" s="66">
        <v>11002600</v>
      </c>
      <c r="J321" s="64" t="s">
        <v>0</v>
      </c>
      <c r="K321" s="64" t="s">
        <v>120</v>
      </c>
      <c r="L321" s="64" t="s">
        <v>121</v>
      </c>
      <c r="M321" s="64" t="s">
        <v>122</v>
      </c>
      <c r="N321" s="64" t="s">
        <v>60</v>
      </c>
      <c r="O321" s="64" t="s">
        <v>220</v>
      </c>
      <c r="P321" s="64" t="s">
        <v>120</v>
      </c>
      <c r="Q321" s="64" t="s">
        <v>766</v>
      </c>
      <c r="R321" s="64" t="s">
        <v>767</v>
      </c>
      <c r="S321" s="64" t="s">
        <v>768</v>
      </c>
      <c r="T321" s="64" t="s">
        <v>767</v>
      </c>
      <c r="U321" s="64" t="s">
        <v>747</v>
      </c>
      <c r="V321" s="64" t="s">
        <v>748</v>
      </c>
      <c r="W321" s="64" t="s">
        <v>749</v>
      </c>
      <c r="X321" s="64" t="s">
        <v>132</v>
      </c>
    </row>
    <row r="322" spans="1:24">
      <c r="A322" s="64" t="s">
        <v>226</v>
      </c>
      <c r="B322" s="64" t="s">
        <v>227</v>
      </c>
      <c r="C322" s="64" t="s">
        <v>875</v>
      </c>
      <c r="D322" s="65">
        <v>1718</v>
      </c>
      <c r="E322" s="64" t="s">
        <v>118</v>
      </c>
      <c r="F322" s="66">
        <v>202208</v>
      </c>
      <c r="G322" s="67">
        <v>44792</v>
      </c>
      <c r="H322" s="64" t="s">
        <v>119</v>
      </c>
      <c r="I322" s="66">
        <v>11002600</v>
      </c>
      <c r="J322" s="64" t="s">
        <v>0</v>
      </c>
      <c r="K322" s="64" t="s">
        <v>120</v>
      </c>
      <c r="L322" s="64" t="s">
        <v>121</v>
      </c>
      <c r="M322" s="64" t="s">
        <v>122</v>
      </c>
      <c r="N322" s="64" t="s">
        <v>66</v>
      </c>
      <c r="O322" s="64" t="s">
        <v>67</v>
      </c>
      <c r="P322" s="64" t="s">
        <v>120</v>
      </c>
      <c r="Q322" s="64" t="s">
        <v>766</v>
      </c>
      <c r="R322" s="64" t="s">
        <v>767</v>
      </c>
      <c r="S322" s="64" t="s">
        <v>768</v>
      </c>
      <c r="T322" s="64" t="s">
        <v>767</v>
      </c>
      <c r="U322" s="64" t="s">
        <v>747</v>
      </c>
      <c r="V322" s="64" t="s">
        <v>748</v>
      </c>
      <c r="W322" s="64" t="s">
        <v>749</v>
      </c>
      <c r="X322" s="64" t="s">
        <v>132</v>
      </c>
    </row>
    <row r="323" spans="1:24">
      <c r="A323" s="64" t="s">
        <v>226</v>
      </c>
      <c r="B323" s="64" t="s">
        <v>227</v>
      </c>
      <c r="C323" s="64" t="s">
        <v>882</v>
      </c>
      <c r="D323" s="65">
        <v>2320</v>
      </c>
      <c r="E323" s="64" t="s">
        <v>118</v>
      </c>
      <c r="F323" s="66">
        <v>202208</v>
      </c>
      <c r="G323" s="67">
        <v>44792</v>
      </c>
      <c r="H323" s="64" t="s">
        <v>119</v>
      </c>
      <c r="I323" s="66">
        <v>11002600</v>
      </c>
      <c r="J323" s="64" t="s">
        <v>0</v>
      </c>
      <c r="K323" s="64" t="s">
        <v>120</v>
      </c>
      <c r="L323" s="64" t="s">
        <v>121</v>
      </c>
      <c r="M323" s="64" t="s">
        <v>122</v>
      </c>
      <c r="N323" s="64" t="s">
        <v>62</v>
      </c>
      <c r="O323" s="64" t="s">
        <v>63</v>
      </c>
      <c r="P323" s="64" t="s">
        <v>120</v>
      </c>
      <c r="Q323" s="64" t="s">
        <v>766</v>
      </c>
      <c r="R323" s="64" t="s">
        <v>767</v>
      </c>
      <c r="S323" s="64" t="s">
        <v>768</v>
      </c>
      <c r="T323" s="64" t="s">
        <v>767</v>
      </c>
      <c r="U323" s="64" t="s">
        <v>747</v>
      </c>
      <c r="V323" s="64" t="s">
        <v>748</v>
      </c>
      <c r="W323" s="64" t="s">
        <v>749</v>
      </c>
      <c r="X323" s="64" t="s">
        <v>132</v>
      </c>
    </row>
    <row r="324" spans="1:24">
      <c r="A324" s="64" t="s">
        <v>226</v>
      </c>
      <c r="B324" s="64" t="s">
        <v>227</v>
      </c>
      <c r="C324" s="64" t="s">
        <v>883</v>
      </c>
      <c r="D324" s="65">
        <v>4320</v>
      </c>
      <c r="E324" s="64" t="s">
        <v>118</v>
      </c>
      <c r="F324" s="66">
        <v>202208</v>
      </c>
      <c r="G324" s="67">
        <v>44792</v>
      </c>
      <c r="H324" s="64" t="s">
        <v>119</v>
      </c>
      <c r="I324" s="66">
        <v>11002600</v>
      </c>
      <c r="J324" s="64" t="s">
        <v>0</v>
      </c>
      <c r="K324" s="64" t="s">
        <v>120</v>
      </c>
      <c r="L324" s="64" t="s">
        <v>121</v>
      </c>
      <c r="M324" s="64" t="s">
        <v>122</v>
      </c>
      <c r="N324" s="64" t="s">
        <v>62</v>
      </c>
      <c r="O324" s="64" t="s">
        <v>63</v>
      </c>
      <c r="P324" s="64" t="s">
        <v>120</v>
      </c>
      <c r="Q324" s="64" t="s">
        <v>766</v>
      </c>
      <c r="R324" s="64" t="s">
        <v>767</v>
      </c>
      <c r="S324" s="64" t="s">
        <v>768</v>
      </c>
      <c r="T324" s="64" t="s">
        <v>767</v>
      </c>
      <c r="U324" s="64" t="s">
        <v>747</v>
      </c>
      <c r="V324" s="64" t="s">
        <v>748</v>
      </c>
      <c r="W324" s="64" t="s">
        <v>749</v>
      </c>
      <c r="X324" s="64" t="s">
        <v>132</v>
      </c>
    </row>
    <row r="325" spans="1:24">
      <c r="A325" s="64" t="s">
        <v>226</v>
      </c>
      <c r="B325" s="64" t="s">
        <v>227</v>
      </c>
      <c r="C325" s="64" t="s">
        <v>884</v>
      </c>
      <c r="D325" s="65">
        <v>6795</v>
      </c>
      <c r="E325" s="64" t="s">
        <v>118</v>
      </c>
      <c r="F325" s="66">
        <v>202208</v>
      </c>
      <c r="G325" s="67">
        <v>44792</v>
      </c>
      <c r="H325" s="64" t="s">
        <v>119</v>
      </c>
      <c r="I325" s="66">
        <v>11002600</v>
      </c>
      <c r="J325" s="64" t="s">
        <v>0</v>
      </c>
      <c r="K325" s="64" t="s">
        <v>120</v>
      </c>
      <c r="L325" s="64" t="s">
        <v>121</v>
      </c>
      <c r="M325" s="64" t="s">
        <v>122</v>
      </c>
      <c r="N325" s="64" t="s">
        <v>64</v>
      </c>
      <c r="O325" s="64" t="s">
        <v>65</v>
      </c>
      <c r="P325" s="64" t="s">
        <v>120</v>
      </c>
      <c r="Q325" s="64" t="s">
        <v>766</v>
      </c>
      <c r="R325" s="64" t="s">
        <v>767</v>
      </c>
      <c r="S325" s="64" t="s">
        <v>768</v>
      </c>
      <c r="T325" s="64" t="s">
        <v>767</v>
      </c>
      <c r="U325" s="64" t="s">
        <v>747</v>
      </c>
      <c r="V325" s="64" t="s">
        <v>748</v>
      </c>
      <c r="W325" s="64" t="s">
        <v>749</v>
      </c>
      <c r="X325" s="64" t="s">
        <v>132</v>
      </c>
    </row>
    <row r="326" spans="1:24">
      <c r="A326" s="64" t="s">
        <v>226</v>
      </c>
      <c r="B326" s="64" t="s">
        <v>227</v>
      </c>
      <c r="C326" s="64" t="s">
        <v>885</v>
      </c>
      <c r="D326" s="65">
        <v>2745</v>
      </c>
      <c r="E326" s="64" t="s">
        <v>118</v>
      </c>
      <c r="F326" s="66">
        <v>202208</v>
      </c>
      <c r="G326" s="67">
        <v>44792</v>
      </c>
      <c r="H326" s="64" t="s">
        <v>119</v>
      </c>
      <c r="I326" s="66">
        <v>11002601</v>
      </c>
      <c r="J326" s="64" t="s">
        <v>0</v>
      </c>
      <c r="K326" s="64" t="s">
        <v>120</v>
      </c>
      <c r="L326" s="64" t="s">
        <v>121</v>
      </c>
      <c r="M326" s="64" t="s">
        <v>122</v>
      </c>
      <c r="N326" s="64" t="s">
        <v>72</v>
      </c>
      <c r="O326" s="64" t="s">
        <v>73</v>
      </c>
      <c r="P326" s="64" t="s">
        <v>120</v>
      </c>
      <c r="Q326" s="64" t="s">
        <v>766</v>
      </c>
      <c r="R326" s="64" t="s">
        <v>767</v>
      </c>
      <c r="S326" s="64" t="s">
        <v>768</v>
      </c>
      <c r="T326" s="64" t="s">
        <v>767</v>
      </c>
      <c r="U326" s="64" t="s">
        <v>747</v>
      </c>
      <c r="V326" s="64" t="s">
        <v>748</v>
      </c>
      <c r="W326" s="64" t="s">
        <v>749</v>
      </c>
      <c r="X326" s="64" t="s">
        <v>132</v>
      </c>
    </row>
    <row r="327" spans="1:24">
      <c r="A327" s="64" t="s">
        <v>226</v>
      </c>
      <c r="B327" s="64" t="s">
        <v>227</v>
      </c>
      <c r="C327" s="64" t="s">
        <v>886</v>
      </c>
      <c r="D327" s="65">
        <v>-2745</v>
      </c>
      <c r="E327" s="64" t="s">
        <v>118</v>
      </c>
      <c r="F327" s="66">
        <v>202208</v>
      </c>
      <c r="G327" s="67">
        <v>44792</v>
      </c>
      <c r="H327" s="64" t="s">
        <v>119</v>
      </c>
      <c r="I327" s="66">
        <v>11002602</v>
      </c>
      <c r="J327" s="64" t="s">
        <v>0</v>
      </c>
      <c r="K327" s="64" t="s">
        <v>120</v>
      </c>
      <c r="L327" s="64" t="s">
        <v>121</v>
      </c>
      <c r="M327" s="64" t="s">
        <v>122</v>
      </c>
      <c r="N327" s="64" t="s">
        <v>72</v>
      </c>
      <c r="O327" s="64" t="s">
        <v>73</v>
      </c>
      <c r="P327" s="64" t="s">
        <v>120</v>
      </c>
      <c r="Q327" s="64" t="s">
        <v>766</v>
      </c>
      <c r="R327" s="64" t="s">
        <v>767</v>
      </c>
      <c r="S327" s="64" t="s">
        <v>768</v>
      </c>
      <c r="T327" s="64" t="s">
        <v>767</v>
      </c>
      <c r="U327" s="64" t="s">
        <v>747</v>
      </c>
      <c r="V327" s="64" t="s">
        <v>748</v>
      </c>
      <c r="W327" s="64" t="s">
        <v>749</v>
      </c>
      <c r="X327" s="64" t="s">
        <v>132</v>
      </c>
    </row>
    <row r="328" spans="1:24">
      <c r="A328" s="64" t="s">
        <v>226</v>
      </c>
      <c r="B328" s="64" t="s">
        <v>227</v>
      </c>
      <c r="C328" s="64" t="s">
        <v>885</v>
      </c>
      <c r="D328" s="65">
        <v>2745</v>
      </c>
      <c r="E328" s="64" t="s">
        <v>118</v>
      </c>
      <c r="F328" s="66">
        <v>202208</v>
      </c>
      <c r="G328" s="67">
        <v>44792</v>
      </c>
      <c r="H328" s="64" t="s">
        <v>119</v>
      </c>
      <c r="I328" s="66">
        <v>11002603</v>
      </c>
      <c r="J328" s="64" t="s">
        <v>0</v>
      </c>
      <c r="K328" s="64" t="s">
        <v>120</v>
      </c>
      <c r="L328" s="64" t="s">
        <v>121</v>
      </c>
      <c r="M328" s="64" t="s">
        <v>122</v>
      </c>
      <c r="N328" s="64" t="s">
        <v>72</v>
      </c>
      <c r="O328" s="64" t="s">
        <v>73</v>
      </c>
      <c r="P328" s="64" t="s">
        <v>120</v>
      </c>
      <c r="Q328" s="64" t="s">
        <v>766</v>
      </c>
      <c r="R328" s="64" t="s">
        <v>767</v>
      </c>
      <c r="S328" s="64" t="s">
        <v>768</v>
      </c>
      <c r="T328" s="64" t="s">
        <v>767</v>
      </c>
      <c r="U328" s="64" t="s">
        <v>747</v>
      </c>
      <c r="V328" s="64" t="s">
        <v>748</v>
      </c>
      <c r="W328" s="64" t="s">
        <v>749</v>
      </c>
      <c r="X328" s="64" t="s">
        <v>132</v>
      </c>
    </row>
    <row r="329" spans="1:24">
      <c r="A329" s="64" t="s">
        <v>226</v>
      </c>
      <c r="B329" s="64" t="s">
        <v>227</v>
      </c>
      <c r="C329" s="64" t="s">
        <v>887</v>
      </c>
      <c r="D329" s="65">
        <v>2850</v>
      </c>
      <c r="E329" s="64" t="s">
        <v>118</v>
      </c>
      <c r="F329" s="66">
        <v>202208</v>
      </c>
      <c r="G329" s="67">
        <v>44792</v>
      </c>
      <c r="H329" s="64" t="s">
        <v>119</v>
      </c>
      <c r="I329" s="66">
        <v>11002750</v>
      </c>
      <c r="J329" s="64" t="s">
        <v>0</v>
      </c>
      <c r="K329" s="64" t="s">
        <v>120</v>
      </c>
      <c r="L329" s="64" t="s">
        <v>121</v>
      </c>
      <c r="M329" s="64" t="s">
        <v>122</v>
      </c>
      <c r="N329" s="64" t="s">
        <v>14</v>
      </c>
      <c r="O329" s="64" t="s">
        <v>15</v>
      </c>
      <c r="P329" s="64" t="s">
        <v>120</v>
      </c>
      <c r="Q329" s="64" t="s">
        <v>744</v>
      </c>
      <c r="R329" s="64" t="s">
        <v>745</v>
      </c>
      <c r="S329" s="64" t="s">
        <v>746</v>
      </c>
      <c r="T329" s="64" t="s">
        <v>745</v>
      </c>
      <c r="U329" s="64" t="s">
        <v>747</v>
      </c>
      <c r="V329" s="64" t="s">
        <v>748</v>
      </c>
      <c r="W329" s="64" t="s">
        <v>749</v>
      </c>
      <c r="X329" s="64" t="s">
        <v>132</v>
      </c>
    </row>
    <row r="330" spans="1:24">
      <c r="A330" s="64" t="s">
        <v>226</v>
      </c>
      <c r="B330" s="64" t="s">
        <v>227</v>
      </c>
      <c r="C330" s="64" t="s">
        <v>888</v>
      </c>
      <c r="D330" s="65">
        <v>-200</v>
      </c>
      <c r="E330" s="64" t="s">
        <v>118</v>
      </c>
      <c r="F330" s="66">
        <v>202208</v>
      </c>
      <c r="G330" s="67">
        <v>44792</v>
      </c>
      <c r="H330" s="64" t="s">
        <v>119</v>
      </c>
      <c r="I330" s="66">
        <v>11003008</v>
      </c>
      <c r="J330" s="64" t="s">
        <v>0</v>
      </c>
      <c r="K330" s="64" t="s">
        <v>120</v>
      </c>
      <c r="L330" s="64" t="s">
        <v>121</v>
      </c>
      <c r="M330" s="64" t="s">
        <v>122</v>
      </c>
      <c r="N330" s="64" t="s">
        <v>394</v>
      </c>
      <c r="O330" s="64" t="s">
        <v>395</v>
      </c>
      <c r="P330" s="64" t="s">
        <v>120</v>
      </c>
      <c r="Q330" s="64" t="s">
        <v>802</v>
      </c>
      <c r="R330" s="64" t="s">
        <v>803</v>
      </c>
      <c r="S330" s="64" t="s">
        <v>804</v>
      </c>
      <c r="T330" s="64" t="s">
        <v>803</v>
      </c>
      <c r="U330" s="64" t="s">
        <v>757</v>
      </c>
      <c r="V330" s="64" t="s">
        <v>758</v>
      </c>
      <c r="W330" s="64" t="s">
        <v>749</v>
      </c>
      <c r="X330" s="64" t="s">
        <v>132</v>
      </c>
    </row>
    <row r="331" spans="1:24">
      <c r="A331" s="64" t="s">
        <v>226</v>
      </c>
      <c r="B331" s="64" t="s">
        <v>227</v>
      </c>
      <c r="C331" s="64" t="s">
        <v>889</v>
      </c>
      <c r="D331" s="65">
        <v>200</v>
      </c>
      <c r="E331" s="64" t="s">
        <v>118</v>
      </c>
      <c r="F331" s="66">
        <v>202208</v>
      </c>
      <c r="G331" s="67">
        <v>44792</v>
      </c>
      <c r="H331" s="64" t="s">
        <v>119</v>
      </c>
      <c r="I331" s="66">
        <v>11003008</v>
      </c>
      <c r="J331" s="64" t="s">
        <v>0</v>
      </c>
      <c r="K331" s="64" t="s">
        <v>120</v>
      </c>
      <c r="L331" s="64" t="s">
        <v>121</v>
      </c>
      <c r="M331" s="64" t="s">
        <v>122</v>
      </c>
      <c r="N331" s="64" t="s">
        <v>617</v>
      </c>
      <c r="O331" s="64" t="s">
        <v>618</v>
      </c>
      <c r="P331" s="64" t="s">
        <v>120</v>
      </c>
      <c r="Q331" s="64" t="s">
        <v>890</v>
      </c>
      <c r="R331" s="64" t="s">
        <v>891</v>
      </c>
      <c r="S331" s="64" t="s">
        <v>892</v>
      </c>
      <c r="T331" s="64" t="s">
        <v>891</v>
      </c>
      <c r="U331" s="64" t="s">
        <v>757</v>
      </c>
      <c r="V331" s="64" t="s">
        <v>758</v>
      </c>
      <c r="W331" s="64" t="s">
        <v>749</v>
      </c>
      <c r="X331" s="64" t="s">
        <v>132</v>
      </c>
    </row>
    <row r="332" spans="1:24">
      <c r="A332" s="64" t="s">
        <v>226</v>
      </c>
      <c r="B332" s="64" t="s">
        <v>227</v>
      </c>
      <c r="C332" s="64" t="s">
        <v>893</v>
      </c>
      <c r="D332" s="65">
        <v>-6795</v>
      </c>
      <c r="E332" s="64" t="s">
        <v>118</v>
      </c>
      <c r="F332" s="66">
        <v>202208</v>
      </c>
      <c r="G332" s="67">
        <v>44792</v>
      </c>
      <c r="H332" s="64" t="s">
        <v>119</v>
      </c>
      <c r="I332" s="66">
        <v>11003013</v>
      </c>
      <c r="J332" s="64" t="s">
        <v>0</v>
      </c>
      <c r="K332" s="64" t="s">
        <v>120</v>
      </c>
      <c r="L332" s="64" t="s">
        <v>121</v>
      </c>
      <c r="M332" s="64" t="s">
        <v>122</v>
      </c>
      <c r="N332" s="64" t="s">
        <v>64</v>
      </c>
      <c r="O332" s="64" t="s">
        <v>65</v>
      </c>
      <c r="P332" s="64" t="s">
        <v>120</v>
      </c>
      <c r="Q332" s="64" t="s">
        <v>766</v>
      </c>
      <c r="R332" s="64" t="s">
        <v>767</v>
      </c>
      <c r="S332" s="64" t="s">
        <v>768</v>
      </c>
      <c r="T332" s="64" t="s">
        <v>767</v>
      </c>
      <c r="U332" s="64" t="s">
        <v>747</v>
      </c>
      <c r="V332" s="64" t="s">
        <v>748</v>
      </c>
      <c r="W332" s="64" t="s">
        <v>749</v>
      </c>
      <c r="X332" s="64" t="s">
        <v>132</v>
      </c>
    </row>
    <row r="333" spans="1:24">
      <c r="A333" s="64" t="s">
        <v>226</v>
      </c>
      <c r="B333" s="64" t="s">
        <v>227</v>
      </c>
      <c r="C333" s="64" t="s">
        <v>894</v>
      </c>
      <c r="D333" s="65">
        <v>-5000</v>
      </c>
      <c r="E333" s="64" t="s">
        <v>118</v>
      </c>
      <c r="F333" s="66">
        <v>202208</v>
      </c>
      <c r="G333" s="67">
        <v>44792</v>
      </c>
      <c r="H333" s="64" t="s">
        <v>119</v>
      </c>
      <c r="I333" s="66">
        <v>11003013</v>
      </c>
      <c r="J333" s="64" t="s">
        <v>0</v>
      </c>
      <c r="K333" s="64" t="s">
        <v>120</v>
      </c>
      <c r="L333" s="64" t="s">
        <v>121</v>
      </c>
      <c r="M333" s="64" t="s">
        <v>122</v>
      </c>
      <c r="N333" s="64" t="s">
        <v>64</v>
      </c>
      <c r="O333" s="64" t="s">
        <v>65</v>
      </c>
      <c r="P333" s="64" t="s">
        <v>120</v>
      </c>
      <c r="Q333" s="64" t="s">
        <v>766</v>
      </c>
      <c r="R333" s="64" t="s">
        <v>767</v>
      </c>
      <c r="S333" s="64" t="s">
        <v>768</v>
      </c>
      <c r="T333" s="64" t="s">
        <v>767</v>
      </c>
      <c r="U333" s="64" t="s">
        <v>747</v>
      </c>
      <c r="V333" s="64" t="s">
        <v>748</v>
      </c>
      <c r="W333" s="64" t="s">
        <v>749</v>
      </c>
      <c r="X333" s="64" t="s">
        <v>132</v>
      </c>
    </row>
    <row r="334" spans="1:24">
      <c r="A334" s="64" t="s">
        <v>226</v>
      </c>
      <c r="B334" s="64" t="s">
        <v>227</v>
      </c>
      <c r="C334" s="64" t="s">
        <v>895</v>
      </c>
      <c r="D334" s="65">
        <v>-3750</v>
      </c>
      <c r="E334" s="64" t="s">
        <v>118</v>
      </c>
      <c r="F334" s="66">
        <v>202208</v>
      </c>
      <c r="G334" s="67">
        <v>44792</v>
      </c>
      <c r="H334" s="64" t="s">
        <v>119</v>
      </c>
      <c r="I334" s="66">
        <v>11003013</v>
      </c>
      <c r="J334" s="64" t="s">
        <v>0</v>
      </c>
      <c r="K334" s="64" t="s">
        <v>120</v>
      </c>
      <c r="L334" s="64" t="s">
        <v>121</v>
      </c>
      <c r="M334" s="64" t="s">
        <v>122</v>
      </c>
      <c r="N334" s="64" t="s">
        <v>64</v>
      </c>
      <c r="O334" s="64" t="s">
        <v>65</v>
      </c>
      <c r="P334" s="64" t="s">
        <v>120</v>
      </c>
      <c r="Q334" s="64" t="s">
        <v>766</v>
      </c>
      <c r="R334" s="64" t="s">
        <v>767</v>
      </c>
      <c r="S334" s="64" t="s">
        <v>768</v>
      </c>
      <c r="T334" s="64" t="s">
        <v>767</v>
      </c>
      <c r="U334" s="64" t="s">
        <v>747</v>
      </c>
      <c r="V334" s="64" t="s">
        <v>748</v>
      </c>
      <c r="W334" s="64" t="s">
        <v>749</v>
      </c>
      <c r="X334" s="64" t="s">
        <v>132</v>
      </c>
    </row>
    <row r="335" spans="1:24">
      <c r="A335" s="64" t="s">
        <v>226</v>
      </c>
      <c r="B335" s="64" t="s">
        <v>227</v>
      </c>
      <c r="C335" s="64" t="s">
        <v>896</v>
      </c>
      <c r="D335" s="65">
        <v>3750</v>
      </c>
      <c r="E335" s="64" t="s">
        <v>118</v>
      </c>
      <c r="F335" s="66">
        <v>202208</v>
      </c>
      <c r="G335" s="67">
        <v>44792</v>
      </c>
      <c r="H335" s="64" t="s">
        <v>119</v>
      </c>
      <c r="I335" s="66">
        <v>11003013</v>
      </c>
      <c r="J335" s="64" t="s">
        <v>0</v>
      </c>
      <c r="K335" s="64" t="s">
        <v>120</v>
      </c>
      <c r="L335" s="64" t="s">
        <v>121</v>
      </c>
      <c r="M335" s="64" t="s">
        <v>122</v>
      </c>
      <c r="N335" s="64" t="s">
        <v>56</v>
      </c>
      <c r="O335" s="64" t="s">
        <v>813</v>
      </c>
      <c r="P335" s="64" t="s">
        <v>120</v>
      </c>
      <c r="Q335" s="64" t="s">
        <v>766</v>
      </c>
      <c r="R335" s="64" t="s">
        <v>767</v>
      </c>
      <c r="S335" s="64" t="s">
        <v>768</v>
      </c>
      <c r="T335" s="64" t="s">
        <v>767</v>
      </c>
      <c r="U335" s="64" t="s">
        <v>747</v>
      </c>
      <c r="V335" s="64" t="s">
        <v>748</v>
      </c>
      <c r="W335" s="64" t="s">
        <v>749</v>
      </c>
      <c r="X335" s="64" t="s">
        <v>132</v>
      </c>
    </row>
    <row r="336" spans="1:24">
      <c r="A336" s="64" t="s">
        <v>226</v>
      </c>
      <c r="B336" s="64" t="s">
        <v>227</v>
      </c>
      <c r="C336" s="64" t="s">
        <v>897</v>
      </c>
      <c r="D336" s="65">
        <v>5000</v>
      </c>
      <c r="E336" s="64" t="s">
        <v>118</v>
      </c>
      <c r="F336" s="66">
        <v>202208</v>
      </c>
      <c r="G336" s="67">
        <v>44792</v>
      </c>
      <c r="H336" s="64" t="s">
        <v>119</v>
      </c>
      <c r="I336" s="66">
        <v>11003013</v>
      </c>
      <c r="J336" s="64" t="s">
        <v>0</v>
      </c>
      <c r="K336" s="64" t="s">
        <v>120</v>
      </c>
      <c r="L336" s="64" t="s">
        <v>121</v>
      </c>
      <c r="M336" s="64" t="s">
        <v>122</v>
      </c>
      <c r="N336" s="64" t="s">
        <v>50</v>
      </c>
      <c r="O336" s="64" t="s">
        <v>51</v>
      </c>
      <c r="P336" s="64" t="s">
        <v>120</v>
      </c>
      <c r="Q336" s="64" t="s">
        <v>766</v>
      </c>
      <c r="R336" s="64" t="s">
        <v>767</v>
      </c>
      <c r="S336" s="64" t="s">
        <v>768</v>
      </c>
      <c r="T336" s="64" t="s">
        <v>767</v>
      </c>
      <c r="U336" s="64" t="s">
        <v>747</v>
      </c>
      <c r="V336" s="64" t="s">
        <v>748</v>
      </c>
      <c r="W336" s="64" t="s">
        <v>749</v>
      </c>
      <c r="X336" s="64" t="s">
        <v>132</v>
      </c>
    </row>
    <row r="337" spans="1:24">
      <c r="A337" s="64" t="s">
        <v>226</v>
      </c>
      <c r="B337" s="64" t="s">
        <v>227</v>
      </c>
      <c r="C337" s="64" t="s">
        <v>898</v>
      </c>
      <c r="D337" s="65">
        <v>6795</v>
      </c>
      <c r="E337" s="64" t="s">
        <v>118</v>
      </c>
      <c r="F337" s="66">
        <v>202208</v>
      </c>
      <c r="G337" s="67">
        <v>44792</v>
      </c>
      <c r="H337" s="64" t="s">
        <v>119</v>
      </c>
      <c r="I337" s="66">
        <v>11003013</v>
      </c>
      <c r="J337" s="64" t="s">
        <v>0</v>
      </c>
      <c r="K337" s="64" t="s">
        <v>120</v>
      </c>
      <c r="L337" s="64" t="s">
        <v>121</v>
      </c>
      <c r="M337" s="64" t="s">
        <v>122</v>
      </c>
      <c r="N337" s="64" t="s">
        <v>56</v>
      </c>
      <c r="O337" s="64" t="s">
        <v>813</v>
      </c>
      <c r="P337" s="64" t="s">
        <v>120</v>
      </c>
      <c r="Q337" s="64" t="s">
        <v>766</v>
      </c>
      <c r="R337" s="64" t="s">
        <v>767</v>
      </c>
      <c r="S337" s="64" t="s">
        <v>768</v>
      </c>
      <c r="T337" s="64" t="s">
        <v>767</v>
      </c>
      <c r="U337" s="64" t="s">
        <v>747</v>
      </c>
      <c r="V337" s="64" t="s">
        <v>748</v>
      </c>
      <c r="W337" s="64" t="s">
        <v>749</v>
      </c>
      <c r="X337" s="64" t="s">
        <v>132</v>
      </c>
    </row>
    <row r="338" spans="1:24">
      <c r="A338" s="64" t="s">
        <v>226</v>
      </c>
      <c r="B338" s="64" t="s">
        <v>227</v>
      </c>
      <c r="C338" s="64" t="s">
        <v>899</v>
      </c>
      <c r="D338" s="65">
        <v>-7265.7</v>
      </c>
      <c r="E338" s="64" t="s">
        <v>118</v>
      </c>
      <c r="F338" s="66">
        <v>202208</v>
      </c>
      <c r="G338" s="67">
        <v>44792</v>
      </c>
      <c r="H338" s="64" t="s">
        <v>119</v>
      </c>
      <c r="I338" s="66">
        <v>11003014</v>
      </c>
      <c r="J338" s="64" t="s">
        <v>0</v>
      </c>
      <c r="K338" s="64" t="s">
        <v>120</v>
      </c>
      <c r="L338" s="64" t="s">
        <v>121</v>
      </c>
      <c r="M338" s="64" t="s">
        <v>122</v>
      </c>
      <c r="N338" s="64" t="s">
        <v>295</v>
      </c>
      <c r="O338" s="64" t="s">
        <v>296</v>
      </c>
      <c r="P338" s="64" t="s">
        <v>120</v>
      </c>
      <c r="Q338" s="64" t="s">
        <v>766</v>
      </c>
      <c r="R338" s="64" t="s">
        <v>767</v>
      </c>
      <c r="S338" s="64" t="s">
        <v>768</v>
      </c>
      <c r="T338" s="64" t="s">
        <v>767</v>
      </c>
      <c r="U338" s="64" t="s">
        <v>747</v>
      </c>
      <c r="V338" s="64" t="s">
        <v>748</v>
      </c>
      <c r="W338" s="64" t="s">
        <v>749</v>
      </c>
      <c r="X338" s="64" t="s">
        <v>132</v>
      </c>
    </row>
    <row r="339" spans="1:24">
      <c r="A339" s="64" t="s">
        <v>226</v>
      </c>
      <c r="B339" s="64" t="s">
        <v>227</v>
      </c>
      <c r="C339" s="64" t="s">
        <v>900</v>
      </c>
      <c r="D339" s="65">
        <v>-75</v>
      </c>
      <c r="E339" s="64" t="s">
        <v>118</v>
      </c>
      <c r="F339" s="66">
        <v>202208</v>
      </c>
      <c r="G339" s="67">
        <v>44792</v>
      </c>
      <c r="H339" s="64" t="s">
        <v>119</v>
      </c>
      <c r="I339" s="66">
        <v>11003014</v>
      </c>
      <c r="J339" s="64" t="s">
        <v>0</v>
      </c>
      <c r="K339" s="64" t="s">
        <v>120</v>
      </c>
      <c r="L339" s="64" t="s">
        <v>121</v>
      </c>
      <c r="M339" s="64" t="s">
        <v>122</v>
      </c>
      <c r="N339" s="64" t="s">
        <v>295</v>
      </c>
      <c r="O339" s="64" t="s">
        <v>296</v>
      </c>
      <c r="P339" s="64" t="s">
        <v>120</v>
      </c>
      <c r="Q339" s="64" t="s">
        <v>766</v>
      </c>
      <c r="R339" s="64" t="s">
        <v>767</v>
      </c>
      <c r="S339" s="64" t="s">
        <v>768</v>
      </c>
      <c r="T339" s="64" t="s">
        <v>767</v>
      </c>
      <c r="U339" s="64" t="s">
        <v>747</v>
      </c>
      <c r="V339" s="64" t="s">
        <v>748</v>
      </c>
      <c r="W339" s="64" t="s">
        <v>749</v>
      </c>
      <c r="X339" s="64" t="s">
        <v>132</v>
      </c>
    </row>
    <row r="340" spans="1:24">
      <c r="A340" s="64" t="s">
        <v>226</v>
      </c>
      <c r="B340" s="64" t="s">
        <v>227</v>
      </c>
      <c r="C340" s="64" t="s">
        <v>901</v>
      </c>
      <c r="D340" s="65">
        <v>-63.12</v>
      </c>
      <c r="E340" s="64" t="s">
        <v>118</v>
      </c>
      <c r="F340" s="66">
        <v>202208</v>
      </c>
      <c r="G340" s="67">
        <v>44792</v>
      </c>
      <c r="H340" s="64" t="s">
        <v>119</v>
      </c>
      <c r="I340" s="66">
        <v>11003014</v>
      </c>
      <c r="J340" s="64" t="s">
        <v>0</v>
      </c>
      <c r="K340" s="64" t="s">
        <v>120</v>
      </c>
      <c r="L340" s="64" t="s">
        <v>121</v>
      </c>
      <c r="M340" s="64" t="s">
        <v>122</v>
      </c>
      <c r="N340" s="64" t="s">
        <v>295</v>
      </c>
      <c r="O340" s="64" t="s">
        <v>296</v>
      </c>
      <c r="P340" s="64" t="s">
        <v>120</v>
      </c>
      <c r="Q340" s="64" t="s">
        <v>766</v>
      </c>
      <c r="R340" s="64" t="s">
        <v>767</v>
      </c>
      <c r="S340" s="64" t="s">
        <v>768</v>
      </c>
      <c r="T340" s="64" t="s">
        <v>767</v>
      </c>
      <c r="U340" s="64" t="s">
        <v>747</v>
      </c>
      <c r="V340" s="64" t="s">
        <v>748</v>
      </c>
      <c r="W340" s="64" t="s">
        <v>749</v>
      </c>
      <c r="X340" s="64" t="s">
        <v>132</v>
      </c>
    </row>
    <row r="341" spans="1:24">
      <c r="A341" s="64" t="s">
        <v>226</v>
      </c>
      <c r="B341" s="64" t="s">
        <v>227</v>
      </c>
      <c r="C341" s="64" t="s">
        <v>902</v>
      </c>
      <c r="D341" s="65">
        <v>63.12</v>
      </c>
      <c r="E341" s="64" t="s">
        <v>118</v>
      </c>
      <c r="F341" s="66">
        <v>202208</v>
      </c>
      <c r="G341" s="67">
        <v>44792</v>
      </c>
      <c r="H341" s="64" t="s">
        <v>119</v>
      </c>
      <c r="I341" s="66">
        <v>11003014</v>
      </c>
      <c r="J341" s="64" t="s">
        <v>0</v>
      </c>
      <c r="K341" s="64" t="s">
        <v>120</v>
      </c>
      <c r="L341" s="64" t="s">
        <v>121</v>
      </c>
      <c r="M341" s="64" t="s">
        <v>122</v>
      </c>
      <c r="N341" s="64" t="s">
        <v>268</v>
      </c>
      <c r="O341" s="64" t="s">
        <v>269</v>
      </c>
      <c r="P341" s="64" t="s">
        <v>120</v>
      </c>
      <c r="Q341" s="64" t="s">
        <v>754</v>
      </c>
      <c r="R341" s="64" t="s">
        <v>755</v>
      </c>
      <c r="S341" s="64" t="s">
        <v>756</v>
      </c>
      <c r="T341" s="64" t="s">
        <v>755</v>
      </c>
      <c r="U341" s="64" t="s">
        <v>757</v>
      </c>
      <c r="V341" s="64" t="s">
        <v>758</v>
      </c>
      <c r="W341" s="64" t="s">
        <v>749</v>
      </c>
      <c r="X341" s="64" t="s">
        <v>132</v>
      </c>
    </row>
    <row r="342" spans="1:24">
      <c r="A342" s="64" t="s">
        <v>226</v>
      </c>
      <c r="B342" s="64" t="s">
        <v>227</v>
      </c>
      <c r="C342" s="64" t="s">
        <v>903</v>
      </c>
      <c r="D342" s="65">
        <v>75</v>
      </c>
      <c r="E342" s="64" t="s">
        <v>118</v>
      </c>
      <c r="F342" s="66">
        <v>202208</v>
      </c>
      <c r="G342" s="67">
        <v>44792</v>
      </c>
      <c r="H342" s="64" t="s">
        <v>119</v>
      </c>
      <c r="I342" s="66">
        <v>11003014</v>
      </c>
      <c r="J342" s="64" t="s">
        <v>0</v>
      </c>
      <c r="K342" s="64" t="s">
        <v>120</v>
      </c>
      <c r="L342" s="64" t="s">
        <v>121</v>
      </c>
      <c r="M342" s="64" t="s">
        <v>122</v>
      </c>
      <c r="N342" s="64" t="s">
        <v>268</v>
      </c>
      <c r="O342" s="64" t="s">
        <v>269</v>
      </c>
      <c r="P342" s="64" t="s">
        <v>120</v>
      </c>
      <c r="Q342" s="64" t="s">
        <v>754</v>
      </c>
      <c r="R342" s="64" t="s">
        <v>755</v>
      </c>
      <c r="S342" s="64" t="s">
        <v>756</v>
      </c>
      <c r="T342" s="64" t="s">
        <v>755</v>
      </c>
      <c r="U342" s="64" t="s">
        <v>757</v>
      </c>
      <c r="V342" s="64" t="s">
        <v>758</v>
      </c>
      <c r="W342" s="64" t="s">
        <v>749</v>
      </c>
      <c r="X342" s="64" t="s">
        <v>132</v>
      </c>
    </row>
    <row r="343" spans="1:24">
      <c r="A343" s="64" t="s">
        <v>226</v>
      </c>
      <c r="B343" s="64" t="s">
        <v>227</v>
      </c>
      <c r="C343" s="64" t="s">
        <v>904</v>
      </c>
      <c r="D343" s="65">
        <v>7265.7</v>
      </c>
      <c r="E343" s="64" t="s">
        <v>118</v>
      </c>
      <c r="F343" s="66">
        <v>202208</v>
      </c>
      <c r="G343" s="67">
        <v>44792</v>
      </c>
      <c r="H343" s="64" t="s">
        <v>119</v>
      </c>
      <c r="I343" s="66">
        <v>11003014</v>
      </c>
      <c r="J343" s="64" t="s">
        <v>0</v>
      </c>
      <c r="K343" s="64" t="s">
        <v>120</v>
      </c>
      <c r="L343" s="64" t="s">
        <v>121</v>
      </c>
      <c r="M343" s="64" t="s">
        <v>122</v>
      </c>
      <c r="N343" s="64" t="s">
        <v>150</v>
      </c>
      <c r="O343" s="64" t="s">
        <v>151</v>
      </c>
      <c r="P343" s="64" t="s">
        <v>120</v>
      </c>
      <c r="Q343" s="64" t="s">
        <v>754</v>
      </c>
      <c r="R343" s="64" t="s">
        <v>755</v>
      </c>
      <c r="S343" s="64" t="s">
        <v>756</v>
      </c>
      <c r="T343" s="64" t="s">
        <v>755</v>
      </c>
      <c r="U343" s="64" t="s">
        <v>757</v>
      </c>
      <c r="V343" s="64" t="s">
        <v>758</v>
      </c>
      <c r="W343" s="64" t="s">
        <v>749</v>
      </c>
      <c r="X343" s="64" t="s">
        <v>132</v>
      </c>
    </row>
    <row r="344" spans="1:24">
      <c r="A344" s="64" t="s">
        <v>226</v>
      </c>
      <c r="B344" s="64" t="s">
        <v>227</v>
      </c>
      <c r="C344" s="64" t="s">
        <v>905</v>
      </c>
      <c r="D344" s="65">
        <v>2700</v>
      </c>
      <c r="E344" s="64" t="s">
        <v>118</v>
      </c>
      <c r="F344" s="66">
        <v>202208</v>
      </c>
      <c r="G344" s="67">
        <v>44802</v>
      </c>
      <c r="H344" s="64" t="s">
        <v>119</v>
      </c>
      <c r="I344" s="66">
        <v>11002636</v>
      </c>
      <c r="J344" s="64" t="s">
        <v>0</v>
      </c>
      <c r="K344" s="64" t="s">
        <v>120</v>
      </c>
      <c r="L344" s="64" t="s">
        <v>121</v>
      </c>
      <c r="M344" s="64" t="s">
        <v>122</v>
      </c>
      <c r="N344" s="64" t="s">
        <v>68</v>
      </c>
      <c r="O344" s="64" t="s">
        <v>69</v>
      </c>
      <c r="P344" s="64" t="s">
        <v>120</v>
      </c>
      <c r="Q344" s="64" t="s">
        <v>766</v>
      </c>
      <c r="R344" s="64" t="s">
        <v>767</v>
      </c>
      <c r="S344" s="64" t="s">
        <v>768</v>
      </c>
      <c r="T344" s="64" t="s">
        <v>767</v>
      </c>
      <c r="U344" s="64" t="s">
        <v>747</v>
      </c>
      <c r="V344" s="64" t="s">
        <v>748</v>
      </c>
      <c r="W344" s="64" t="s">
        <v>749</v>
      </c>
      <c r="X344" s="64" t="s">
        <v>132</v>
      </c>
    </row>
    <row r="345" spans="1:24">
      <c r="A345" s="64" t="s">
        <v>226</v>
      </c>
      <c r="B345" s="64" t="s">
        <v>227</v>
      </c>
      <c r="C345" s="64" t="s">
        <v>906</v>
      </c>
      <c r="D345" s="65">
        <v>12.15</v>
      </c>
      <c r="E345" s="64" t="s">
        <v>118</v>
      </c>
      <c r="F345" s="66">
        <v>202208</v>
      </c>
      <c r="G345" s="67">
        <v>44802</v>
      </c>
      <c r="H345" s="64" t="s">
        <v>119</v>
      </c>
      <c r="I345" s="66">
        <v>11002638</v>
      </c>
      <c r="J345" s="64" t="s">
        <v>0</v>
      </c>
      <c r="K345" s="64" t="s">
        <v>120</v>
      </c>
      <c r="L345" s="64" t="s">
        <v>121</v>
      </c>
      <c r="M345" s="64" t="s">
        <v>122</v>
      </c>
      <c r="N345" s="64" t="s">
        <v>689</v>
      </c>
      <c r="O345" s="64" t="s">
        <v>97</v>
      </c>
      <c r="P345" s="64" t="s">
        <v>120</v>
      </c>
      <c r="Q345" s="64" t="s">
        <v>754</v>
      </c>
      <c r="R345" s="64" t="s">
        <v>755</v>
      </c>
      <c r="S345" s="64" t="s">
        <v>756</v>
      </c>
      <c r="T345" s="64" t="s">
        <v>755</v>
      </c>
      <c r="U345" s="64" t="s">
        <v>757</v>
      </c>
      <c r="V345" s="64" t="s">
        <v>758</v>
      </c>
      <c r="W345" s="64" t="s">
        <v>749</v>
      </c>
      <c r="X345" s="64" t="s">
        <v>132</v>
      </c>
    </row>
    <row r="346" spans="1:24">
      <c r="A346" s="64" t="s">
        <v>226</v>
      </c>
      <c r="B346" s="64" t="s">
        <v>227</v>
      </c>
      <c r="C346" s="64" t="s">
        <v>907</v>
      </c>
      <c r="D346" s="65">
        <v>5465.88</v>
      </c>
      <c r="E346" s="64" t="s">
        <v>118</v>
      </c>
      <c r="F346" s="66">
        <v>202208</v>
      </c>
      <c r="G346" s="67">
        <v>44802</v>
      </c>
      <c r="H346" s="64" t="s">
        <v>119</v>
      </c>
      <c r="I346" s="66">
        <v>11002638</v>
      </c>
      <c r="J346" s="64" t="s">
        <v>0</v>
      </c>
      <c r="K346" s="64" t="s">
        <v>120</v>
      </c>
      <c r="L346" s="64" t="s">
        <v>121</v>
      </c>
      <c r="M346" s="64" t="s">
        <v>122</v>
      </c>
      <c r="N346" s="64" t="s">
        <v>689</v>
      </c>
      <c r="O346" s="64" t="s">
        <v>97</v>
      </c>
      <c r="P346" s="64" t="s">
        <v>120</v>
      </c>
      <c r="Q346" s="64" t="s">
        <v>754</v>
      </c>
      <c r="R346" s="64" t="s">
        <v>755</v>
      </c>
      <c r="S346" s="64" t="s">
        <v>756</v>
      </c>
      <c r="T346" s="64" t="s">
        <v>755</v>
      </c>
      <c r="U346" s="64" t="s">
        <v>757</v>
      </c>
      <c r="V346" s="64" t="s">
        <v>758</v>
      </c>
      <c r="W346" s="64" t="s">
        <v>749</v>
      </c>
      <c r="X346" s="64" t="s">
        <v>132</v>
      </c>
    </row>
    <row r="347" spans="1:24">
      <c r="A347" s="64" t="s">
        <v>226</v>
      </c>
      <c r="B347" s="64" t="s">
        <v>227</v>
      </c>
      <c r="C347" s="64" t="s">
        <v>827</v>
      </c>
      <c r="D347" s="65">
        <v>400.35</v>
      </c>
      <c r="E347" s="64" t="s">
        <v>118</v>
      </c>
      <c r="F347" s="66">
        <v>202208</v>
      </c>
      <c r="G347" s="67">
        <v>44802</v>
      </c>
      <c r="H347" s="64" t="s">
        <v>119</v>
      </c>
      <c r="I347" s="66">
        <v>11002727</v>
      </c>
      <c r="J347" s="64" t="s">
        <v>0</v>
      </c>
      <c r="K347" s="64" t="s">
        <v>120</v>
      </c>
      <c r="L347" s="64" t="s">
        <v>121</v>
      </c>
      <c r="M347" s="64" t="s">
        <v>122</v>
      </c>
      <c r="N347" s="64" t="s">
        <v>60</v>
      </c>
      <c r="O347" s="64" t="s">
        <v>220</v>
      </c>
      <c r="P347" s="64" t="s">
        <v>120</v>
      </c>
      <c r="Q347" s="64" t="s">
        <v>766</v>
      </c>
      <c r="R347" s="64" t="s">
        <v>767</v>
      </c>
      <c r="S347" s="64" t="s">
        <v>768</v>
      </c>
      <c r="T347" s="64" t="s">
        <v>767</v>
      </c>
      <c r="U347" s="64" t="s">
        <v>747</v>
      </c>
      <c r="V347" s="64" t="s">
        <v>748</v>
      </c>
      <c r="W347" s="64" t="s">
        <v>749</v>
      </c>
      <c r="X347" s="64" t="s">
        <v>132</v>
      </c>
    </row>
    <row r="348" spans="1:24">
      <c r="A348" s="64" t="s">
        <v>226</v>
      </c>
      <c r="B348" s="64" t="s">
        <v>227</v>
      </c>
      <c r="C348" s="64" t="s">
        <v>827</v>
      </c>
      <c r="D348" s="65">
        <v>408</v>
      </c>
      <c r="E348" s="64" t="s">
        <v>118</v>
      </c>
      <c r="F348" s="66">
        <v>202208</v>
      </c>
      <c r="G348" s="67">
        <v>44802</v>
      </c>
      <c r="H348" s="64" t="s">
        <v>119</v>
      </c>
      <c r="I348" s="66">
        <v>11002727</v>
      </c>
      <c r="J348" s="64" t="s">
        <v>0</v>
      </c>
      <c r="K348" s="64" t="s">
        <v>120</v>
      </c>
      <c r="L348" s="64" t="s">
        <v>121</v>
      </c>
      <c r="M348" s="64" t="s">
        <v>122</v>
      </c>
      <c r="N348" s="64" t="s">
        <v>64</v>
      </c>
      <c r="O348" s="64" t="s">
        <v>65</v>
      </c>
      <c r="P348" s="64" t="s">
        <v>120</v>
      </c>
      <c r="Q348" s="64" t="s">
        <v>766</v>
      </c>
      <c r="R348" s="64" t="s">
        <v>767</v>
      </c>
      <c r="S348" s="64" t="s">
        <v>768</v>
      </c>
      <c r="T348" s="64" t="s">
        <v>767</v>
      </c>
      <c r="U348" s="64" t="s">
        <v>747</v>
      </c>
      <c r="V348" s="64" t="s">
        <v>748</v>
      </c>
      <c r="W348" s="64" t="s">
        <v>749</v>
      </c>
      <c r="X348" s="64" t="s">
        <v>132</v>
      </c>
    </row>
    <row r="349" spans="1:24">
      <c r="A349" s="64" t="s">
        <v>345</v>
      </c>
      <c r="B349" s="64" t="s">
        <v>158</v>
      </c>
      <c r="C349" s="64" t="s">
        <v>155</v>
      </c>
      <c r="D349" s="65">
        <v>296.7</v>
      </c>
      <c r="E349" s="64" t="s">
        <v>118</v>
      </c>
      <c r="F349" s="66">
        <v>202103</v>
      </c>
      <c r="G349" s="67">
        <v>44285</v>
      </c>
      <c r="H349" s="64" t="s">
        <v>125</v>
      </c>
      <c r="I349" s="66">
        <v>50000166</v>
      </c>
      <c r="J349" s="64" t="s">
        <v>0</v>
      </c>
      <c r="K349" s="64" t="s">
        <v>120</v>
      </c>
      <c r="L349" s="64" t="s">
        <v>121</v>
      </c>
      <c r="M349" s="64" t="s">
        <v>122</v>
      </c>
      <c r="N349" s="64" t="s">
        <v>156</v>
      </c>
      <c r="O349" s="64" t="s">
        <v>157</v>
      </c>
      <c r="P349" s="64" t="s">
        <v>120</v>
      </c>
      <c r="Q349" s="64" t="s">
        <v>759</v>
      </c>
      <c r="R349" s="64" t="s">
        <v>760</v>
      </c>
      <c r="S349" s="64" t="s">
        <v>761</v>
      </c>
      <c r="T349" s="64" t="s">
        <v>158</v>
      </c>
      <c r="U349" s="64" t="s">
        <v>762</v>
      </c>
      <c r="V349" s="64" t="s">
        <v>158</v>
      </c>
      <c r="W349" s="64" t="s">
        <v>749</v>
      </c>
      <c r="X349" s="64" t="s">
        <v>132</v>
      </c>
    </row>
    <row r="350" spans="1:24">
      <c r="A350" s="64" t="s">
        <v>345</v>
      </c>
      <c r="B350" s="64" t="s">
        <v>158</v>
      </c>
      <c r="C350" s="64" t="s">
        <v>155</v>
      </c>
      <c r="D350" s="65">
        <v>296.7</v>
      </c>
      <c r="E350" s="64" t="s">
        <v>118</v>
      </c>
      <c r="F350" s="66">
        <v>202103</v>
      </c>
      <c r="G350" s="67">
        <v>44285</v>
      </c>
      <c r="H350" s="64" t="s">
        <v>125</v>
      </c>
      <c r="I350" s="66">
        <v>50000167</v>
      </c>
      <c r="J350" s="64" t="s">
        <v>0</v>
      </c>
      <c r="K350" s="64" t="s">
        <v>120</v>
      </c>
      <c r="L350" s="64" t="s">
        <v>121</v>
      </c>
      <c r="M350" s="64" t="s">
        <v>122</v>
      </c>
      <c r="N350" s="64" t="s">
        <v>156</v>
      </c>
      <c r="O350" s="64" t="s">
        <v>157</v>
      </c>
      <c r="P350" s="64" t="s">
        <v>120</v>
      </c>
      <c r="Q350" s="64" t="s">
        <v>759</v>
      </c>
      <c r="R350" s="64" t="s">
        <v>760</v>
      </c>
      <c r="S350" s="64" t="s">
        <v>761</v>
      </c>
      <c r="T350" s="64" t="s">
        <v>158</v>
      </c>
      <c r="U350" s="64" t="s">
        <v>762</v>
      </c>
      <c r="V350" s="64" t="s">
        <v>158</v>
      </c>
      <c r="W350" s="64" t="s">
        <v>749</v>
      </c>
      <c r="X350" s="64" t="s">
        <v>132</v>
      </c>
    </row>
    <row r="351" spans="1:24">
      <c r="A351" s="64" t="s">
        <v>345</v>
      </c>
      <c r="B351" s="64" t="s">
        <v>158</v>
      </c>
      <c r="C351" s="64" t="s">
        <v>159</v>
      </c>
      <c r="D351" s="65">
        <v>-296.7</v>
      </c>
      <c r="E351" s="64" t="s">
        <v>118</v>
      </c>
      <c r="F351" s="66">
        <v>202103</v>
      </c>
      <c r="G351" s="67">
        <v>44285</v>
      </c>
      <c r="H351" s="64" t="s">
        <v>125</v>
      </c>
      <c r="I351" s="66">
        <v>50000168</v>
      </c>
      <c r="J351" s="64" t="s">
        <v>0</v>
      </c>
      <c r="K351" s="64" t="s">
        <v>120</v>
      </c>
      <c r="L351" s="64" t="s">
        <v>121</v>
      </c>
      <c r="M351" s="64" t="s">
        <v>122</v>
      </c>
      <c r="N351" s="64" t="s">
        <v>156</v>
      </c>
      <c r="O351" s="64" t="s">
        <v>157</v>
      </c>
      <c r="P351" s="64" t="s">
        <v>120</v>
      </c>
      <c r="Q351" s="64" t="s">
        <v>759</v>
      </c>
      <c r="R351" s="64" t="s">
        <v>760</v>
      </c>
      <c r="S351" s="64" t="s">
        <v>761</v>
      </c>
      <c r="T351" s="64" t="s">
        <v>158</v>
      </c>
      <c r="U351" s="64" t="s">
        <v>762</v>
      </c>
      <c r="V351" s="64" t="s">
        <v>158</v>
      </c>
      <c r="W351" s="64" t="s">
        <v>749</v>
      </c>
      <c r="X351" s="64" t="s">
        <v>132</v>
      </c>
    </row>
    <row r="352" spans="1:24">
      <c r="A352" s="64" t="s">
        <v>345</v>
      </c>
      <c r="B352" s="64" t="s">
        <v>158</v>
      </c>
      <c r="C352" s="64" t="s">
        <v>346</v>
      </c>
      <c r="D352" s="65">
        <v>1845.26</v>
      </c>
      <c r="E352" s="64" t="s">
        <v>118</v>
      </c>
      <c r="F352" s="66">
        <v>202106</v>
      </c>
      <c r="G352" s="67">
        <v>44376</v>
      </c>
      <c r="H352" s="64" t="s">
        <v>125</v>
      </c>
      <c r="I352" s="66">
        <v>50000185</v>
      </c>
      <c r="J352" s="64" t="s">
        <v>0</v>
      </c>
      <c r="K352" s="64" t="s">
        <v>120</v>
      </c>
      <c r="L352" s="64" t="s">
        <v>121</v>
      </c>
      <c r="M352" s="64" t="s">
        <v>122</v>
      </c>
      <c r="N352" s="64" t="s">
        <v>156</v>
      </c>
      <c r="O352" s="64" t="s">
        <v>157</v>
      </c>
      <c r="P352" s="64" t="s">
        <v>120</v>
      </c>
      <c r="Q352" s="64" t="s">
        <v>759</v>
      </c>
      <c r="R352" s="64" t="s">
        <v>760</v>
      </c>
      <c r="S352" s="64" t="s">
        <v>761</v>
      </c>
      <c r="T352" s="64" t="s">
        <v>158</v>
      </c>
      <c r="U352" s="64" t="s">
        <v>762</v>
      </c>
      <c r="V352" s="64" t="s">
        <v>158</v>
      </c>
      <c r="W352" s="64" t="s">
        <v>749</v>
      </c>
      <c r="X352" s="64" t="s">
        <v>132</v>
      </c>
    </row>
    <row r="353" spans="1:24">
      <c r="A353" s="64" t="s">
        <v>345</v>
      </c>
      <c r="B353" s="64" t="s">
        <v>158</v>
      </c>
      <c r="C353" s="64" t="s">
        <v>347</v>
      </c>
      <c r="D353" s="65">
        <v>-26699.64</v>
      </c>
      <c r="E353" s="64" t="s">
        <v>118</v>
      </c>
      <c r="F353" s="66">
        <v>202109</v>
      </c>
      <c r="G353" s="67">
        <v>44468</v>
      </c>
      <c r="H353" s="64" t="s">
        <v>174</v>
      </c>
      <c r="I353" s="66">
        <v>100072</v>
      </c>
      <c r="J353" s="64" t="s">
        <v>0</v>
      </c>
      <c r="K353" s="64" t="s">
        <v>120</v>
      </c>
      <c r="L353" s="64" t="s">
        <v>121</v>
      </c>
      <c r="M353" s="64" t="s">
        <v>122</v>
      </c>
      <c r="N353" s="64" t="s">
        <v>156</v>
      </c>
      <c r="O353" s="64" t="s">
        <v>157</v>
      </c>
      <c r="P353" s="64" t="s">
        <v>120</v>
      </c>
      <c r="Q353" s="64" t="s">
        <v>759</v>
      </c>
      <c r="R353" s="64" t="s">
        <v>760</v>
      </c>
      <c r="S353" s="64" t="s">
        <v>761</v>
      </c>
      <c r="T353" s="64" t="s">
        <v>158</v>
      </c>
      <c r="U353" s="64" t="s">
        <v>762</v>
      </c>
      <c r="V353" s="64" t="s">
        <v>158</v>
      </c>
      <c r="W353" s="64" t="s">
        <v>749</v>
      </c>
      <c r="X353" s="64" t="s">
        <v>132</v>
      </c>
    </row>
    <row r="354" spans="1:24">
      <c r="A354" s="64" t="s">
        <v>345</v>
      </c>
      <c r="B354" s="64" t="s">
        <v>158</v>
      </c>
      <c r="C354" s="64" t="s">
        <v>348</v>
      </c>
      <c r="D354" s="65">
        <v>26699.64</v>
      </c>
      <c r="E354" s="64" t="s">
        <v>118</v>
      </c>
      <c r="F354" s="66">
        <v>202109</v>
      </c>
      <c r="G354" s="67">
        <v>44468</v>
      </c>
      <c r="H354" s="64" t="s">
        <v>125</v>
      </c>
      <c r="I354" s="66">
        <v>50000233</v>
      </c>
      <c r="J354" s="64" t="s">
        <v>0</v>
      </c>
      <c r="K354" s="64" t="s">
        <v>120</v>
      </c>
      <c r="L354" s="64" t="s">
        <v>121</v>
      </c>
      <c r="M354" s="64" t="s">
        <v>122</v>
      </c>
      <c r="N354" s="64" t="s">
        <v>156</v>
      </c>
      <c r="O354" s="64" t="s">
        <v>157</v>
      </c>
      <c r="P354" s="64" t="s">
        <v>120</v>
      </c>
      <c r="Q354" s="64" t="s">
        <v>759</v>
      </c>
      <c r="R354" s="64" t="s">
        <v>760</v>
      </c>
      <c r="S354" s="64" t="s">
        <v>761</v>
      </c>
      <c r="T354" s="64" t="s">
        <v>158</v>
      </c>
      <c r="U354" s="64" t="s">
        <v>762</v>
      </c>
      <c r="V354" s="64" t="s">
        <v>158</v>
      </c>
      <c r="W354" s="64" t="s">
        <v>749</v>
      </c>
      <c r="X354" s="64" t="s">
        <v>132</v>
      </c>
    </row>
    <row r="355" spans="1:24">
      <c r="A355" s="64" t="s">
        <v>345</v>
      </c>
      <c r="B355" s="64" t="s">
        <v>158</v>
      </c>
      <c r="C355" s="64" t="s">
        <v>348</v>
      </c>
      <c r="D355" s="65">
        <v>22857.16</v>
      </c>
      <c r="E355" s="64" t="s">
        <v>118</v>
      </c>
      <c r="F355" s="66">
        <v>202109</v>
      </c>
      <c r="G355" s="67">
        <v>44468</v>
      </c>
      <c r="H355" s="64" t="s">
        <v>125</v>
      </c>
      <c r="I355" s="66">
        <v>50000247</v>
      </c>
      <c r="J355" s="64" t="s">
        <v>0</v>
      </c>
      <c r="K355" s="64" t="s">
        <v>120</v>
      </c>
      <c r="L355" s="64" t="s">
        <v>121</v>
      </c>
      <c r="M355" s="64" t="s">
        <v>122</v>
      </c>
      <c r="N355" s="64" t="s">
        <v>156</v>
      </c>
      <c r="O355" s="64" t="s">
        <v>157</v>
      </c>
      <c r="P355" s="64" t="s">
        <v>120</v>
      </c>
      <c r="Q355" s="64" t="s">
        <v>759</v>
      </c>
      <c r="R355" s="64" t="s">
        <v>760</v>
      </c>
      <c r="S355" s="64" t="s">
        <v>761</v>
      </c>
      <c r="T355" s="64" t="s">
        <v>158</v>
      </c>
      <c r="U355" s="64" t="s">
        <v>762</v>
      </c>
      <c r="V355" s="64" t="s">
        <v>158</v>
      </c>
      <c r="W355" s="64" t="s">
        <v>749</v>
      </c>
      <c r="X355" s="64" t="s">
        <v>132</v>
      </c>
    </row>
    <row r="356" spans="1:24">
      <c r="A356" s="64" t="s">
        <v>345</v>
      </c>
      <c r="B356" s="64" t="s">
        <v>158</v>
      </c>
      <c r="C356" s="64" t="s">
        <v>908</v>
      </c>
      <c r="D356" s="65">
        <v>-382.12</v>
      </c>
      <c r="E356" s="64" t="s">
        <v>118</v>
      </c>
      <c r="F356" s="66">
        <v>202112</v>
      </c>
      <c r="G356" s="67">
        <v>44550</v>
      </c>
      <c r="H356" s="64" t="s">
        <v>119</v>
      </c>
      <c r="I356" s="66">
        <v>11003043</v>
      </c>
      <c r="J356" s="64" t="s">
        <v>0</v>
      </c>
      <c r="K356" s="64" t="s">
        <v>120</v>
      </c>
      <c r="L356" s="64" t="s">
        <v>121</v>
      </c>
      <c r="M356" s="64" t="s">
        <v>122</v>
      </c>
      <c r="N356" s="64" t="s">
        <v>156</v>
      </c>
      <c r="O356" s="64" t="s">
        <v>157</v>
      </c>
      <c r="P356" s="64" t="s">
        <v>120</v>
      </c>
      <c r="Q356" s="64" t="s">
        <v>759</v>
      </c>
      <c r="R356" s="64" t="s">
        <v>760</v>
      </c>
      <c r="S356" s="64" t="s">
        <v>761</v>
      </c>
      <c r="T356" s="64" t="s">
        <v>158</v>
      </c>
      <c r="U356" s="64" t="s">
        <v>762</v>
      </c>
      <c r="V356" s="64" t="s">
        <v>158</v>
      </c>
      <c r="W356" s="64" t="s">
        <v>749</v>
      </c>
      <c r="X356" s="64" t="s">
        <v>132</v>
      </c>
    </row>
    <row r="357" spans="1:24">
      <c r="A357" s="64" t="s">
        <v>345</v>
      </c>
      <c r="B357" s="64" t="s">
        <v>158</v>
      </c>
      <c r="C357" s="64" t="s">
        <v>349</v>
      </c>
      <c r="D357" s="65">
        <v>4401.9399999999996</v>
      </c>
      <c r="E357" s="64" t="s">
        <v>118</v>
      </c>
      <c r="F357" s="66">
        <v>202112</v>
      </c>
      <c r="G357" s="67">
        <v>44560</v>
      </c>
      <c r="H357" s="64" t="s">
        <v>119</v>
      </c>
      <c r="I357" s="66">
        <v>11001687</v>
      </c>
      <c r="J357" s="64" t="s">
        <v>0</v>
      </c>
      <c r="K357" s="64" t="s">
        <v>120</v>
      </c>
      <c r="L357" s="64" t="s">
        <v>121</v>
      </c>
      <c r="M357" s="64" t="s">
        <v>122</v>
      </c>
      <c r="N357" s="64" t="s">
        <v>156</v>
      </c>
      <c r="O357" s="64" t="s">
        <v>157</v>
      </c>
      <c r="P357" s="64" t="s">
        <v>120</v>
      </c>
      <c r="Q357" s="64" t="s">
        <v>759</v>
      </c>
      <c r="R357" s="64" t="s">
        <v>760</v>
      </c>
      <c r="S357" s="64" t="s">
        <v>761</v>
      </c>
      <c r="T357" s="64" t="s">
        <v>158</v>
      </c>
      <c r="U357" s="64" t="s">
        <v>762</v>
      </c>
      <c r="V357" s="64" t="s">
        <v>158</v>
      </c>
      <c r="W357" s="64" t="s">
        <v>749</v>
      </c>
      <c r="X357" s="64" t="s">
        <v>132</v>
      </c>
    </row>
    <row r="358" spans="1:24">
      <c r="A358" s="64" t="s">
        <v>345</v>
      </c>
      <c r="B358" s="64" t="s">
        <v>158</v>
      </c>
      <c r="C358" s="64" t="s">
        <v>161</v>
      </c>
      <c r="D358" s="65">
        <v>-411.52</v>
      </c>
      <c r="E358" s="64" t="s">
        <v>118</v>
      </c>
      <c r="F358" s="66">
        <v>202112</v>
      </c>
      <c r="G358" s="67">
        <v>44560</v>
      </c>
      <c r="H358" s="64" t="s">
        <v>119</v>
      </c>
      <c r="I358" s="66">
        <v>11001766</v>
      </c>
      <c r="J358" s="64" t="s">
        <v>0</v>
      </c>
      <c r="K358" s="64" t="s">
        <v>120</v>
      </c>
      <c r="L358" s="64" t="s">
        <v>121</v>
      </c>
      <c r="M358" s="64" t="s">
        <v>122</v>
      </c>
      <c r="N358" s="64" t="s">
        <v>156</v>
      </c>
      <c r="O358" s="64" t="s">
        <v>157</v>
      </c>
      <c r="P358" s="64" t="s">
        <v>120</v>
      </c>
      <c r="Q358" s="64" t="s">
        <v>759</v>
      </c>
      <c r="R358" s="64" t="s">
        <v>760</v>
      </c>
      <c r="S358" s="64" t="s">
        <v>761</v>
      </c>
      <c r="T358" s="64" t="s">
        <v>158</v>
      </c>
      <c r="U358" s="64" t="s">
        <v>762</v>
      </c>
      <c r="V358" s="64" t="s">
        <v>158</v>
      </c>
      <c r="W358" s="64" t="s">
        <v>749</v>
      </c>
      <c r="X358" s="64" t="s">
        <v>132</v>
      </c>
    </row>
    <row r="359" spans="1:24">
      <c r="A359" s="64" t="s">
        <v>345</v>
      </c>
      <c r="B359" s="64" t="s">
        <v>158</v>
      </c>
      <c r="C359" s="64" t="s">
        <v>162</v>
      </c>
      <c r="D359" s="65">
        <v>1136.78</v>
      </c>
      <c r="E359" s="64" t="s">
        <v>118</v>
      </c>
      <c r="F359" s="66">
        <v>202201</v>
      </c>
      <c r="G359" s="67">
        <v>44591</v>
      </c>
      <c r="H359" s="64" t="s">
        <v>119</v>
      </c>
      <c r="I359" s="66">
        <v>11001928</v>
      </c>
      <c r="J359" s="64" t="s">
        <v>0</v>
      </c>
      <c r="K359" s="64" t="s">
        <v>120</v>
      </c>
      <c r="L359" s="64" t="s">
        <v>121</v>
      </c>
      <c r="M359" s="64" t="s">
        <v>122</v>
      </c>
      <c r="N359" s="64" t="s">
        <v>156</v>
      </c>
      <c r="O359" s="64" t="s">
        <v>157</v>
      </c>
      <c r="P359" s="64" t="s">
        <v>120</v>
      </c>
      <c r="Q359" s="64" t="s">
        <v>759</v>
      </c>
      <c r="R359" s="64" t="s">
        <v>760</v>
      </c>
      <c r="S359" s="64" t="s">
        <v>761</v>
      </c>
      <c r="T359" s="64" t="s">
        <v>158</v>
      </c>
      <c r="U359" s="64" t="s">
        <v>762</v>
      </c>
      <c r="V359" s="64" t="s">
        <v>158</v>
      </c>
      <c r="W359" s="64" t="s">
        <v>749</v>
      </c>
      <c r="X359" s="64" t="s">
        <v>132</v>
      </c>
    </row>
    <row r="360" spans="1:24">
      <c r="A360" s="64" t="s">
        <v>345</v>
      </c>
      <c r="B360" s="64" t="s">
        <v>158</v>
      </c>
      <c r="C360" s="64" t="s">
        <v>163</v>
      </c>
      <c r="D360" s="65">
        <v>2701.87</v>
      </c>
      <c r="E360" s="64" t="s">
        <v>118</v>
      </c>
      <c r="F360" s="66">
        <v>202202</v>
      </c>
      <c r="G360" s="67">
        <v>44617</v>
      </c>
      <c r="H360" s="64" t="s">
        <v>119</v>
      </c>
      <c r="I360" s="66">
        <v>11002059</v>
      </c>
      <c r="J360" s="64" t="s">
        <v>0</v>
      </c>
      <c r="K360" s="64" t="s">
        <v>120</v>
      </c>
      <c r="L360" s="64" t="s">
        <v>121</v>
      </c>
      <c r="M360" s="64" t="s">
        <v>122</v>
      </c>
      <c r="N360" s="64" t="s">
        <v>156</v>
      </c>
      <c r="O360" s="64" t="s">
        <v>157</v>
      </c>
      <c r="P360" s="64" t="s">
        <v>120</v>
      </c>
      <c r="Q360" s="64" t="s">
        <v>759</v>
      </c>
      <c r="R360" s="64" t="s">
        <v>760</v>
      </c>
      <c r="S360" s="64" t="s">
        <v>761</v>
      </c>
      <c r="T360" s="64" t="s">
        <v>158</v>
      </c>
      <c r="U360" s="64" t="s">
        <v>762</v>
      </c>
      <c r="V360" s="64" t="s">
        <v>158</v>
      </c>
      <c r="W360" s="64" t="s">
        <v>749</v>
      </c>
      <c r="X360" s="64" t="s">
        <v>132</v>
      </c>
    </row>
    <row r="361" spans="1:24">
      <c r="A361" s="64" t="s">
        <v>345</v>
      </c>
      <c r="B361" s="64" t="s">
        <v>158</v>
      </c>
      <c r="C361" s="64" t="s">
        <v>164</v>
      </c>
      <c r="D361" s="65">
        <v>5185.4799999999996</v>
      </c>
      <c r="E361" s="64" t="s">
        <v>118</v>
      </c>
      <c r="F361" s="66">
        <v>202203</v>
      </c>
      <c r="G361" s="67">
        <v>44650</v>
      </c>
      <c r="H361" s="64" t="s">
        <v>119</v>
      </c>
      <c r="I361" s="66">
        <v>11002056</v>
      </c>
      <c r="J361" s="64" t="s">
        <v>0</v>
      </c>
      <c r="K361" s="64" t="s">
        <v>120</v>
      </c>
      <c r="L361" s="64" t="s">
        <v>121</v>
      </c>
      <c r="M361" s="64" t="s">
        <v>122</v>
      </c>
      <c r="N361" s="64" t="s">
        <v>156</v>
      </c>
      <c r="O361" s="64" t="s">
        <v>157</v>
      </c>
      <c r="P361" s="64" t="s">
        <v>120</v>
      </c>
      <c r="Q361" s="64" t="s">
        <v>759</v>
      </c>
      <c r="R361" s="64" t="s">
        <v>760</v>
      </c>
      <c r="S361" s="64" t="s">
        <v>761</v>
      </c>
      <c r="T361" s="64" t="s">
        <v>158</v>
      </c>
      <c r="U361" s="64" t="s">
        <v>762</v>
      </c>
      <c r="V361" s="64" t="s">
        <v>158</v>
      </c>
      <c r="W361" s="64" t="s">
        <v>749</v>
      </c>
      <c r="X361" s="64" t="s">
        <v>132</v>
      </c>
    </row>
    <row r="362" spans="1:24">
      <c r="A362" s="64" t="s">
        <v>345</v>
      </c>
      <c r="B362" s="64" t="s">
        <v>158</v>
      </c>
      <c r="C362" s="64" t="s">
        <v>909</v>
      </c>
      <c r="D362" s="65">
        <v>-19083.12</v>
      </c>
      <c r="E362" s="64" t="s">
        <v>118</v>
      </c>
      <c r="F362" s="66">
        <v>202206</v>
      </c>
      <c r="G362" s="67">
        <v>44741</v>
      </c>
      <c r="H362" s="64" t="s">
        <v>174</v>
      </c>
      <c r="I362" s="66">
        <v>100091</v>
      </c>
      <c r="J362" s="64" t="s">
        <v>0</v>
      </c>
      <c r="K362" s="64" t="s">
        <v>120</v>
      </c>
      <c r="L362" s="64" t="s">
        <v>121</v>
      </c>
      <c r="M362" s="64" t="s">
        <v>122</v>
      </c>
      <c r="N362" s="64" t="s">
        <v>156</v>
      </c>
      <c r="O362" s="64" t="s">
        <v>157</v>
      </c>
      <c r="P362" s="64" t="s">
        <v>120</v>
      </c>
      <c r="Q362" s="64" t="s">
        <v>759</v>
      </c>
      <c r="R362" s="64" t="s">
        <v>760</v>
      </c>
      <c r="S362" s="64" t="s">
        <v>761</v>
      </c>
      <c r="T362" s="64" t="s">
        <v>158</v>
      </c>
      <c r="U362" s="64" t="s">
        <v>762</v>
      </c>
      <c r="V362" s="64" t="s">
        <v>158</v>
      </c>
      <c r="W362" s="64" t="s">
        <v>749</v>
      </c>
      <c r="X362" s="64" t="s">
        <v>132</v>
      </c>
    </row>
    <row r="363" spans="1:24">
      <c r="A363" s="64" t="s">
        <v>345</v>
      </c>
      <c r="B363" s="64" t="s">
        <v>158</v>
      </c>
      <c r="C363" s="64" t="s">
        <v>910</v>
      </c>
      <c r="D363" s="65">
        <v>19083.12</v>
      </c>
      <c r="E363" s="64" t="s">
        <v>118</v>
      </c>
      <c r="F363" s="66">
        <v>202206</v>
      </c>
      <c r="G363" s="67">
        <v>44741</v>
      </c>
      <c r="H363" s="64" t="s">
        <v>119</v>
      </c>
      <c r="I363" s="66">
        <v>11002438</v>
      </c>
      <c r="J363" s="64" t="s">
        <v>0</v>
      </c>
      <c r="K363" s="64" t="s">
        <v>120</v>
      </c>
      <c r="L363" s="64" t="s">
        <v>121</v>
      </c>
      <c r="M363" s="64" t="s">
        <v>122</v>
      </c>
      <c r="N363" s="64" t="s">
        <v>156</v>
      </c>
      <c r="O363" s="64" t="s">
        <v>157</v>
      </c>
      <c r="P363" s="64" t="s">
        <v>120</v>
      </c>
      <c r="Q363" s="64" t="s">
        <v>759</v>
      </c>
      <c r="R363" s="64" t="s">
        <v>760</v>
      </c>
      <c r="S363" s="64" t="s">
        <v>761</v>
      </c>
      <c r="T363" s="64" t="s">
        <v>158</v>
      </c>
      <c r="U363" s="64" t="s">
        <v>762</v>
      </c>
      <c r="V363" s="64" t="s">
        <v>158</v>
      </c>
      <c r="W363" s="64" t="s">
        <v>749</v>
      </c>
      <c r="X363" s="64" t="s">
        <v>132</v>
      </c>
    </row>
    <row r="364" spans="1:24">
      <c r="A364" s="64" t="s">
        <v>345</v>
      </c>
      <c r="B364" s="64" t="s">
        <v>158</v>
      </c>
      <c r="C364" s="64" t="s">
        <v>910</v>
      </c>
      <c r="D364" s="65">
        <v>4191.96</v>
      </c>
      <c r="E364" s="64" t="s">
        <v>118</v>
      </c>
      <c r="F364" s="66">
        <v>202206</v>
      </c>
      <c r="G364" s="67">
        <v>44741</v>
      </c>
      <c r="H364" s="64" t="s">
        <v>119</v>
      </c>
      <c r="I364" s="66">
        <v>11002453</v>
      </c>
      <c r="J364" s="64" t="s">
        <v>0</v>
      </c>
      <c r="K364" s="64" t="s">
        <v>120</v>
      </c>
      <c r="L364" s="64" t="s">
        <v>121</v>
      </c>
      <c r="M364" s="64" t="s">
        <v>122</v>
      </c>
      <c r="N364" s="64" t="s">
        <v>156</v>
      </c>
      <c r="O364" s="64" t="s">
        <v>157</v>
      </c>
      <c r="P364" s="64" t="s">
        <v>120</v>
      </c>
      <c r="Q364" s="64" t="s">
        <v>759</v>
      </c>
      <c r="R364" s="64" t="s">
        <v>760</v>
      </c>
      <c r="S364" s="64" t="s">
        <v>761</v>
      </c>
      <c r="T364" s="64" t="s">
        <v>158</v>
      </c>
      <c r="U364" s="64" t="s">
        <v>762</v>
      </c>
      <c r="V364" s="64" t="s">
        <v>158</v>
      </c>
      <c r="W364" s="64" t="s">
        <v>749</v>
      </c>
      <c r="X364" s="64" t="s">
        <v>132</v>
      </c>
    </row>
    <row r="365" spans="1:24">
      <c r="A365" s="64" t="s">
        <v>345</v>
      </c>
      <c r="B365" s="64" t="s">
        <v>158</v>
      </c>
      <c r="C365" s="64" t="s">
        <v>911</v>
      </c>
      <c r="D365" s="65">
        <v>8441.6299999999992</v>
      </c>
      <c r="E365" s="64" t="s">
        <v>118</v>
      </c>
      <c r="F365" s="66">
        <v>202208</v>
      </c>
      <c r="G365" s="67">
        <v>44792</v>
      </c>
      <c r="H365" s="64" t="s">
        <v>119</v>
      </c>
      <c r="I365" s="66">
        <v>11002853</v>
      </c>
      <c r="J365" s="64" t="s">
        <v>0</v>
      </c>
      <c r="K365" s="64" t="s">
        <v>120</v>
      </c>
      <c r="L365" s="64" t="s">
        <v>121</v>
      </c>
      <c r="M365" s="64" t="s">
        <v>122</v>
      </c>
      <c r="N365" s="64" t="s">
        <v>156</v>
      </c>
      <c r="O365" s="64" t="s">
        <v>157</v>
      </c>
      <c r="P365" s="64" t="s">
        <v>120</v>
      </c>
      <c r="Q365" s="64" t="s">
        <v>759</v>
      </c>
      <c r="R365" s="64" t="s">
        <v>760</v>
      </c>
      <c r="S365" s="64" t="s">
        <v>761</v>
      </c>
      <c r="T365" s="64" t="s">
        <v>158</v>
      </c>
      <c r="U365" s="64" t="s">
        <v>762</v>
      </c>
      <c r="V365" s="64" t="s">
        <v>158</v>
      </c>
      <c r="W365" s="64" t="s">
        <v>749</v>
      </c>
      <c r="X365" s="64" t="s">
        <v>132</v>
      </c>
    </row>
    <row r="366" spans="1:24">
      <c r="A366" s="64" t="s">
        <v>345</v>
      </c>
      <c r="B366" s="64" t="s">
        <v>158</v>
      </c>
      <c r="C366" s="64" t="s">
        <v>912</v>
      </c>
      <c r="D366" s="65">
        <v>-8441.6299999999992</v>
      </c>
      <c r="E366" s="64" t="s">
        <v>118</v>
      </c>
      <c r="F366" s="66">
        <v>202208</v>
      </c>
      <c r="G366" s="67">
        <v>44802</v>
      </c>
      <c r="H366" s="64" t="s">
        <v>119</v>
      </c>
      <c r="I366" s="66">
        <v>11002867</v>
      </c>
      <c r="J366" s="64" t="s">
        <v>0</v>
      </c>
      <c r="K366" s="64" t="s">
        <v>120</v>
      </c>
      <c r="L366" s="64" t="s">
        <v>121</v>
      </c>
      <c r="M366" s="64" t="s">
        <v>122</v>
      </c>
      <c r="N366" s="64" t="s">
        <v>156</v>
      </c>
      <c r="O366" s="64" t="s">
        <v>157</v>
      </c>
      <c r="P366" s="64" t="s">
        <v>120</v>
      </c>
      <c r="Q366" s="64" t="s">
        <v>759</v>
      </c>
      <c r="R366" s="64" t="s">
        <v>760</v>
      </c>
      <c r="S366" s="64" t="s">
        <v>761</v>
      </c>
      <c r="T366" s="64" t="s">
        <v>158</v>
      </c>
      <c r="U366" s="64" t="s">
        <v>762</v>
      </c>
      <c r="V366" s="64" t="s">
        <v>158</v>
      </c>
      <c r="W366" s="64" t="s">
        <v>749</v>
      </c>
      <c r="X366" s="64" t="s">
        <v>132</v>
      </c>
    </row>
    <row r="367" spans="1:24">
      <c r="A367" s="64" t="s">
        <v>345</v>
      </c>
      <c r="B367" s="64" t="s">
        <v>158</v>
      </c>
      <c r="C367" s="64" t="s">
        <v>913</v>
      </c>
      <c r="D367" s="65">
        <v>8241.4699999999993</v>
      </c>
      <c r="E367" s="64" t="s">
        <v>118</v>
      </c>
      <c r="F367" s="66">
        <v>202208</v>
      </c>
      <c r="G367" s="67">
        <v>44802</v>
      </c>
      <c r="H367" s="64" t="s">
        <v>119</v>
      </c>
      <c r="I367" s="66">
        <v>11002867</v>
      </c>
      <c r="J367" s="64" t="s">
        <v>0</v>
      </c>
      <c r="K367" s="64" t="s">
        <v>120</v>
      </c>
      <c r="L367" s="64" t="s">
        <v>121</v>
      </c>
      <c r="M367" s="64" t="s">
        <v>122</v>
      </c>
      <c r="N367" s="64" t="s">
        <v>156</v>
      </c>
      <c r="O367" s="64" t="s">
        <v>157</v>
      </c>
      <c r="P367" s="64" t="s">
        <v>120</v>
      </c>
      <c r="Q367" s="64" t="s">
        <v>759</v>
      </c>
      <c r="R367" s="64" t="s">
        <v>760</v>
      </c>
      <c r="S367" s="64" t="s">
        <v>761</v>
      </c>
      <c r="T367" s="64" t="s">
        <v>158</v>
      </c>
      <c r="U367" s="64" t="s">
        <v>762</v>
      </c>
      <c r="V367" s="64" t="s">
        <v>158</v>
      </c>
      <c r="W367" s="64" t="s">
        <v>749</v>
      </c>
      <c r="X367" s="64" t="s">
        <v>132</v>
      </c>
    </row>
    <row r="368" spans="1:24">
      <c r="A368" s="64" t="s">
        <v>350</v>
      </c>
      <c r="B368" s="64" t="s">
        <v>351</v>
      </c>
      <c r="C368" s="64" t="s">
        <v>352</v>
      </c>
      <c r="D368" s="65">
        <v>140</v>
      </c>
      <c r="E368" s="64" t="s">
        <v>118</v>
      </c>
      <c r="F368" s="66">
        <v>202103</v>
      </c>
      <c r="G368" s="67">
        <v>44285</v>
      </c>
      <c r="H368" s="64" t="s">
        <v>119</v>
      </c>
      <c r="I368" s="66">
        <v>11000605</v>
      </c>
      <c r="J368" s="64" t="s">
        <v>0</v>
      </c>
      <c r="K368" s="64" t="s">
        <v>120</v>
      </c>
      <c r="L368" s="64" t="s">
        <v>121</v>
      </c>
      <c r="M368" s="64" t="s">
        <v>122</v>
      </c>
      <c r="N368" s="64" t="s">
        <v>38</v>
      </c>
      <c r="O368" s="64" t="s">
        <v>39</v>
      </c>
      <c r="P368" s="64" t="s">
        <v>120</v>
      </c>
      <c r="Q368" s="64" t="s">
        <v>744</v>
      </c>
      <c r="R368" s="64" t="s">
        <v>745</v>
      </c>
      <c r="S368" s="64" t="s">
        <v>746</v>
      </c>
      <c r="T368" s="64" t="s">
        <v>745</v>
      </c>
      <c r="U368" s="64" t="s">
        <v>747</v>
      </c>
      <c r="V368" s="64" t="s">
        <v>748</v>
      </c>
      <c r="W368" s="64" t="s">
        <v>749</v>
      </c>
      <c r="X368" s="64" t="s">
        <v>132</v>
      </c>
    </row>
    <row r="369" spans="1:24">
      <c r="A369" s="64" t="s">
        <v>350</v>
      </c>
      <c r="B369" s="64" t="s">
        <v>351</v>
      </c>
      <c r="C369" s="64" t="s">
        <v>352</v>
      </c>
      <c r="D369" s="65">
        <v>400</v>
      </c>
      <c r="E369" s="64" t="s">
        <v>118</v>
      </c>
      <c r="F369" s="66">
        <v>202103</v>
      </c>
      <c r="G369" s="67">
        <v>44285</v>
      </c>
      <c r="H369" s="64" t="s">
        <v>119</v>
      </c>
      <c r="I369" s="66">
        <v>11000605</v>
      </c>
      <c r="J369" s="64" t="s">
        <v>0</v>
      </c>
      <c r="K369" s="64" t="s">
        <v>120</v>
      </c>
      <c r="L369" s="64" t="s">
        <v>121</v>
      </c>
      <c r="M369" s="64" t="s">
        <v>122</v>
      </c>
      <c r="N369" s="64" t="s">
        <v>130</v>
      </c>
      <c r="O369" s="64" t="s">
        <v>131</v>
      </c>
      <c r="P369" s="64" t="s">
        <v>120</v>
      </c>
      <c r="Q369" s="64" t="s">
        <v>744</v>
      </c>
      <c r="R369" s="64" t="s">
        <v>745</v>
      </c>
      <c r="S369" s="64" t="s">
        <v>746</v>
      </c>
      <c r="T369" s="64" t="s">
        <v>745</v>
      </c>
      <c r="U369" s="64" t="s">
        <v>747</v>
      </c>
      <c r="V369" s="64" t="s">
        <v>748</v>
      </c>
      <c r="W369" s="64" t="s">
        <v>749</v>
      </c>
      <c r="X369" s="64" t="s">
        <v>132</v>
      </c>
    </row>
    <row r="370" spans="1:24">
      <c r="A370" s="64" t="s">
        <v>350</v>
      </c>
      <c r="B370" s="64" t="s">
        <v>351</v>
      </c>
      <c r="C370" s="64" t="s">
        <v>352</v>
      </c>
      <c r="D370" s="65">
        <v>581.70000000000005</v>
      </c>
      <c r="E370" s="64" t="s">
        <v>118</v>
      </c>
      <c r="F370" s="66">
        <v>202103</v>
      </c>
      <c r="G370" s="67">
        <v>44285</v>
      </c>
      <c r="H370" s="64" t="s">
        <v>119</v>
      </c>
      <c r="I370" s="66">
        <v>11000605</v>
      </c>
      <c r="J370" s="64" t="s">
        <v>0</v>
      </c>
      <c r="K370" s="64" t="s">
        <v>120</v>
      </c>
      <c r="L370" s="64" t="s">
        <v>121</v>
      </c>
      <c r="M370" s="64" t="s">
        <v>122</v>
      </c>
      <c r="N370" s="64" t="s">
        <v>10</v>
      </c>
      <c r="O370" s="64" t="s">
        <v>11</v>
      </c>
      <c r="P370" s="64" t="s">
        <v>120</v>
      </c>
      <c r="Q370" s="64" t="s">
        <v>744</v>
      </c>
      <c r="R370" s="64" t="s">
        <v>745</v>
      </c>
      <c r="S370" s="64" t="s">
        <v>746</v>
      </c>
      <c r="T370" s="64" t="s">
        <v>745</v>
      </c>
      <c r="U370" s="64" t="s">
        <v>747</v>
      </c>
      <c r="V370" s="64" t="s">
        <v>748</v>
      </c>
      <c r="W370" s="64" t="s">
        <v>749</v>
      </c>
      <c r="X370" s="64" t="s">
        <v>132</v>
      </c>
    </row>
    <row r="371" spans="1:24">
      <c r="A371" s="64" t="s">
        <v>350</v>
      </c>
      <c r="B371" s="64" t="s">
        <v>351</v>
      </c>
      <c r="C371" s="64" t="s">
        <v>352</v>
      </c>
      <c r="D371" s="65">
        <v>581.70000000000005</v>
      </c>
      <c r="E371" s="64" t="s">
        <v>118</v>
      </c>
      <c r="F371" s="66">
        <v>202103</v>
      </c>
      <c r="G371" s="67">
        <v>44285</v>
      </c>
      <c r="H371" s="64" t="s">
        <v>119</v>
      </c>
      <c r="I371" s="66">
        <v>11000605</v>
      </c>
      <c r="J371" s="64" t="s">
        <v>0</v>
      </c>
      <c r="K371" s="64" t="s">
        <v>120</v>
      </c>
      <c r="L371" s="64" t="s">
        <v>121</v>
      </c>
      <c r="M371" s="64" t="s">
        <v>122</v>
      </c>
      <c r="N371" s="64" t="s">
        <v>28</v>
      </c>
      <c r="O371" s="64" t="s">
        <v>29</v>
      </c>
      <c r="P371" s="64" t="s">
        <v>120</v>
      </c>
      <c r="Q371" s="64" t="s">
        <v>744</v>
      </c>
      <c r="R371" s="64" t="s">
        <v>745</v>
      </c>
      <c r="S371" s="64" t="s">
        <v>746</v>
      </c>
      <c r="T371" s="64" t="s">
        <v>745</v>
      </c>
      <c r="U371" s="64" t="s">
        <v>747</v>
      </c>
      <c r="V371" s="64" t="s">
        <v>748</v>
      </c>
      <c r="W371" s="64" t="s">
        <v>749</v>
      </c>
      <c r="X371" s="64" t="s">
        <v>132</v>
      </c>
    </row>
    <row r="372" spans="1:24">
      <c r="A372" s="64" t="s">
        <v>350</v>
      </c>
      <c r="B372" s="64" t="s">
        <v>351</v>
      </c>
      <c r="C372" s="64" t="s">
        <v>352</v>
      </c>
      <c r="D372" s="65">
        <v>581.70000000000005</v>
      </c>
      <c r="E372" s="64" t="s">
        <v>118</v>
      </c>
      <c r="F372" s="66">
        <v>202103</v>
      </c>
      <c r="G372" s="67">
        <v>44285</v>
      </c>
      <c r="H372" s="64" t="s">
        <v>119</v>
      </c>
      <c r="I372" s="66">
        <v>11000605</v>
      </c>
      <c r="J372" s="64" t="s">
        <v>0</v>
      </c>
      <c r="K372" s="64" t="s">
        <v>120</v>
      </c>
      <c r="L372" s="64" t="s">
        <v>121</v>
      </c>
      <c r="M372" s="64" t="s">
        <v>122</v>
      </c>
      <c r="N372" s="64" t="s">
        <v>12</v>
      </c>
      <c r="O372" s="64" t="s">
        <v>353</v>
      </c>
      <c r="P372" s="64" t="s">
        <v>120</v>
      </c>
      <c r="Q372" s="64" t="s">
        <v>744</v>
      </c>
      <c r="R372" s="64" t="s">
        <v>745</v>
      </c>
      <c r="S372" s="64" t="s">
        <v>746</v>
      </c>
      <c r="T372" s="64" t="s">
        <v>745</v>
      </c>
      <c r="U372" s="64" t="s">
        <v>747</v>
      </c>
      <c r="V372" s="64" t="s">
        <v>748</v>
      </c>
      <c r="W372" s="64" t="s">
        <v>749</v>
      </c>
      <c r="X372" s="64" t="s">
        <v>132</v>
      </c>
    </row>
    <row r="373" spans="1:24">
      <c r="A373" s="64" t="s">
        <v>350</v>
      </c>
      <c r="B373" s="64" t="s">
        <v>351</v>
      </c>
      <c r="C373" s="64" t="s">
        <v>352</v>
      </c>
      <c r="D373" s="65">
        <v>581.70000000000005</v>
      </c>
      <c r="E373" s="64" t="s">
        <v>118</v>
      </c>
      <c r="F373" s="66">
        <v>202103</v>
      </c>
      <c r="G373" s="67">
        <v>44285</v>
      </c>
      <c r="H373" s="64" t="s">
        <v>119</v>
      </c>
      <c r="I373" s="66">
        <v>11000605</v>
      </c>
      <c r="J373" s="64" t="s">
        <v>0</v>
      </c>
      <c r="K373" s="64" t="s">
        <v>120</v>
      </c>
      <c r="L373" s="64" t="s">
        <v>121</v>
      </c>
      <c r="M373" s="64" t="s">
        <v>122</v>
      </c>
      <c r="N373" s="64" t="s">
        <v>20</v>
      </c>
      <c r="O373" s="64" t="s">
        <v>21</v>
      </c>
      <c r="P373" s="64" t="s">
        <v>120</v>
      </c>
      <c r="Q373" s="64" t="s">
        <v>744</v>
      </c>
      <c r="R373" s="64" t="s">
        <v>745</v>
      </c>
      <c r="S373" s="64" t="s">
        <v>746</v>
      </c>
      <c r="T373" s="64" t="s">
        <v>745</v>
      </c>
      <c r="U373" s="64" t="s">
        <v>747</v>
      </c>
      <c r="V373" s="64" t="s">
        <v>748</v>
      </c>
      <c r="W373" s="64" t="s">
        <v>749</v>
      </c>
      <c r="X373" s="64" t="s">
        <v>132</v>
      </c>
    </row>
    <row r="374" spans="1:24">
      <c r="A374" s="64" t="s">
        <v>350</v>
      </c>
      <c r="B374" s="64" t="s">
        <v>351</v>
      </c>
      <c r="C374" s="64" t="s">
        <v>352</v>
      </c>
      <c r="D374" s="65">
        <v>581.70000000000005</v>
      </c>
      <c r="E374" s="64" t="s">
        <v>118</v>
      </c>
      <c r="F374" s="66">
        <v>202103</v>
      </c>
      <c r="G374" s="67">
        <v>44285</v>
      </c>
      <c r="H374" s="64" t="s">
        <v>119</v>
      </c>
      <c r="I374" s="66">
        <v>11000605</v>
      </c>
      <c r="J374" s="64" t="s">
        <v>0</v>
      </c>
      <c r="K374" s="64" t="s">
        <v>120</v>
      </c>
      <c r="L374" s="64" t="s">
        <v>121</v>
      </c>
      <c r="M374" s="64" t="s">
        <v>122</v>
      </c>
      <c r="N374" s="64" t="s">
        <v>22</v>
      </c>
      <c r="O374" s="64" t="s">
        <v>23</v>
      </c>
      <c r="P374" s="64" t="s">
        <v>120</v>
      </c>
      <c r="Q374" s="64" t="s">
        <v>744</v>
      </c>
      <c r="R374" s="64" t="s">
        <v>745</v>
      </c>
      <c r="S374" s="64" t="s">
        <v>746</v>
      </c>
      <c r="T374" s="64" t="s">
        <v>745</v>
      </c>
      <c r="U374" s="64" t="s">
        <v>747</v>
      </c>
      <c r="V374" s="64" t="s">
        <v>748</v>
      </c>
      <c r="W374" s="64" t="s">
        <v>749</v>
      </c>
      <c r="X374" s="64" t="s">
        <v>132</v>
      </c>
    </row>
    <row r="375" spans="1:24">
      <c r="A375" s="64" t="s">
        <v>350</v>
      </c>
      <c r="B375" s="64" t="s">
        <v>351</v>
      </c>
      <c r="C375" s="64" t="s">
        <v>352</v>
      </c>
      <c r="D375" s="65">
        <v>581.70000000000005</v>
      </c>
      <c r="E375" s="64" t="s">
        <v>118</v>
      </c>
      <c r="F375" s="66">
        <v>202103</v>
      </c>
      <c r="G375" s="67">
        <v>44285</v>
      </c>
      <c r="H375" s="64" t="s">
        <v>119</v>
      </c>
      <c r="I375" s="66">
        <v>11000605</v>
      </c>
      <c r="J375" s="64" t="s">
        <v>0</v>
      </c>
      <c r="K375" s="64" t="s">
        <v>120</v>
      </c>
      <c r="L375" s="64" t="s">
        <v>121</v>
      </c>
      <c r="M375" s="64" t="s">
        <v>122</v>
      </c>
      <c r="N375" s="64" t="s">
        <v>24</v>
      </c>
      <c r="O375" s="64" t="s">
        <v>25</v>
      </c>
      <c r="P375" s="64" t="s">
        <v>120</v>
      </c>
      <c r="Q375" s="64" t="s">
        <v>744</v>
      </c>
      <c r="R375" s="64" t="s">
        <v>745</v>
      </c>
      <c r="S375" s="64" t="s">
        <v>746</v>
      </c>
      <c r="T375" s="64" t="s">
        <v>745</v>
      </c>
      <c r="U375" s="64" t="s">
        <v>747</v>
      </c>
      <c r="V375" s="64" t="s">
        <v>748</v>
      </c>
      <c r="W375" s="64" t="s">
        <v>749</v>
      </c>
      <c r="X375" s="64" t="s">
        <v>132</v>
      </c>
    </row>
    <row r="376" spans="1:24">
      <c r="A376" s="64" t="s">
        <v>350</v>
      </c>
      <c r="B376" s="64" t="s">
        <v>351</v>
      </c>
      <c r="C376" s="64" t="s">
        <v>352</v>
      </c>
      <c r="D376" s="65">
        <v>1163.4000000000001</v>
      </c>
      <c r="E376" s="64" t="s">
        <v>118</v>
      </c>
      <c r="F376" s="66">
        <v>202103</v>
      </c>
      <c r="G376" s="67">
        <v>44285</v>
      </c>
      <c r="H376" s="64" t="s">
        <v>119</v>
      </c>
      <c r="I376" s="66">
        <v>11000605</v>
      </c>
      <c r="J376" s="64" t="s">
        <v>0</v>
      </c>
      <c r="K376" s="64" t="s">
        <v>120</v>
      </c>
      <c r="L376" s="64" t="s">
        <v>121</v>
      </c>
      <c r="M376" s="64" t="s">
        <v>122</v>
      </c>
      <c r="N376" s="64" t="s">
        <v>18</v>
      </c>
      <c r="O376" s="64" t="s">
        <v>19</v>
      </c>
      <c r="P376" s="64" t="s">
        <v>120</v>
      </c>
      <c r="Q376" s="64" t="s">
        <v>744</v>
      </c>
      <c r="R376" s="64" t="s">
        <v>745</v>
      </c>
      <c r="S376" s="64" t="s">
        <v>746</v>
      </c>
      <c r="T376" s="64" t="s">
        <v>745</v>
      </c>
      <c r="U376" s="64" t="s">
        <v>747</v>
      </c>
      <c r="V376" s="64" t="s">
        <v>748</v>
      </c>
      <c r="W376" s="64" t="s">
        <v>749</v>
      </c>
      <c r="X376" s="64" t="s">
        <v>132</v>
      </c>
    </row>
    <row r="377" spans="1:24">
      <c r="A377" s="64" t="s">
        <v>350</v>
      </c>
      <c r="B377" s="64" t="s">
        <v>351</v>
      </c>
      <c r="C377" s="64" t="s">
        <v>352</v>
      </c>
      <c r="D377" s="65">
        <v>1163.4000000000001</v>
      </c>
      <c r="E377" s="64" t="s">
        <v>118</v>
      </c>
      <c r="F377" s="66">
        <v>202103</v>
      </c>
      <c r="G377" s="67">
        <v>44285</v>
      </c>
      <c r="H377" s="64" t="s">
        <v>119</v>
      </c>
      <c r="I377" s="66">
        <v>11000605</v>
      </c>
      <c r="J377" s="64" t="s">
        <v>0</v>
      </c>
      <c r="K377" s="64" t="s">
        <v>120</v>
      </c>
      <c r="L377" s="64" t="s">
        <v>121</v>
      </c>
      <c r="M377" s="64" t="s">
        <v>122</v>
      </c>
      <c r="N377" s="64" t="s">
        <v>26</v>
      </c>
      <c r="O377" s="64" t="s">
        <v>354</v>
      </c>
      <c r="P377" s="64" t="s">
        <v>120</v>
      </c>
      <c r="Q377" s="64" t="s">
        <v>744</v>
      </c>
      <c r="R377" s="64" t="s">
        <v>745</v>
      </c>
      <c r="S377" s="64" t="s">
        <v>746</v>
      </c>
      <c r="T377" s="64" t="s">
        <v>745</v>
      </c>
      <c r="U377" s="64" t="s">
        <v>747</v>
      </c>
      <c r="V377" s="64" t="s">
        <v>748</v>
      </c>
      <c r="W377" s="64" t="s">
        <v>749</v>
      </c>
      <c r="X377" s="64" t="s">
        <v>132</v>
      </c>
    </row>
    <row r="378" spans="1:24">
      <c r="A378" s="64" t="s">
        <v>350</v>
      </c>
      <c r="B378" s="64" t="s">
        <v>351</v>
      </c>
      <c r="C378" s="64" t="s">
        <v>352</v>
      </c>
      <c r="D378" s="65">
        <v>1449.14</v>
      </c>
      <c r="E378" s="64" t="s">
        <v>118</v>
      </c>
      <c r="F378" s="66">
        <v>202103</v>
      </c>
      <c r="G378" s="67">
        <v>44285</v>
      </c>
      <c r="H378" s="64" t="s">
        <v>119</v>
      </c>
      <c r="I378" s="66">
        <v>11000605</v>
      </c>
      <c r="J378" s="64" t="s">
        <v>0</v>
      </c>
      <c r="K378" s="64" t="s">
        <v>120</v>
      </c>
      <c r="L378" s="64" t="s">
        <v>121</v>
      </c>
      <c r="M378" s="64" t="s">
        <v>122</v>
      </c>
      <c r="N378" s="64" t="s">
        <v>355</v>
      </c>
      <c r="O378" s="64" t="s">
        <v>356</v>
      </c>
      <c r="P378" s="64" t="s">
        <v>120</v>
      </c>
      <c r="Q378" s="64" t="s">
        <v>744</v>
      </c>
      <c r="R378" s="64" t="s">
        <v>745</v>
      </c>
      <c r="S378" s="64" t="s">
        <v>746</v>
      </c>
      <c r="T378" s="64" t="s">
        <v>745</v>
      </c>
      <c r="U378" s="64" t="s">
        <v>747</v>
      </c>
      <c r="V378" s="64" t="s">
        <v>748</v>
      </c>
      <c r="W378" s="64" t="s">
        <v>749</v>
      </c>
      <c r="X378" s="64" t="s">
        <v>132</v>
      </c>
    </row>
    <row r="379" spans="1:24">
      <c r="A379" s="64" t="s">
        <v>350</v>
      </c>
      <c r="B379" s="64" t="s">
        <v>351</v>
      </c>
      <c r="C379" s="64" t="s">
        <v>352</v>
      </c>
      <c r="D379" s="65">
        <v>2140</v>
      </c>
      <c r="E379" s="64" t="s">
        <v>118</v>
      </c>
      <c r="F379" s="66">
        <v>202103</v>
      </c>
      <c r="G379" s="67">
        <v>44285</v>
      </c>
      <c r="H379" s="64" t="s">
        <v>119</v>
      </c>
      <c r="I379" s="66">
        <v>11000605</v>
      </c>
      <c r="J379" s="64" t="s">
        <v>0</v>
      </c>
      <c r="K379" s="64" t="s">
        <v>120</v>
      </c>
      <c r="L379" s="64" t="s">
        <v>121</v>
      </c>
      <c r="M379" s="64" t="s">
        <v>122</v>
      </c>
      <c r="N379" s="64" t="s">
        <v>357</v>
      </c>
      <c r="O379" s="64" t="s">
        <v>358</v>
      </c>
      <c r="P379" s="64" t="s">
        <v>120</v>
      </c>
      <c r="Q379" s="64" t="s">
        <v>744</v>
      </c>
      <c r="R379" s="64" t="s">
        <v>745</v>
      </c>
      <c r="S379" s="64" t="s">
        <v>746</v>
      </c>
      <c r="T379" s="64" t="s">
        <v>745</v>
      </c>
      <c r="U379" s="64" t="s">
        <v>747</v>
      </c>
      <c r="V379" s="64" t="s">
        <v>748</v>
      </c>
      <c r="W379" s="64" t="s">
        <v>749</v>
      </c>
      <c r="X379" s="64" t="s">
        <v>132</v>
      </c>
    </row>
    <row r="380" spans="1:24">
      <c r="A380" s="64" t="s">
        <v>350</v>
      </c>
      <c r="B380" s="64" t="s">
        <v>351</v>
      </c>
      <c r="C380" s="64" t="s">
        <v>352</v>
      </c>
      <c r="D380" s="65">
        <v>12205</v>
      </c>
      <c r="E380" s="64" t="s">
        <v>118</v>
      </c>
      <c r="F380" s="66">
        <v>202103</v>
      </c>
      <c r="G380" s="67">
        <v>44285</v>
      </c>
      <c r="H380" s="64" t="s">
        <v>119</v>
      </c>
      <c r="I380" s="66">
        <v>11000605</v>
      </c>
      <c r="J380" s="64" t="s">
        <v>0</v>
      </c>
      <c r="K380" s="64" t="s">
        <v>120</v>
      </c>
      <c r="L380" s="64" t="s">
        <v>121</v>
      </c>
      <c r="M380" s="64" t="s">
        <v>122</v>
      </c>
      <c r="N380" s="64" t="s">
        <v>339</v>
      </c>
      <c r="O380" s="64" t="s">
        <v>340</v>
      </c>
      <c r="P380" s="64" t="s">
        <v>120</v>
      </c>
      <c r="Q380" s="64" t="s">
        <v>744</v>
      </c>
      <c r="R380" s="64" t="s">
        <v>745</v>
      </c>
      <c r="S380" s="64" t="s">
        <v>746</v>
      </c>
      <c r="T380" s="64" t="s">
        <v>745</v>
      </c>
      <c r="U380" s="64" t="s">
        <v>747</v>
      </c>
      <c r="V380" s="64" t="s">
        <v>748</v>
      </c>
      <c r="W380" s="64" t="s">
        <v>749</v>
      </c>
      <c r="X380" s="64" t="s">
        <v>132</v>
      </c>
    </row>
    <row r="381" spans="1:24">
      <c r="A381" s="64" t="s">
        <v>350</v>
      </c>
      <c r="B381" s="64" t="s">
        <v>351</v>
      </c>
      <c r="C381" s="64" t="s">
        <v>359</v>
      </c>
      <c r="D381" s="65">
        <v>85</v>
      </c>
      <c r="E381" s="64" t="s">
        <v>118</v>
      </c>
      <c r="F381" s="66">
        <v>202107</v>
      </c>
      <c r="G381" s="67">
        <v>44405</v>
      </c>
      <c r="H381" s="64" t="s">
        <v>125</v>
      </c>
      <c r="I381" s="66">
        <v>50000202</v>
      </c>
      <c r="J381" s="64" t="s">
        <v>0</v>
      </c>
      <c r="K381" s="64" t="s">
        <v>120</v>
      </c>
      <c r="L381" s="64" t="s">
        <v>121</v>
      </c>
      <c r="M381" s="64" t="s">
        <v>122</v>
      </c>
      <c r="N381" s="64" t="s">
        <v>28</v>
      </c>
      <c r="O381" s="64" t="s">
        <v>29</v>
      </c>
      <c r="P381" s="64" t="s">
        <v>120</v>
      </c>
      <c r="Q381" s="64" t="s">
        <v>744</v>
      </c>
      <c r="R381" s="64" t="s">
        <v>745</v>
      </c>
      <c r="S381" s="64" t="s">
        <v>746</v>
      </c>
      <c r="T381" s="64" t="s">
        <v>745</v>
      </c>
      <c r="U381" s="64" t="s">
        <v>747</v>
      </c>
      <c r="V381" s="64" t="s">
        <v>748</v>
      </c>
      <c r="W381" s="64" t="s">
        <v>749</v>
      </c>
      <c r="X381" s="64" t="s">
        <v>132</v>
      </c>
    </row>
    <row r="382" spans="1:24">
      <c r="A382" s="64" t="s">
        <v>350</v>
      </c>
      <c r="B382" s="64" t="s">
        <v>351</v>
      </c>
      <c r="C382" s="64" t="s">
        <v>360</v>
      </c>
      <c r="D382" s="65">
        <v>89.86</v>
      </c>
      <c r="E382" s="64" t="s">
        <v>118</v>
      </c>
      <c r="F382" s="66">
        <v>202107</v>
      </c>
      <c r="G382" s="67">
        <v>44405</v>
      </c>
      <c r="H382" s="64" t="s">
        <v>125</v>
      </c>
      <c r="I382" s="66">
        <v>50000202</v>
      </c>
      <c r="J382" s="64" t="s">
        <v>0</v>
      </c>
      <c r="K382" s="64" t="s">
        <v>120</v>
      </c>
      <c r="L382" s="64" t="s">
        <v>121</v>
      </c>
      <c r="M382" s="64" t="s">
        <v>122</v>
      </c>
      <c r="N382" s="64" t="s">
        <v>38</v>
      </c>
      <c r="O382" s="64" t="s">
        <v>39</v>
      </c>
      <c r="P382" s="64" t="s">
        <v>120</v>
      </c>
      <c r="Q382" s="64" t="s">
        <v>744</v>
      </c>
      <c r="R382" s="64" t="s">
        <v>745</v>
      </c>
      <c r="S382" s="64" t="s">
        <v>746</v>
      </c>
      <c r="T382" s="64" t="s">
        <v>745</v>
      </c>
      <c r="U382" s="64" t="s">
        <v>747</v>
      </c>
      <c r="V382" s="64" t="s">
        <v>748</v>
      </c>
      <c r="W382" s="64" t="s">
        <v>749</v>
      </c>
      <c r="X382" s="64" t="s">
        <v>132</v>
      </c>
    </row>
    <row r="383" spans="1:24">
      <c r="A383" s="64" t="s">
        <v>350</v>
      </c>
      <c r="B383" s="64" t="s">
        <v>351</v>
      </c>
      <c r="C383" s="64" t="s">
        <v>361</v>
      </c>
      <c r="D383" s="65">
        <v>546.08000000000004</v>
      </c>
      <c r="E383" s="64" t="s">
        <v>118</v>
      </c>
      <c r="F383" s="66">
        <v>202107</v>
      </c>
      <c r="G383" s="67">
        <v>44405</v>
      </c>
      <c r="H383" s="64" t="s">
        <v>125</v>
      </c>
      <c r="I383" s="66">
        <v>50000202</v>
      </c>
      <c r="J383" s="64" t="s">
        <v>0</v>
      </c>
      <c r="K383" s="64" t="s">
        <v>120</v>
      </c>
      <c r="L383" s="64" t="s">
        <v>121</v>
      </c>
      <c r="M383" s="64" t="s">
        <v>122</v>
      </c>
      <c r="N383" s="64" t="s">
        <v>34</v>
      </c>
      <c r="O383" s="64" t="s">
        <v>362</v>
      </c>
      <c r="P383" s="64" t="s">
        <v>120</v>
      </c>
      <c r="Q383" s="64" t="s">
        <v>744</v>
      </c>
      <c r="R383" s="64" t="s">
        <v>745</v>
      </c>
      <c r="S383" s="64" t="s">
        <v>746</v>
      </c>
      <c r="T383" s="64" t="s">
        <v>745</v>
      </c>
      <c r="U383" s="64" t="s">
        <v>747</v>
      </c>
      <c r="V383" s="64" t="s">
        <v>748</v>
      </c>
      <c r="W383" s="64" t="s">
        <v>749</v>
      </c>
      <c r="X383" s="64" t="s">
        <v>132</v>
      </c>
    </row>
    <row r="384" spans="1:24">
      <c r="A384" s="64" t="s">
        <v>350</v>
      </c>
      <c r="B384" s="64" t="s">
        <v>351</v>
      </c>
      <c r="C384" s="64" t="s">
        <v>363</v>
      </c>
      <c r="D384" s="65">
        <v>592.16999999999996</v>
      </c>
      <c r="E384" s="64" t="s">
        <v>118</v>
      </c>
      <c r="F384" s="66">
        <v>202107</v>
      </c>
      <c r="G384" s="67">
        <v>44405</v>
      </c>
      <c r="H384" s="64" t="s">
        <v>125</v>
      </c>
      <c r="I384" s="66">
        <v>50000202</v>
      </c>
      <c r="J384" s="64" t="s">
        <v>0</v>
      </c>
      <c r="K384" s="64" t="s">
        <v>120</v>
      </c>
      <c r="L384" s="64" t="s">
        <v>121</v>
      </c>
      <c r="M384" s="64" t="s">
        <v>122</v>
      </c>
      <c r="N384" s="64" t="s">
        <v>40</v>
      </c>
      <c r="O384" s="64" t="s">
        <v>364</v>
      </c>
      <c r="P384" s="64" t="s">
        <v>120</v>
      </c>
      <c r="Q384" s="64" t="s">
        <v>744</v>
      </c>
      <c r="R384" s="64" t="s">
        <v>745</v>
      </c>
      <c r="S384" s="64" t="s">
        <v>746</v>
      </c>
      <c r="T384" s="64" t="s">
        <v>745</v>
      </c>
      <c r="U384" s="64" t="s">
        <v>747</v>
      </c>
      <c r="V384" s="64" t="s">
        <v>748</v>
      </c>
      <c r="W384" s="64" t="s">
        <v>749</v>
      </c>
      <c r="X384" s="64" t="s">
        <v>132</v>
      </c>
    </row>
    <row r="385" spans="1:24">
      <c r="A385" s="64" t="s">
        <v>350</v>
      </c>
      <c r="B385" s="64" t="s">
        <v>351</v>
      </c>
      <c r="C385" s="64" t="s">
        <v>365</v>
      </c>
      <c r="D385" s="65">
        <v>688.06</v>
      </c>
      <c r="E385" s="64" t="s">
        <v>118</v>
      </c>
      <c r="F385" s="66">
        <v>202107</v>
      </c>
      <c r="G385" s="67">
        <v>44405</v>
      </c>
      <c r="H385" s="64" t="s">
        <v>125</v>
      </c>
      <c r="I385" s="66">
        <v>50000202</v>
      </c>
      <c r="J385" s="64" t="s">
        <v>0</v>
      </c>
      <c r="K385" s="64" t="s">
        <v>120</v>
      </c>
      <c r="L385" s="64" t="s">
        <v>121</v>
      </c>
      <c r="M385" s="64" t="s">
        <v>122</v>
      </c>
      <c r="N385" s="64" t="s">
        <v>32</v>
      </c>
      <c r="O385" s="64" t="s">
        <v>366</v>
      </c>
      <c r="P385" s="64" t="s">
        <v>120</v>
      </c>
      <c r="Q385" s="64" t="s">
        <v>744</v>
      </c>
      <c r="R385" s="64" t="s">
        <v>745</v>
      </c>
      <c r="S385" s="64" t="s">
        <v>746</v>
      </c>
      <c r="T385" s="64" t="s">
        <v>745</v>
      </c>
      <c r="U385" s="64" t="s">
        <v>747</v>
      </c>
      <c r="V385" s="64" t="s">
        <v>748</v>
      </c>
      <c r="W385" s="64" t="s">
        <v>749</v>
      </c>
      <c r="X385" s="64" t="s">
        <v>132</v>
      </c>
    </row>
    <row r="386" spans="1:24">
      <c r="A386" s="64" t="s">
        <v>350</v>
      </c>
      <c r="B386" s="64" t="s">
        <v>351</v>
      </c>
      <c r="C386" s="64" t="s">
        <v>367</v>
      </c>
      <c r="D386" s="65">
        <v>873.73</v>
      </c>
      <c r="E386" s="64" t="s">
        <v>118</v>
      </c>
      <c r="F386" s="66">
        <v>202107</v>
      </c>
      <c r="G386" s="67">
        <v>44405</v>
      </c>
      <c r="H386" s="64" t="s">
        <v>125</v>
      </c>
      <c r="I386" s="66">
        <v>50000202</v>
      </c>
      <c r="J386" s="64" t="s">
        <v>0</v>
      </c>
      <c r="K386" s="64" t="s">
        <v>120</v>
      </c>
      <c r="L386" s="64" t="s">
        <v>121</v>
      </c>
      <c r="M386" s="64" t="s">
        <v>122</v>
      </c>
      <c r="N386" s="64" t="s">
        <v>30</v>
      </c>
      <c r="O386" s="64" t="s">
        <v>368</v>
      </c>
      <c r="P386" s="64" t="s">
        <v>120</v>
      </c>
      <c r="Q386" s="64" t="s">
        <v>744</v>
      </c>
      <c r="R386" s="64" t="s">
        <v>745</v>
      </c>
      <c r="S386" s="64" t="s">
        <v>746</v>
      </c>
      <c r="T386" s="64" t="s">
        <v>745</v>
      </c>
      <c r="U386" s="64" t="s">
        <v>747</v>
      </c>
      <c r="V386" s="64" t="s">
        <v>748</v>
      </c>
      <c r="W386" s="64" t="s">
        <v>749</v>
      </c>
      <c r="X386" s="64" t="s">
        <v>132</v>
      </c>
    </row>
    <row r="387" spans="1:24">
      <c r="A387" s="64" t="s">
        <v>350</v>
      </c>
      <c r="B387" s="64" t="s">
        <v>351</v>
      </c>
      <c r="C387" s="64" t="s">
        <v>369</v>
      </c>
      <c r="D387" s="65">
        <v>1200.01</v>
      </c>
      <c r="E387" s="64" t="s">
        <v>118</v>
      </c>
      <c r="F387" s="66">
        <v>202107</v>
      </c>
      <c r="G387" s="67">
        <v>44405</v>
      </c>
      <c r="H387" s="64" t="s">
        <v>125</v>
      </c>
      <c r="I387" s="66">
        <v>50000202</v>
      </c>
      <c r="J387" s="64" t="s">
        <v>0</v>
      </c>
      <c r="K387" s="64" t="s">
        <v>120</v>
      </c>
      <c r="L387" s="64" t="s">
        <v>121</v>
      </c>
      <c r="M387" s="64" t="s">
        <v>122</v>
      </c>
      <c r="N387" s="64" t="s">
        <v>130</v>
      </c>
      <c r="O387" s="64" t="s">
        <v>131</v>
      </c>
      <c r="P387" s="64" t="s">
        <v>120</v>
      </c>
      <c r="Q387" s="64" t="s">
        <v>744</v>
      </c>
      <c r="R387" s="64" t="s">
        <v>745</v>
      </c>
      <c r="S387" s="64" t="s">
        <v>746</v>
      </c>
      <c r="T387" s="64" t="s">
        <v>745</v>
      </c>
      <c r="U387" s="64" t="s">
        <v>747</v>
      </c>
      <c r="V387" s="64" t="s">
        <v>748</v>
      </c>
      <c r="W387" s="64" t="s">
        <v>749</v>
      </c>
      <c r="X387" s="64" t="s">
        <v>132</v>
      </c>
    </row>
    <row r="388" spans="1:24">
      <c r="A388" s="64" t="s">
        <v>350</v>
      </c>
      <c r="B388" s="64" t="s">
        <v>351</v>
      </c>
      <c r="C388" s="64" t="s">
        <v>370</v>
      </c>
      <c r="D388" s="65">
        <v>1995.3</v>
      </c>
      <c r="E388" s="64" t="s">
        <v>118</v>
      </c>
      <c r="F388" s="66">
        <v>202107</v>
      </c>
      <c r="G388" s="67">
        <v>44405</v>
      </c>
      <c r="H388" s="64" t="s">
        <v>125</v>
      </c>
      <c r="I388" s="66">
        <v>50000202</v>
      </c>
      <c r="J388" s="64" t="s">
        <v>0</v>
      </c>
      <c r="K388" s="64" t="s">
        <v>120</v>
      </c>
      <c r="L388" s="64" t="s">
        <v>121</v>
      </c>
      <c r="M388" s="64" t="s">
        <v>122</v>
      </c>
      <c r="N388" s="64" t="s">
        <v>36</v>
      </c>
      <c r="O388" s="64" t="s">
        <v>37</v>
      </c>
      <c r="P388" s="64" t="s">
        <v>120</v>
      </c>
      <c r="Q388" s="64" t="s">
        <v>744</v>
      </c>
      <c r="R388" s="64" t="s">
        <v>745</v>
      </c>
      <c r="S388" s="64" t="s">
        <v>746</v>
      </c>
      <c r="T388" s="64" t="s">
        <v>745</v>
      </c>
      <c r="U388" s="64" t="s">
        <v>747</v>
      </c>
      <c r="V388" s="64" t="s">
        <v>748</v>
      </c>
      <c r="W388" s="64" t="s">
        <v>749</v>
      </c>
      <c r="X388" s="64" t="s">
        <v>132</v>
      </c>
    </row>
    <row r="389" spans="1:24">
      <c r="A389" s="64" t="s">
        <v>350</v>
      </c>
      <c r="B389" s="64" t="s">
        <v>351</v>
      </c>
      <c r="C389" s="64" t="s">
        <v>371</v>
      </c>
      <c r="D389" s="65">
        <v>2738.1</v>
      </c>
      <c r="E389" s="64" t="s">
        <v>118</v>
      </c>
      <c r="F389" s="66">
        <v>202107</v>
      </c>
      <c r="G389" s="67">
        <v>44405</v>
      </c>
      <c r="H389" s="64" t="s">
        <v>125</v>
      </c>
      <c r="I389" s="66">
        <v>50000202</v>
      </c>
      <c r="J389" s="64" t="s">
        <v>0</v>
      </c>
      <c r="K389" s="64" t="s">
        <v>120</v>
      </c>
      <c r="L389" s="64" t="s">
        <v>121</v>
      </c>
      <c r="M389" s="64" t="s">
        <v>122</v>
      </c>
      <c r="N389" s="64" t="s">
        <v>22</v>
      </c>
      <c r="O389" s="64" t="s">
        <v>23</v>
      </c>
      <c r="P389" s="64" t="s">
        <v>120</v>
      </c>
      <c r="Q389" s="64" t="s">
        <v>744</v>
      </c>
      <c r="R389" s="64" t="s">
        <v>745</v>
      </c>
      <c r="S389" s="64" t="s">
        <v>746</v>
      </c>
      <c r="T389" s="64" t="s">
        <v>745</v>
      </c>
      <c r="U389" s="64" t="s">
        <v>747</v>
      </c>
      <c r="V389" s="64" t="s">
        <v>748</v>
      </c>
      <c r="W389" s="64" t="s">
        <v>749</v>
      </c>
      <c r="X389" s="64" t="s">
        <v>132</v>
      </c>
    </row>
    <row r="390" spans="1:24">
      <c r="A390" s="64" t="s">
        <v>350</v>
      </c>
      <c r="B390" s="64" t="s">
        <v>351</v>
      </c>
      <c r="C390" s="64" t="s">
        <v>372</v>
      </c>
      <c r="D390" s="65">
        <v>2738.1</v>
      </c>
      <c r="E390" s="64" t="s">
        <v>118</v>
      </c>
      <c r="F390" s="66">
        <v>202107</v>
      </c>
      <c r="G390" s="67">
        <v>44405</v>
      </c>
      <c r="H390" s="64" t="s">
        <v>125</v>
      </c>
      <c r="I390" s="66">
        <v>50000202</v>
      </c>
      <c r="J390" s="64" t="s">
        <v>0</v>
      </c>
      <c r="K390" s="64" t="s">
        <v>120</v>
      </c>
      <c r="L390" s="64" t="s">
        <v>121</v>
      </c>
      <c r="M390" s="64" t="s">
        <v>122</v>
      </c>
      <c r="N390" s="64" t="s">
        <v>20</v>
      </c>
      <c r="O390" s="64" t="s">
        <v>21</v>
      </c>
      <c r="P390" s="64" t="s">
        <v>120</v>
      </c>
      <c r="Q390" s="64" t="s">
        <v>744</v>
      </c>
      <c r="R390" s="64" t="s">
        <v>745</v>
      </c>
      <c r="S390" s="64" t="s">
        <v>746</v>
      </c>
      <c r="T390" s="64" t="s">
        <v>745</v>
      </c>
      <c r="U390" s="64" t="s">
        <v>747</v>
      </c>
      <c r="V390" s="64" t="s">
        <v>748</v>
      </c>
      <c r="W390" s="64" t="s">
        <v>749</v>
      </c>
      <c r="X390" s="64" t="s">
        <v>132</v>
      </c>
    </row>
    <row r="391" spans="1:24">
      <c r="A391" s="64" t="s">
        <v>350</v>
      </c>
      <c r="B391" s="64" t="s">
        <v>351</v>
      </c>
      <c r="C391" s="64" t="s">
        <v>373</v>
      </c>
      <c r="D391" s="65">
        <v>2848.1</v>
      </c>
      <c r="E391" s="64" t="s">
        <v>118</v>
      </c>
      <c r="F391" s="66">
        <v>202107</v>
      </c>
      <c r="G391" s="67">
        <v>44405</v>
      </c>
      <c r="H391" s="64" t="s">
        <v>125</v>
      </c>
      <c r="I391" s="66">
        <v>50000202</v>
      </c>
      <c r="J391" s="64" t="s">
        <v>0</v>
      </c>
      <c r="K391" s="64" t="s">
        <v>120</v>
      </c>
      <c r="L391" s="64" t="s">
        <v>121</v>
      </c>
      <c r="M391" s="64" t="s">
        <v>122</v>
      </c>
      <c r="N391" s="64" t="s">
        <v>10</v>
      </c>
      <c r="O391" s="64" t="s">
        <v>11</v>
      </c>
      <c r="P391" s="64" t="s">
        <v>120</v>
      </c>
      <c r="Q391" s="64" t="s">
        <v>744</v>
      </c>
      <c r="R391" s="64" t="s">
        <v>745</v>
      </c>
      <c r="S391" s="64" t="s">
        <v>746</v>
      </c>
      <c r="T391" s="64" t="s">
        <v>745</v>
      </c>
      <c r="U391" s="64" t="s">
        <v>747</v>
      </c>
      <c r="V391" s="64" t="s">
        <v>748</v>
      </c>
      <c r="W391" s="64" t="s">
        <v>749</v>
      </c>
      <c r="X391" s="64" t="s">
        <v>132</v>
      </c>
    </row>
    <row r="392" spans="1:24">
      <c r="A392" s="64" t="s">
        <v>350</v>
      </c>
      <c r="B392" s="64" t="s">
        <v>351</v>
      </c>
      <c r="C392" s="64" t="s">
        <v>374</v>
      </c>
      <c r="D392" s="65">
        <v>3184.18</v>
      </c>
      <c r="E392" s="64" t="s">
        <v>118</v>
      </c>
      <c r="F392" s="66">
        <v>202107</v>
      </c>
      <c r="G392" s="67">
        <v>44405</v>
      </c>
      <c r="H392" s="64" t="s">
        <v>125</v>
      </c>
      <c r="I392" s="66">
        <v>50000202</v>
      </c>
      <c r="J392" s="64" t="s">
        <v>0</v>
      </c>
      <c r="K392" s="64" t="s">
        <v>120</v>
      </c>
      <c r="L392" s="64" t="s">
        <v>121</v>
      </c>
      <c r="M392" s="64" t="s">
        <v>122</v>
      </c>
      <c r="N392" s="64" t="s">
        <v>24</v>
      </c>
      <c r="O392" s="64" t="s">
        <v>25</v>
      </c>
      <c r="P392" s="64" t="s">
        <v>120</v>
      </c>
      <c r="Q392" s="64" t="s">
        <v>744</v>
      </c>
      <c r="R392" s="64" t="s">
        <v>745</v>
      </c>
      <c r="S392" s="64" t="s">
        <v>746</v>
      </c>
      <c r="T392" s="64" t="s">
        <v>745</v>
      </c>
      <c r="U392" s="64" t="s">
        <v>747</v>
      </c>
      <c r="V392" s="64" t="s">
        <v>748</v>
      </c>
      <c r="W392" s="64" t="s">
        <v>749</v>
      </c>
      <c r="X392" s="64" t="s">
        <v>132</v>
      </c>
    </row>
    <row r="393" spans="1:24">
      <c r="A393" s="64" t="s">
        <v>350</v>
      </c>
      <c r="B393" s="64" t="s">
        <v>351</v>
      </c>
      <c r="C393" s="64" t="s">
        <v>375</v>
      </c>
      <c r="D393" s="65">
        <v>3196.81</v>
      </c>
      <c r="E393" s="64" t="s">
        <v>118</v>
      </c>
      <c r="F393" s="66">
        <v>202107</v>
      </c>
      <c r="G393" s="67">
        <v>44405</v>
      </c>
      <c r="H393" s="64" t="s">
        <v>125</v>
      </c>
      <c r="I393" s="66">
        <v>50000202</v>
      </c>
      <c r="J393" s="64" t="s">
        <v>0</v>
      </c>
      <c r="K393" s="64" t="s">
        <v>120</v>
      </c>
      <c r="L393" s="64" t="s">
        <v>121</v>
      </c>
      <c r="M393" s="64" t="s">
        <v>122</v>
      </c>
      <c r="N393" s="64" t="s">
        <v>28</v>
      </c>
      <c r="O393" s="64" t="s">
        <v>29</v>
      </c>
      <c r="P393" s="64" t="s">
        <v>120</v>
      </c>
      <c r="Q393" s="64" t="s">
        <v>744</v>
      </c>
      <c r="R393" s="64" t="s">
        <v>745</v>
      </c>
      <c r="S393" s="64" t="s">
        <v>746</v>
      </c>
      <c r="T393" s="64" t="s">
        <v>745</v>
      </c>
      <c r="U393" s="64" t="s">
        <v>747</v>
      </c>
      <c r="V393" s="64" t="s">
        <v>748</v>
      </c>
      <c r="W393" s="64" t="s">
        <v>749</v>
      </c>
      <c r="X393" s="64" t="s">
        <v>132</v>
      </c>
    </row>
    <row r="394" spans="1:24">
      <c r="A394" s="64" t="s">
        <v>350</v>
      </c>
      <c r="B394" s="64" t="s">
        <v>351</v>
      </c>
      <c r="C394" s="64" t="s">
        <v>376</v>
      </c>
      <c r="D394" s="65">
        <v>4403.1000000000004</v>
      </c>
      <c r="E394" s="64" t="s">
        <v>118</v>
      </c>
      <c r="F394" s="66">
        <v>202107</v>
      </c>
      <c r="G394" s="67">
        <v>44405</v>
      </c>
      <c r="H394" s="64" t="s">
        <v>125</v>
      </c>
      <c r="I394" s="66">
        <v>50000202</v>
      </c>
      <c r="J394" s="64" t="s">
        <v>0</v>
      </c>
      <c r="K394" s="64" t="s">
        <v>120</v>
      </c>
      <c r="L394" s="64" t="s">
        <v>121</v>
      </c>
      <c r="M394" s="64" t="s">
        <v>122</v>
      </c>
      <c r="N394" s="64" t="s">
        <v>20</v>
      </c>
      <c r="O394" s="64" t="s">
        <v>21</v>
      </c>
      <c r="P394" s="64" t="s">
        <v>120</v>
      </c>
      <c r="Q394" s="64" t="s">
        <v>744</v>
      </c>
      <c r="R394" s="64" t="s">
        <v>745</v>
      </c>
      <c r="S394" s="64" t="s">
        <v>746</v>
      </c>
      <c r="T394" s="64" t="s">
        <v>745</v>
      </c>
      <c r="U394" s="64" t="s">
        <v>747</v>
      </c>
      <c r="V394" s="64" t="s">
        <v>748</v>
      </c>
      <c r="W394" s="64" t="s">
        <v>749</v>
      </c>
      <c r="X394" s="64" t="s">
        <v>132</v>
      </c>
    </row>
    <row r="395" spans="1:24">
      <c r="A395" s="64" t="s">
        <v>350</v>
      </c>
      <c r="B395" s="64" t="s">
        <v>351</v>
      </c>
      <c r="C395" s="64" t="s">
        <v>377</v>
      </c>
      <c r="D395" s="65">
        <v>5476.2</v>
      </c>
      <c r="E395" s="64" t="s">
        <v>118</v>
      </c>
      <c r="F395" s="66">
        <v>202107</v>
      </c>
      <c r="G395" s="67">
        <v>44405</v>
      </c>
      <c r="H395" s="64" t="s">
        <v>125</v>
      </c>
      <c r="I395" s="66">
        <v>50000202</v>
      </c>
      <c r="J395" s="64" t="s">
        <v>0</v>
      </c>
      <c r="K395" s="64" t="s">
        <v>120</v>
      </c>
      <c r="L395" s="64" t="s">
        <v>121</v>
      </c>
      <c r="M395" s="64" t="s">
        <v>122</v>
      </c>
      <c r="N395" s="64" t="s">
        <v>28</v>
      </c>
      <c r="O395" s="64" t="s">
        <v>29</v>
      </c>
      <c r="P395" s="64" t="s">
        <v>120</v>
      </c>
      <c r="Q395" s="64" t="s">
        <v>744</v>
      </c>
      <c r="R395" s="64" t="s">
        <v>745</v>
      </c>
      <c r="S395" s="64" t="s">
        <v>746</v>
      </c>
      <c r="T395" s="64" t="s">
        <v>745</v>
      </c>
      <c r="U395" s="64" t="s">
        <v>747</v>
      </c>
      <c r="V395" s="64" t="s">
        <v>748</v>
      </c>
      <c r="W395" s="64" t="s">
        <v>749</v>
      </c>
      <c r="X395" s="64" t="s">
        <v>132</v>
      </c>
    </row>
    <row r="396" spans="1:24">
      <c r="A396" s="64" t="s">
        <v>350</v>
      </c>
      <c r="B396" s="64" t="s">
        <v>351</v>
      </c>
      <c r="C396" s="64" t="s">
        <v>378</v>
      </c>
      <c r="D396" s="65">
        <v>8560</v>
      </c>
      <c r="E396" s="64" t="s">
        <v>118</v>
      </c>
      <c r="F396" s="66">
        <v>202107</v>
      </c>
      <c r="G396" s="67">
        <v>44405</v>
      </c>
      <c r="H396" s="64" t="s">
        <v>125</v>
      </c>
      <c r="I396" s="66">
        <v>50000202</v>
      </c>
      <c r="J396" s="64" t="s">
        <v>0</v>
      </c>
      <c r="K396" s="64" t="s">
        <v>120</v>
      </c>
      <c r="L396" s="64" t="s">
        <v>121</v>
      </c>
      <c r="M396" s="64" t="s">
        <v>122</v>
      </c>
      <c r="N396" s="64" t="s">
        <v>357</v>
      </c>
      <c r="O396" s="64" t="s">
        <v>358</v>
      </c>
      <c r="P396" s="64" t="s">
        <v>120</v>
      </c>
      <c r="Q396" s="64" t="s">
        <v>744</v>
      </c>
      <c r="R396" s="64" t="s">
        <v>745</v>
      </c>
      <c r="S396" s="64" t="s">
        <v>746</v>
      </c>
      <c r="T396" s="64" t="s">
        <v>745</v>
      </c>
      <c r="U396" s="64" t="s">
        <v>747</v>
      </c>
      <c r="V396" s="64" t="s">
        <v>748</v>
      </c>
      <c r="W396" s="64" t="s">
        <v>749</v>
      </c>
      <c r="X396" s="64" t="s">
        <v>132</v>
      </c>
    </row>
    <row r="397" spans="1:24">
      <c r="A397" s="64" t="s">
        <v>350</v>
      </c>
      <c r="B397" s="64" t="s">
        <v>351</v>
      </c>
      <c r="C397" s="64" t="s">
        <v>379</v>
      </c>
      <c r="D397" s="65">
        <v>11481.2</v>
      </c>
      <c r="E397" s="64" t="s">
        <v>118</v>
      </c>
      <c r="F397" s="66">
        <v>202107</v>
      </c>
      <c r="G397" s="67">
        <v>44405</v>
      </c>
      <c r="H397" s="64" t="s">
        <v>125</v>
      </c>
      <c r="I397" s="66">
        <v>50000202</v>
      </c>
      <c r="J397" s="64" t="s">
        <v>0</v>
      </c>
      <c r="K397" s="64" t="s">
        <v>120</v>
      </c>
      <c r="L397" s="64" t="s">
        <v>121</v>
      </c>
      <c r="M397" s="64" t="s">
        <v>122</v>
      </c>
      <c r="N397" s="64" t="s">
        <v>26</v>
      </c>
      <c r="O397" s="64" t="s">
        <v>354</v>
      </c>
      <c r="P397" s="64" t="s">
        <v>120</v>
      </c>
      <c r="Q397" s="64" t="s">
        <v>744</v>
      </c>
      <c r="R397" s="64" t="s">
        <v>745</v>
      </c>
      <c r="S397" s="64" t="s">
        <v>746</v>
      </c>
      <c r="T397" s="64" t="s">
        <v>745</v>
      </c>
      <c r="U397" s="64" t="s">
        <v>747</v>
      </c>
      <c r="V397" s="64" t="s">
        <v>748</v>
      </c>
      <c r="W397" s="64" t="s">
        <v>749</v>
      </c>
      <c r="X397" s="64" t="s">
        <v>132</v>
      </c>
    </row>
    <row r="398" spans="1:24">
      <c r="A398" s="64" t="s">
        <v>350</v>
      </c>
      <c r="B398" s="64" t="s">
        <v>351</v>
      </c>
      <c r="C398" s="64" t="s">
        <v>380</v>
      </c>
      <c r="D398" s="65">
        <v>48923.1</v>
      </c>
      <c r="E398" s="64" t="s">
        <v>118</v>
      </c>
      <c r="F398" s="66">
        <v>202107</v>
      </c>
      <c r="G398" s="67">
        <v>44405</v>
      </c>
      <c r="H398" s="64" t="s">
        <v>125</v>
      </c>
      <c r="I398" s="66">
        <v>50000202</v>
      </c>
      <c r="J398" s="64" t="s">
        <v>0</v>
      </c>
      <c r="K398" s="64" t="s">
        <v>120</v>
      </c>
      <c r="L398" s="64" t="s">
        <v>121</v>
      </c>
      <c r="M398" s="64" t="s">
        <v>122</v>
      </c>
      <c r="N398" s="64" t="s">
        <v>339</v>
      </c>
      <c r="O398" s="64" t="s">
        <v>340</v>
      </c>
      <c r="P398" s="64" t="s">
        <v>120</v>
      </c>
      <c r="Q398" s="64" t="s">
        <v>744</v>
      </c>
      <c r="R398" s="64" t="s">
        <v>745</v>
      </c>
      <c r="S398" s="64" t="s">
        <v>746</v>
      </c>
      <c r="T398" s="64" t="s">
        <v>745</v>
      </c>
      <c r="U398" s="64" t="s">
        <v>747</v>
      </c>
      <c r="V398" s="64" t="s">
        <v>748</v>
      </c>
      <c r="W398" s="64" t="s">
        <v>749</v>
      </c>
      <c r="X398" s="64" t="s">
        <v>132</v>
      </c>
    </row>
    <row r="399" spans="1:24">
      <c r="A399" s="64" t="s">
        <v>350</v>
      </c>
      <c r="B399" s="64" t="s">
        <v>351</v>
      </c>
      <c r="C399" s="64" t="s">
        <v>380</v>
      </c>
      <c r="D399" s="65">
        <v>-48923.1</v>
      </c>
      <c r="E399" s="64" t="s">
        <v>118</v>
      </c>
      <c r="F399" s="66">
        <v>202107</v>
      </c>
      <c r="G399" s="67">
        <v>44405</v>
      </c>
      <c r="H399" s="64" t="s">
        <v>125</v>
      </c>
      <c r="I399" s="66">
        <v>50000235</v>
      </c>
      <c r="J399" s="64" t="s">
        <v>0</v>
      </c>
      <c r="K399" s="64" t="s">
        <v>120</v>
      </c>
      <c r="L399" s="64" t="s">
        <v>121</v>
      </c>
      <c r="M399" s="64" t="s">
        <v>122</v>
      </c>
      <c r="N399" s="64" t="s">
        <v>339</v>
      </c>
      <c r="O399" s="64" t="s">
        <v>340</v>
      </c>
      <c r="P399" s="64" t="s">
        <v>120</v>
      </c>
      <c r="Q399" s="64" t="s">
        <v>744</v>
      </c>
      <c r="R399" s="64" t="s">
        <v>745</v>
      </c>
      <c r="S399" s="64" t="s">
        <v>746</v>
      </c>
      <c r="T399" s="64" t="s">
        <v>745</v>
      </c>
      <c r="U399" s="64" t="s">
        <v>747</v>
      </c>
      <c r="V399" s="64" t="s">
        <v>748</v>
      </c>
      <c r="W399" s="64" t="s">
        <v>749</v>
      </c>
      <c r="X399" s="64" t="s">
        <v>132</v>
      </c>
    </row>
    <row r="400" spans="1:24">
      <c r="A400" s="64" t="s">
        <v>350</v>
      </c>
      <c r="B400" s="64" t="s">
        <v>351</v>
      </c>
      <c r="C400" s="64" t="s">
        <v>379</v>
      </c>
      <c r="D400" s="65">
        <v>-11481.2</v>
      </c>
      <c r="E400" s="64" t="s">
        <v>118</v>
      </c>
      <c r="F400" s="66">
        <v>202107</v>
      </c>
      <c r="G400" s="67">
        <v>44405</v>
      </c>
      <c r="H400" s="64" t="s">
        <v>125</v>
      </c>
      <c r="I400" s="66">
        <v>50000235</v>
      </c>
      <c r="J400" s="64" t="s">
        <v>0</v>
      </c>
      <c r="K400" s="64" t="s">
        <v>120</v>
      </c>
      <c r="L400" s="64" t="s">
        <v>121</v>
      </c>
      <c r="M400" s="64" t="s">
        <v>122</v>
      </c>
      <c r="N400" s="64" t="s">
        <v>26</v>
      </c>
      <c r="O400" s="64" t="s">
        <v>354</v>
      </c>
      <c r="P400" s="64" t="s">
        <v>120</v>
      </c>
      <c r="Q400" s="64" t="s">
        <v>744</v>
      </c>
      <c r="R400" s="64" t="s">
        <v>745</v>
      </c>
      <c r="S400" s="64" t="s">
        <v>746</v>
      </c>
      <c r="T400" s="64" t="s">
        <v>745</v>
      </c>
      <c r="U400" s="64" t="s">
        <v>747</v>
      </c>
      <c r="V400" s="64" t="s">
        <v>748</v>
      </c>
      <c r="W400" s="64" t="s">
        <v>749</v>
      </c>
      <c r="X400" s="64" t="s">
        <v>132</v>
      </c>
    </row>
    <row r="401" spans="1:24">
      <c r="A401" s="64" t="s">
        <v>350</v>
      </c>
      <c r="B401" s="64" t="s">
        <v>351</v>
      </c>
      <c r="C401" s="64" t="s">
        <v>378</v>
      </c>
      <c r="D401" s="65">
        <v>-8560</v>
      </c>
      <c r="E401" s="64" t="s">
        <v>118</v>
      </c>
      <c r="F401" s="66">
        <v>202107</v>
      </c>
      <c r="G401" s="67">
        <v>44405</v>
      </c>
      <c r="H401" s="64" t="s">
        <v>125</v>
      </c>
      <c r="I401" s="66">
        <v>50000235</v>
      </c>
      <c r="J401" s="64" t="s">
        <v>0</v>
      </c>
      <c r="K401" s="64" t="s">
        <v>120</v>
      </c>
      <c r="L401" s="64" t="s">
        <v>121</v>
      </c>
      <c r="M401" s="64" t="s">
        <v>122</v>
      </c>
      <c r="N401" s="64" t="s">
        <v>357</v>
      </c>
      <c r="O401" s="64" t="s">
        <v>358</v>
      </c>
      <c r="P401" s="64" t="s">
        <v>120</v>
      </c>
      <c r="Q401" s="64" t="s">
        <v>744</v>
      </c>
      <c r="R401" s="64" t="s">
        <v>745</v>
      </c>
      <c r="S401" s="64" t="s">
        <v>746</v>
      </c>
      <c r="T401" s="64" t="s">
        <v>745</v>
      </c>
      <c r="U401" s="64" t="s">
        <v>747</v>
      </c>
      <c r="V401" s="64" t="s">
        <v>748</v>
      </c>
      <c r="W401" s="64" t="s">
        <v>749</v>
      </c>
      <c r="X401" s="64" t="s">
        <v>132</v>
      </c>
    </row>
    <row r="402" spans="1:24">
      <c r="A402" s="64" t="s">
        <v>350</v>
      </c>
      <c r="B402" s="64" t="s">
        <v>351</v>
      </c>
      <c r="C402" s="64" t="s">
        <v>377</v>
      </c>
      <c r="D402" s="65">
        <v>-5476.2</v>
      </c>
      <c r="E402" s="64" t="s">
        <v>118</v>
      </c>
      <c r="F402" s="66">
        <v>202107</v>
      </c>
      <c r="G402" s="67">
        <v>44405</v>
      </c>
      <c r="H402" s="64" t="s">
        <v>125</v>
      </c>
      <c r="I402" s="66">
        <v>50000235</v>
      </c>
      <c r="J402" s="64" t="s">
        <v>0</v>
      </c>
      <c r="K402" s="64" t="s">
        <v>120</v>
      </c>
      <c r="L402" s="64" t="s">
        <v>121</v>
      </c>
      <c r="M402" s="64" t="s">
        <v>122</v>
      </c>
      <c r="N402" s="64" t="s">
        <v>28</v>
      </c>
      <c r="O402" s="64" t="s">
        <v>29</v>
      </c>
      <c r="P402" s="64" t="s">
        <v>120</v>
      </c>
      <c r="Q402" s="64" t="s">
        <v>744</v>
      </c>
      <c r="R402" s="64" t="s">
        <v>745</v>
      </c>
      <c r="S402" s="64" t="s">
        <v>746</v>
      </c>
      <c r="T402" s="64" t="s">
        <v>745</v>
      </c>
      <c r="U402" s="64" t="s">
        <v>747</v>
      </c>
      <c r="V402" s="64" t="s">
        <v>748</v>
      </c>
      <c r="W402" s="64" t="s">
        <v>749</v>
      </c>
      <c r="X402" s="64" t="s">
        <v>132</v>
      </c>
    </row>
    <row r="403" spans="1:24">
      <c r="A403" s="64" t="s">
        <v>350</v>
      </c>
      <c r="B403" s="64" t="s">
        <v>351</v>
      </c>
      <c r="C403" s="64" t="s">
        <v>376</v>
      </c>
      <c r="D403" s="65">
        <v>-4403.1000000000004</v>
      </c>
      <c r="E403" s="64" t="s">
        <v>118</v>
      </c>
      <c r="F403" s="66">
        <v>202107</v>
      </c>
      <c r="G403" s="67">
        <v>44405</v>
      </c>
      <c r="H403" s="64" t="s">
        <v>125</v>
      </c>
      <c r="I403" s="66">
        <v>50000235</v>
      </c>
      <c r="J403" s="64" t="s">
        <v>0</v>
      </c>
      <c r="K403" s="64" t="s">
        <v>120</v>
      </c>
      <c r="L403" s="64" t="s">
        <v>121</v>
      </c>
      <c r="M403" s="64" t="s">
        <v>122</v>
      </c>
      <c r="N403" s="64" t="s">
        <v>20</v>
      </c>
      <c r="O403" s="64" t="s">
        <v>21</v>
      </c>
      <c r="P403" s="64" t="s">
        <v>120</v>
      </c>
      <c r="Q403" s="64" t="s">
        <v>744</v>
      </c>
      <c r="R403" s="64" t="s">
        <v>745</v>
      </c>
      <c r="S403" s="64" t="s">
        <v>746</v>
      </c>
      <c r="T403" s="64" t="s">
        <v>745</v>
      </c>
      <c r="U403" s="64" t="s">
        <v>747</v>
      </c>
      <c r="V403" s="64" t="s">
        <v>748</v>
      </c>
      <c r="W403" s="64" t="s">
        <v>749</v>
      </c>
      <c r="X403" s="64" t="s">
        <v>132</v>
      </c>
    </row>
    <row r="404" spans="1:24">
      <c r="A404" s="64" t="s">
        <v>350</v>
      </c>
      <c r="B404" s="64" t="s">
        <v>351</v>
      </c>
      <c r="C404" s="64" t="s">
        <v>375</v>
      </c>
      <c r="D404" s="65">
        <v>-3196.81</v>
      </c>
      <c r="E404" s="64" t="s">
        <v>118</v>
      </c>
      <c r="F404" s="66">
        <v>202107</v>
      </c>
      <c r="G404" s="67">
        <v>44405</v>
      </c>
      <c r="H404" s="64" t="s">
        <v>125</v>
      </c>
      <c r="I404" s="66">
        <v>50000235</v>
      </c>
      <c r="J404" s="64" t="s">
        <v>0</v>
      </c>
      <c r="K404" s="64" t="s">
        <v>120</v>
      </c>
      <c r="L404" s="64" t="s">
        <v>121</v>
      </c>
      <c r="M404" s="64" t="s">
        <v>122</v>
      </c>
      <c r="N404" s="64" t="s">
        <v>28</v>
      </c>
      <c r="O404" s="64" t="s">
        <v>29</v>
      </c>
      <c r="P404" s="64" t="s">
        <v>120</v>
      </c>
      <c r="Q404" s="64" t="s">
        <v>744</v>
      </c>
      <c r="R404" s="64" t="s">
        <v>745</v>
      </c>
      <c r="S404" s="64" t="s">
        <v>746</v>
      </c>
      <c r="T404" s="64" t="s">
        <v>745</v>
      </c>
      <c r="U404" s="64" t="s">
        <v>747</v>
      </c>
      <c r="V404" s="64" t="s">
        <v>748</v>
      </c>
      <c r="W404" s="64" t="s">
        <v>749</v>
      </c>
      <c r="X404" s="64" t="s">
        <v>132</v>
      </c>
    </row>
    <row r="405" spans="1:24">
      <c r="A405" s="64" t="s">
        <v>350</v>
      </c>
      <c r="B405" s="64" t="s">
        <v>351</v>
      </c>
      <c r="C405" s="64" t="s">
        <v>374</v>
      </c>
      <c r="D405" s="65">
        <v>-3184.18</v>
      </c>
      <c r="E405" s="64" t="s">
        <v>118</v>
      </c>
      <c r="F405" s="66">
        <v>202107</v>
      </c>
      <c r="G405" s="67">
        <v>44405</v>
      </c>
      <c r="H405" s="64" t="s">
        <v>125</v>
      </c>
      <c r="I405" s="66">
        <v>50000235</v>
      </c>
      <c r="J405" s="64" t="s">
        <v>0</v>
      </c>
      <c r="K405" s="64" t="s">
        <v>120</v>
      </c>
      <c r="L405" s="64" t="s">
        <v>121</v>
      </c>
      <c r="M405" s="64" t="s">
        <v>122</v>
      </c>
      <c r="N405" s="64" t="s">
        <v>24</v>
      </c>
      <c r="O405" s="64" t="s">
        <v>25</v>
      </c>
      <c r="P405" s="64" t="s">
        <v>120</v>
      </c>
      <c r="Q405" s="64" t="s">
        <v>744</v>
      </c>
      <c r="R405" s="64" t="s">
        <v>745</v>
      </c>
      <c r="S405" s="64" t="s">
        <v>746</v>
      </c>
      <c r="T405" s="64" t="s">
        <v>745</v>
      </c>
      <c r="U405" s="64" t="s">
        <v>747</v>
      </c>
      <c r="V405" s="64" t="s">
        <v>748</v>
      </c>
      <c r="W405" s="64" t="s">
        <v>749</v>
      </c>
      <c r="X405" s="64" t="s">
        <v>132</v>
      </c>
    </row>
    <row r="406" spans="1:24">
      <c r="A406" s="64" t="s">
        <v>350</v>
      </c>
      <c r="B406" s="64" t="s">
        <v>351</v>
      </c>
      <c r="C406" s="64" t="s">
        <v>373</v>
      </c>
      <c r="D406" s="65">
        <v>-2848.1</v>
      </c>
      <c r="E406" s="64" t="s">
        <v>118</v>
      </c>
      <c r="F406" s="66">
        <v>202107</v>
      </c>
      <c r="G406" s="67">
        <v>44405</v>
      </c>
      <c r="H406" s="64" t="s">
        <v>125</v>
      </c>
      <c r="I406" s="66">
        <v>50000235</v>
      </c>
      <c r="J406" s="64" t="s">
        <v>0</v>
      </c>
      <c r="K406" s="64" t="s">
        <v>120</v>
      </c>
      <c r="L406" s="64" t="s">
        <v>121</v>
      </c>
      <c r="M406" s="64" t="s">
        <v>122</v>
      </c>
      <c r="N406" s="64" t="s">
        <v>10</v>
      </c>
      <c r="O406" s="64" t="s">
        <v>11</v>
      </c>
      <c r="P406" s="64" t="s">
        <v>120</v>
      </c>
      <c r="Q406" s="64" t="s">
        <v>744</v>
      </c>
      <c r="R406" s="64" t="s">
        <v>745</v>
      </c>
      <c r="S406" s="64" t="s">
        <v>746</v>
      </c>
      <c r="T406" s="64" t="s">
        <v>745</v>
      </c>
      <c r="U406" s="64" t="s">
        <v>747</v>
      </c>
      <c r="V406" s="64" t="s">
        <v>748</v>
      </c>
      <c r="W406" s="64" t="s">
        <v>749</v>
      </c>
      <c r="X406" s="64" t="s">
        <v>132</v>
      </c>
    </row>
    <row r="407" spans="1:24">
      <c r="A407" s="64" t="s">
        <v>350</v>
      </c>
      <c r="B407" s="64" t="s">
        <v>351</v>
      </c>
      <c r="C407" s="64" t="s">
        <v>371</v>
      </c>
      <c r="D407" s="65">
        <v>-2738.1</v>
      </c>
      <c r="E407" s="64" t="s">
        <v>118</v>
      </c>
      <c r="F407" s="66">
        <v>202107</v>
      </c>
      <c r="G407" s="67">
        <v>44405</v>
      </c>
      <c r="H407" s="64" t="s">
        <v>125</v>
      </c>
      <c r="I407" s="66">
        <v>50000235</v>
      </c>
      <c r="J407" s="64" t="s">
        <v>0</v>
      </c>
      <c r="K407" s="64" t="s">
        <v>120</v>
      </c>
      <c r="L407" s="64" t="s">
        <v>121</v>
      </c>
      <c r="M407" s="64" t="s">
        <v>122</v>
      </c>
      <c r="N407" s="64" t="s">
        <v>22</v>
      </c>
      <c r="O407" s="64" t="s">
        <v>23</v>
      </c>
      <c r="P407" s="64" t="s">
        <v>120</v>
      </c>
      <c r="Q407" s="64" t="s">
        <v>744</v>
      </c>
      <c r="R407" s="64" t="s">
        <v>745</v>
      </c>
      <c r="S407" s="64" t="s">
        <v>746</v>
      </c>
      <c r="T407" s="64" t="s">
        <v>745</v>
      </c>
      <c r="U407" s="64" t="s">
        <v>747</v>
      </c>
      <c r="V407" s="64" t="s">
        <v>748</v>
      </c>
      <c r="W407" s="64" t="s">
        <v>749</v>
      </c>
      <c r="X407" s="64" t="s">
        <v>132</v>
      </c>
    </row>
    <row r="408" spans="1:24">
      <c r="A408" s="64" t="s">
        <v>350</v>
      </c>
      <c r="B408" s="64" t="s">
        <v>351</v>
      </c>
      <c r="C408" s="64" t="s">
        <v>372</v>
      </c>
      <c r="D408" s="65">
        <v>-2738.1</v>
      </c>
      <c r="E408" s="64" t="s">
        <v>118</v>
      </c>
      <c r="F408" s="66">
        <v>202107</v>
      </c>
      <c r="G408" s="67">
        <v>44405</v>
      </c>
      <c r="H408" s="64" t="s">
        <v>125</v>
      </c>
      <c r="I408" s="66">
        <v>50000235</v>
      </c>
      <c r="J408" s="64" t="s">
        <v>0</v>
      </c>
      <c r="K408" s="64" t="s">
        <v>120</v>
      </c>
      <c r="L408" s="64" t="s">
        <v>121</v>
      </c>
      <c r="M408" s="64" t="s">
        <v>122</v>
      </c>
      <c r="N408" s="64" t="s">
        <v>20</v>
      </c>
      <c r="O408" s="64" t="s">
        <v>21</v>
      </c>
      <c r="P408" s="64" t="s">
        <v>120</v>
      </c>
      <c r="Q408" s="64" t="s">
        <v>744</v>
      </c>
      <c r="R408" s="64" t="s">
        <v>745</v>
      </c>
      <c r="S408" s="64" t="s">
        <v>746</v>
      </c>
      <c r="T408" s="64" t="s">
        <v>745</v>
      </c>
      <c r="U408" s="64" t="s">
        <v>747</v>
      </c>
      <c r="V408" s="64" t="s">
        <v>748</v>
      </c>
      <c r="W408" s="64" t="s">
        <v>749</v>
      </c>
      <c r="X408" s="64" t="s">
        <v>132</v>
      </c>
    </row>
    <row r="409" spans="1:24">
      <c r="A409" s="64" t="s">
        <v>350</v>
      </c>
      <c r="B409" s="64" t="s">
        <v>351</v>
      </c>
      <c r="C409" s="64" t="s">
        <v>370</v>
      </c>
      <c r="D409" s="65">
        <v>-1995.3</v>
      </c>
      <c r="E409" s="64" t="s">
        <v>118</v>
      </c>
      <c r="F409" s="66">
        <v>202107</v>
      </c>
      <c r="G409" s="67">
        <v>44405</v>
      </c>
      <c r="H409" s="64" t="s">
        <v>125</v>
      </c>
      <c r="I409" s="66">
        <v>50000235</v>
      </c>
      <c r="J409" s="64" t="s">
        <v>0</v>
      </c>
      <c r="K409" s="64" t="s">
        <v>120</v>
      </c>
      <c r="L409" s="64" t="s">
        <v>121</v>
      </c>
      <c r="M409" s="64" t="s">
        <v>122</v>
      </c>
      <c r="N409" s="64" t="s">
        <v>36</v>
      </c>
      <c r="O409" s="64" t="s">
        <v>37</v>
      </c>
      <c r="P409" s="64" t="s">
        <v>120</v>
      </c>
      <c r="Q409" s="64" t="s">
        <v>744</v>
      </c>
      <c r="R409" s="64" t="s">
        <v>745</v>
      </c>
      <c r="S409" s="64" t="s">
        <v>746</v>
      </c>
      <c r="T409" s="64" t="s">
        <v>745</v>
      </c>
      <c r="U409" s="64" t="s">
        <v>747</v>
      </c>
      <c r="V409" s="64" t="s">
        <v>748</v>
      </c>
      <c r="W409" s="64" t="s">
        <v>749</v>
      </c>
      <c r="X409" s="64" t="s">
        <v>132</v>
      </c>
    </row>
    <row r="410" spans="1:24">
      <c r="A410" s="64" t="s">
        <v>350</v>
      </c>
      <c r="B410" s="64" t="s">
        <v>351</v>
      </c>
      <c r="C410" s="64" t="s">
        <v>369</v>
      </c>
      <c r="D410" s="65">
        <v>-1200.01</v>
      </c>
      <c r="E410" s="64" t="s">
        <v>118</v>
      </c>
      <c r="F410" s="66">
        <v>202107</v>
      </c>
      <c r="G410" s="67">
        <v>44405</v>
      </c>
      <c r="H410" s="64" t="s">
        <v>125</v>
      </c>
      <c r="I410" s="66">
        <v>50000235</v>
      </c>
      <c r="J410" s="64" t="s">
        <v>0</v>
      </c>
      <c r="K410" s="64" t="s">
        <v>120</v>
      </c>
      <c r="L410" s="64" t="s">
        <v>121</v>
      </c>
      <c r="M410" s="64" t="s">
        <v>122</v>
      </c>
      <c r="N410" s="64" t="s">
        <v>130</v>
      </c>
      <c r="O410" s="64" t="s">
        <v>131</v>
      </c>
      <c r="P410" s="64" t="s">
        <v>120</v>
      </c>
      <c r="Q410" s="64" t="s">
        <v>744</v>
      </c>
      <c r="R410" s="64" t="s">
        <v>745</v>
      </c>
      <c r="S410" s="64" t="s">
        <v>746</v>
      </c>
      <c r="T410" s="64" t="s">
        <v>745</v>
      </c>
      <c r="U410" s="64" t="s">
        <v>747</v>
      </c>
      <c r="V410" s="64" t="s">
        <v>748</v>
      </c>
      <c r="W410" s="64" t="s">
        <v>749</v>
      </c>
      <c r="X410" s="64" t="s">
        <v>132</v>
      </c>
    </row>
    <row r="411" spans="1:24">
      <c r="A411" s="64" t="s">
        <v>350</v>
      </c>
      <c r="B411" s="64" t="s">
        <v>351</v>
      </c>
      <c r="C411" s="64" t="s">
        <v>367</v>
      </c>
      <c r="D411" s="65">
        <v>-873.73</v>
      </c>
      <c r="E411" s="64" t="s">
        <v>118</v>
      </c>
      <c r="F411" s="66">
        <v>202107</v>
      </c>
      <c r="G411" s="67">
        <v>44405</v>
      </c>
      <c r="H411" s="64" t="s">
        <v>125</v>
      </c>
      <c r="I411" s="66">
        <v>50000235</v>
      </c>
      <c r="J411" s="64" t="s">
        <v>0</v>
      </c>
      <c r="K411" s="64" t="s">
        <v>120</v>
      </c>
      <c r="L411" s="64" t="s">
        <v>121</v>
      </c>
      <c r="M411" s="64" t="s">
        <v>122</v>
      </c>
      <c r="N411" s="64" t="s">
        <v>30</v>
      </c>
      <c r="O411" s="64" t="s">
        <v>368</v>
      </c>
      <c r="P411" s="64" t="s">
        <v>120</v>
      </c>
      <c r="Q411" s="64" t="s">
        <v>744</v>
      </c>
      <c r="R411" s="64" t="s">
        <v>745</v>
      </c>
      <c r="S411" s="64" t="s">
        <v>746</v>
      </c>
      <c r="T411" s="64" t="s">
        <v>745</v>
      </c>
      <c r="U411" s="64" t="s">
        <v>747</v>
      </c>
      <c r="V411" s="64" t="s">
        <v>748</v>
      </c>
      <c r="W411" s="64" t="s">
        <v>749</v>
      </c>
      <c r="X411" s="64" t="s">
        <v>132</v>
      </c>
    </row>
    <row r="412" spans="1:24">
      <c r="A412" s="64" t="s">
        <v>350</v>
      </c>
      <c r="B412" s="64" t="s">
        <v>351</v>
      </c>
      <c r="C412" s="64" t="s">
        <v>365</v>
      </c>
      <c r="D412" s="65">
        <v>-688.06</v>
      </c>
      <c r="E412" s="64" t="s">
        <v>118</v>
      </c>
      <c r="F412" s="66">
        <v>202107</v>
      </c>
      <c r="G412" s="67">
        <v>44405</v>
      </c>
      <c r="H412" s="64" t="s">
        <v>125</v>
      </c>
      <c r="I412" s="66">
        <v>50000235</v>
      </c>
      <c r="J412" s="64" t="s">
        <v>0</v>
      </c>
      <c r="K412" s="64" t="s">
        <v>120</v>
      </c>
      <c r="L412" s="64" t="s">
        <v>121</v>
      </c>
      <c r="M412" s="64" t="s">
        <v>122</v>
      </c>
      <c r="N412" s="64" t="s">
        <v>32</v>
      </c>
      <c r="O412" s="64" t="s">
        <v>366</v>
      </c>
      <c r="P412" s="64" t="s">
        <v>120</v>
      </c>
      <c r="Q412" s="64" t="s">
        <v>744</v>
      </c>
      <c r="R412" s="64" t="s">
        <v>745</v>
      </c>
      <c r="S412" s="64" t="s">
        <v>746</v>
      </c>
      <c r="T412" s="64" t="s">
        <v>745</v>
      </c>
      <c r="U412" s="64" t="s">
        <v>747</v>
      </c>
      <c r="V412" s="64" t="s">
        <v>748</v>
      </c>
      <c r="W412" s="64" t="s">
        <v>749</v>
      </c>
      <c r="X412" s="64" t="s">
        <v>132</v>
      </c>
    </row>
    <row r="413" spans="1:24">
      <c r="A413" s="64" t="s">
        <v>350</v>
      </c>
      <c r="B413" s="64" t="s">
        <v>351</v>
      </c>
      <c r="C413" s="64" t="s">
        <v>363</v>
      </c>
      <c r="D413" s="65">
        <v>-592.16999999999996</v>
      </c>
      <c r="E413" s="64" t="s">
        <v>118</v>
      </c>
      <c r="F413" s="66">
        <v>202107</v>
      </c>
      <c r="G413" s="67">
        <v>44405</v>
      </c>
      <c r="H413" s="64" t="s">
        <v>125</v>
      </c>
      <c r="I413" s="66">
        <v>50000235</v>
      </c>
      <c r="J413" s="64" t="s">
        <v>0</v>
      </c>
      <c r="K413" s="64" t="s">
        <v>120</v>
      </c>
      <c r="L413" s="64" t="s">
        <v>121</v>
      </c>
      <c r="M413" s="64" t="s">
        <v>122</v>
      </c>
      <c r="N413" s="64" t="s">
        <v>40</v>
      </c>
      <c r="O413" s="64" t="s">
        <v>364</v>
      </c>
      <c r="P413" s="64" t="s">
        <v>120</v>
      </c>
      <c r="Q413" s="64" t="s">
        <v>744</v>
      </c>
      <c r="R413" s="64" t="s">
        <v>745</v>
      </c>
      <c r="S413" s="64" t="s">
        <v>746</v>
      </c>
      <c r="T413" s="64" t="s">
        <v>745</v>
      </c>
      <c r="U413" s="64" t="s">
        <v>747</v>
      </c>
      <c r="V413" s="64" t="s">
        <v>748</v>
      </c>
      <c r="W413" s="64" t="s">
        <v>749</v>
      </c>
      <c r="X413" s="64" t="s">
        <v>132</v>
      </c>
    </row>
    <row r="414" spans="1:24">
      <c r="A414" s="64" t="s">
        <v>350</v>
      </c>
      <c r="B414" s="64" t="s">
        <v>351</v>
      </c>
      <c r="C414" s="64" t="s">
        <v>361</v>
      </c>
      <c r="D414" s="65">
        <v>-546.08000000000004</v>
      </c>
      <c r="E414" s="64" t="s">
        <v>118</v>
      </c>
      <c r="F414" s="66">
        <v>202107</v>
      </c>
      <c r="G414" s="67">
        <v>44405</v>
      </c>
      <c r="H414" s="64" t="s">
        <v>125</v>
      </c>
      <c r="I414" s="66">
        <v>50000235</v>
      </c>
      <c r="J414" s="64" t="s">
        <v>0</v>
      </c>
      <c r="K414" s="64" t="s">
        <v>120</v>
      </c>
      <c r="L414" s="64" t="s">
        <v>121</v>
      </c>
      <c r="M414" s="64" t="s">
        <v>122</v>
      </c>
      <c r="N414" s="64" t="s">
        <v>34</v>
      </c>
      <c r="O414" s="64" t="s">
        <v>362</v>
      </c>
      <c r="P414" s="64" t="s">
        <v>120</v>
      </c>
      <c r="Q414" s="64" t="s">
        <v>744</v>
      </c>
      <c r="R414" s="64" t="s">
        <v>745</v>
      </c>
      <c r="S414" s="64" t="s">
        <v>746</v>
      </c>
      <c r="T414" s="64" t="s">
        <v>745</v>
      </c>
      <c r="U414" s="64" t="s">
        <v>747</v>
      </c>
      <c r="V414" s="64" t="s">
        <v>748</v>
      </c>
      <c r="W414" s="64" t="s">
        <v>749</v>
      </c>
      <c r="X414" s="64" t="s">
        <v>132</v>
      </c>
    </row>
    <row r="415" spans="1:24">
      <c r="A415" s="64" t="s">
        <v>350</v>
      </c>
      <c r="B415" s="64" t="s">
        <v>351</v>
      </c>
      <c r="C415" s="64" t="s">
        <v>360</v>
      </c>
      <c r="D415" s="65">
        <v>-89.86</v>
      </c>
      <c r="E415" s="64" t="s">
        <v>118</v>
      </c>
      <c r="F415" s="66">
        <v>202107</v>
      </c>
      <c r="G415" s="67">
        <v>44405</v>
      </c>
      <c r="H415" s="64" t="s">
        <v>125</v>
      </c>
      <c r="I415" s="66">
        <v>50000235</v>
      </c>
      <c r="J415" s="64" t="s">
        <v>0</v>
      </c>
      <c r="K415" s="64" t="s">
        <v>120</v>
      </c>
      <c r="L415" s="64" t="s">
        <v>121</v>
      </c>
      <c r="M415" s="64" t="s">
        <v>122</v>
      </c>
      <c r="N415" s="64" t="s">
        <v>38</v>
      </c>
      <c r="O415" s="64" t="s">
        <v>39</v>
      </c>
      <c r="P415" s="64" t="s">
        <v>120</v>
      </c>
      <c r="Q415" s="64" t="s">
        <v>744</v>
      </c>
      <c r="R415" s="64" t="s">
        <v>745</v>
      </c>
      <c r="S415" s="64" t="s">
        <v>746</v>
      </c>
      <c r="T415" s="64" t="s">
        <v>745</v>
      </c>
      <c r="U415" s="64" t="s">
        <v>747</v>
      </c>
      <c r="V415" s="64" t="s">
        <v>748</v>
      </c>
      <c r="W415" s="64" t="s">
        <v>749</v>
      </c>
      <c r="X415" s="64" t="s">
        <v>132</v>
      </c>
    </row>
    <row r="416" spans="1:24">
      <c r="A416" s="64" t="s">
        <v>350</v>
      </c>
      <c r="B416" s="64" t="s">
        <v>351</v>
      </c>
      <c r="C416" s="64" t="s">
        <v>359</v>
      </c>
      <c r="D416" s="65">
        <v>-85</v>
      </c>
      <c r="E416" s="64" t="s">
        <v>118</v>
      </c>
      <c r="F416" s="66">
        <v>202107</v>
      </c>
      <c r="G416" s="67">
        <v>44405</v>
      </c>
      <c r="H416" s="64" t="s">
        <v>125</v>
      </c>
      <c r="I416" s="66">
        <v>50000235</v>
      </c>
      <c r="J416" s="64" t="s">
        <v>0</v>
      </c>
      <c r="K416" s="64" t="s">
        <v>120</v>
      </c>
      <c r="L416" s="64" t="s">
        <v>121</v>
      </c>
      <c r="M416" s="64" t="s">
        <v>122</v>
      </c>
      <c r="N416" s="64" t="s">
        <v>28</v>
      </c>
      <c r="O416" s="64" t="s">
        <v>29</v>
      </c>
      <c r="P416" s="64" t="s">
        <v>120</v>
      </c>
      <c r="Q416" s="64" t="s">
        <v>744</v>
      </c>
      <c r="R416" s="64" t="s">
        <v>745</v>
      </c>
      <c r="S416" s="64" t="s">
        <v>746</v>
      </c>
      <c r="T416" s="64" t="s">
        <v>745</v>
      </c>
      <c r="U416" s="64" t="s">
        <v>747</v>
      </c>
      <c r="V416" s="64" t="s">
        <v>748</v>
      </c>
      <c r="W416" s="64" t="s">
        <v>749</v>
      </c>
      <c r="X416" s="64" t="s">
        <v>132</v>
      </c>
    </row>
    <row r="417" spans="1:24">
      <c r="A417" s="64" t="s">
        <v>350</v>
      </c>
      <c r="B417" s="64" t="s">
        <v>351</v>
      </c>
      <c r="C417" s="64" t="s">
        <v>359</v>
      </c>
      <c r="D417" s="65">
        <v>85</v>
      </c>
      <c r="E417" s="64" t="s">
        <v>118</v>
      </c>
      <c r="F417" s="66">
        <v>202107</v>
      </c>
      <c r="G417" s="67">
        <v>44405</v>
      </c>
      <c r="H417" s="64" t="s">
        <v>125</v>
      </c>
      <c r="I417" s="66">
        <v>50000236</v>
      </c>
      <c r="J417" s="64" t="s">
        <v>0</v>
      </c>
      <c r="K417" s="64" t="s">
        <v>120</v>
      </c>
      <c r="L417" s="64" t="s">
        <v>121</v>
      </c>
      <c r="M417" s="64" t="s">
        <v>122</v>
      </c>
      <c r="N417" s="64" t="s">
        <v>28</v>
      </c>
      <c r="O417" s="64" t="s">
        <v>29</v>
      </c>
      <c r="P417" s="64" t="s">
        <v>120</v>
      </c>
      <c r="Q417" s="64" t="s">
        <v>744</v>
      </c>
      <c r="R417" s="64" t="s">
        <v>745</v>
      </c>
      <c r="S417" s="64" t="s">
        <v>746</v>
      </c>
      <c r="T417" s="64" t="s">
        <v>745</v>
      </c>
      <c r="U417" s="64" t="s">
        <v>747</v>
      </c>
      <c r="V417" s="64" t="s">
        <v>748</v>
      </c>
      <c r="W417" s="64" t="s">
        <v>749</v>
      </c>
      <c r="X417" s="64" t="s">
        <v>132</v>
      </c>
    </row>
    <row r="418" spans="1:24">
      <c r="A418" s="64" t="s">
        <v>350</v>
      </c>
      <c r="B418" s="64" t="s">
        <v>351</v>
      </c>
      <c r="C418" s="64" t="s">
        <v>360</v>
      </c>
      <c r="D418" s="65">
        <v>89.86</v>
      </c>
      <c r="E418" s="64" t="s">
        <v>118</v>
      </c>
      <c r="F418" s="66">
        <v>202107</v>
      </c>
      <c r="G418" s="67">
        <v>44405</v>
      </c>
      <c r="H418" s="64" t="s">
        <v>125</v>
      </c>
      <c r="I418" s="66">
        <v>50000236</v>
      </c>
      <c r="J418" s="64" t="s">
        <v>0</v>
      </c>
      <c r="K418" s="64" t="s">
        <v>120</v>
      </c>
      <c r="L418" s="64" t="s">
        <v>121</v>
      </c>
      <c r="M418" s="64" t="s">
        <v>122</v>
      </c>
      <c r="N418" s="64" t="s">
        <v>38</v>
      </c>
      <c r="O418" s="64" t="s">
        <v>39</v>
      </c>
      <c r="P418" s="64" t="s">
        <v>120</v>
      </c>
      <c r="Q418" s="64" t="s">
        <v>744</v>
      </c>
      <c r="R418" s="64" t="s">
        <v>745</v>
      </c>
      <c r="S418" s="64" t="s">
        <v>746</v>
      </c>
      <c r="T418" s="64" t="s">
        <v>745</v>
      </c>
      <c r="U418" s="64" t="s">
        <v>747</v>
      </c>
      <c r="V418" s="64" t="s">
        <v>748</v>
      </c>
      <c r="W418" s="64" t="s">
        <v>749</v>
      </c>
      <c r="X418" s="64" t="s">
        <v>132</v>
      </c>
    </row>
    <row r="419" spans="1:24">
      <c r="A419" s="64" t="s">
        <v>350</v>
      </c>
      <c r="B419" s="64" t="s">
        <v>351</v>
      </c>
      <c r="C419" s="64" t="s">
        <v>361</v>
      </c>
      <c r="D419" s="65">
        <v>546.08000000000004</v>
      </c>
      <c r="E419" s="64" t="s">
        <v>118</v>
      </c>
      <c r="F419" s="66">
        <v>202107</v>
      </c>
      <c r="G419" s="67">
        <v>44405</v>
      </c>
      <c r="H419" s="64" t="s">
        <v>125</v>
      </c>
      <c r="I419" s="66">
        <v>50000236</v>
      </c>
      <c r="J419" s="64" t="s">
        <v>0</v>
      </c>
      <c r="K419" s="64" t="s">
        <v>120</v>
      </c>
      <c r="L419" s="64" t="s">
        <v>121</v>
      </c>
      <c r="M419" s="64" t="s">
        <v>122</v>
      </c>
      <c r="N419" s="64" t="s">
        <v>34</v>
      </c>
      <c r="O419" s="64" t="s">
        <v>362</v>
      </c>
      <c r="P419" s="64" t="s">
        <v>120</v>
      </c>
      <c r="Q419" s="64" t="s">
        <v>744</v>
      </c>
      <c r="R419" s="64" t="s">
        <v>745</v>
      </c>
      <c r="S419" s="64" t="s">
        <v>746</v>
      </c>
      <c r="T419" s="64" t="s">
        <v>745</v>
      </c>
      <c r="U419" s="64" t="s">
        <v>747</v>
      </c>
      <c r="V419" s="64" t="s">
        <v>748</v>
      </c>
      <c r="W419" s="64" t="s">
        <v>749</v>
      </c>
      <c r="X419" s="64" t="s">
        <v>132</v>
      </c>
    </row>
    <row r="420" spans="1:24">
      <c r="A420" s="64" t="s">
        <v>350</v>
      </c>
      <c r="B420" s="64" t="s">
        <v>351</v>
      </c>
      <c r="C420" s="64" t="s">
        <v>363</v>
      </c>
      <c r="D420" s="65">
        <v>592.16999999999996</v>
      </c>
      <c r="E420" s="64" t="s">
        <v>118</v>
      </c>
      <c r="F420" s="66">
        <v>202107</v>
      </c>
      <c r="G420" s="67">
        <v>44405</v>
      </c>
      <c r="H420" s="64" t="s">
        <v>125</v>
      </c>
      <c r="I420" s="66">
        <v>50000236</v>
      </c>
      <c r="J420" s="64" t="s">
        <v>0</v>
      </c>
      <c r="K420" s="64" t="s">
        <v>120</v>
      </c>
      <c r="L420" s="64" t="s">
        <v>121</v>
      </c>
      <c r="M420" s="64" t="s">
        <v>122</v>
      </c>
      <c r="N420" s="64" t="s">
        <v>40</v>
      </c>
      <c r="O420" s="64" t="s">
        <v>364</v>
      </c>
      <c r="P420" s="64" t="s">
        <v>120</v>
      </c>
      <c r="Q420" s="64" t="s">
        <v>744</v>
      </c>
      <c r="R420" s="64" t="s">
        <v>745</v>
      </c>
      <c r="S420" s="64" t="s">
        <v>746</v>
      </c>
      <c r="T420" s="64" t="s">
        <v>745</v>
      </c>
      <c r="U420" s="64" t="s">
        <v>747</v>
      </c>
      <c r="V420" s="64" t="s">
        <v>748</v>
      </c>
      <c r="W420" s="64" t="s">
        <v>749</v>
      </c>
      <c r="X420" s="64" t="s">
        <v>132</v>
      </c>
    </row>
    <row r="421" spans="1:24">
      <c r="A421" s="64" t="s">
        <v>350</v>
      </c>
      <c r="B421" s="64" t="s">
        <v>351</v>
      </c>
      <c r="C421" s="64" t="s">
        <v>365</v>
      </c>
      <c r="D421" s="65">
        <v>688.06</v>
      </c>
      <c r="E421" s="64" t="s">
        <v>118</v>
      </c>
      <c r="F421" s="66">
        <v>202107</v>
      </c>
      <c r="G421" s="67">
        <v>44405</v>
      </c>
      <c r="H421" s="64" t="s">
        <v>125</v>
      </c>
      <c r="I421" s="66">
        <v>50000236</v>
      </c>
      <c r="J421" s="64" t="s">
        <v>0</v>
      </c>
      <c r="K421" s="64" t="s">
        <v>120</v>
      </c>
      <c r="L421" s="64" t="s">
        <v>121</v>
      </c>
      <c r="M421" s="64" t="s">
        <v>122</v>
      </c>
      <c r="N421" s="64" t="s">
        <v>32</v>
      </c>
      <c r="O421" s="64" t="s">
        <v>366</v>
      </c>
      <c r="P421" s="64" t="s">
        <v>120</v>
      </c>
      <c r="Q421" s="64" t="s">
        <v>744</v>
      </c>
      <c r="R421" s="64" t="s">
        <v>745</v>
      </c>
      <c r="S421" s="64" t="s">
        <v>746</v>
      </c>
      <c r="T421" s="64" t="s">
        <v>745</v>
      </c>
      <c r="U421" s="64" t="s">
        <v>747</v>
      </c>
      <c r="V421" s="64" t="s">
        <v>748</v>
      </c>
      <c r="W421" s="64" t="s">
        <v>749</v>
      </c>
      <c r="X421" s="64" t="s">
        <v>132</v>
      </c>
    </row>
    <row r="422" spans="1:24">
      <c r="A422" s="64" t="s">
        <v>350</v>
      </c>
      <c r="B422" s="64" t="s">
        <v>351</v>
      </c>
      <c r="C422" s="64" t="s">
        <v>367</v>
      </c>
      <c r="D422" s="65">
        <v>873.73</v>
      </c>
      <c r="E422" s="64" t="s">
        <v>118</v>
      </c>
      <c r="F422" s="66">
        <v>202107</v>
      </c>
      <c r="G422" s="67">
        <v>44405</v>
      </c>
      <c r="H422" s="64" t="s">
        <v>125</v>
      </c>
      <c r="I422" s="66">
        <v>50000236</v>
      </c>
      <c r="J422" s="64" t="s">
        <v>0</v>
      </c>
      <c r="K422" s="64" t="s">
        <v>120</v>
      </c>
      <c r="L422" s="64" t="s">
        <v>121</v>
      </c>
      <c r="M422" s="64" t="s">
        <v>122</v>
      </c>
      <c r="N422" s="64" t="s">
        <v>30</v>
      </c>
      <c r="O422" s="64" t="s">
        <v>368</v>
      </c>
      <c r="P422" s="64" t="s">
        <v>120</v>
      </c>
      <c r="Q422" s="64" t="s">
        <v>744</v>
      </c>
      <c r="R422" s="64" t="s">
        <v>745</v>
      </c>
      <c r="S422" s="64" t="s">
        <v>746</v>
      </c>
      <c r="T422" s="64" t="s">
        <v>745</v>
      </c>
      <c r="U422" s="64" t="s">
        <v>747</v>
      </c>
      <c r="V422" s="64" t="s">
        <v>748</v>
      </c>
      <c r="W422" s="64" t="s">
        <v>749</v>
      </c>
      <c r="X422" s="64" t="s">
        <v>132</v>
      </c>
    </row>
    <row r="423" spans="1:24">
      <c r="A423" s="64" t="s">
        <v>350</v>
      </c>
      <c r="B423" s="64" t="s">
        <v>351</v>
      </c>
      <c r="C423" s="64" t="s">
        <v>369</v>
      </c>
      <c r="D423" s="65">
        <v>1200</v>
      </c>
      <c r="E423" s="64" t="s">
        <v>118</v>
      </c>
      <c r="F423" s="66">
        <v>202107</v>
      </c>
      <c r="G423" s="67">
        <v>44405</v>
      </c>
      <c r="H423" s="64" t="s">
        <v>125</v>
      </c>
      <c r="I423" s="66">
        <v>50000236</v>
      </c>
      <c r="J423" s="64" t="s">
        <v>0</v>
      </c>
      <c r="K423" s="64" t="s">
        <v>120</v>
      </c>
      <c r="L423" s="64" t="s">
        <v>121</v>
      </c>
      <c r="M423" s="64" t="s">
        <v>122</v>
      </c>
      <c r="N423" s="64" t="s">
        <v>130</v>
      </c>
      <c r="O423" s="64" t="s">
        <v>131</v>
      </c>
      <c r="P423" s="64" t="s">
        <v>120</v>
      </c>
      <c r="Q423" s="64" t="s">
        <v>744</v>
      </c>
      <c r="R423" s="64" t="s">
        <v>745</v>
      </c>
      <c r="S423" s="64" t="s">
        <v>746</v>
      </c>
      <c r="T423" s="64" t="s">
        <v>745</v>
      </c>
      <c r="U423" s="64" t="s">
        <v>747</v>
      </c>
      <c r="V423" s="64" t="s">
        <v>748</v>
      </c>
      <c r="W423" s="64" t="s">
        <v>749</v>
      </c>
      <c r="X423" s="64" t="s">
        <v>132</v>
      </c>
    </row>
    <row r="424" spans="1:24">
      <c r="A424" s="64" t="s">
        <v>350</v>
      </c>
      <c r="B424" s="64" t="s">
        <v>351</v>
      </c>
      <c r="C424" s="64" t="s">
        <v>370</v>
      </c>
      <c r="D424" s="65">
        <v>1995.3</v>
      </c>
      <c r="E424" s="64" t="s">
        <v>118</v>
      </c>
      <c r="F424" s="66">
        <v>202107</v>
      </c>
      <c r="G424" s="67">
        <v>44405</v>
      </c>
      <c r="H424" s="64" t="s">
        <v>125</v>
      </c>
      <c r="I424" s="66">
        <v>50000236</v>
      </c>
      <c r="J424" s="64" t="s">
        <v>0</v>
      </c>
      <c r="K424" s="64" t="s">
        <v>120</v>
      </c>
      <c r="L424" s="64" t="s">
        <v>121</v>
      </c>
      <c r="M424" s="64" t="s">
        <v>122</v>
      </c>
      <c r="N424" s="64" t="s">
        <v>36</v>
      </c>
      <c r="O424" s="64" t="s">
        <v>37</v>
      </c>
      <c r="P424" s="64" t="s">
        <v>120</v>
      </c>
      <c r="Q424" s="64" t="s">
        <v>744</v>
      </c>
      <c r="R424" s="64" t="s">
        <v>745</v>
      </c>
      <c r="S424" s="64" t="s">
        <v>746</v>
      </c>
      <c r="T424" s="64" t="s">
        <v>745</v>
      </c>
      <c r="U424" s="64" t="s">
        <v>747</v>
      </c>
      <c r="V424" s="64" t="s">
        <v>748</v>
      </c>
      <c r="W424" s="64" t="s">
        <v>749</v>
      </c>
      <c r="X424" s="64" t="s">
        <v>132</v>
      </c>
    </row>
    <row r="425" spans="1:24">
      <c r="A425" s="64" t="s">
        <v>350</v>
      </c>
      <c r="B425" s="64" t="s">
        <v>351</v>
      </c>
      <c r="C425" s="64" t="s">
        <v>371</v>
      </c>
      <c r="D425" s="65">
        <v>2738.1</v>
      </c>
      <c r="E425" s="64" t="s">
        <v>118</v>
      </c>
      <c r="F425" s="66">
        <v>202107</v>
      </c>
      <c r="G425" s="67">
        <v>44405</v>
      </c>
      <c r="H425" s="64" t="s">
        <v>125</v>
      </c>
      <c r="I425" s="66">
        <v>50000236</v>
      </c>
      <c r="J425" s="64" t="s">
        <v>0</v>
      </c>
      <c r="K425" s="64" t="s">
        <v>120</v>
      </c>
      <c r="L425" s="64" t="s">
        <v>121</v>
      </c>
      <c r="M425" s="64" t="s">
        <v>122</v>
      </c>
      <c r="N425" s="64" t="s">
        <v>22</v>
      </c>
      <c r="O425" s="64" t="s">
        <v>23</v>
      </c>
      <c r="P425" s="64" t="s">
        <v>120</v>
      </c>
      <c r="Q425" s="64" t="s">
        <v>744</v>
      </c>
      <c r="R425" s="64" t="s">
        <v>745</v>
      </c>
      <c r="S425" s="64" t="s">
        <v>746</v>
      </c>
      <c r="T425" s="64" t="s">
        <v>745</v>
      </c>
      <c r="U425" s="64" t="s">
        <v>747</v>
      </c>
      <c r="V425" s="64" t="s">
        <v>748</v>
      </c>
      <c r="W425" s="64" t="s">
        <v>749</v>
      </c>
      <c r="X425" s="64" t="s">
        <v>132</v>
      </c>
    </row>
    <row r="426" spans="1:24">
      <c r="A426" s="64" t="s">
        <v>350</v>
      </c>
      <c r="B426" s="64" t="s">
        <v>351</v>
      </c>
      <c r="C426" s="64" t="s">
        <v>372</v>
      </c>
      <c r="D426" s="65">
        <v>2738.1</v>
      </c>
      <c r="E426" s="64" t="s">
        <v>118</v>
      </c>
      <c r="F426" s="66">
        <v>202107</v>
      </c>
      <c r="G426" s="67">
        <v>44405</v>
      </c>
      <c r="H426" s="64" t="s">
        <v>125</v>
      </c>
      <c r="I426" s="66">
        <v>50000236</v>
      </c>
      <c r="J426" s="64" t="s">
        <v>0</v>
      </c>
      <c r="K426" s="64" t="s">
        <v>120</v>
      </c>
      <c r="L426" s="64" t="s">
        <v>121</v>
      </c>
      <c r="M426" s="64" t="s">
        <v>122</v>
      </c>
      <c r="N426" s="64" t="s">
        <v>20</v>
      </c>
      <c r="O426" s="64" t="s">
        <v>21</v>
      </c>
      <c r="P426" s="64" t="s">
        <v>120</v>
      </c>
      <c r="Q426" s="64" t="s">
        <v>744</v>
      </c>
      <c r="R426" s="64" t="s">
        <v>745</v>
      </c>
      <c r="S426" s="64" t="s">
        <v>746</v>
      </c>
      <c r="T426" s="64" t="s">
        <v>745</v>
      </c>
      <c r="U426" s="64" t="s">
        <v>747</v>
      </c>
      <c r="V426" s="64" t="s">
        <v>748</v>
      </c>
      <c r="W426" s="64" t="s">
        <v>749</v>
      </c>
      <c r="X426" s="64" t="s">
        <v>132</v>
      </c>
    </row>
    <row r="427" spans="1:24">
      <c r="A427" s="64" t="s">
        <v>350</v>
      </c>
      <c r="B427" s="64" t="s">
        <v>351</v>
      </c>
      <c r="C427" s="64" t="s">
        <v>373</v>
      </c>
      <c r="D427" s="65">
        <v>2848.1</v>
      </c>
      <c r="E427" s="64" t="s">
        <v>118</v>
      </c>
      <c r="F427" s="66">
        <v>202107</v>
      </c>
      <c r="G427" s="67">
        <v>44405</v>
      </c>
      <c r="H427" s="64" t="s">
        <v>125</v>
      </c>
      <c r="I427" s="66">
        <v>50000236</v>
      </c>
      <c r="J427" s="64" t="s">
        <v>0</v>
      </c>
      <c r="K427" s="64" t="s">
        <v>120</v>
      </c>
      <c r="L427" s="64" t="s">
        <v>121</v>
      </c>
      <c r="M427" s="64" t="s">
        <v>122</v>
      </c>
      <c r="N427" s="64" t="s">
        <v>10</v>
      </c>
      <c r="O427" s="64" t="s">
        <v>11</v>
      </c>
      <c r="P427" s="64" t="s">
        <v>120</v>
      </c>
      <c r="Q427" s="64" t="s">
        <v>744</v>
      </c>
      <c r="R427" s="64" t="s">
        <v>745</v>
      </c>
      <c r="S427" s="64" t="s">
        <v>746</v>
      </c>
      <c r="T427" s="64" t="s">
        <v>745</v>
      </c>
      <c r="U427" s="64" t="s">
        <v>747</v>
      </c>
      <c r="V427" s="64" t="s">
        <v>748</v>
      </c>
      <c r="W427" s="64" t="s">
        <v>749</v>
      </c>
      <c r="X427" s="64" t="s">
        <v>132</v>
      </c>
    </row>
    <row r="428" spans="1:24">
      <c r="A428" s="64" t="s">
        <v>350</v>
      </c>
      <c r="B428" s="64" t="s">
        <v>351</v>
      </c>
      <c r="C428" s="64" t="s">
        <v>374</v>
      </c>
      <c r="D428" s="65">
        <v>3184.18</v>
      </c>
      <c r="E428" s="64" t="s">
        <v>118</v>
      </c>
      <c r="F428" s="66">
        <v>202107</v>
      </c>
      <c r="G428" s="67">
        <v>44405</v>
      </c>
      <c r="H428" s="64" t="s">
        <v>125</v>
      </c>
      <c r="I428" s="66">
        <v>50000236</v>
      </c>
      <c r="J428" s="64" t="s">
        <v>0</v>
      </c>
      <c r="K428" s="64" t="s">
        <v>120</v>
      </c>
      <c r="L428" s="64" t="s">
        <v>121</v>
      </c>
      <c r="M428" s="64" t="s">
        <v>122</v>
      </c>
      <c r="N428" s="64" t="s">
        <v>24</v>
      </c>
      <c r="O428" s="64" t="s">
        <v>25</v>
      </c>
      <c r="P428" s="64" t="s">
        <v>120</v>
      </c>
      <c r="Q428" s="64" t="s">
        <v>744</v>
      </c>
      <c r="R428" s="64" t="s">
        <v>745</v>
      </c>
      <c r="S428" s="64" t="s">
        <v>746</v>
      </c>
      <c r="T428" s="64" t="s">
        <v>745</v>
      </c>
      <c r="U428" s="64" t="s">
        <v>747</v>
      </c>
      <c r="V428" s="64" t="s">
        <v>748</v>
      </c>
      <c r="W428" s="64" t="s">
        <v>749</v>
      </c>
      <c r="X428" s="64" t="s">
        <v>132</v>
      </c>
    </row>
    <row r="429" spans="1:24">
      <c r="A429" s="64" t="s">
        <v>350</v>
      </c>
      <c r="B429" s="64" t="s">
        <v>351</v>
      </c>
      <c r="C429" s="64" t="s">
        <v>375</v>
      </c>
      <c r="D429" s="65">
        <v>3196.81</v>
      </c>
      <c r="E429" s="64" t="s">
        <v>118</v>
      </c>
      <c r="F429" s="66">
        <v>202107</v>
      </c>
      <c r="G429" s="67">
        <v>44405</v>
      </c>
      <c r="H429" s="64" t="s">
        <v>125</v>
      </c>
      <c r="I429" s="66">
        <v>50000236</v>
      </c>
      <c r="J429" s="64" t="s">
        <v>0</v>
      </c>
      <c r="K429" s="64" t="s">
        <v>120</v>
      </c>
      <c r="L429" s="64" t="s">
        <v>121</v>
      </c>
      <c r="M429" s="64" t="s">
        <v>122</v>
      </c>
      <c r="N429" s="64" t="s">
        <v>28</v>
      </c>
      <c r="O429" s="64" t="s">
        <v>29</v>
      </c>
      <c r="P429" s="64" t="s">
        <v>120</v>
      </c>
      <c r="Q429" s="64" t="s">
        <v>744</v>
      </c>
      <c r="R429" s="64" t="s">
        <v>745</v>
      </c>
      <c r="S429" s="64" t="s">
        <v>746</v>
      </c>
      <c r="T429" s="64" t="s">
        <v>745</v>
      </c>
      <c r="U429" s="64" t="s">
        <v>747</v>
      </c>
      <c r="V429" s="64" t="s">
        <v>748</v>
      </c>
      <c r="W429" s="64" t="s">
        <v>749</v>
      </c>
      <c r="X429" s="64" t="s">
        <v>132</v>
      </c>
    </row>
    <row r="430" spans="1:24">
      <c r="A430" s="64" t="s">
        <v>350</v>
      </c>
      <c r="B430" s="64" t="s">
        <v>351</v>
      </c>
      <c r="C430" s="64" t="s">
        <v>376</v>
      </c>
      <c r="D430" s="65">
        <v>4403.1000000000004</v>
      </c>
      <c r="E430" s="64" t="s">
        <v>118</v>
      </c>
      <c r="F430" s="66">
        <v>202107</v>
      </c>
      <c r="G430" s="67">
        <v>44405</v>
      </c>
      <c r="H430" s="64" t="s">
        <v>125</v>
      </c>
      <c r="I430" s="66">
        <v>50000236</v>
      </c>
      <c r="J430" s="64" t="s">
        <v>0</v>
      </c>
      <c r="K430" s="64" t="s">
        <v>120</v>
      </c>
      <c r="L430" s="64" t="s">
        <v>121</v>
      </c>
      <c r="M430" s="64" t="s">
        <v>122</v>
      </c>
      <c r="N430" s="64" t="s">
        <v>20</v>
      </c>
      <c r="O430" s="64" t="s">
        <v>21</v>
      </c>
      <c r="P430" s="64" t="s">
        <v>120</v>
      </c>
      <c r="Q430" s="64" t="s">
        <v>744</v>
      </c>
      <c r="R430" s="64" t="s">
        <v>745</v>
      </c>
      <c r="S430" s="64" t="s">
        <v>746</v>
      </c>
      <c r="T430" s="64" t="s">
        <v>745</v>
      </c>
      <c r="U430" s="64" t="s">
        <v>747</v>
      </c>
      <c r="V430" s="64" t="s">
        <v>748</v>
      </c>
      <c r="W430" s="64" t="s">
        <v>749</v>
      </c>
      <c r="X430" s="64" t="s">
        <v>132</v>
      </c>
    </row>
    <row r="431" spans="1:24">
      <c r="A431" s="64" t="s">
        <v>350</v>
      </c>
      <c r="B431" s="64" t="s">
        <v>351</v>
      </c>
      <c r="C431" s="64" t="s">
        <v>377</v>
      </c>
      <c r="D431" s="65">
        <v>5476.2</v>
      </c>
      <c r="E431" s="64" t="s">
        <v>118</v>
      </c>
      <c r="F431" s="66">
        <v>202107</v>
      </c>
      <c r="G431" s="67">
        <v>44405</v>
      </c>
      <c r="H431" s="64" t="s">
        <v>125</v>
      </c>
      <c r="I431" s="66">
        <v>50000236</v>
      </c>
      <c r="J431" s="64" t="s">
        <v>0</v>
      </c>
      <c r="K431" s="64" t="s">
        <v>120</v>
      </c>
      <c r="L431" s="64" t="s">
        <v>121</v>
      </c>
      <c r="M431" s="64" t="s">
        <v>122</v>
      </c>
      <c r="N431" s="64" t="s">
        <v>28</v>
      </c>
      <c r="O431" s="64" t="s">
        <v>29</v>
      </c>
      <c r="P431" s="64" t="s">
        <v>120</v>
      </c>
      <c r="Q431" s="64" t="s">
        <v>744</v>
      </c>
      <c r="R431" s="64" t="s">
        <v>745</v>
      </c>
      <c r="S431" s="64" t="s">
        <v>746</v>
      </c>
      <c r="T431" s="64" t="s">
        <v>745</v>
      </c>
      <c r="U431" s="64" t="s">
        <v>747</v>
      </c>
      <c r="V431" s="64" t="s">
        <v>748</v>
      </c>
      <c r="W431" s="64" t="s">
        <v>749</v>
      </c>
      <c r="X431" s="64" t="s">
        <v>132</v>
      </c>
    </row>
    <row r="432" spans="1:24">
      <c r="A432" s="64" t="s">
        <v>350</v>
      </c>
      <c r="B432" s="64" t="s">
        <v>351</v>
      </c>
      <c r="C432" s="64" t="s">
        <v>378</v>
      </c>
      <c r="D432" s="65">
        <v>8560</v>
      </c>
      <c r="E432" s="64" t="s">
        <v>118</v>
      </c>
      <c r="F432" s="66">
        <v>202107</v>
      </c>
      <c r="G432" s="67">
        <v>44405</v>
      </c>
      <c r="H432" s="64" t="s">
        <v>125</v>
      </c>
      <c r="I432" s="66">
        <v>50000236</v>
      </c>
      <c r="J432" s="64" t="s">
        <v>0</v>
      </c>
      <c r="K432" s="64" t="s">
        <v>120</v>
      </c>
      <c r="L432" s="64" t="s">
        <v>121</v>
      </c>
      <c r="M432" s="64" t="s">
        <v>122</v>
      </c>
      <c r="N432" s="64" t="s">
        <v>357</v>
      </c>
      <c r="O432" s="64" t="s">
        <v>358</v>
      </c>
      <c r="P432" s="64" t="s">
        <v>120</v>
      </c>
      <c r="Q432" s="64" t="s">
        <v>744</v>
      </c>
      <c r="R432" s="64" t="s">
        <v>745</v>
      </c>
      <c r="S432" s="64" t="s">
        <v>746</v>
      </c>
      <c r="T432" s="64" t="s">
        <v>745</v>
      </c>
      <c r="U432" s="64" t="s">
        <v>747</v>
      </c>
      <c r="V432" s="64" t="s">
        <v>748</v>
      </c>
      <c r="W432" s="64" t="s">
        <v>749</v>
      </c>
      <c r="X432" s="64" t="s">
        <v>132</v>
      </c>
    </row>
    <row r="433" spans="1:24">
      <c r="A433" s="64" t="s">
        <v>350</v>
      </c>
      <c r="B433" s="64" t="s">
        <v>351</v>
      </c>
      <c r="C433" s="64" t="s">
        <v>379</v>
      </c>
      <c r="D433" s="65">
        <v>11481.2</v>
      </c>
      <c r="E433" s="64" t="s">
        <v>118</v>
      </c>
      <c r="F433" s="66">
        <v>202107</v>
      </c>
      <c r="G433" s="67">
        <v>44405</v>
      </c>
      <c r="H433" s="64" t="s">
        <v>125</v>
      </c>
      <c r="I433" s="66">
        <v>50000236</v>
      </c>
      <c r="J433" s="64" t="s">
        <v>0</v>
      </c>
      <c r="K433" s="64" t="s">
        <v>120</v>
      </c>
      <c r="L433" s="64" t="s">
        <v>121</v>
      </c>
      <c r="M433" s="64" t="s">
        <v>122</v>
      </c>
      <c r="N433" s="64" t="s">
        <v>26</v>
      </c>
      <c r="O433" s="64" t="s">
        <v>354</v>
      </c>
      <c r="P433" s="64" t="s">
        <v>120</v>
      </c>
      <c r="Q433" s="64" t="s">
        <v>744</v>
      </c>
      <c r="R433" s="64" t="s">
        <v>745</v>
      </c>
      <c r="S433" s="64" t="s">
        <v>746</v>
      </c>
      <c r="T433" s="64" t="s">
        <v>745</v>
      </c>
      <c r="U433" s="64" t="s">
        <v>747</v>
      </c>
      <c r="V433" s="64" t="s">
        <v>748</v>
      </c>
      <c r="W433" s="64" t="s">
        <v>749</v>
      </c>
      <c r="X433" s="64" t="s">
        <v>132</v>
      </c>
    </row>
    <row r="434" spans="1:24">
      <c r="A434" s="64" t="s">
        <v>350</v>
      </c>
      <c r="B434" s="64" t="s">
        <v>351</v>
      </c>
      <c r="C434" s="64" t="s">
        <v>380</v>
      </c>
      <c r="D434" s="65">
        <v>48923.1</v>
      </c>
      <c r="E434" s="64" t="s">
        <v>118</v>
      </c>
      <c r="F434" s="66">
        <v>202107</v>
      </c>
      <c r="G434" s="67">
        <v>44405</v>
      </c>
      <c r="H434" s="64" t="s">
        <v>125</v>
      </c>
      <c r="I434" s="66">
        <v>50000236</v>
      </c>
      <c r="J434" s="64" t="s">
        <v>0</v>
      </c>
      <c r="K434" s="64" t="s">
        <v>120</v>
      </c>
      <c r="L434" s="64" t="s">
        <v>121</v>
      </c>
      <c r="M434" s="64" t="s">
        <v>122</v>
      </c>
      <c r="N434" s="64" t="s">
        <v>339</v>
      </c>
      <c r="O434" s="64" t="s">
        <v>340</v>
      </c>
      <c r="P434" s="64" t="s">
        <v>120</v>
      </c>
      <c r="Q434" s="64" t="s">
        <v>744</v>
      </c>
      <c r="R434" s="64" t="s">
        <v>745</v>
      </c>
      <c r="S434" s="64" t="s">
        <v>746</v>
      </c>
      <c r="T434" s="64" t="s">
        <v>745</v>
      </c>
      <c r="U434" s="64" t="s">
        <v>747</v>
      </c>
      <c r="V434" s="64" t="s">
        <v>748</v>
      </c>
      <c r="W434" s="64" t="s">
        <v>749</v>
      </c>
      <c r="X434" s="64" t="s">
        <v>132</v>
      </c>
    </row>
    <row r="435" spans="1:24">
      <c r="A435" s="64" t="s">
        <v>350</v>
      </c>
      <c r="B435" s="64" t="s">
        <v>351</v>
      </c>
      <c r="C435" s="64" t="s">
        <v>17</v>
      </c>
      <c r="D435" s="65">
        <v>85</v>
      </c>
      <c r="E435" s="64" t="s">
        <v>118</v>
      </c>
      <c r="F435" s="66">
        <v>202109</v>
      </c>
      <c r="G435" s="67">
        <v>44468</v>
      </c>
      <c r="H435" s="64" t="s">
        <v>125</v>
      </c>
      <c r="I435" s="66">
        <v>50000219</v>
      </c>
      <c r="J435" s="64" t="s">
        <v>0</v>
      </c>
      <c r="K435" s="64" t="s">
        <v>120</v>
      </c>
      <c r="L435" s="64" t="s">
        <v>121</v>
      </c>
      <c r="M435" s="64" t="s">
        <v>122</v>
      </c>
      <c r="N435" s="64" t="s">
        <v>16</v>
      </c>
      <c r="O435" s="64" t="s">
        <v>17</v>
      </c>
      <c r="P435" s="64" t="s">
        <v>120</v>
      </c>
      <c r="Q435" s="64" t="s">
        <v>744</v>
      </c>
      <c r="R435" s="64" t="s">
        <v>745</v>
      </c>
      <c r="S435" s="64" t="s">
        <v>746</v>
      </c>
      <c r="T435" s="64" t="s">
        <v>745</v>
      </c>
      <c r="U435" s="64" t="s">
        <v>747</v>
      </c>
      <c r="V435" s="64" t="s">
        <v>748</v>
      </c>
      <c r="W435" s="64" t="s">
        <v>749</v>
      </c>
      <c r="X435" s="64" t="s">
        <v>132</v>
      </c>
    </row>
    <row r="436" spans="1:24">
      <c r="A436" s="64" t="s">
        <v>350</v>
      </c>
      <c r="B436" s="64" t="s">
        <v>351</v>
      </c>
      <c r="C436" s="64" t="s">
        <v>381</v>
      </c>
      <c r="D436" s="65">
        <v>1200</v>
      </c>
      <c r="E436" s="64" t="s">
        <v>118</v>
      </c>
      <c r="F436" s="66">
        <v>202109</v>
      </c>
      <c r="G436" s="67">
        <v>44468</v>
      </c>
      <c r="H436" s="64" t="s">
        <v>125</v>
      </c>
      <c r="I436" s="66">
        <v>50000219</v>
      </c>
      <c r="J436" s="64" t="s">
        <v>0</v>
      </c>
      <c r="K436" s="64" t="s">
        <v>120</v>
      </c>
      <c r="L436" s="64" t="s">
        <v>121</v>
      </c>
      <c r="M436" s="64" t="s">
        <v>122</v>
      </c>
      <c r="N436" s="64" t="s">
        <v>130</v>
      </c>
      <c r="O436" s="64" t="s">
        <v>131</v>
      </c>
      <c r="P436" s="64" t="s">
        <v>120</v>
      </c>
      <c r="Q436" s="64" t="s">
        <v>744</v>
      </c>
      <c r="R436" s="64" t="s">
        <v>745</v>
      </c>
      <c r="S436" s="64" t="s">
        <v>746</v>
      </c>
      <c r="T436" s="64" t="s">
        <v>745</v>
      </c>
      <c r="U436" s="64" t="s">
        <v>747</v>
      </c>
      <c r="V436" s="64" t="s">
        <v>748</v>
      </c>
      <c r="W436" s="64" t="s">
        <v>749</v>
      </c>
      <c r="X436" s="64" t="s">
        <v>132</v>
      </c>
    </row>
    <row r="437" spans="1:24">
      <c r="A437" s="64" t="s">
        <v>350</v>
      </c>
      <c r="B437" s="64" t="s">
        <v>351</v>
      </c>
      <c r="C437" s="64" t="s">
        <v>366</v>
      </c>
      <c r="D437" s="65">
        <v>1948.07</v>
      </c>
      <c r="E437" s="64" t="s">
        <v>118</v>
      </c>
      <c r="F437" s="66">
        <v>202109</v>
      </c>
      <c r="G437" s="67">
        <v>44468</v>
      </c>
      <c r="H437" s="64" t="s">
        <v>125</v>
      </c>
      <c r="I437" s="66">
        <v>50000219</v>
      </c>
      <c r="J437" s="64" t="s">
        <v>0</v>
      </c>
      <c r="K437" s="64" t="s">
        <v>120</v>
      </c>
      <c r="L437" s="64" t="s">
        <v>121</v>
      </c>
      <c r="M437" s="64" t="s">
        <v>122</v>
      </c>
      <c r="N437" s="64" t="s">
        <v>32</v>
      </c>
      <c r="O437" s="64" t="s">
        <v>366</v>
      </c>
      <c r="P437" s="64" t="s">
        <v>120</v>
      </c>
      <c r="Q437" s="64" t="s">
        <v>744</v>
      </c>
      <c r="R437" s="64" t="s">
        <v>745</v>
      </c>
      <c r="S437" s="64" t="s">
        <v>746</v>
      </c>
      <c r="T437" s="64" t="s">
        <v>745</v>
      </c>
      <c r="U437" s="64" t="s">
        <v>747</v>
      </c>
      <c r="V437" s="64" t="s">
        <v>748</v>
      </c>
      <c r="W437" s="64" t="s">
        <v>749</v>
      </c>
      <c r="X437" s="64" t="s">
        <v>132</v>
      </c>
    </row>
    <row r="438" spans="1:24">
      <c r="A438" s="64" t="s">
        <v>350</v>
      </c>
      <c r="B438" s="64" t="s">
        <v>351</v>
      </c>
      <c r="C438" s="64" t="s">
        <v>39</v>
      </c>
      <c r="D438" s="65">
        <v>2719.86</v>
      </c>
      <c r="E438" s="64" t="s">
        <v>118</v>
      </c>
      <c r="F438" s="66">
        <v>202109</v>
      </c>
      <c r="G438" s="67">
        <v>44468</v>
      </c>
      <c r="H438" s="64" t="s">
        <v>125</v>
      </c>
      <c r="I438" s="66">
        <v>50000219</v>
      </c>
      <c r="J438" s="64" t="s">
        <v>0</v>
      </c>
      <c r="K438" s="64" t="s">
        <v>120</v>
      </c>
      <c r="L438" s="64" t="s">
        <v>121</v>
      </c>
      <c r="M438" s="64" t="s">
        <v>122</v>
      </c>
      <c r="N438" s="64" t="s">
        <v>38</v>
      </c>
      <c r="O438" s="64" t="s">
        <v>39</v>
      </c>
      <c r="P438" s="64" t="s">
        <v>120</v>
      </c>
      <c r="Q438" s="64" t="s">
        <v>744</v>
      </c>
      <c r="R438" s="64" t="s">
        <v>745</v>
      </c>
      <c r="S438" s="64" t="s">
        <v>746</v>
      </c>
      <c r="T438" s="64" t="s">
        <v>745</v>
      </c>
      <c r="U438" s="64" t="s">
        <v>747</v>
      </c>
      <c r="V438" s="64" t="s">
        <v>748</v>
      </c>
      <c r="W438" s="64" t="s">
        <v>749</v>
      </c>
      <c r="X438" s="64" t="s">
        <v>132</v>
      </c>
    </row>
    <row r="439" spans="1:24">
      <c r="A439" s="64" t="s">
        <v>350</v>
      </c>
      <c r="B439" s="64" t="s">
        <v>351</v>
      </c>
      <c r="C439" s="64" t="s">
        <v>362</v>
      </c>
      <c r="D439" s="65">
        <v>3246.08</v>
      </c>
      <c r="E439" s="64" t="s">
        <v>118</v>
      </c>
      <c r="F439" s="66">
        <v>202109</v>
      </c>
      <c r="G439" s="67">
        <v>44468</v>
      </c>
      <c r="H439" s="64" t="s">
        <v>125</v>
      </c>
      <c r="I439" s="66">
        <v>50000219</v>
      </c>
      <c r="J439" s="64" t="s">
        <v>0</v>
      </c>
      <c r="K439" s="64" t="s">
        <v>120</v>
      </c>
      <c r="L439" s="64" t="s">
        <v>121</v>
      </c>
      <c r="M439" s="64" t="s">
        <v>122</v>
      </c>
      <c r="N439" s="64" t="s">
        <v>34</v>
      </c>
      <c r="O439" s="64" t="s">
        <v>362</v>
      </c>
      <c r="P439" s="64" t="s">
        <v>120</v>
      </c>
      <c r="Q439" s="64" t="s">
        <v>744</v>
      </c>
      <c r="R439" s="64" t="s">
        <v>745</v>
      </c>
      <c r="S439" s="64" t="s">
        <v>746</v>
      </c>
      <c r="T439" s="64" t="s">
        <v>745</v>
      </c>
      <c r="U439" s="64" t="s">
        <v>747</v>
      </c>
      <c r="V439" s="64" t="s">
        <v>748</v>
      </c>
      <c r="W439" s="64" t="s">
        <v>749</v>
      </c>
      <c r="X439" s="64" t="s">
        <v>132</v>
      </c>
    </row>
    <row r="440" spans="1:24">
      <c r="A440" s="64" t="s">
        <v>350</v>
      </c>
      <c r="B440" s="64" t="s">
        <v>351</v>
      </c>
      <c r="C440" s="64" t="s">
        <v>368</v>
      </c>
      <c r="D440" s="65">
        <v>3453.73</v>
      </c>
      <c r="E440" s="64" t="s">
        <v>118</v>
      </c>
      <c r="F440" s="66">
        <v>202109</v>
      </c>
      <c r="G440" s="67">
        <v>44468</v>
      </c>
      <c r="H440" s="64" t="s">
        <v>125</v>
      </c>
      <c r="I440" s="66">
        <v>50000219</v>
      </c>
      <c r="J440" s="64" t="s">
        <v>0</v>
      </c>
      <c r="K440" s="64" t="s">
        <v>120</v>
      </c>
      <c r="L440" s="64" t="s">
        <v>121</v>
      </c>
      <c r="M440" s="64" t="s">
        <v>122</v>
      </c>
      <c r="N440" s="64" t="s">
        <v>30</v>
      </c>
      <c r="O440" s="64" t="s">
        <v>368</v>
      </c>
      <c r="P440" s="64" t="s">
        <v>120</v>
      </c>
      <c r="Q440" s="64" t="s">
        <v>744</v>
      </c>
      <c r="R440" s="64" t="s">
        <v>745</v>
      </c>
      <c r="S440" s="64" t="s">
        <v>746</v>
      </c>
      <c r="T440" s="64" t="s">
        <v>745</v>
      </c>
      <c r="U440" s="64" t="s">
        <v>747</v>
      </c>
      <c r="V440" s="64" t="s">
        <v>748</v>
      </c>
      <c r="W440" s="64" t="s">
        <v>749</v>
      </c>
      <c r="X440" s="64" t="s">
        <v>132</v>
      </c>
    </row>
    <row r="441" spans="1:24">
      <c r="A441" s="64" t="s">
        <v>350</v>
      </c>
      <c r="B441" s="64" t="s">
        <v>351</v>
      </c>
      <c r="C441" s="64" t="s">
        <v>364</v>
      </c>
      <c r="D441" s="65">
        <v>4067.17</v>
      </c>
      <c r="E441" s="64" t="s">
        <v>118</v>
      </c>
      <c r="F441" s="66">
        <v>202109</v>
      </c>
      <c r="G441" s="67">
        <v>44468</v>
      </c>
      <c r="H441" s="64" t="s">
        <v>125</v>
      </c>
      <c r="I441" s="66">
        <v>50000219</v>
      </c>
      <c r="J441" s="64" t="s">
        <v>0</v>
      </c>
      <c r="K441" s="64" t="s">
        <v>120</v>
      </c>
      <c r="L441" s="64" t="s">
        <v>121</v>
      </c>
      <c r="M441" s="64" t="s">
        <v>122</v>
      </c>
      <c r="N441" s="64" t="s">
        <v>40</v>
      </c>
      <c r="O441" s="64" t="s">
        <v>364</v>
      </c>
      <c r="P441" s="64" t="s">
        <v>120</v>
      </c>
      <c r="Q441" s="64" t="s">
        <v>744</v>
      </c>
      <c r="R441" s="64" t="s">
        <v>745</v>
      </c>
      <c r="S441" s="64" t="s">
        <v>746</v>
      </c>
      <c r="T441" s="64" t="s">
        <v>745</v>
      </c>
      <c r="U441" s="64" t="s">
        <v>747</v>
      </c>
      <c r="V441" s="64" t="s">
        <v>748</v>
      </c>
      <c r="W441" s="64" t="s">
        <v>749</v>
      </c>
      <c r="X441" s="64" t="s">
        <v>132</v>
      </c>
    </row>
    <row r="442" spans="1:24">
      <c r="A442" s="64" t="s">
        <v>350</v>
      </c>
      <c r="B442" s="64" t="s">
        <v>351</v>
      </c>
      <c r="C442" s="64" t="s">
        <v>23</v>
      </c>
      <c r="D442" s="65">
        <v>4273.3999999999996</v>
      </c>
      <c r="E442" s="64" t="s">
        <v>118</v>
      </c>
      <c r="F442" s="66">
        <v>202109</v>
      </c>
      <c r="G442" s="67">
        <v>44468</v>
      </c>
      <c r="H442" s="64" t="s">
        <v>125</v>
      </c>
      <c r="I442" s="66">
        <v>50000219</v>
      </c>
      <c r="J442" s="64" t="s">
        <v>0</v>
      </c>
      <c r="K442" s="64" t="s">
        <v>120</v>
      </c>
      <c r="L442" s="64" t="s">
        <v>121</v>
      </c>
      <c r="M442" s="64" t="s">
        <v>122</v>
      </c>
      <c r="N442" s="64" t="s">
        <v>22</v>
      </c>
      <c r="O442" s="64" t="s">
        <v>23</v>
      </c>
      <c r="P442" s="64" t="s">
        <v>120</v>
      </c>
      <c r="Q442" s="64" t="s">
        <v>744</v>
      </c>
      <c r="R442" s="64" t="s">
        <v>745</v>
      </c>
      <c r="S442" s="64" t="s">
        <v>746</v>
      </c>
      <c r="T442" s="64" t="s">
        <v>745</v>
      </c>
      <c r="U442" s="64" t="s">
        <v>747</v>
      </c>
      <c r="V442" s="64" t="s">
        <v>748</v>
      </c>
      <c r="W442" s="64" t="s">
        <v>749</v>
      </c>
      <c r="X442" s="64" t="s">
        <v>132</v>
      </c>
    </row>
    <row r="443" spans="1:24">
      <c r="A443" s="64" t="s">
        <v>350</v>
      </c>
      <c r="B443" s="64" t="s">
        <v>351</v>
      </c>
      <c r="C443" s="64" t="s">
        <v>21</v>
      </c>
      <c r="D443" s="65">
        <v>4273.3999999999996</v>
      </c>
      <c r="E443" s="64" t="s">
        <v>118</v>
      </c>
      <c r="F443" s="66">
        <v>202109</v>
      </c>
      <c r="G443" s="67">
        <v>44468</v>
      </c>
      <c r="H443" s="64" t="s">
        <v>125</v>
      </c>
      <c r="I443" s="66">
        <v>50000219</v>
      </c>
      <c r="J443" s="64" t="s">
        <v>0</v>
      </c>
      <c r="K443" s="64" t="s">
        <v>120</v>
      </c>
      <c r="L443" s="64" t="s">
        <v>121</v>
      </c>
      <c r="M443" s="64" t="s">
        <v>122</v>
      </c>
      <c r="N443" s="64" t="s">
        <v>20</v>
      </c>
      <c r="O443" s="64" t="s">
        <v>21</v>
      </c>
      <c r="P443" s="64" t="s">
        <v>120</v>
      </c>
      <c r="Q443" s="64" t="s">
        <v>744</v>
      </c>
      <c r="R443" s="64" t="s">
        <v>745</v>
      </c>
      <c r="S443" s="64" t="s">
        <v>746</v>
      </c>
      <c r="T443" s="64" t="s">
        <v>745</v>
      </c>
      <c r="U443" s="64" t="s">
        <v>747</v>
      </c>
      <c r="V443" s="64" t="s">
        <v>748</v>
      </c>
      <c r="W443" s="64" t="s">
        <v>749</v>
      </c>
      <c r="X443" s="64" t="s">
        <v>132</v>
      </c>
    </row>
    <row r="444" spans="1:24">
      <c r="A444" s="64" t="s">
        <v>350</v>
      </c>
      <c r="B444" s="64" t="s">
        <v>351</v>
      </c>
      <c r="C444" s="64" t="s">
        <v>37</v>
      </c>
      <c r="D444" s="65">
        <v>4295.3</v>
      </c>
      <c r="E444" s="64" t="s">
        <v>118</v>
      </c>
      <c r="F444" s="66">
        <v>202109</v>
      </c>
      <c r="G444" s="67">
        <v>44468</v>
      </c>
      <c r="H444" s="64" t="s">
        <v>125</v>
      </c>
      <c r="I444" s="66">
        <v>50000219</v>
      </c>
      <c r="J444" s="64" t="s">
        <v>0</v>
      </c>
      <c r="K444" s="64" t="s">
        <v>120</v>
      </c>
      <c r="L444" s="64" t="s">
        <v>121</v>
      </c>
      <c r="M444" s="64" t="s">
        <v>122</v>
      </c>
      <c r="N444" s="64" t="s">
        <v>36</v>
      </c>
      <c r="O444" s="64" t="s">
        <v>37</v>
      </c>
      <c r="P444" s="64" t="s">
        <v>120</v>
      </c>
      <c r="Q444" s="64" t="s">
        <v>744</v>
      </c>
      <c r="R444" s="64" t="s">
        <v>745</v>
      </c>
      <c r="S444" s="64" t="s">
        <v>746</v>
      </c>
      <c r="T444" s="64" t="s">
        <v>745</v>
      </c>
      <c r="U444" s="64" t="s">
        <v>747</v>
      </c>
      <c r="V444" s="64" t="s">
        <v>748</v>
      </c>
      <c r="W444" s="64" t="s">
        <v>749</v>
      </c>
      <c r="X444" s="64" t="s">
        <v>132</v>
      </c>
    </row>
    <row r="445" spans="1:24">
      <c r="A445" s="64" t="s">
        <v>350</v>
      </c>
      <c r="B445" s="64" t="s">
        <v>351</v>
      </c>
      <c r="C445" s="64" t="s">
        <v>25</v>
      </c>
      <c r="D445" s="65">
        <v>4719.4799999999996</v>
      </c>
      <c r="E445" s="64" t="s">
        <v>118</v>
      </c>
      <c r="F445" s="66">
        <v>202109</v>
      </c>
      <c r="G445" s="67">
        <v>44468</v>
      </c>
      <c r="H445" s="64" t="s">
        <v>125</v>
      </c>
      <c r="I445" s="66">
        <v>50000219</v>
      </c>
      <c r="J445" s="64" t="s">
        <v>0</v>
      </c>
      <c r="K445" s="64" t="s">
        <v>120</v>
      </c>
      <c r="L445" s="64" t="s">
        <v>121</v>
      </c>
      <c r="M445" s="64" t="s">
        <v>122</v>
      </c>
      <c r="N445" s="64" t="s">
        <v>24</v>
      </c>
      <c r="O445" s="64" t="s">
        <v>25</v>
      </c>
      <c r="P445" s="64" t="s">
        <v>120</v>
      </c>
      <c r="Q445" s="64" t="s">
        <v>744</v>
      </c>
      <c r="R445" s="64" t="s">
        <v>745</v>
      </c>
      <c r="S445" s="64" t="s">
        <v>746</v>
      </c>
      <c r="T445" s="64" t="s">
        <v>745</v>
      </c>
      <c r="U445" s="64" t="s">
        <v>747</v>
      </c>
      <c r="V445" s="64" t="s">
        <v>748</v>
      </c>
      <c r="W445" s="64" t="s">
        <v>749</v>
      </c>
      <c r="X445" s="64" t="s">
        <v>132</v>
      </c>
    </row>
    <row r="446" spans="1:24">
      <c r="A446" s="64" t="s">
        <v>350</v>
      </c>
      <c r="B446" s="64" t="s">
        <v>351</v>
      </c>
      <c r="C446" s="64" t="s">
        <v>29</v>
      </c>
      <c r="D446" s="65">
        <v>5572.11</v>
      </c>
      <c r="E446" s="64" t="s">
        <v>118</v>
      </c>
      <c r="F446" s="66">
        <v>202109</v>
      </c>
      <c r="G446" s="67">
        <v>44468</v>
      </c>
      <c r="H446" s="64" t="s">
        <v>125</v>
      </c>
      <c r="I446" s="66">
        <v>50000219</v>
      </c>
      <c r="J446" s="64" t="s">
        <v>0</v>
      </c>
      <c r="K446" s="64" t="s">
        <v>120</v>
      </c>
      <c r="L446" s="64" t="s">
        <v>121</v>
      </c>
      <c r="M446" s="64" t="s">
        <v>122</v>
      </c>
      <c r="N446" s="64" t="s">
        <v>28</v>
      </c>
      <c r="O446" s="64" t="s">
        <v>29</v>
      </c>
      <c r="P446" s="64" t="s">
        <v>120</v>
      </c>
      <c r="Q446" s="64" t="s">
        <v>744</v>
      </c>
      <c r="R446" s="64" t="s">
        <v>745</v>
      </c>
      <c r="S446" s="64" t="s">
        <v>746</v>
      </c>
      <c r="T446" s="64" t="s">
        <v>745</v>
      </c>
      <c r="U446" s="64" t="s">
        <v>747</v>
      </c>
      <c r="V446" s="64" t="s">
        <v>748</v>
      </c>
      <c r="W446" s="64" t="s">
        <v>749</v>
      </c>
      <c r="X446" s="64" t="s">
        <v>132</v>
      </c>
    </row>
    <row r="447" spans="1:24">
      <c r="A447" s="64" t="s">
        <v>350</v>
      </c>
      <c r="B447" s="64" t="s">
        <v>351</v>
      </c>
      <c r="C447" s="64" t="s">
        <v>11</v>
      </c>
      <c r="D447" s="65">
        <v>5808.4</v>
      </c>
      <c r="E447" s="64" t="s">
        <v>118</v>
      </c>
      <c r="F447" s="66">
        <v>202109</v>
      </c>
      <c r="G447" s="67">
        <v>44468</v>
      </c>
      <c r="H447" s="64" t="s">
        <v>125</v>
      </c>
      <c r="I447" s="66">
        <v>50000219</v>
      </c>
      <c r="J447" s="64" t="s">
        <v>0</v>
      </c>
      <c r="K447" s="64" t="s">
        <v>120</v>
      </c>
      <c r="L447" s="64" t="s">
        <v>121</v>
      </c>
      <c r="M447" s="64" t="s">
        <v>122</v>
      </c>
      <c r="N447" s="64" t="s">
        <v>10</v>
      </c>
      <c r="O447" s="64" t="s">
        <v>11</v>
      </c>
      <c r="P447" s="64" t="s">
        <v>120</v>
      </c>
      <c r="Q447" s="64" t="s">
        <v>744</v>
      </c>
      <c r="R447" s="64" t="s">
        <v>745</v>
      </c>
      <c r="S447" s="64" t="s">
        <v>746</v>
      </c>
      <c r="T447" s="64" t="s">
        <v>745</v>
      </c>
      <c r="U447" s="64" t="s">
        <v>747</v>
      </c>
      <c r="V447" s="64" t="s">
        <v>748</v>
      </c>
      <c r="W447" s="64" t="s">
        <v>749</v>
      </c>
      <c r="X447" s="64" t="s">
        <v>132</v>
      </c>
    </row>
    <row r="448" spans="1:24">
      <c r="A448" s="64" t="s">
        <v>350</v>
      </c>
      <c r="B448" s="64" t="s">
        <v>351</v>
      </c>
      <c r="C448" s="64" t="s">
        <v>353</v>
      </c>
      <c r="D448" s="65">
        <v>6733.4</v>
      </c>
      <c r="E448" s="64" t="s">
        <v>118</v>
      </c>
      <c r="F448" s="66">
        <v>202109</v>
      </c>
      <c r="G448" s="67">
        <v>44468</v>
      </c>
      <c r="H448" s="64" t="s">
        <v>125</v>
      </c>
      <c r="I448" s="66">
        <v>50000219</v>
      </c>
      <c r="J448" s="64" t="s">
        <v>0</v>
      </c>
      <c r="K448" s="64" t="s">
        <v>120</v>
      </c>
      <c r="L448" s="64" t="s">
        <v>121</v>
      </c>
      <c r="M448" s="64" t="s">
        <v>122</v>
      </c>
      <c r="N448" s="64" t="s">
        <v>12</v>
      </c>
      <c r="O448" s="64" t="s">
        <v>353</v>
      </c>
      <c r="P448" s="64" t="s">
        <v>120</v>
      </c>
      <c r="Q448" s="64" t="s">
        <v>744</v>
      </c>
      <c r="R448" s="64" t="s">
        <v>745</v>
      </c>
      <c r="S448" s="64" t="s">
        <v>746</v>
      </c>
      <c r="T448" s="64" t="s">
        <v>745</v>
      </c>
      <c r="U448" s="64" t="s">
        <v>747</v>
      </c>
      <c r="V448" s="64" t="s">
        <v>748</v>
      </c>
      <c r="W448" s="64" t="s">
        <v>749</v>
      </c>
      <c r="X448" s="64" t="s">
        <v>132</v>
      </c>
    </row>
    <row r="449" spans="1:24">
      <c r="A449" s="64" t="s">
        <v>350</v>
      </c>
      <c r="B449" s="64" t="s">
        <v>351</v>
      </c>
      <c r="C449" s="64" t="s">
        <v>19</v>
      </c>
      <c r="D449" s="65">
        <v>8546.7999999999993</v>
      </c>
      <c r="E449" s="64" t="s">
        <v>118</v>
      </c>
      <c r="F449" s="66">
        <v>202109</v>
      </c>
      <c r="G449" s="67">
        <v>44468</v>
      </c>
      <c r="H449" s="64" t="s">
        <v>125</v>
      </c>
      <c r="I449" s="66">
        <v>50000219</v>
      </c>
      <c r="J449" s="64" t="s">
        <v>0</v>
      </c>
      <c r="K449" s="64" t="s">
        <v>120</v>
      </c>
      <c r="L449" s="64" t="s">
        <v>121</v>
      </c>
      <c r="M449" s="64" t="s">
        <v>122</v>
      </c>
      <c r="N449" s="64" t="s">
        <v>18</v>
      </c>
      <c r="O449" s="64" t="s">
        <v>19</v>
      </c>
      <c r="P449" s="64" t="s">
        <v>120</v>
      </c>
      <c r="Q449" s="64" t="s">
        <v>744</v>
      </c>
      <c r="R449" s="64" t="s">
        <v>745</v>
      </c>
      <c r="S449" s="64" t="s">
        <v>746</v>
      </c>
      <c r="T449" s="64" t="s">
        <v>745</v>
      </c>
      <c r="U449" s="64" t="s">
        <v>747</v>
      </c>
      <c r="V449" s="64" t="s">
        <v>748</v>
      </c>
      <c r="W449" s="64" t="s">
        <v>749</v>
      </c>
      <c r="X449" s="64" t="s">
        <v>132</v>
      </c>
    </row>
    <row r="450" spans="1:24">
      <c r="A450" s="64" t="s">
        <v>350</v>
      </c>
      <c r="B450" s="64" t="s">
        <v>351</v>
      </c>
      <c r="C450" s="64" t="s">
        <v>382</v>
      </c>
      <c r="D450" s="65">
        <v>12040</v>
      </c>
      <c r="E450" s="64" t="s">
        <v>118</v>
      </c>
      <c r="F450" s="66">
        <v>202109</v>
      </c>
      <c r="G450" s="67">
        <v>44468</v>
      </c>
      <c r="H450" s="64" t="s">
        <v>125</v>
      </c>
      <c r="I450" s="66">
        <v>50000219</v>
      </c>
      <c r="J450" s="64" t="s">
        <v>0</v>
      </c>
      <c r="K450" s="64" t="s">
        <v>120</v>
      </c>
      <c r="L450" s="64" t="s">
        <v>121</v>
      </c>
      <c r="M450" s="64" t="s">
        <v>122</v>
      </c>
      <c r="N450" s="64" t="s">
        <v>357</v>
      </c>
      <c r="O450" s="64" t="s">
        <v>358</v>
      </c>
      <c r="P450" s="64" t="s">
        <v>120</v>
      </c>
      <c r="Q450" s="64" t="s">
        <v>744</v>
      </c>
      <c r="R450" s="64" t="s">
        <v>745</v>
      </c>
      <c r="S450" s="64" t="s">
        <v>746</v>
      </c>
      <c r="T450" s="64" t="s">
        <v>745</v>
      </c>
      <c r="U450" s="64" t="s">
        <v>747</v>
      </c>
      <c r="V450" s="64" t="s">
        <v>748</v>
      </c>
      <c r="W450" s="64" t="s">
        <v>749</v>
      </c>
      <c r="X450" s="64" t="s">
        <v>132</v>
      </c>
    </row>
    <row r="451" spans="1:24">
      <c r="A451" s="64" t="s">
        <v>350</v>
      </c>
      <c r="B451" s="64" t="s">
        <v>351</v>
      </c>
      <c r="C451" s="64" t="s">
        <v>354</v>
      </c>
      <c r="D451" s="65">
        <v>16651.8</v>
      </c>
      <c r="E451" s="64" t="s">
        <v>118</v>
      </c>
      <c r="F451" s="66">
        <v>202109</v>
      </c>
      <c r="G451" s="67">
        <v>44468</v>
      </c>
      <c r="H451" s="64" t="s">
        <v>125</v>
      </c>
      <c r="I451" s="66">
        <v>50000219</v>
      </c>
      <c r="J451" s="64" t="s">
        <v>0</v>
      </c>
      <c r="K451" s="64" t="s">
        <v>120</v>
      </c>
      <c r="L451" s="64" t="s">
        <v>121</v>
      </c>
      <c r="M451" s="64" t="s">
        <v>122</v>
      </c>
      <c r="N451" s="64" t="s">
        <v>26</v>
      </c>
      <c r="O451" s="64" t="s">
        <v>354</v>
      </c>
      <c r="P451" s="64" t="s">
        <v>120</v>
      </c>
      <c r="Q451" s="64" t="s">
        <v>744</v>
      </c>
      <c r="R451" s="64" t="s">
        <v>745</v>
      </c>
      <c r="S451" s="64" t="s">
        <v>746</v>
      </c>
      <c r="T451" s="64" t="s">
        <v>745</v>
      </c>
      <c r="U451" s="64" t="s">
        <v>747</v>
      </c>
      <c r="V451" s="64" t="s">
        <v>748</v>
      </c>
      <c r="W451" s="64" t="s">
        <v>749</v>
      </c>
      <c r="X451" s="64" t="s">
        <v>132</v>
      </c>
    </row>
    <row r="452" spans="1:24">
      <c r="A452" s="64" t="s">
        <v>350</v>
      </c>
      <c r="B452" s="64" t="s">
        <v>351</v>
      </c>
      <c r="C452" s="64" t="s">
        <v>383</v>
      </c>
      <c r="D452" s="65">
        <v>57419.49</v>
      </c>
      <c r="E452" s="64" t="s">
        <v>118</v>
      </c>
      <c r="F452" s="66">
        <v>202109</v>
      </c>
      <c r="G452" s="67">
        <v>44468</v>
      </c>
      <c r="H452" s="64" t="s">
        <v>125</v>
      </c>
      <c r="I452" s="66">
        <v>50000219</v>
      </c>
      <c r="J452" s="64" t="s">
        <v>0</v>
      </c>
      <c r="K452" s="64" t="s">
        <v>120</v>
      </c>
      <c r="L452" s="64" t="s">
        <v>121</v>
      </c>
      <c r="M452" s="64" t="s">
        <v>122</v>
      </c>
      <c r="N452" s="64" t="s">
        <v>339</v>
      </c>
      <c r="O452" s="64" t="s">
        <v>340</v>
      </c>
      <c r="P452" s="64" t="s">
        <v>120</v>
      </c>
      <c r="Q452" s="64" t="s">
        <v>744</v>
      </c>
      <c r="R452" s="64" t="s">
        <v>745</v>
      </c>
      <c r="S452" s="64" t="s">
        <v>746</v>
      </c>
      <c r="T452" s="64" t="s">
        <v>745</v>
      </c>
      <c r="U452" s="64" t="s">
        <v>747</v>
      </c>
      <c r="V452" s="64" t="s">
        <v>748</v>
      </c>
      <c r="W452" s="64" t="s">
        <v>749</v>
      </c>
      <c r="X452" s="64" t="s">
        <v>132</v>
      </c>
    </row>
    <row r="453" spans="1:24">
      <c r="A453" s="64" t="s">
        <v>350</v>
      </c>
      <c r="B453" s="64" t="s">
        <v>351</v>
      </c>
      <c r="C453" s="64" t="s">
        <v>383</v>
      </c>
      <c r="D453" s="65">
        <v>-57419.49</v>
      </c>
      <c r="E453" s="64" t="s">
        <v>118</v>
      </c>
      <c r="F453" s="66">
        <v>202109</v>
      </c>
      <c r="G453" s="67">
        <v>44468</v>
      </c>
      <c r="H453" s="64" t="s">
        <v>125</v>
      </c>
      <c r="I453" s="66">
        <v>50000241</v>
      </c>
      <c r="J453" s="64" t="s">
        <v>0</v>
      </c>
      <c r="K453" s="64" t="s">
        <v>120</v>
      </c>
      <c r="L453" s="64" t="s">
        <v>121</v>
      </c>
      <c r="M453" s="64" t="s">
        <v>122</v>
      </c>
      <c r="N453" s="64" t="s">
        <v>339</v>
      </c>
      <c r="O453" s="64" t="s">
        <v>340</v>
      </c>
      <c r="P453" s="64" t="s">
        <v>120</v>
      </c>
      <c r="Q453" s="64" t="s">
        <v>744</v>
      </c>
      <c r="R453" s="64" t="s">
        <v>745</v>
      </c>
      <c r="S453" s="64" t="s">
        <v>746</v>
      </c>
      <c r="T453" s="64" t="s">
        <v>745</v>
      </c>
      <c r="U453" s="64" t="s">
        <v>747</v>
      </c>
      <c r="V453" s="64" t="s">
        <v>748</v>
      </c>
      <c r="W453" s="64" t="s">
        <v>749</v>
      </c>
      <c r="X453" s="64" t="s">
        <v>132</v>
      </c>
    </row>
    <row r="454" spans="1:24">
      <c r="A454" s="64" t="s">
        <v>350</v>
      </c>
      <c r="B454" s="64" t="s">
        <v>351</v>
      </c>
      <c r="C454" s="64" t="s">
        <v>354</v>
      </c>
      <c r="D454" s="65">
        <v>-16651.8</v>
      </c>
      <c r="E454" s="64" t="s">
        <v>118</v>
      </c>
      <c r="F454" s="66">
        <v>202109</v>
      </c>
      <c r="G454" s="67">
        <v>44468</v>
      </c>
      <c r="H454" s="64" t="s">
        <v>125</v>
      </c>
      <c r="I454" s="66">
        <v>50000241</v>
      </c>
      <c r="J454" s="64" t="s">
        <v>0</v>
      </c>
      <c r="K454" s="64" t="s">
        <v>120</v>
      </c>
      <c r="L454" s="64" t="s">
        <v>121</v>
      </c>
      <c r="M454" s="64" t="s">
        <v>122</v>
      </c>
      <c r="N454" s="64" t="s">
        <v>26</v>
      </c>
      <c r="O454" s="64" t="s">
        <v>354</v>
      </c>
      <c r="P454" s="64" t="s">
        <v>120</v>
      </c>
      <c r="Q454" s="64" t="s">
        <v>744</v>
      </c>
      <c r="R454" s="64" t="s">
        <v>745</v>
      </c>
      <c r="S454" s="64" t="s">
        <v>746</v>
      </c>
      <c r="T454" s="64" t="s">
        <v>745</v>
      </c>
      <c r="U454" s="64" t="s">
        <v>747</v>
      </c>
      <c r="V454" s="64" t="s">
        <v>748</v>
      </c>
      <c r="W454" s="64" t="s">
        <v>749</v>
      </c>
      <c r="X454" s="64" t="s">
        <v>132</v>
      </c>
    </row>
    <row r="455" spans="1:24">
      <c r="A455" s="64" t="s">
        <v>350</v>
      </c>
      <c r="B455" s="64" t="s">
        <v>351</v>
      </c>
      <c r="C455" s="64" t="s">
        <v>382</v>
      </c>
      <c r="D455" s="65">
        <v>-12040</v>
      </c>
      <c r="E455" s="64" t="s">
        <v>118</v>
      </c>
      <c r="F455" s="66">
        <v>202109</v>
      </c>
      <c r="G455" s="67">
        <v>44468</v>
      </c>
      <c r="H455" s="64" t="s">
        <v>125</v>
      </c>
      <c r="I455" s="66">
        <v>50000241</v>
      </c>
      <c r="J455" s="64" t="s">
        <v>0</v>
      </c>
      <c r="K455" s="64" t="s">
        <v>120</v>
      </c>
      <c r="L455" s="64" t="s">
        <v>121</v>
      </c>
      <c r="M455" s="64" t="s">
        <v>122</v>
      </c>
      <c r="N455" s="64" t="s">
        <v>357</v>
      </c>
      <c r="O455" s="64" t="s">
        <v>358</v>
      </c>
      <c r="P455" s="64" t="s">
        <v>120</v>
      </c>
      <c r="Q455" s="64" t="s">
        <v>744</v>
      </c>
      <c r="R455" s="64" t="s">
        <v>745</v>
      </c>
      <c r="S455" s="64" t="s">
        <v>746</v>
      </c>
      <c r="T455" s="64" t="s">
        <v>745</v>
      </c>
      <c r="U455" s="64" t="s">
        <v>747</v>
      </c>
      <c r="V455" s="64" t="s">
        <v>748</v>
      </c>
      <c r="W455" s="64" t="s">
        <v>749</v>
      </c>
      <c r="X455" s="64" t="s">
        <v>132</v>
      </c>
    </row>
    <row r="456" spans="1:24">
      <c r="A456" s="64" t="s">
        <v>350</v>
      </c>
      <c r="B456" s="64" t="s">
        <v>351</v>
      </c>
      <c r="C456" s="64" t="s">
        <v>19</v>
      </c>
      <c r="D456" s="65">
        <v>-8546.7999999999993</v>
      </c>
      <c r="E456" s="64" t="s">
        <v>118</v>
      </c>
      <c r="F456" s="66">
        <v>202109</v>
      </c>
      <c r="G456" s="67">
        <v>44468</v>
      </c>
      <c r="H456" s="64" t="s">
        <v>125</v>
      </c>
      <c r="I456" s="66">
        <v>50000241</v>
      </c>
      <c r="J456" s="64" t="s">
        <v>0</v>
      </c>
      <c r="K456" s="64" t="s">
        <v>120</v>
      </c>
      <c r="L456" s="64" t="s">
        <v>121</v>
      </c>
      <c r="M456" s="64" t="s">
        <v>122</v>
      </c>
      <c r="N456" s="64" t="s">
        <v>18</v>
      </c>
      <c r="O456" s="64" t="s">
        <v>19</v>
      </c>
      <c r="P456" s="64" t="s">
        <v>120</v>
      </c>
      <c r="Q456" s="64" t="s">
        <v>744</v>
      </c>
      <c r="R456" s="64" t="s">
        <v>745</v>
      </c>
      <c r="S456" s="64" t="s">
        <v>746</v>
      </c>
      <c r="T456" s="64" t="s">
        <v>745</v>
      </c>
      <c r="U456" s="64" t="s">
        <v>747</v>
      </c>
      <c r="V456" s="64" t="s">
        <v>748</v>
      </c>
      <c r="W456" s="64" t="s">
        <v>749</v>
      </c>
      <c r="X456" s="64" t="s">
        <v>132</v>
      </c>
    </row>
    <row r="457" spans="1:24">
      <c r="A457" s="64" t="s">
        <v>350</v>
      </c>
      <c r="B457" s="64" t="s">
        <v>351</v>
      </c>
      <c r="C457" s="64" t="s">
        <v>353</v>
      </c>
      <c r="D457" s="65">
        <v>-6733.4</v>
      </c>
      <c r="E457" s="64" t="s">
        <v>118</v>
      </c>
      <c r="F457" s="66">
        <v>202109</v>
      </c>
      <c r="G457" s="67">
        <v>44468</v>
      </c>
      <c r="H457" s="64" t="s">
        <v>125</v>
      </c>
      <c r="I457" s="66">
        <v>50000241</v>
      </c>
      <c r="J457" s="64" t="s">
        <v>0</v>
      </c>
      <c r="K457" s="64" t="s">
        <v>120</v>
      </c>
      <c r="L457" s="64" t="s">
        <v>121</v>
      </c>
      <c r="M457" s="64" t="s">
        <v>122</v>
      </c>
      <c r="N457" s="64" t="s">
        <v>12</v>
      </c>
      <c r="O457" s="64" t="s">
        <v>353</v>
      </c>
      <c r="P457" s="64" t="s">
        <v>120</v>
      </c>
      <c r="Q457" s="64" t="s">
        <v>744</v>
      </c>
      <c r="R457" s="64" t="s">
        <v>745</v>
      </c>
      <c r="S457" s="64" t="s">
        <v>746</v>
      </c>
      <c r="T457" s="64" t="s">
        <v>745</v>
      </c>
      <c r="U457" s="64" t="s">
        <v>747</v>
      </c>
      <c r="V457" s="64" t="s">
        <v>748</v>
      </c>
      <c r="W457" s="64" t="s">
        <v>749</v>
      </c>
      <c r="X457" s="64" t="s">
        <v>132</v>
      </c>
    </row>
    <row r="458" spans="1:24">
      <c r="A458" s="64" t="s">
        <v>350</v>
      </c>
      <c r="B458" s="64" t="s">
        <v>351</v>
      </c>
      <c r="C458" s="64" t="s">
        <v>11</v>
      </c>
      <c r="D458" s="65">
        <v>-5808.4</v>
      </c>
      <c r="E458" s="64" t="s">
        <v>118</v>
      </c>
      <c r="F458" s="66">
        <v>202109</v>
      </c>
      <c r="G458" s="67">
        <v>44468</v>
      </c>
      <c r="H458" s="64" t="s">
        <v>125</v>
      </c>
      <c r="I458" s="66">
        <v>50000241</v>
      </c>
      <c r="J458" s="64" t="s">
        <v>0</v>
      </c>
      <c r="K458" s="64" t="s">
        <v>120</v>
      </c>
      <c r="L458" s="64" t="s">
        <v>121</v>
      </c>
      <c r="M458" s="64" t="s">
        <v>122</v>
      </c>
      <c r="N458" s="64" t="s">
        <v>10</v>
      </c>
      <c r="O458" s="64" t="s">
        <v>11</v>
      </c>
      <c r="P458" s="64" t="s">
        <v>120</v>
      </c>
      <c r="Q458" s="64" t="s">
        <v>744</v>
      </c>
      <c r="R458" s="64" t="s">
        <v>745</v>
      </c>
      <c r="S458" s="64" t="s">
        <v>746</v>
      </c>
      <c r="T458" s="64" t="s">
        <v>745</v>
      </c>
      <c r="U458" s="64" t="s">
        <v>747</v>
      </c>
      <c r="V458" s="64" t="s">
        <v>748</v>
      </c>
      <c r="W458" s="64" t="s">
        <v>749</v>
      </c>
      <c r="X458" s="64" t="s">
        <v>132</v>
      </c>
    </row>
    <row r="459" spans="1:24">
      <c r="A459" s="64" t="s">
        <v>350</v>
      </c>
      <c r="B459" s="64" t="s">
        <v>351</v>
      </c>
      <c r="C459" s="64" t="s">
        <v>29</v>
      </c>
      <c r="D459" s="65">
        <v>-5572.11</v>
      </c>
      <c r="E459" s="64" t="s">
        <v>118</v>
      </c>
      <c r="F459" s="66">
        <v>202109</v>
      </c>
      <c r="G459" s="67">
        <v>44468</v>
      </c>
      <c r="H459" s="64" t="s">
        <v>125</v>
      </c>
      <c r="I459" s="66">
        <v>50000241</v>
      </c>
      <c r="J459" s="64" t="s">
        <v>0</v>
      </c>
      <c r="K459" s="64" t="s">
        <v>120</v>
      </c>
      <c r="L459" s="64" t="s">
        <v>121</v>
      </c>
      <c r="M459" s="64" t="s">
        <v>122</v>
      </c>
      <c r="N459" s="64" t="s">
        <v>28</v>
      </c>
      <c r="O459" s="64" t="s">
        <v>29</v>
      </c>
      <c r="P459" s="64" t="s">
        <v>120</v>
      </c>
      <c r="Q459" s="64" t="s">
        <v>744</v>
      </c>
      <c r="R459" s="64" t="s">
        <v>745</v>
      </c>
      <c r="S459" s="64" t="s">
        <v>746</v>
      </c>
      <c r="T459" s="64" t="s">
        <v>745</v>
      </c>
      <c r="U459" s="64" t="s">
        <v>747</v>
      </c>
      <c r="V459" s="64" t="s">
        <v>748</v>
      </c>
      <c r="W459" s="64" t="s">
        <v>749</v>
      </c>
      <c r="X459" s="64" t="s">
        <v>132</v>
      </c>
    </row>
    <row r="460" spans="1:24">
      <c r="A460" s="64" t="s">
        <v>350</v>
      </c>
      <c r="B460" s="64" t="s">
        <v>351</v>
      </c>
      <c r="C460" s="64" t="s">
        <v>25</v>
      </c>
      <c r="D460" s="65">
        <v>-4719.4799999999996</v>
      </c>
      <c r="E460" s="64" t="s">
        <v>118</v>
      </c>
      <c r="F460" s="66">
        <v>202109</v>
      </c>
      <c r="G460" s="67">
        <v>44468</v>
      </c>
      <c r="H460" s="64" t="s">
        <v>125</v>
      </c>
      <c r="I460" s="66">
        <v>50000241</v>
      </c>
      <c r="J460" s="64" t="s">
        <v>0</v>
      </c>
      <c r="K460" s="64" t="s">
        <v>120</v>
      </c>
      <c r="L460" s="64" t="s">
        <v>121</v>
      </c>
      <c r="M460" s="64" t="s">
        <v>122</v>
      </c>
      <c r="N460" s="64" t="s">
        <v>24</v>
      </c>
      <c r="O460" s="64" t="s">
        <v>25</v>
      </c>
      <c r="P460" s="64" t="s">
        <v>120</v>
      </c>
      <c r="Q460" s="64" t="s">
        <v>744</v>
      </c>
      <c r="R460" s="64" t="s">
        <v>745</v>
      </c>
      <c r="S460" s="64" t="s">
        <v>746</v>
      </c>
      <c r="T460" s="64" t="s">
        <v>745</v>
      </c>
      <c r="U460" s="64" t="s">
        <v>747</v>
      </c>
      <c r="V460" s="64" t="s">
        <v>748</v>
      </c>
      <c r="W460" s="64" t="s">
        <v>749</v>
      </c>
      <c r="X460" s="64" t="s">
        <v>132</v>
      </c>
    </row>
    <row r="461" spans="1:24">
      <c r="A461" s="64" t="s">
        <v>350</v>
      </c>
      <c r="B461" s="64" t="s">
        <v>351</v>
      </c>
      <c r="C461" s="64" t="s">
        <v>37</v>
      </c>
      <c r="D461" s="65">
        <v>-4295.3</v>
      </c>
      <c r="E461" s="64" t="s">
        <v>118</v>
      </c>
      <c r="F461" s="66">
        <v>202109</v>
      </c>
      <c r="G461" s="67">
        <v>44468</v>
      </c>
      <c r="H461" s="64" t="s">
        <v>125</v>
      </c>
      <c r="I461" s="66">
        <v>50000241</v>
      </c>
      <c r="J461" s="64" t="s">
        <v>0</v>
      </c>
      <c r="K461" s="64" t="s">
        <v>120</v>
      </c>
      <c r="L461" s="64" t="s">
        <v>121</v>
      </c>
      <c r="M461" s="64" t="s">
        <v>122</v>
      </c>
      <c r="N461" s="64" t="s">
        <v>36</v>
      </c>
      <c r="O461" s="64" t="s">
        <v>37</v>
      </c>
      <c r="P461" s="64" t="s">
        <v>120</v>
      </c>
      <c r="Q461" s="64" t="s">
        <v>744</v>
      </c>
      <c r="R461" s="64" t="s">
        <v>745</v>
      </c>
      <c r="S461" s="64" t="s">
        <v>746</v>
      </c>
      <c r="T461" s="64" t="s">
        <v>745</v>
      </c>
      <c r="U461" s="64" t="s">
        <v>747</v>
      </c>
      <c r="V461" s="64" t="s">
        <v>748</v>
      </c>
      <c r="W461" s="64" t="s">
        <v>749</v>
      </c>
      <c r="X461" s="64" t="s">
        <v>132</v>
      </c>
    </row>
    <row r="462" spans="1:24">
      <c r="A462" s="64" t="s">
        <v>350</v>
      </c>
      <c r="B462" s="64" t="s">
        <v>351</v>
      </c>
      <c r="C462" s="64" t="s">
        <v>23</v>
      </c>
      <c r="D462" s="65">
        <v>-4273.3999999999996</v>
      </c>
      <c r="E462" s="64" t="s">
        <v>118</v>
      </c>
      <c r="F462" s="66">
        <v>202109</v>
      </c>
      <c r="G462" s="67">
        <v>44468</v>
      </c>
      <c r="H462" s="64" t="s">
        <v>125</v>
      </c>
      <c r="I462" s="66">
        <v>50000241</v>
      </c>
      <c r="J462" s="64" t="s">
        <v>0</v>
      </c>
      <c r="K462" s="64" t="s">
        <v>120</v>
      </c>
      <c r="L462" s="64" t="s">
        <v>121</v>
      </c>
      <c r="M462" s="64" t="s">
        <v>122</v>
      </c>
      <c r="N462" s="64" t="s">
        <v>22</v>
      </c>
      <c r="O462" s="64" t="s">
        <v>23</v>
      </c>
      <c r="P462" s="64" t="s">
        <v>120</v>
      </c>
      <c r="Q462" s="64" t="s">
        <v>744</v>
      </c>
      <c r="R462" s="64" t="s">
        <v>745</v>
      </c>
      <c r="S462" s="64" t="s">
        <v>746</v>
      </c>
      <c r="T462" s="64" t="s">
        <v>745</v>
      </c>
      <c r="U462" s="64" t="s">
        <v>747</v>
      </c>
      <c r="V462" s="64" t="s">
        <v>748</v>
      </c>
      <c r="W462" s="64" t="s">
        <v>749</v>
      </c>
      <c r="X462" s="64" t="s">
        <v>132</v>
      </c>
    </row>
    <row r="463" spans="1:24">
      <c r="A463" s="64" t="s">
        <v>350</v>
      </c>
      <c r="B463" s="64" t="s">
        <v>351</v>
      </c>
      <c r="C463" s="64" t="s">
        <v>21</v>
      </c>
      <c r="D463" s="65">
        <v>-4273.3999999999996</v>
      </c>
      <c r="E463" s="64" t="s">
        <v>118</v>
      </c>
      <c r="F463" s="66">
        <v>202109</v>
      </c>
      <c r="G463" s="67">
        <v>44468</v>
      </c>
      <c r="H463" s="64" t="s">
        <v>125</v>
      </c>
      <c r="I463" s="66">
        <v>50000241</v>
      </c>
      <c r="J463" s="64" t="s">
        <v>0</v>
      </c>
      <c r="K463" s="64" t="s">
        <v>120</v>
      </c>
      <c r="L463" s="64" t="s">
        <v>121</v>
      </c>
      <c r="M463" s="64" t="s">
        <v>122</v>
      </c>
      <c r="N463" s="64" t="s">
        <v>20</v>
      </c>
      <c r="O463" s="64" t="s">
        <v>21</v>
      </c>
      <c r="P463" s="64" t="s">
        <v>120</v>
      </c>
      <c r="Q463" s="64" t="s">
        <v>744</v>
      </c>
      <c r="R463" s="64" t="s">
        <v>745</v>
      </c>
      <c r="S463" s="64" t="s">
        <v>746</v>
      </c>
      <c r="T463" s="64" t="s">
        <v>745</v>
      </c>
      <c r="U463" s="64" t="s">
        <v>747</v>
      </c>
      <c r="V463" s="64" t="s">
        <v>748</v>
      </c>
      <c r="W463" s="64" t="s">
        <v>749</v>
      </c>
      <c r="X463" s="64" t="s">
        <v>132</v>
      </c>
    </row>
    <row r="464" spans="1:24">
      <c r="A464" s="64" t="s">
        <v>350</v>
      </c>
      <c r="B464" s="64" t="s">
        <v>351</v>
      </c>
      <c r="C464" s="64" t="s">
        <v>364</v>
      </c>
      <c r="D464" s="65">
        <v>-4067.17</v>
      </c>
      <c r="E464" s="64" t="s">
        <v>118</v>
      </c>
      <c r="F464" s="66">
        <v>202109</v>
      </c>
      <c r="G464" s="67">
        <v>44468</v>
      </c>
      <c r="H464" s="64" t="s">
        <v>125</v>
      </c>
      <c r="I464" s="66">
        <v>50000241</v>
      </c>
      <c r="J464" s="64" t="s">
        <v>0</v>
      </c>
      <c r="K464" s="64" t="s">
        <v>120</v>
      </c>
      <c r="L464" s="64" t="s">
        <v>121</v>
      </c>
      <c r="M464" s="64" t="s">
        <v>122</v>
      </c>
      <c r="N464" s="64" t="s">
        <v>40</v>
      </c>
      <c r="O464" s="64" t="s">
        <v>364</v>
      </c>
      <c r="P464" s="64" t="s">
        <v>120</v>
      </c>
      <c r="Q464" s="64" t="s">
        <v>744</v>
      </c>
      <c r="R464" s="64" t="s">
        <v>745</v>
      </c>
      <c r="S464" s="64" t="s">
        <v>746</v>
      </c>
      <c r="T464" s="64" t="s">
        <v>745</v>
      </c>
      <c r="U464" s="64" t="s">
        <v>747</v>
      </c>
      <c r="V464" s="64" t="s">
        <v>748</v>
      </c>
      <c r="W464" s="64" t="s">
        <v>749</v>
      </c>
      <c r="X464" s="64" t="s">
        <v>132</v>
      </c>
    </row>
    <row r="465" spans="1:24">
      <c r="A465" s="64" t="s">
        <v>350</v>
      </c>
      <c r="B465" s="64" t="s">
        <v>351</v>
      </c>
      <c r="C465" s="64" t="s">
        <v>368</v>
      </c>
      <c r="D465" s="65">
        <v>-3453.73</v>
      </c>
      <c r="E465" s="64" t="s">
        <v>118</v>
      </c>
      <c r="F465" s="66">
        <v>202109</v>
      </c>
      <c r="G465" s="67">
        <v>44468</v>
      </c>
      <c r="H465" s="64" t="s">
        <v>125</v>
      </c>
      <c r="I465" s="66">
        <v>50000241</v>
      </c>
      <c r="J465" s="64" t="s">
        <v>0</v>
      </c>
      <c r="K465" s="64" t="s">
        <v>120</v>
      </c>
      <c r="L465" s="64" t="s">
        <v>121</v>
      </c>
      <c r="M465" s="64" t="s">
        <v>122</v>
      </c>
      <c r="N465" s="64" t="s">
        <v>30</v>
      </c>
      <c r="O465" s="64" t="s">
        <v>368</v>
      </c>
      <c r="P465" s="64" t="s">
        <v>120</v>
      </c>
      <c r="Q465" s="64" t="s">
        <v>744</v>
      </c>
      <c r="R465" s="64" t="s">
        <v>745</v>
      </c>
      <c r="S465" s="64" t="s">
        <v>746</v>
      </c>
      <c r="T465" s="64" t="s">
        <v>745</v>
      </c>
      <c r="U465" s="64" t="s">
        <v>747</v>
      </c>
      <c r="V465" s="64" t="s">
        <v>748</v>
      </c>
      <c r="W465" s="64" t="s">
        <v>749</v>
      </c>
      <c r="X465" s="64" t="s">
        <v>132</v>
      </c>
    </row>
    <row r="466" spans="1:24">
      <c r="A466" s="64" t="s">
        <v>350</v>
      </c>
      <c r="B466" s="64" t="s">
        <v>351</v>
      </c>
      <c r="C466" s="64" t="s">
        <v>362</v>
      </c>
      <c r="D466" s="65">
        <v>-3246.08</v>
      </c>
      <c r="E466" s="64" t="s">
        <v>118</v>
      </c>
      <c r="F466" s="66">
        <v>202109</v>
      </c>
      <c r="G466" s="67">
        <v>44468</v>
      </c>
      <c r="H466" s="64" t="s">
        <v>125</v>
      </c>
      <c r="I466" s="66">
        <v>50000241</v>
      </c>
      <c r="J466" s="64" t="s">
        <v>0</v>
      </c>
      <c r="K466" s="64" t="s">
        <v>120</v>
      </c>
      <c r="L466" s="64" t="s">
        <v>121</v>
      </c>
      <c r="M466" s="64" t="s">
        <v>122</v>
      </c>
      <c r="N466" s="64" t="s">
        <v>34</v>
      </c>
      <c r="O466" s="64" t="s">
        <v>362</v>
      </c>
      <c r="P466" s="64" t="s">
        <v>120</v>
      </c>
      <c r="Q466" s="64" t="s">
        <v>744</v>
      </c>
      <c r="R466" s="64" t="s">
        <v>745</v>
      </c>
      <c r="S466" s="64" t="s">
        <v>746</v>
      </c>
      <c r="T466" s="64" t="s">
        <v>745</v>
      </c>
      <c r="U466" s="64" t="s">
        <v>747</v>
      </c>
      <c r="V466" s="64" t="s">
        <v>748</v>
      </c>
      <c r="W466" s="64" t="s">
        <v>749</v>
      </c>
      <c r="X466" s="64" t="s">
        <v>132</v>
      </c>
    </row>
    <row r="467" spans="1:24">
      <c r="A467" s="64" t="s">
        <v>350</v>
      </c>
      <c r="B467" s="64" t="s">
        <v>351</v>
      </c>
      <c r="C467" s="64" t="s">
        <v>39</v>
      </c>
      <c r="D467" s="65">
        <v>-2719.86</v>
      </c>
      <c r="E467" s="64" t="s">
        <v>118</v>
      </c>
      <c r="F467" s="66">
        <v>202109</v>
      </c>
      <c r="G467" s="67">
        <v>44468</v>
      </c>
      <c r="H467" s="64" t="s">
        <v>125</v>
      </c>
      <c r="I467" s="66">
        <v>50000241</v>
      </c>
      <c r="J467" s="64" t="s">
        <v>0</v>
      </c>
      <c r="K467" s="64" t="s">
        <v>120</v>
      </c>
      <c r="L467" s="64" t="s">
        <v>121</v>
      </c>
      <c r="M467" s="64" t="s">
        <v>122</v>
      </c>
      <c r="N467" s="64" t="s">
        <v>38</v>
      </c>
      <c r="O467" s="64" t="s">
        <v>39</v>
      </c>
      <c r="P467" s="64" t="s">
        <v>120</v>
      </c>
      <c r="Q467" s="64" t="s">
        <v>744</v>
      </c>
      <c r="R467" s="64" t="s">
        <v>745</v>
      </c>
      <c r="S467" s="64" t="s">
        <v>746</v>
      </c>
      <c r="T467" s="64" t="s">
        <v>745</v>
      </c>
      <c r="U467" s="64" t="s">
        <v>747</v>
      </c>
      <c r="V467" s="64" t="s">
        <v>748</v>
      </c>
      <c r="W467" s="64" t="s">
        <v>749</v>
      </c>
      <c r="X467" s="64" t="s">
        <v>132</v>
      </c>
    </row>
    <row r="468" spans="1:24">
      <c r="A468" s="64" t="s">
        <v>350</v>
      </c>
      <c r="B468" s="64" t="s">
        <v>351</v>
      </c>
      <c r="C468" s="64" t="s">
        <v>366</v>
      </c>
      <c r="D468" s="65">
        <v>-1948.07</v>
      </c>
      <c r="E468" s="64" t="s">
        <v>118</v>
      </c>
      <c r="F468" s="66">
        <v>202109</v>
      </c>
      <c r="G468" s="67">
        <v>44468</v>
      </c>
      <c r="H468" s="64" t="s">
        <v>125</v>
      </c>
      <c r="I468" s="66">
        <v>50000241</v>
      </c>
      <c r="J468" s="64" t="s">
        <v>0</v>
      </c>
      <c r="K468" s="64" t="s">
        <v>120</v>
      </c>
      <c r="L468" s="64" t="s">
        <v>121</v>
      </c>
      <c r="M468" s="64" t="s">
        <v>122</v>
      </c>
      <c r="N468" s="64" t="s">
        <v>32</v>
      </c>
      <c r="O468" s="64" t="s">
        <v>366</v>
      </c>
      <c r="P468" s="64" t="s">
        <v>120</v>
      </c>
      <c r="Q468" s="64" t="s">
        <v>744</v>
      </c>
      <c r="R468" s="64" t="s">
        <v>745</v>
      </c>
      <c r="S468" s="64" t="s">
        <v>746</v>
      </c>
      <c r="T468" s="64" t="s">
        <v>745</v>
      </c>
      <c r="U468" s="64" t="s">
        <v>747</v>
      </c>
      <c r="V468" s="64" t="s">
        <v>748</v>
      </c>
      <c r="W468" s="64" t="s">
        <v>749</v>
      </c>
      <c r="X468" s="64" t="s">
        <v>132</v>
      </c>
    </row>
    <row r="469" spans="1:24">
      <c r="A469" s="64" t="s">
        <v>350</v>
      </c>
      <c r="B469" s="64" t="s">
        <v>351</v>
      </c>
      <c r="C469" s="64" t="s">
        <v>381</v>
      </c>
      <c r="D469" s="65">
        <v>-1200</v>
      </c>
      <c r="E469" s="64" t="s">
        <v>118</v>
      </c>
      <c r="F469" s="66">
        <v>202109</v>
      </c>
      <c r="G469" s="67">
        <v>44468</v>
      </c>
      <c r="H469" s="64" t="s">
        <v>125</v>
      </c>
      <c r="I469" s="66">
        <v>50000241</v>
      </c>
      <c r="J469" s="64" t="s">
        <v>0</v>
      </c>
      <c r="K469" s="64" t="s">
        <v>120</v>
      </c>
      <c r="L469" s="64" t="s">
        <v>121</v>
      </c>
      <c r="M469" s="64" t="s">
        <v>122</v>
      </c>
      <c r="N469" s="64" t="s">
        <v>130</v>
      </c>
      <c r="O469" s="64" t="s">
        <v>131</v>
      </c>
      <c r="P469" s="64" t="s">
        <v>120</v>
      </c>
      <c r="Q469" s="64" t="s">
        <v>744</v>
      </c>
      <c r="R469" s="64" t="s">
        <v>745</v>
      </c>
      <c r="S469" s="64" t="s">
        <v>746</v>
      </c>
      <c r="T469" s="64" t="s">
        <v>745</v>
      </c>
      <c r="U469" s="64" t="s">
        <v>747</v>
      </c>
      <c r="V469" s="64" t="s">
        <v>748</v>
      </c>
      <c r="W469" s="64" t="s">
        <v>749</v>
      </c>
      <c r="X469" s="64" t="s">
        <v>132</v>
      </c>
    </row>
    <row r="470" spans="1:24">
      <c r="A470" s="64" t="s">
        <v>350</v>
      </c>
      <c r="B470" s="64" t="s">
        <v>351</v>
      </c>
      <c r="C470" s="64" t="s">
        <v>17</v>
      </c>
      <c r="D470" s="65">
        <v>-85</v>
      </c>
      <c r="E470" s="64" t="s">
        <v>118</v>
      </c>
      <c r="F470" s="66">
        <v>202109</v>
      </c>
      <c r="G470" s="67">
        <v>44468</v>
      </c>
      <c r="H470" s="64" t="s">
        <v>125</v>
      </c>
      <c r="I470" s="66">
        <v>50000241</v>
      </c>
      <c r="J470" s="64" t="s">
        <v>0</v>
      </c>
      <c r="K470" s="64" t="s">
        <v>120</v>
      </c>
      <c r="L470" s="64" t="s">
        <v>121</v>
      </c>
      <c r="M470" s="64" t="s">
        <v>122</v>
      </c>
      <c r="N470" s="64" t="s">
        <v>16</v>
      </c>
      <c r="O470" s="64" t="s">
        <v>17</v>
      </c>
      <c r="P470" s="64" t="s">
        <v>120</v>
      </c>
      <c r="Q470" s="64" t="s">
        <v>744</v>
      </c>
      <c r="R470" s="64" t="s">
        <v>745</v>
      </c>
      <c r="S470" s="64" t="s">
        <v>746</v>
      </c>
      <c r="T470" s="64" t="s">
        <v>745</v>
      </c>
      <c r="U470" s="64" t="s">
        <v>747</v>
      </c>
      <c r="V470" s="64" t="s">
        <v>748</v>
      </c>
      <c r="W470" s="64" t="s">
        <v>749</v>
      </c>
      <c r="X470" s="64" t="s">
        <v>132</v>
      </c>
    </row>
    <row r="471" spans="1:24">
      <c r="A471" s="64" t="s">
        <v>350</v>
      </c>
      <c r="B471" s="64" t="s">
        <v>351</v>
      </c>
      <c r="C471" s="64" t="s">
        <v>17</v>
      </c>
      <c r="D471" s="65">
        <v>85</v>
      </c>
      <c r="E471" s="64" t="s">
        <v>118</v>
      </c>
      <c r="F471" s="66">
        <v>202109</v>
      </c>
      <c r="G471" s="67">
        <v>44468</v>
      </c>
      <c r="H471" s="64" t="s">
        <v>125</v>
      </c>
      <c r="I471" s="66">
        <v>50000242</v>
      </c>
      <c r="J471" s="64" t="s">
        <v>0</v>
      </c>
      <c r="K471" s="64" t="s">
        <v>120</v>
      </c>
      <c r="L471" s="64" t="s">
        <v>121</v>
      </c>
      <c r="M471" s="64" t="s">
        <v>122</v>
      </c>
      <c r="N471" s="64" t="s">
        <v>16</v>
      </c>
      <c r="O471" s="64" t="s">
        <v>17</v>
      </c>
      <c r="P471" s="64" t="s">
        <v>120</v>
      </c>
      <c r="Q471" s="64" t="s">
        <v>744</v>
      </c>
      <c r="R471" s="64" t="s">
        <v>745</v>
      </c>
      <c r="S471" s="64" t="s">
        <v>746</v>
      </c>
      <c r="T471" s="64" t="s">
        <v>745</v>
      </c>
      <c r="U471" s="64" t="s">
        <v>747</v>
      </c>
      <c r="V471" s="64" t="s">
        <v>748</v>
      </c>
      <c r="W471" s="64" t="s">
        <v>749</v>
      </c>
      <c r="X471" s="64" t="s">
        <v>132</v>
      </c>
    </row>
    <row r="472" spans="1:24">
      <c r="A472" s="64" t="s">
        <v>350</v>
      </c>
      <c r="B472" s="64" t="s">
        <v>351</v>
      </c>
      <c r="C472" s="64" t="s">
        <v>381</v>
      </c>
      <c r="D472" s="65">
        <v>1200</v>
      </c>
      <c r="E472" s="64" t="s">
        <v>118</v>
      </c>
      <c r="F472" s="66">
        <v>202109</v>
      </c>
      <c r="G472" s="67">
        <v>44468</v>
      </c>
      <c r="H472" s="64" t="s">
        <v>125</v>
      </c>
      <c r="I472" s="66">
        <v>50000242</v>
      </c>
      <c r="J472" s="64" t="s">
        <v>0</v>
      </c>
      <c r="K472" s="64" t="s">
        <v>120</v>
      </c>
      <c r="L472" s="64" t="s">
        <v>121</v>
      </c>
      <c r="M472" s="64" t="s">
        <v>122</v>
      </c>
      <c r="N472" s="64" t="s">
        <v>130</v>
      </c>
      <c r="O472" s="64" t="s">
        <v>131</v>
      </c>
      <c r="P472" s="64" t="s">
        <v>120</v>
      </c>
      <c r="Q472" s="64" t="s">
        <v>744</v>
      </c>
      <c r="R472" s="64" t="s">
        <v>745</v>
      </c>
      <c r="S472" s="64" t="s">
        <v>746</v>
      </c>
      <c r="T472" s="64" t="s">
        <v>745</v>
      </c>
      <c r="U472" s="64" t="s">
        <v>747</v>
      </c>
      <c r="V472" s="64" t="s">
        <v>748</v>
      </c>
      <c r="W472" s="64" t="s">
        <v>749</v>
      </c>
      <c r="X472" s="64" t="s">
        <v>132</v>
      </c>
    </row>
    <row r="473" spans="1:24">
      <c r="A473" s="64" t="s">
        <v>350</v>
      </c>
      <c r="B473" s="64" t="s">
        <v>351</v>
      </c>
      <c r="C473" s="64" t="s">
        <v>366</v>
      </c>
      <c r="D473" s="65">
        <v>1948.07</v>
      </c>
      <c r="E473" s="64" t="s">
        <v>118</v>
      </c>
      <c r="F473" s="66">
        <v>202109</v>
      </c>
      <c r="G473" s="67">
        <v>44468</v>
      </c>
      <c r="H473" s="64" t="s">
        <v>125</v>
      </c>
      <c r="I473" s="66">
        <v>50000242</v>
      </c>
      <c r="J473" s="64" t="s">
        <v>0</v>
      </c>
      <c r="K473" s="64" t="s">
        <v>120</v>
      </c>
      <c r="L473" s="64" t="s">
        <v>121</v>
      </c>
      <c r="M473" s="64" t="s">
        <v>122</v>
      </c>
      <c r="N473" s="64" t="s">
        <v>32</v>
      </c>
      <c r="O473" s="64" t="s">
        <v>366</v>
      </c>
      <c r="P473" s="64" t="s">
        <v>120</v>
      </c>
      <c r="Q473" s="64" t="s">
        <v>744</v>
      </c>
      <c r="R473" s="64" t="s">
        <v>745</v>
      </c>
      <c r="S473" s="64" t="s">
        <v>746</v>
      </c>
      <c r="T473" s="64" t="s">
        <v>745</v>
      </c>
      <c r="U473" s="64" t="s">
        <v>747</v>
      </c>
      <c r="V473" s="64" t="s">
        <v>748</v>
      </c>
      <c r="W473" s="64" t="s">
        <v>749</v>
      </c>
      <c r="X473" s="64" t="s">
        <v>132</v>
      </c>
    </row>
    <row r="474" spans="1:24">
      <c r="A474" s="64" t="s">
        <v>350</v>
      </c>
      <c r="B474" s="64" t="s">
        <v>351</v>
      </c>
      <c r="C474" s="64" t="s">
        <v>39</v>
      </c>
      <c r="D474" s="65">
        <v>2719.86</v>
      </c>
      <c r="E474" s="64" t="s">
        <v>118</v>
      </c>
      <c r="F474" s="66">
        <v>202109</v>
      </c>
      <c r="G474" s="67">
        <v>44468</v>
      </c>
      <c r="H474" s="64" t="s">
        <v>125</v>
      </c>
      <c r="I474" s="66">
        <v>50000242</v>
      </c>
      <c r="J474" s="64" t="s">
        <v>0</v>
      </c>
      <c r="K474" s="64" t="s">
        <v>120</v>
      </c>
      <c r="L474" s="64" t="s">
        <v>121</v>
      </c>
      <c r="M474" s="64" t="s">
        <v>122</v>
      </c>
      <c r="N474" s="64" t="s">
        <v>38</v>
      </c>
      <c r="O474" s="64" t="s">
        <v>39</v>
      </c>
      <c r="P474" s="64" t="s">
        <v>120</v>
      </c>
      <c r="Q474" s="64" t="s">
        <v>744</v>
      </c>
      <c r="R474" s="64" t="s">
        <v>745</v>
      </c>
      <c r="S474" s="64" t="s">
        <v>746</v>
      </c>
      <c r="T474" s="64" t="s">
        <v>745</v>
      </c>
      <c r="U474" s="64" t="s">
        <v>747</v>
      </c>
      <c r="V474" s="64" t="s">
        <v>748</v>
      </c>
      <c r="W474" s="64" t="s">
        <v>749</v>
      </c>
      <c r="X474" s="64" t="s">
        <v>132</v>
      </c>
    </row>
    <row r="475" spans="1:24">
      <c r="A475" s="64" t="s">
        <v>350</v>
      </c>
      <c r="B475" s="64" t="s">
        <v>351</v>
      </c>
      <c r="C475" s="64" t="s">
        <v>362</v>
      </c>
      <c r="D475" s="65">
        <v>3246.08</v>
      </c>
      <c r="E475" s="64" t="s">
        <v>118</v>
      </c>
      <c r="F475" s="66">
        <v>202109</v>
      </c>
      <c r="G475" s="67">
        <v>44468</v>
      </c>
      <c r="H475" s="64" t="s">
        <v>125</v>
      </c>
      <c r="I475" s="66">
        <v>50000242</v>
      </c>
      <c r="J475" s="64" t="s">
        <v>0</v>
      </c>
      <c r="K475" s="64" t="s">
        <v>120</v>
      </c>
      <c r="L475" s="64" t="s">
        <v>121</v>
      </c>
      <c r="M475" s="64" t="s">
        <v>122</v>
      </c>
      <c r="N475" s="64" t="s">
        <v>34</v>
      </c>
      <c r="O475" s="64" t="s">
        <v>362</v>
      </c>
      <c r="P475" s="64" t="s">
        <v>120</v>
      </c>
      <c r="Q475" s="64" t="s">
        <v>744</v>
      </c>
      <c r="R475" s="64" t="s">
        <v>745</v>
      </c>
      <c r="S475" s="64" t="s">
        <v>746</v>
      </c>
      <c r="T475" s="64" t="s">
        <v>745</v>
      </c>
      <c r="U475" s="64" t="s">
        <v>747</v>
      </c>
      <c r="V475" s="64" t="s">
        <v>748</v>
      </c>
      <c r="W475" s="64" t="s">
        <v>749</v>
      </c>
      <c r="X475" s="64" t="s">
        <v>132</v>
      </c>
    </row>
    <row r="476" spans="1:24">
      <c r="A476" s="64" t="s">
        <v>350</v>
      </c>
      <c r="B476" s="64" t="s">
        <v>351</v>
      </c>
      <c r="C476" s="64" t="s">
        <v>368</v>
      </c>
      <c r="D476" s="65">
        <v>3453.73</v>
      </c>
      <c r="E476" s="64" t="s">
        <v>118</v>
      </c>
      <c r="F476" s="66">
        <v>202109</v>
      </c>
      <c r="G476" s="67">
        <v>44468</v>
      </c>
      <c r="H476" s="64" t="s">
        <v>125</v>
      </c>
      <c r="I476" s="66">
        <v>50000242</v>
      </c>
      <c r="J476" s="64" t="s">
        <v>0</v>
      </c>
      <c r="K476" s="64" t="s">
        <v>120</v>
      </c>
      <c r="L476" s="64" t="s">
        <v>121</v>
      </c>
      <c r="M476" s="64" t="s">
        <v>122</v>
      </c>
      <c r="N476" s="64" t="s">
        <v>30</v>
      </c>
      <c r="O476" s="64" t="s">
        <v>368</v>
      </c>
      <c r="P476" s="64" t="s">
        <v>120</v>
      </c>
      <c r="Q476" s="64" t="s">
        <v>744</v>
      </c>
      <c r="R476" s="64" t="s">
        <v>745</v>
      </c>
      <c r="S476" s="64" t="s">
        <v>746</v>
      </c>
      <c r="T476" s="64" t="s">
        <v>745</v>
      </c>
      <c r="U476" s="64" t="s">
        <v>747</v>
      </c>
      <c r="V476" s="64" t="s">
        <v>748</v>
      </c>
      <c r="W476" s="64" t="s">
        <v>749</v>
      </c>
      <c r="X476" s="64" t="s">
        <v>132</v>
      </c>
    </row>
    <row r="477" spans="1:24">
      <c r="A477" s="64" t="s">
        <v>350</v>
      </c>
      <c r="B477" s="64" t="s">
        <v>351</v>
      </c>
      <c r="C477" s="64" t="s">
        <v>364</v>
      </c>
      <c r="D477" s="65">
        <v>4067.17</v>
      </c>
      <c r="E477" s="64" t="s">
        <v>118</v>
      </c>
      <c r="F477" s="66">
        <v>202109</v>
      </c>
      <c r="G477" s="67">
        <v>44468</v>
      </c>
      <c r="H477" s="64" t="s">
        <v>125</v>
      </c>
      <c r="I477" s="66">
        <v>50000242</v>
      </c>
      <c r="J477" s="64" t="s">
        <v>0</v>
      </c>
      <c r="K477" s="64" t="s">
        <v>120</v>
      </c>
      <c r="L477" s="64" t="s">
        <v>121</v>
      </c>
      <c r="M477" s="64" t="s">
        <v>122</v>
      </c>
      <c r="N477" s="64" t="s">
        <v>40</v>
      </c>
      <c r="O477" s="64" t="s">
        <v>364</v>
      </c>
      <c r="P477" s="64" t="s">
        <v>120</v>
      </c>
      <c r="Q477" s="64" t="s">
        <v>744</v>
      </c>
      <c r="R477" s="64" t="s">
        <v>745</v>
      </c>
      <c r="S477" s="64" t="s">
        <v>746</v>
      </c>
      <c r="T477" s="64" t="s">
        <v>745</v>
      </c>
      <c r="U477" s="64" t="s">
        <v>747</v>
      </c>
      <c r="V477" s="64" t="s">
        <v>748</v>
      </c>
      <c r="W477" s="64" t="s">
        <v>749</v>
      </c>
      <c r="X477" s="64" t="s">
        <v>132</v>
      </c>
    </row>
    <row r="478" spans="1:24">
      <c r="A478" s="64" t="s">
        <v>350</v>
      </c>
      <c r="B478" s="64" t="s">
        <v>351</v>
      </c>
      <c r="C478" s="64" t="s">
        <v>23</v>
      </c>
      <c r="D478" s="65">
        <v>4273.3999999999996</v>
      </c>
      <c r="E478" s="64" t="s">
        <v>118</v>
      </c>
      <c r="F478" s="66">
        <v>202109</v>
      </c>
      <c r="G478" s="67">
        <v>44468</v>
      </c>
      <c r="H478" s="64" t="s">
        <v>125</v>
      </c>
      <c r="I478" s="66">
        <v>50000242</v>
      </c>
      <c r="J478" s="64" t="s">
        <v>0</v>
      </c>
      <c r="K478" s="64" t="s">
        <v>120</v>
      </c>
      <c r="L478" s="64" t="s">
        <v>121</v>
      </c>
      <c r="M478" s="64" t="s">
        <v>122</v>
      </c>
      <c r="N478" s="64" t="s">
        <v>22</v>
      </c>
      <c r="O478" s="64" t="s">
        <v>23</v>
      </c>
      <c r="P478" s="64" t="s">
        <v>120</v>
      </c>
      <c r="Q478" s="64" t="s">
        <v>744</v>
      </c>
      <c r="R478" s="64" t="s">
        <v>745</v>
      </c>
      <c r="S478" s="64" t="s">
        <v>746</v>
      </c>
      <c r="T478" s="64" t="s">
        <v>745</v>
      </c>
      <c r="U478" s="64" t="s">
        <v>747</v>
      </c>
      <c r="V478" s="64" t="s">
        <v>748</v>
      </c>
      <c r="W478" s="64" t="s">
        <v>749</v>
      </c>
      <c r="X478" s="64" t="s">
        <v>132</v>
      </c>
    </row>
    <row r="479" spans="1:24">
      <c r="A479" s="64" t="s">
        <v>350</v>
      </c>
      <c r="B479" s="64" t="s">
        <v>351</v>
      </c>
      <c r="C479" s="64" t="s">
        <v>21</v>
      </c>
      <c r="D479" s="65">
        <v>4273.3999999999996</v>
      </c>
      <c r="E479" s="64" t="s">
        <v>118</v>
      </c>
      <c r="F479" s="66">
        <v>202109</v>
      </c>
      <c r="G479" s="67">
        <v>44468</v>
      </c>
      <c r="H479" s="64" t="s">
        <v>125</v>
      </c>
      <c r="I479" s="66">
        <v>50000242</v>
      </c>
      <c r="J479" s="64" t="s">
        <v>0</v>
      </c>
      <c r="K479" s="64" t="s">
        <v>120</v>
      </c>
      <c r="L479" s="64" t="s">
        <v>121</v>
      </c>
      <c r="M479" s="64" t="s">
        <v>122</v>
      </c>
      <c r="N479" s="64" t="s">
        <v>20</v>
      </c>
      <c r="O479" s="64" t="s">
        <v>21</v>
      </c>
      <c r="P479" s="64" t="s">
        <v>120</v>
      </c>
      <c r="Q479" s="64" t="s">
        <v>744</v>
      </c>
      <c r="R479" s="64" t="s">
        <v>745</v>
      </c>
      <c r="S479" s="64" t="s">
        <v>746</v>
      </c>
      <c r="T479" s="64" t="s">
        <v>745</v>
      </c>
      <c r="U479" s="64" t="s">
        <v>747</v>
      </c>
      <c r="V479" s="64" t="s">
        <v>748</v>
      </c>
      <c r="W479" s="64" t="s">
        <v>749</v>
      </c>
      <c r="X479" s="64" t="s">
        <v>132</v>
      </c>
    </row>
    <row r="480" spans="1:24">
      <c r="A480" s="64" t="s">
        <v>350</v>
      </c>
      <c r="B480" s="64" t="s">
        <v>351</v>
      </c>
      <c r="C480" s="64" t="s">
        <v>37</v>
      </c>
      <c r="D480" s="65">
        <v>4295.3</v>
      </c>
      <c r="E480" s="64" t="s">
        <v>118</v>
      </c>
      <c r="F480" s="66">
        <v>202109</v>
      </c>
      <c r="G480" s="67">
        <v>44468</v>
      </c>
      <c r="H480" s="64" t="s">
        <v>125</v>
      </c>
      <c r="I480" s="66">
        <v>50000242</v>
      </c>
      <c r="J480" s="64" t="s">
        <v>0</v>
      </c>
      <c r="K480" s="64" t="s">
        <v>120</v>
      </c>
      <c r="L480" s="64" t="s">
        <v>121</v>
      </c>
      <c r="M480" s="64" t="s">
        <v>122</v>
      </c>
      <c r="N480" s="64" t="s">
        <v>36</v>
      </c>
      <c r="O480" s="64" t="s">
        <v>37</v>
      </c>
      <c r="P480" s="64" t="s">
        <v>120</v>
      </c>
      <c r="Q480" s="64" t="s">
        <v>744</v>
      </c>
      <c r="R480" s="64" t="s">
        <v>745</v>
      </c>
      <c r="S480" s="64" t="s">
        <v>746</v>
      </c>
      <c r="T480" s="64" t="s">
        <v>745</v>
      </c>
      <c r="U480" s="64" t="s">
        <v>747</v>
      </c>
      <c r="V480" s="64" t="s">
        <v>748</v>
      </c>
      <c r="W480" s="64" t="s">
        <v>749</v>
      </c>
      <c r="X480" s="64" t="s">
        <v>132</v>
      </c>
    </row>
    <row r="481" spans="1:24">
      <c r="A481" s="64" t="s">
        <v>350</v>
      </c>
      <c r="B481" s="64" t="s">
        <v>351</v>
      </c>
      <c r="C481" s="64" t="s">
        <v>25</v>
      </c>
      <c r="D481" s="65">
        <v>4719.4799999999996</v>
      </c>
      <c r="E481" s="64" t="s">
        <v>118</v>
      </c>
      <c r="F481" s="66">
        <v>202109</v>
      </c>
      <c r="G481" s="67">
        <v>44468</v>
      </c>
      <c r="H481" s="64" t="s">
        <v>125</v>
      </c>
      <c r="I481" s="66">
        <v>50000242</v>
      </c>
      <c r="J481" s="64" t="s">
        <v>0</v>
      </c>
      <c r="K481" s="64" t="s">
        <v>120</v>
      </c>
      <c r="L481" s="64" t="s">
        <v>121</v>
      </c>
      <c r="M481" s="64" t="s">
        <v>122</v>
      </c>
      <c r="N481" s="64" t="s">
        <v>24</v>
      </c>
      <c r="O481" s="64" t="s">
        <v>25</v>
      </c>
      <c r="P481" s="64" t="s">
        <v>120</v>
      </c>
      <c r="Q481" s="64" t="s">
        <v>744</v>
      </c>
      <c r="R481" s="64" t="s">
        <v>745</v>
      </c>
      <c r="S481" s="64" t="s">
        <v>746</v>
      </c>
      <c r="T481" s="64" t="s">
        <v>745</v>
      </c>
      <c r="U481" s="64" t="s">
        <v>747</v>
      </c>
      <c r="V481" s="64" t="s">
        <v>748</v>
      </c>
      <c r="W481" s="64" t="s">
        <v>749</v>
      </c>
      <c r="X481" s="64" t="s">
        <v>132</v>
      </c>
    </row>
    <row r="482" spans="1:24">
      <c r="A482" s="64" t="s">
        <v>350</v>
      </c>
      <c r="B482" s="64" t="s">
        <v>351</v>
      </c>
      <c r="C482" s="64" t="s">
        <v>29</v>
      </c>
      <c r="D482" s="65">
        <v>5572.11</v>
      </c>
      <c r="E482" s="64" t="s">
        <v>118</v>
      </c>
      <c r="F482" s="66">
        <v>202109</v>
      </c>
      <c r="G482" s="67">
        <v>44468</v>
      </c>
      <c r="H482" s="64" t="s">
        <v>125</v>
      </c>
      <c r="I482" s="66">
        <v>50000242</v>
      </c>
      <c r="J482" s="64" t="s">
        <v>0</v>
      </c>
      <c r="K482" s="64" t="s">
        <v>120</v>
      </c>
      <c r="L482" s="64" t="s">
        <v>121</v>
      </c>
      <c r="M482" s="64" t="s">
        <v>122</v>
      </c>
      <c r="N482" s="64" t="s">
        <v>28</v>
      </c>
      <c r="O482" s="64" t="s">
        <v>29</v>
      </c>
      <c r="P482" s="64" t="s">
        <v>120</v>
      </c>
      <c r="Q482" s="64" t="s">
        <v>744</v>
      </c>
      <c r="R482" s="64" t="s">
        <v>745</v>
      </c>
      <c r="S482" s="64" t="s">
        <v>746</v>
      </c>
      <c r="T482" s="64" t="s">
        <v>745</v>
      </c>
      <c r="U482" s="64" t="s">
        <v>747</v>
      </c>
      <c r="V482" s="64" t="s">
        <v>748</v>
      </c>
      <c r="W482" s="64" t="s">
        <v>749</v>
      </c>
      <c r="X482" s="64" t="s">
        <v>132</v>
      </c>
    </row>
    <row r="483" spans="1:24">
      <c r="A483" s="64" t="s">
        <v>350</v>
      </c>
      <c r="B483" s="64" t="s">
        <v>351</v>
      </c>
      <c r="C483" s="64" t="s">
        <v>11</v>
      </c>
      <c r="D483" s="65">
        <v>5808.4</v>
      </c>
      <c r="E483" s="64" t="s">
        <v>118</v>
      </c>
      <c r="F483" s="66">
        <v>202109</v>
      </c>
      <c r="G483" s="67">
        <v>44468</v>
      </c>
      <c r="H483" s="64" t="s">
        <v>125</v>
      </c>
      <c r="I483" s="66">
        <v>50000242</v>
      </c>
      <c r="J483" s="64" t="s">
        <v>0</v>
      </c>
      <c r="K483" s="64" t="s">
        <v>120</v>
      </c>
      <c r="L483" s="64" t="s">
        <v>121</v>
      </c>
      <c r="M483" s="64" t="s">
        <v>122</v>
      </c>
      <c r="N483" s="64" t="s">
        <v>10</v>
      </c>
      <c r="O483" s="64" t="s">
        <v>11</v>
      </c>
      <c r="P483" s="64" t="s">
        <v>120</v>
      </c>
      <c r="Q483" s="64" t="s">
        <v>744</v>
      </c>
      <c r="R483" s="64" t="s">
        <v>745</v>
      </c>
      <c r="S483" s="64" t="s">
        <v>746</v>
      </c>
      <c r="T483" s="64" t="s">
        <v>745</v>
      </c>
      <c r="U483" s="64" t="s">
        <v>747</v>
      </c>
      <c r="V483" s="64" t="s">
        <v>748</v>
      </c>
      <c r="W483" s="64" t="s">
        <v>749</v>
      </c>
      <c r="X483" s="64" t="s">
        <v>132</v>
      </c>
    </row>
    <row r="484" spans="1:24">
      <c r="A484" s="64" t="s">
        <v>350</v>
      </c>
      <c r="B484" s="64" t="s">
        <v>351</v>
      </c>
      <c r="C484" s="64" t="s">
        <v>353</v>
      </c>
      <c r="D484" s="65">
        <v>6733.4</v>
      </c>
      <c r="E484" s="64" t="s">
        <v>118</v>
      </c>
      <c r="F484" s="66">
        <v>202109</v>
      </c>
      <c r="G484" s="67">
        <v>44468</v>
      </c>
      <c r="H484" s="64" t="s">
        <v>125</v>
      </c>
      <c r="I484" s="66">
        <v>50000242</v>
      </c>
      <c r="J484" s="64" t="s">
        <v>0</v>
      </c>
      <c r="K484" s="64" t="s">
        <v>120</v>
      </c>
      <c r="L484" s="64" t="s">
        <v>121</v>
      </c>
      <c r="M484" s="64" t="s">
        <v>122</v>
      </c>
      <c r="N484" s="64" t="s">
        <v>12</v>
      </c>
      <c r="O484" s="64" t="s">
        <v>353</v>
      </c>
      <c r="P484" s="64" t="s">
        <v>120</v>
      </c>
      <c r="Q484" s="64" t="s">
        <v>744</v>
      </c>
      <c r="R484" s="64" t="s">
        <v>745</v>
      </c>
      <c r="S484" s="64" t="s">
        <v>746</v>
      </c>
      <c r="T484" s="64" t="s">
        <v>745</v>
      </c>
      <c r="U484" s="64" t="s">
        <v>747</v>
      </c>
      <c r="V484" s="64" t="s">
        <v>748</v>
      </c>
      <c r="W484" s="64" t="s">
        <v>749</v>
      </c>
      <c r="X484" s="64" t="s">
        <v>132</v>
      </c>
    </row>
    <row r="485" spans="1:24">
      <c r="A485" s="64" t="s">
        <v>350</v>
      </c>
      <c r="B485" s="64" t="s">
        <v>351</v>
      </c>
      <c r="C485" s="64" t="s">
        <v>19</v>
      </c>
      <c r="D485" s="65">
        <v>8546.7999999999993</v>
      </c>
      <c r="E485" s="64" t="s">
        <v>118</v>
      </c>
      <c r="F485" s="66">
        <v>202109</v>
      </c>
      <c r="G485" s="67">
        <v>44468</v>
      </c>
      <c r="H485" s="64" t="s">
        <v>125</v>
      </c>
      <c r="I485" s="66">
        <v>50000242</v>
      </c>
      <c r="J485" s="64" t="s">
        <v>0</v>
      </c>
      <c r="K485" s="64" t="s">
        <v>120</v>
      </c>
      <c r="L485" s="64" t="s">
        <v>121</v>
      </c>
      <c r="M485" s="64" t="s">
        <v>122</v>
      </c>
      <c r="N485" s="64" t="s">
        <v>18</v>
      </c>
      <c r="O485" s="64" t="s">
        <v>19</v>
      </c>
      <c r="P485" s="64" t="s">
        <v>120</v>
      </c>
      <c r="Q485" s="64" t="s">
        <v>744</v>
      </c>
      <c r="R485" s="64" t="s">
        <v>745</v>
      </c>
      <c r="S485" s="64" t="s">
        <v>746</v>
      </c>
      <c r="T485" s="64" t="s">
        <v>745</v>
      </c>
      <c r="U485" s="64" t="s">
        <v>747</v>
      </c>
      <c r="V485" s="64" t="s">
        <v>748</v>
      </c>
      <c r="W485" s="64" t="s">
        <v>749</v>
      </c>
      <c r="X485" s="64" t="s">
        <v>132</v>
      </c>
    </row>
    <row r="486" spans="1:24">
      <c r="A486" s="64" t="s">
        <v>350</v>
      </c>
      <c r="B486" s="64" t="s">
        <v>351</v>
      </c>
      <c r="C486" s="64" t="s">
        <v>382</v>
      </c>
      <c r="D486" s="65">
        <v>12040</v>
      </c>
      <c r="E486" s="64" t="s">
        <v>118</v>
      </c>
      <c r="F486" s="66">
        <v>202109</v>
      </c>
      <c r="G486" s="67">
        <v>44468</v>
      </c>
      <c r="H486" s="64" t="s">
        <v>125</v>
      </c>
      <c r="I486" s="66">
        <v>50000242</v>
      </c>
      <c r="J486" s="64" t="s">
        <v>0</v>
      </c>
      <c r="K486" s="64" t="s">
        <v>120</v>
      </c>
      <c r="L486" s="64" t="s">
        <v>121</v>
      </c>
      <c r="M486" s="64" t="s">
        <v>122</v>
      </c>
      <c r="N486" s="64" t="s">
        <v>357</v>
      </c>
      <c r="O486" s="64" t="s">
        <v>358</v>
      </c>
      <c r="P486" s="64" t="s">
        <v>120</v>
      </c>
      <c r="Q486" s="64" t="s">
        <v>744</v>
      </c>
      <c r="R486" s="64" t="s">
        <v>745</v>
      </c>
      <c r="S486" s="64" t="s">
        <v>746</v>
      </c>
      <c r="T486" s="64" t="s">
        <v>745</v>
      </c>
      <c r="U486" s="64" t="s">
        <v>747</v>
      </c>
      <c r="V486" s="64" t="s">
        <v>748</v>
      </c>
      <c r="W486" s="64" t="s">
        <v>749</v>
      </c>
      <c r="X486" s="64" t="s">
        <v>132</v>
      </c>
    </row>
    <row r="487" spans="1:24">
      <c r="A487" s="64" t="s">
        <v>350</v>
      </c>
      <c r="B487" s="64" t="s">
        <v>351</v>
      </c>
      <c r="C487" s="64" t="s">
        <v>354</v>
      </c>
      <c r="D487" s="65">
        <v>16651.8</v>
      </c>
      <c r="E487" s="64" t="s">
        <v>118</v>
      </c>
      <c r="F487" s="66">
        <v>202109</v>
      </c>
      <c r="G487" s="67">
        <v>44468</v>
      </c>
      <c r="H487" s="64" t="s">
        <v>125</v>
      </c>
      <c r="I487" s="66">
        <v>50000242</v>
      </c>
      <c r="J487" s="64" t="s">
        <v>0</v>
      </c>
      <c r="K487" s="64" t="s">
        <v>120</v>
      </c>
      <c r="L487" s="64" t="s">
        <v>121</v>
      </c>
      <c r="M487" s="64" t="s">
        <v>122</v>
      </c>
      <c r="N487" s="64" t="s">
        <v>26</v>
      </c>
      <c r="O487" s="64" t="s">
        <v>354</v>
      </c>
      <c r="P487" s="64" t="s">
        <v>120</v>
      </c>
      <c r="Q487" s="64" t="s">
        <v>744</v>
      </c>
      <c r="R487" s="64" t="s">
        <v>745</v>
      </c>
      <c r="S487" s="64" t="s">
        <v>746</v>
      </c>
      <c r="T487" s="64" t="s">
        <v>745</v>
      </c>
      <c r="U487" s="64" t="s">
        <v>747</v>
      </c>
      <c r="V487" s="64" t="s">
        <v>748</v>
      </c>
      <c r="W487" s="64" t="s">
        <v>749</v>
      </c>
      <c r="X487" s="64" t="s">
        <v>132</v>
      </c>
    </row>
    <row r="488" spans="1:24">
      <c r="A488" s="64" t="s">
        <v>350</v>
      </c>
      <c r="B488" s="64" t="s">
        <v>351</v>
      </c>
      <c r="C488" s="64" t="s">
        <v>383</v>
      </c>
      <c r="D488" s="65">
        <v>57419.49</v>
      </c>
      <c r="E488" s="64" t="s">
        <v>118</v>
      </c>
      <c r="F488" s="66">
        <v>202109</v>
      </c>
      <c r="G488" s="67">
        <v>44468</v>
      </c>
      <c r="H488" s="64" t="s">
        <v>125</v>
      </c>
      <c r="I488" s="66">
        <v>50000242</v>
      </c>
      <c r="J488" s="64" t="s">
        <v>0</v>
      </c>
      <c r="K488" s="64" t="s">
        <v>120</v>
      </c>
      <c r="L488" s="64" t="s">
        <v>121</v>
      </c>
      <c r="M488" s="64" t="s">
        <v>122</v>
      </c>
      <c r="N488" s="64" t="s">
        <v>339</v>
      </c>
      <c r="O488" s="64" t="s">
        <v>340</v>
      </c>
      <c r="P488" s="64" t="s">
        <v>120</v>
      </c>
      <c r="Q488" s="64" t="s">
        <v>744</v>
      </c>
      <c r="R488" s="64" t="s">
        <v>745</v>
      </c>
      <c r="S488" s="64" t="s">
        <v>746</v>
      </c>
      <c r="T488" s="64" t="s">
        <v>745</v>
      </c>
      <c r="U488" s="64" t="s">
        <v>747</v>
      </c>
      <c r="V488" s="64" t="s">
        <v>748</v>
      </c>
      <c r="W488" s="64" t="s">
        <v>749</v>
      </c>
      <c r="X488" s="64" t="s">
        <v>132</v>
      </c>
    </row>
    <row r="489" spans="1:24">
      <c r="A489" s="64" t="s">
        <v>350</v>
      </c>
      <c r="B489" s="64" t="s">
        <v>351</v>
      </c>
      <c r="C489" s="64" t="s">
        <v>353</v>
      </c>
      <c r="D489" s="65">
        <v>0.1</v>
      </c>
      <c r="E489" s="64" t="s">
        <v>118</v>
      </c>
      <c r="F489" s="66">
        <v>202112</v>
      </c>
      <c r="G489" s="67">
        <v>44547</v>
      </c>
      <c r="H489" s="64" t="s">
        <v>119</v>
      </c>
      <c r="I489" s="66">
        <v>11002993</v>
      </c>
      <c r="J489" s="64" t="s">
        <v>0</v>
      </c>
      <c r="K489" s="64" t="s">
        <v>120</v>
      </c>
      <c r="L489" s="64" t="s">
        <v>121</v>
      </c>
      <c r="M489" s="64" t="s">
        <v>122</v>
      </c>
      <c r="N489" s="64" t="s">
        <v>12</v>
      </c>
      <c r="O489" s="64" t="s">
        <v>353</v>
      </c>
      <c r="P489" s="64" t="s">
        <v>120</v>
      </c>
      <c r="Q489" s="64" t="s">
        <v>744</v>
      </c>
      <c r="R489" s="64" t="s">
        <v>745</v>
      </c>
      <c r="S489" s="64" t="s">
        <v>746</v>
      </c>
      <c r="T489" s="64" t="s">
        <v>745</v>
      </c>
      <c r="U489" s="64" t="s">
        <v>747</v>
      </c>
      <c r="V489" s="64" t="s">
        <v>748</v>
      </c>
      <c r="W489" s="64" t="s">
        <v>749</v>
      </c>
      <c r="X489" s="64" t="s">
        <v>132</v>
      </c>
    </row>
    <row r="490" spans="1:24">
      <c r="A490" s="64" t="s">
        <v>350</v>
      </c>
      <c r="B490" s="64" t="s">
        <v>351</v>
      </c>
      <c r="C490" s="64" t="s">
        <v>366</v>
      </c>
      <c r="D490" s="65">
        <v>99.46</v>
      </c>
      <c r="E490" s="64" t="s">
        <v>118</v>
      </c>
      <c r="F490" s="66">
        <v>202112</v>
      </c>
      <c r="G490" s="67">
        <v>44547</v>
      </c>
      <c r="H490" s="64" t="s">
        <v>119</v>
      </c>
      <c r="I490" s="66">
        <v>11002993</v>
      </c>
      <c r="J490" s="64" t="s">
        <v>0</v>
      </c>
      <c r="K490" s="64" t="s">
        <v>120</v>
      </c>
      <c r="L490" s="64" t="s">
        <v>121</v>
      </c>
      <c r="M490" s="64" t="s">
        <v>122</v>
      </c>
      <c r="N490" s="64" t="s">
        <v>32</v>
      </c>
      <c r="O490" s="64" t="s">
        <v>366</v>
      </c>
      <c r="P490" s="64" t="s">
        <v>120</v>
      </c>
      <c r="Q490" s="64" t="s">
        <v>744</v>
      </c>
      <c r="R490" s="64" t="s">
        <v>745</v>
      </c>
      <c r="S490" s="64" t="s">
        <v>746</v>
      </c>
      <c r="T490" s="64" t="s">
        <v>745</v>
      </c>
      <c r="U490" s="64" t="s">
        <v>747</v>
      </c>
      <c r="V490" s="64" t="s">
        <v>748</v>
      </c>
      <c r="W490" s="64" t="s">
        <v>749</v>
      </c>
      <c r="X490" s="64" t="s">
        <v>132</v>
      </c>
    </row>
    <row r="491" spans="1:24">
      <c r="A491" s="64" t="s">
        <v>350</v>
      </c>
      <c r="B491" s="64" t="s">
        <v>351</v>
      </c>
      <c r="C491" s="64" t="s">
        <v>368</v>
      </c>
      <c r="D491" s="65">
        <v>3217.4</v>
      </c>
      <c r="E491" s="64" t="s">
        <v>118</v>
      </c>
      <c r="F491" s="66">
        <v>202112</v>
      </c>
      <c r="G491" s="67">
        <v>44547</v>
      </c>
      <c r="H491" s="64" t="s">
        <v>119</v>
      </c>
      <c r="I491" s="66">
        <v>11002993</v>
      </c>
      <c r="J491" s="64" t="s">
        <v>0</v>
      </c>
      <c r="K491" s="64" t="s">
        <v>120</v>
      </c>
      <c r="L491" s="64" t="s">
        <v>121</v>
      </c>
      <c r="M491" s="64" t="s">
        <v>122</v>
      </c>
      <c r="N491" s="64" t="s">
        <v>30</v>
      </c>
      <c r="O491" s="64" t="s">
        <v>368</v>
      </c>
      <c r="P491" s="64" t="s">
        <v>120</v>
      </c>
      <c r="Q491" s="64" t="s">
        <v>744</v>
      </c>
      <c r="R491" s="64" t="s">
        <v>745</v>
      </c>
      <c r="S491" s="64" t="s">
        <v>746</v>
      </c>
      <c r="T491" s="64" t="s">
        <v>745</v>
      </c>
      <c r="U491" s="64" t="s">
        <v>747</v>
      </c>
      <c r="V491" s="64" t="s">
        <v>748</v>
      </c>
      <c r="W491" s="64" t="s">
        <v>749</v>
      </c>
      <c r="X491" s="64" t="s">
        <v>132</v>
      </c>
    </row>
    <row r="492" spans="1:24">
      <c r="A492" s="64" t="s">
        <v>350</v>
      </c>
      <c r="B492" s="64" t="s">
        <v>351</v>
      </c>
      <c r="C492" s="64" t="s">
        <v>25</v>
      </c>
      <c r="D492" s="65">
        <v>3764.3</v>
      </c>
      <c r="E492" s="64" t="s">
        <v>118</v>
      </c>
      <c r="F492" s="66">
        <v>202112</v>
      </c>
      <c r="G492" s="67">
        <v>44547</v>
      </c>
      <c r="H492" s="64" t="s">
        <v>119</v>
      </c>
      <c r="I492" s="66">
        <v>11002993</v>
      </c>
      <c r="J492" s="64" t="s">
        <v>0</v>
      </c>
      <c r="K492" s="64" t="s">
        <v>120</v>
      </c>
      <c r="L492" s="64" t="s">
        <v>121</v>
      </c>
      <c r="M492" s="64" t="s">
        <v>122</v>
      </c>
      <c r="N492" s="64" t="s">
        <v>24</v>
      </c>
      <c r="O492" s="64" t="s">
        <v>25</v>
      </c>
      <c r="P492" s="64" t="s">
        <v>120</v>
      </c>
      <c r="Q492" s="64" t="s">
        <v>744</v>
      </c>
      <c r="R492" s="64" t="s">
        <v>745</v>
      </c>
      <c r="S492" s="64" t="s">
        <v>746</v>
      </c>
      <c r="T492" s="64" t="s">
        <v>745</v>
      </c>
      <c r="U492" s="64" t="s">
        <v>747</v>
      </c>
      <c r="V492" s="64" t="s">
        <v>748</v>
      </c>
      <c r="W492" s="64" t="s">
        <v>749</v>
      </c>
      <c r="X492" s="64" t="s">
        <v>132</v>
      </c>
    </row>
    <row r="493" spans="1:24">
      <c r="A493" s="64" t="s">
        <v>350</v>
      </c>
      <c r="B493" s="64" t="s">
        <v>351</v>
      </c>
      <c r="C493" s="64" t="s">
        <v>37</v>
      </c>
      <c r="D493" s="65">
        <v>5787.18</v>
      </c>
      <c r="E493" s="64" t="s">
        <v>118</v>
      </c>
      <c r="F493" s="66">
        <v>202112</v>
      </c>
      <c r="G493" s="67">
        <v>44547</v>
      </c>
      <c r="H493" s="64" t="s">
        <v>119</v>
      </c>
      <c r="I493" s="66">
        <v>11002993</v>
      </c>
      <c r="J493" s="64" t="s">
        <v>0</v>
      </c>
      <c r="K493" s="64" t="s">
        <v>120</v>
      </c>
      <c r="L493" s="64" t="s">
        <v>121</v>
      </c>
      <c r="M493" s="64" t="s">
        <v>122</v>
      </c>
      <c r="N493" s="64" t="s">
        <v>36</v>
      </c>
      <c r="O493" s="64" t="s">
        <v>37</v>
      </c>
      <c r="P493" s="64" t="s">
        <v>120</v>
      </c>
      <c r="Q493" s="64" t="s">
        <v>744</v>
      </c>
      <c r="R493" s="64" t="s">
        <v>745</v>
      </c>
      <c r="S493" s="64" t="s">
        <v>746</v>
      </c>
      <c r="T493" s="64" t="s">
        <v>745</v>
      </c>
      <c r="U493" s="64" t="s">
        <v>747</v>
      </c>
      <c r="V493" s="64" t="s">
        <v>748</v>
      </c>
      <c r="W493" s="64" t="s">
        <v>749</v>
      </c>
      <c r="X493" s="64" t="s">
        <v>132</v>
      </c>
    </row>
    <row r="494" spans="1:24">
      <c r="A494" s="64" t="s">
        <v>350</v>
      </c>
      <c r="B494" s="64" t="s">
        <v>351</v>
      </c>
      <c r="C494" s="64" t="s">
        <v>17</v>
      </c>
      <c r="D494" s="65">
        <v>6635</v>
      </c>
      <c r="E494" s="64" t="s">
        <v>118</v>
      </c>
      <c r="F494" s="66">
        <v>202112</v>
      </c>
      <c r="G494" s="67">
        <v>44547</v>
      </c>
      <c r="H494" s="64" t="s">
        <v>119</v>
      </c>
      <c r="I494" s="66">
        <v>11002993</v>
      </c>
      <c r="J494" s="64" t="s">
        <v>0</v>
      </c>
      <c r="K494" s="64" t="s">
        <v>120</v>
      </c>
      <c r="L494" s="64" t="s">
        <v>121</v>
      </c>
      <c r="M494" s="64" t="s">
        <v>122</v>
      </c>
      <c r="N494" s="64" t="s">
        <v>16</v>
      </c>
      <c r="O494" s="64" t="s">
        <v>17</v>
      </c>
      <c r="P494" s="64" t="s">
        <v>120</v>
      </c>
      <c r="Q494" s="64" t="s">
        <v>744</v>
      </c>
      <c r="R494" s="64" t="s">
        <v>745</v>
      </c>
      <c r="S494" s="64" t="s">
        <v>746</v>
      </c>
      <c r="T494" s="64" t="s">
        <v>745</v>
      </c>
      <c r="U494" s="64" t="s">
        <v>747</v>
      </c>
      <c r="V494" s="64" t="s">
        <v>748</v>
      </c>
      <c r="W494" s="64" t="s">
        <v>749</v>
      </c>
      <c r="X494" s="64" t="s">
        <v>132</v>
      </c>
    </row>
    <row r="495" spans="1:24">
      <c r="A495" s="64" t="s">
        <v>350</v>
      </c>
      <c r="B495" s="64" t="s">
        <v>351</v>
      </c>
      <c r="C495" s="64" t="s">
        <v>362</v>
      </c>
      <c r="D495" s="65">
        <v>8183.92</v>
      </c>
      <c r="E495" s="64" t="s">
        <v>118</v>
      </c>
      <c r="F495" s="66">
        <v>202112</v>
      </c>
      <c r="G495" s="67">
        <v>44547</v>
      </c>
      <c r="H495" s="64" t="s">
        <v>119</v>
      </c>
      <c r="I495" s="66">
        <v>11002993</v>
      </c>
      <c r="J495" s="64" t="s">
        <v>0</v>
      </c>
      <c r="K495" s="64" t="s">
        <v>120</v>
      </c>
      <c r="L495" s="64" t="s">
        <v>121</v>
      </c>
      <c r="M495" s="64" t="s">
        <v>122</v>
      </c>
      <c r="N495" s="64" t="s">
        <v>34</v>
      </c>
      <c r="O495" s="64" t="s">
        <v>362</v>
      </c>
      <c r="P495" s="64" t="s">
        <v>120</v>
      </c>
      <c r="Q495" s="64" t="s">
        <v>744</v>
      </c>
      <c r="R495" s="64" t="s">
        <v>745</v>
      </c>
      <c r="S495" s="64" t="s">
        <v>746</v>
      </c>
      <c r="T495" s="64" t="s">
        <v>745</v>
      </c>
      <c r="U495" s="64" t="s">
        <v>747</v>
      </c>
      <c r="V495" s="64" t="s">
        <v>748</v>
      </c>
      <c r="W495" s="64" t="s">
        <v>749</v>
      </c>
      <c r="X495" s="64" t="s">
        <v>132</v>
      </c>
    </row>
    <row r="496" spans="1:24">
      <c r="A496" s="64" t="s">
        <v>350</v>
      </c>
      <c r="B496" s="64" t="s">
        <v>351</v>
      </c>
      <c r="C496" s="64" t="s">
        <v>43</v>
      </c>
      <c r="D496" s="65">
        <v>8360</v>
      </c>
      <c r="E496" s="64" t="s">
        <v>118</v>
      </c>
      <c r="F496" s="66">
        <v>202112</v>
      </c>
      <c r="G496" s="67">
        <v>44547</v>
      </c>
      <c r="H496" s="64" t="s">
        <v>119</v>
      </c>
      <c r="I496" s="66">
        <v>11002993</v>
      </c>
      <c r="J496" s="64" t="s">
        <v>0</v>
      </c>
      <c r="K496" s="64" t="s">
        <v>120</v>
      </c>
      <c r="L496" s="64" t="s">
        <v>121</v>
      </c>
      <c r="M496" s="64" t="s">
        <v>122</v>
      </c>
      <c r="N496" s="64" t="s">
        <v>42</v>
      </c>
      <c r="O496" s="64" t="s">
        <v>43</v>
      </c>
      <c r="P496" s="64" t="s">
        <v>120</v>
      </c>
      <c r="Q496" s="64" t="s">
        <v>744</v>
      </c>
      <c r="R496" s="64" t="s">
        <v>745</v>
      </c>
      <c r="S496" s="64" t="s">
        <v>746</v>
      </c>
      <c r="T496" s="64" t="s">
        <v>745</v>
      </c>
      <c r="U496" s="64" t="s">
        <v>747</v>
      </c>
      <c r="V496" s="64" t="s">
        <v>748</v>
      </c>
      <c r="W496" s="64" t="s">
        <v>749</v>
      </c>
      <c r="X496" s="64" t="s">
        <v>132</v>
      </c>
    </row>
    <row r="497" spans="1:24">
      <c r="A497" s="64" t="s">
        <v>350</v>
      </c>
      <c r="B497" s="64" t="s">
        <v>351</v>
      </c>
      <c r="C497" s="64" t="s">
        <v>29</v>
      </c>
      <c r="D497" s="65">
        <v>12361.29</v>
      </c>
      <c r="E497" s="64" t="s">
        <v>118</v>
      </c>
      <c r="F497" s="66">
        <v>202112</v>
      </c>
      <c r="G497" s="67">
        <v>44547</v>
      </c>
      <c r="H497" s="64" t="s">
        <v>119</v>
      </c>
      <c r="I497" s="66">
        <v>11002993</v>
      </c>
      <c r="J497" s="64" t="s">
        <v>0</v>
      </c>
      <c r="K497" s="64" t="s">
        <v>120</v>
      </c>
      <c r="L497" s="64" t="s">
        <v>121</v>
      </c>
      <c r="M497" s="64" t="s">
        <v>122</v>
      </c>
      <c r="N497" s="64" t="s">
        <v>28</v>
      </c>
      <c r="O497" s="64" t="s">
        <v>29</v>
      </c>
      <c r="P497" s="64" t="s">
        <v>120</v>
      </c>
      <c r="Q497" s="64" t="s">
        <v>744</v>
      </c>
      <c r="R497" s="64" t="s">
        <v>745</v>
      </c>
      <c r="S497" s="64" t="s">
        <v>746</v>
      </c>
      <c r="T497" s="64" t="s">
        <v>745</v>
      </c>
      <c r="U497" s="64" t="s">
        <v>747</v>
      </c>
      <c r="V497" s="64" t="s">
        <v>748</v>
      </c>
      <c r="W497" s="64" t="s">
        <v>749</v>
      </c>
      <c r="X497" s="64" t="s">
        <v>132</v>
      </c>
    </row>
    <row r="498" spans="1:24">
      <c r="A498" s="64" t="s">
        <v>350</v>
      </c>
      <c r="B498" s="64" t="s">
        <v>351</v>
      </c>
      <c r="C498" s="64" t="s">
        <v>364</v>
      </c>
      <c r="D498" s="65">
        <v>12449.1</v>
      </c>
      <c r="E498" s="64" t="s">
        <v>118</v>
      </c>
      <c r="F498" s="66">
        <v>202112</v>
      </c>
      <c r="G498" s="67">
        <v>44547</v>
      </c>
      <c r="H498" s="64" t="s">
        <v>119</v>
      </c>
      <c r="I498" s="66">
        <v>11002993</v>
      </c>
      <c r="J498" s="64" t="s">
        <v>0</v>
      </c>
      <c r="K498" s="64" t="s">
        <v>120</v>
      </c>
      <c r="L498" s="64" t="s">
        <v>121</v>
      </c>
      <c r="M498" s="64" t="s">
        <v>122</v>
      </c>
      <c r="N498" s="64" t="s">
        <v>40</v>
      </c>
      <c r="O498" s="64" t="s">
        <v>364</v>
      </c>
      <c r="P498" s="64" t="s">
        <v>120</v>
      </c>
      <c r="Q498" s="64" t="s">
        <v>744</v>
      </c>
      <c r="R498" s="64" t="s">
        <v>745</v>
      </c>
      <c r="S498" s="64" t="s">
        <v>746</v>
      </c>
      <c r="T498" s="64" t="s">
        <v>745</v>
      </c>
      <c r="U498" s="64" t="s">
        <v>747</v>
      </c>
      <c r="V498" s="64" t="s">
        <v>748</v>
      </c>
      <c r="W498" s="64" t="s">
        <v>749</v>
      </c>
      <c r="X498" s="64" t="s">
        <v>132</v>
      </c>
    </row>
    <row r="499" spans="1:24">
      <c r="A499" s="64" t="s">
        <v>350</v>
      </c>
      <c r="B499" s="64" t="s">
        <v>351</v>
      </c>
      <c r="C499" s="64" t="s">
        <v>15</v>
      </c>
      <c r="D499" s="65">
        <v>16100</v>
      </c>
      <c r="E499" s="64" t="s">
        <v>118</v>
      </c>
      <c r="F499" s="66">
        <v>202112</v>
      </c>
      <c r="G499" s="67">
        <v>44547</v>
      </c>
      <c r="H499" s="64" t="s">
        <v>119</v>
      </c>
      <c r="I499" s="66">
        <v>11002993</v>
      </c>
      <c r="J499" s="64" t="s">
        <v>0</v>
      </c>
      <c r="K499" s="64" t="s">
        <v>120</v>
      </c>
      <c r="L499" s="64" t="s">
        <v>121</v>
      </c>
      <c r="M499" s="64" t="s">
        <v>122</v>
      </c>
      <c r="N499" s="64" t="s">
        <v>14</v>
      </c>
      <c r="O499" s="64" t="s">
        <v>15</v>
      </c>
      <c r="P499" s="64" t="s">
        <v>120</v>
      </c>
      <c r="Q499" s="64" t="s">
        <v>744</v>
      </c>
      <c r="R499" s="64" t="s">
        <v>745</v>
      </c>
      <c r="S499" s="64" t="s">
        <v>746</v>
      </c>
      <c r="T499" s="64" t="s">
        <v>745</v>
      </c>
      <c r="U499" s="64" t="s">
        <v>747</v>
      </c>
      <c r="V499" s="64" t="s">
        <v>748</v>
      </c>
      <c r="W499" s="64" t="s">
        <v>749</v>
      </c>
      <c r="X499" s="64" t="s">
        <v>132</v>
      </c>
    </row>
    <row r="500" spans="1:24">
      <c r="A500" s="64" t="s">
        <v>350</v>
      </c>
      <c r="B500" s="64" t="s">
        <v>351</v>
      </c>
      <c r="C500" s="64" t="s">
        <v>21</v>
      </c>
      <c r="D500" s="65">
        <v>19800.099999999999</v>
      </c>
      <c r="E500" s="64" t="s">
        <v>118</v>
      </c>
      <c r="F500" s="66">
        <v>202112</v>
      </c>
      <c r="G500" s="67">
        <v>44547</v>
      </c>
      <c r="H500" s="64" t="s">
        <v>119</v>
      </c>
      <c r="I500" s="66">
        <v>11002993</v>
      </c>
      <c r="J500" s="64" t="s">
        <v>0</v>
      </c>
      <c r="K500" s="64" t="s">
        <v>120</v>
      </c>
      <c r="L500" s="64" t="s">
        <v>121</v>
      </c>
      <c r="M500" s="64" t="s">
        <v>122</v>
      </c>
      <c r="N500" s="64" t="s">
        <v>20</v>
      </c>
      <c r="O500" s="64" t="s">
        <v>21</v>
      </c>
      <c r="P500" s="64" t="s">
        <v>120</v>
      </c>
      <c r="Q500" s="64" t="s">
        <v>744</v>
      </c>
      <c r="R500" s="64" t="s">
        <v>745</v>
      </c>
      <c r="S500" s="64" t="s">
        <v>746</v>
      </c>
      <c r="T500" s="64" t="s">
        <v>745</v>
      </c>
      <c r="U500" s="64" t="s">
        <v>747</v>
      </c>
      <c r="V500" s="64" t="s">
        <v>748</v>
      </c>
      <c r="W500" s="64" t="s">
        <v>749</v>
      </c>
      <c r="X500" s="64" t="s">
        <v>132</v>
      </c>
    </row>
    <row r="501" spans="1:24">
      <c r="A501" s="64" t="s">
        <v>350</v>
      </c>
      <c r="B501" s="64" t="s">
        <v>351</v>
      </c>
      <c r="C501" s="64" t="s">
        <v>354</v>
      </c>
      <c r="D501" s="65">
        <v>20347.13</v>
      </c>
      <c r="E501" s="64" t="s">
        <v>118</v>
      </c>
      <c r="F501" s="66">
        <v>202112</v>
      </c>
      <c r="G501" s="67">
        <v>44547</v>
      </c>
      <c r="H501" s="64" t="s">
        <v>119</v>
      </c>
      <c r="I501" s="66">
        <v>11002993</v>
      </c>
      <c r="J501" s="64" t="s">
        <v>0</v>
      </c>
      <c r="K501" s="64" t="s">
        <v>120</v>
      </c>
      <c r="L501" s="64" t="s">
        <v>121</v>
      </c>
      <c r="M501" s="64" t="s">
        <v>122</v>
      </c>
      <c r="N501" s="64" t="s">
        <v>26</v>
      </c>
      <c r="O501" s="64" t="s">
        <v>354</v>
      </c>
      <c r="P501" s="64" t="s">
        <v>120</v>
      </c>
      <c r="Q501" s="64" t="s">
        <v>744</v>
      </c>
      <c r="R501" s="64" t="s">
        <v>745</v>
      </c>
      <c r="S501" s="64" t="s">
        <v>746</v>
      </c>
      <c r="T501" s="64" t="s">
        <v>745</v>
      </c>
      <c r="U501" s="64" t="s">
        <v>747</v>
      </c>
      <c r="V501" s="64" t="s">
        <v>748</v>
      </c>
      <c r="W501" s="64" t="s">
        <v>749</v>
      </c>
      <c r="X501" s="64" t="s">
        <v>132</v>
      </c>
    </row>
    <row r="502" spans="1:24">
      <c r="A502" s="64" t="s">
        <v>350</v>
      </c>
      <c r="B502" s="64" t="s">
        <v>351</v>
      </c>
      <c r="C502" s="64" t="s">
        <v>39</v>
      </c>
      <c r="D502" s="65">
        <v>26643.26</v>
      </c>
      <c r="E502" s="64" t="s">
        <v>118</v>
      </c>
      <c r="F502" s="66">
        <v>202112</v>
      </c>
      <c r="G502" s="67">
        <v>44547</v>
      </c>
      <c r="H502" s="64" t="s">
        <v>119</v>
      </c>
      <c r="I502" s="66">
        <v>11002993</v>
      </c>
      <c r="J502" s="64" t="s">
        <v>0</v>
      </c>
      <c r="K502" s="64" t="s">
        <v>120</v>
      </c>
      <c r="L502" s="64" t="s">
        <v>121</v>
      </c>
      <c r="M502" s="64" t="s">
        <v>122</v>
      </c>
      <c r="N502" s="64" t="s">
        <v>38</v>
      </c>
      <c r="O502" s="64" t="s">
        <v>39</v>
      </c>
      <c r="P502" s="64" t="s">
        <v>120</v>
      </c>
      <c r="Q502" s="64" t="s">
        <v>744</v>
      </c>
      <c r="R502" s="64" t="s">
        <v>745</v>
      </c>
      <c r="S502" s="64" t="s">
        <v>746</v>
      </c>
      <c r="T502" s="64" t="s">
        <v>745</v>
      </c>
      <c r="U502" s="64" t="s">
        <v>747</v>
      </c>
      <c r="V502" s="64" t="s">
        <v>748</v>
      </c>
      <c r="W502" s="64" t="s">
        <v>749</v>
      </c>
      <c r="X502" s="64" t="s">
        <v>132</v>
      </c>
    </row>
    <row r="503" spans="1:24">
      <c r="A503" s="64" t="s">
        <v>350</v>
      </c>
      <c r="B503" s="64" t="s">
        <v>351</v>
      </c>
      <c r="C503" s="64" t="s">
        <v>23</v>
      </c>
      <c r="D503" s="65">
        <v>30960</v>
      </c>
      <c r="E503" s="64" t="s">
        <v>118</v>
      </c>
      <c r="F503" s="66">
        <v>202112</v>
      </c>
      <c r="G503" s="67">
        <v>44547</v>
      </c>
      <c r="H503" s="64" t="s">
        <v>119</v>
      </c>
      <c r="I503" s="66">
        <v>11002993</v>
      </c>
      <c r="J503" s="64" t="s">
        <v>0</v>
      </c>
      <c r="K503" s="64" t="s">
        <v>120</v>
      </c>
      <c r="L503" s="64" t="s">
        <v>121</v>
      </c>
      <c r="M503" s="64" t="s">
        <v>122</v>
      </c>
      <c r="N503" s="64" t="s">
        <v>22</v>
      </c>
      <c r="O503" s="64" t="s">
        <v>23</v>
      </c>
      <c r="P503" s="64" t="s">
        <v>120</v>
      </c>
      <c r="Q503" s="64" t="s">
        <v>744</v>
      </c>
      <c r="R503" s="64" t="s">
        <v>745</v>
      </c>
      <c r="S503" s="64" t="s">
        <v>746</v>
      </c>
      <c r="T503" s="64" t="s">
        <v>745</v>
      </c>
      <c r="U503" s="64" t="s">
        <v>747</v>
      </c>
      <c r="V503" s="64" t="s">
        <v>748</v>
      </c>
      <c r="W503" s="64" t="s">
        <v>749</v>
      </c>
      <c r="X503" s="64" t="s">
        <v>132</v>
      </c>
    </row>
    <row r="504" spans="1:24">
      <c r="A504" s="64" t="s">
        <v>350</v>
      </c>
      <c r="B504" s="64" t="s">
        <v>351</v>
      </c>
      <c r="C504" s="64" t="s">
        <v>19</v>
      </c>
      <c r="D504" s="65">
        <v>53024.32</v>
      </c>
      <c r="E504" s="64" t="s">
        <v>118</v>
      </c>
      <c r="F504" s="66">
        <v>202112</v>
      </c>
      <c r="G504" s="67">
        <v>44547</v>
      </c>
      <c r="H504" s="64" t="s">
        <v>119</v>
      </c>
      <c r="I504" s="66">
        <v>11002993</v>
      </c>
      <c r="J504" s="64" t="s">
        <v>0</v>
      </c>
      <c r="K504" s="64" t="s">
        <v>120</v>
      </c>
      <c r="L504" s="64" t="s">
        <v>121</v>
      </c>
      <c r="M504" s="64" t="s">
        <v>122</v>
      </c>
      <c r="N504" s="64" t="s">
        <v>18</v>
      </c>
      <c r="O504" s="64" t="s">
        <v>19</v>
      </c>
      <c r="P504" s="64" t="s">
        <v>120</v>
      </c>
      <c r="Q504" s="64" t="s">
        <v>744</v>
      </c>
      <c r="R504" s="64" t="s">
        <v>745</v>
      </c>
      <c r="S504" s="64" t="s">
        <v>746</v>
      </c>
      <c r="T504" s="64" t="s">
        <v>745</v>
      </c>
      <c r="U504" s="64" t="s">
        <v>747</v>
      </c>
      <c r="V504" s="64" t="s">
        <v>748</v>
      </c>
      <c r="W504" s="64" t="s">
        <v>749</v>
      </c>
      <c r="X504" s="64" t="s">
        <v>132</v>
      </c>
    </row>
    <row r="505" spans="1:24">
      <c r="A505" s="64" t="s">
        <v>350</v>
      </c>
      <c r="B505" s="64" t="s">
        <v>351</v>
      </c>
      <c r="C505" s="64" t="s">
        <v>384</v>
      </c>
      <c r="D505" s="65">
        <v>-53581.599999999999</v>
      </c>
      <c r="E505" s="64" t="s">
        <v>118</v>
      </c>
      <c r="F505" s="66">
        <v>202203</v>
      </c>
      <c r="G505" s="67">
        <v>44650</v>
      </c>
      <c r="H505" s="64" t="s">
        <v>119</v>
      </c>
      <c r="I505" s="66">
        <v>11001984</v>
      </c>
      <c r="J505" s="64" t="s">
        <v>0</v>
      </c>
      <c r="K505" s="64" t="s">
        <v>120</v>
      </c>
      <c r="L505" s="64" t="s">
        <v>121</v>
      </c>
      <c r="M505" s="64" t="s">
        <v>122</v>
      </c>
      <c r="N505" s="64" t="s">
        <v>339</v>
      </c>
      <c r="O505" s="64" t="s">
        <v>340</v>
      </c>
      <c r="P505" s="64" t="s">
        <v>120</v>
      </c>
      <c r="Q505" s="64" t="s">
        <v>744</v>
      </c>
      <c r="R505" s="64" t="s">
        <v>745</v>
      </c>
      <c r="S505" s="64" t="s">
        <v>746</v>
      </c>
      <c r="T505" s="64" t="s">
        <v>745</v>
      </c>
      <c r="U505" s="64" t="s">
        <v>747</v>
      </c>
      <c r="V505" s="64" t="s">
        <v>748</v>
      </c>
      <c r="W505" s="64" t="s">
        <v>749</v>
      </c>
      <c r="X505" s="64" t="s">
        <v>132</v>
      </c>
    </row>
    <row r="506" spans="1:24">
      <c r="A506" s="64" t="s">
        <v>350</v>
      </c>
      <c r="B506" s="64" t="s">
        <v>351</v>
      </c>
      <c r="C506" s="64" t="s">
        <v>354</v>
      </c>
      <c r="D506" s="65">
        <v>-10021.799999999999</v>
      </c>
      <c r="E506" s="64" t="s">
        <v>118</v>
      </c>
      <c r="F506" s="66">
        <v>202203</v>
      </c>
      <c r="G506" s="67">
        <v>44650</v>
      </c>
      <c r="H506" s="64" t="s">
        <v>119</v>
      </c>
      <c r="I506" s="66">
        <v>11001984</v>
      </c>
      <c r="J506" s="64" t="s">
        <v>0</v>
      </c>
      <c r="K506" s="64" t="s">
        <v>120</v>
      </c>
      <c r="L506" s="64" t="s">
        <v>121</v>
      </c>
      <c r="M506" s="64" t="s">
        <v>122</v>
      </c>
      <c r="N506" s="64" t="s">
        <v>26</v>
      </c>
      <c r="O506" s="64" t="s">
        <v>354</v>
      </c>
      <c r="P506" s="64" t="s">
        <v>120</v>
      </c>
      <c r="Q506" s="64" t="s">
        <v>744</v>
      </c>
      <c r="R506" s="64" t="s">
        <v>745</v>
      </c>
      <c r="S506" s="64" t="s">
        <v>746</v>
      </c>
      <c r="T506" s="64" t="s">
        <v>745</v>
      </c>
      <c r="U506" s="64" t="s">
        <v>747</v>
      </c>
      <c r="V506" s="64" t="s">
        <v>748</v>
      </c>
      <c r="W506" s="64" t="s">
        <v>749</v>
      </c>
      <c r="X506" s="64" t="s">
        <v>132</v>
      </c>
    </row>
    <row r="507" spans="1:24">
      <c r="A507" s="64" t="s">
        <v>350</v>
      </c>
      <c r="B507" s="64" t="s">
        <v>351</v>
      </c>
      <c r="C507" s="64" t="s">
        <v>29</v>
      </c>
      <c r="D507" s="65">
        <v>-8085.81</v>
      </c>
      <c r="E507" s="64" t="s">
        <v>118</v>
      </c>
      <c r="F507" s="66">
        <v>202203</v>
      </c>
      <c r="G507" s="67">
        <v>44650</v>
      </c>
      <c r="H507" s="64" t="s">
        <v>119</v>
      </c>
      <c r="I507" s="66">
        <v>11001984</v>
      </c>
      <c r="J507" s="64" t="s">
        <v>0</v>
      </c>
      <c r="K507" s="64" t="s">
        <v>120</v>
      </c>
      <c r="L507" s="64" t="s">
        <v>121</v>
      </c>
      <c r="M507" s="64" t="s">
        <v>122</v>
      </c>
      <c r="N507" s="64" t="s">
        <v>28</v>
      </c>
      <c r="O507" s="64" t="s">
        <v>29</v>
      </c>
      <c r="P507" s="64" t="s">
        <v>120</v>
      </c>
      <c r="Q507" s="64" t="s">
        <v>744</v>
      </c>
      <c r="R507" s="64" t="s">
        <v>745</v>
      </c>
      <c r="S507" s="64" t="s">
        <v>746</v>
      </c>
      <c r="T507" s="64" t="s">
        <v>745</v>
      </c>
      <c r="U507" s="64" t="s">
        <v>747</v>
      </c>
      <c r="V507" s="64" t="s">
        <v>748</v>
      </c>
      <c r="W507" s="64" t="s">
        <v>749</v>
      </c>
      <c r="X507" s="64" t="s">
        <v>132</v>
      </c>
    </row>
    <row r="508" spans="1:24">
      <c r="A508" s="64" t="s">
        <v>350</v>
      </c>
      <c r="B508" s="64" t="s">
        <v>351</v>
      </c>
      <c r="C508" s="64" t="s">
        <v>21</v>
      </c>
      <c r="D508" s="65">
        <v>-6469</v>
      </c>
      <c r="E508" s="64" t="s">
        <v>118</v>
      </c>
      <c r="F508" s="66">
        <v>202203</v>
      </c>
      <c r="G508" s="67">
        <v>44650</v>
      </c>
      <c r="H508" s="64" t="s">
        <v>119</v>
      </c>
      <c r="I508" s="66">
        <v>11001984</v>
      </c>
      <c r="J508" s="64" t="s">
        <v>0</v>
      </c>
      <c r="K508" s="64" t="s">
        <v>120</v>
      </c>
      <c r="L508" s="64" t="s">
        <v>121</v>
      </c>
      <c r="M508" s="64" t="s">
        <v>122</v>
      </c>
      <c r="N508" s="64" t="s">
        <v>20</v>
      </c>
      <c r="O508" s="64" t="s">
        <v>21</v>
      </c>
      <c r="P508" s="64" t="s">
        <v>120</v>
      </c>
      <c r="Q508" s="64" t="s">
        <v>744</v>
      </c>
      <c r="R508" s="64" t="s">
        <v>745</v>
      </c>
      <c r="S508" s="64" t="s">
        <v>746</v>
      </c>
      <c r="T508" s="64" t="s">
        <v>745</v>
      </c>
      <c r="U508" s="64" t="s">
        <v>747</v>
      </c>
      <c r="V508" s="64" t="s">
        <v>748</v>
      </c>
      <c r="W508" s="64" t="s">
        <v>749</v>
      </c>
      <c r="X508" s="64" t="s">
        <v>132</v>
      </c>
    </row>
    <row r="509" spans="1:24">
      <c r="A509" s="64" t="s">
        <v>350</v>
      </c>
      <c r="B509" s="64" t="s">
        <v>351</v>
      </c>
      <c r="C509" s="64" t="s">
        <v>23</v>
      </c>
      <c r="D509" s="65">
        <v>-2065.9</v>
      </c>
      <c r="E509" s="64" t="s">
        <v>118</v>
      </c>
      <c r="F509" s="66">
        <v>202203</v>
      </c>
      <c r="G509" s="67">
        <v>44650</v>
      </c>
      <c r="H509" s="64" t="s">
        <v>119</v>
      </c>
      <c r="I509" s="66">
        <v>11001984</v>
      </c>
      <c r="J509" s="64" t="s">
        <v>0</v>
      </c>
      <c r="K509" s="64" t="s">
        <v>120</v>
      </c>
      <c r="L509" s="64" t="s">
        <v>121</v>
      </c>
      <c r="M509" s="64" t="s">
        <v>122</v>
      </c>
      <c r="N509" s="64" t="s">
        <v>22</v>
      </c>
      <c r="O509" s="64" t="s">
        <v>23</v>
      </c>
      <c r="P509" s="64" t="s">
        <v>120</v>
      </c>
      <c r="Q509" s="64" t="s">
        <v>744</v>
      </c>
      <c r="R509" s="64" t="s">
        <v>745</v>
      </c>
      <c r="S509" s="64" t="s">
        <v>746</v>
      </c>
      <c r="T509" s="64" t="s">
        <v>745</v>
      </c>
      <c r="U509" s="64" t="s">
        <v>747</v>
      </c>
      <c r="V509" s="64" t="s">
        <v>748</v>
      </c>
      <c r="W509" s="64" t="s">
        <v>749</v>
      </c>
      <c r="X509" s="64" t="s">
        <v>132</v>
      </c>
    </row>
    <row r="510" spans="1:24">
      <c r="A510" s="64" t="s">
        <v>350</v>
      </c>
      <c r="B510" s="64" t="s">
        <v>351</v>
      </c>
      <c r="C510" s="64" t="s">
        <v>11</v>
      </c>
      <c r="D510" s="65">
        <v>-1850.8</v>
      </c>
      <c r="E510" s="64" t="s">
        <v>118</v>
      </c>
      <c r="F510" s="66">
        <v>202203</v>
      </c>
      <c r="G510" s="67">
        <v>44650</v>
      </c>
      <c r="H510" s="64" t="s">
        <v>119</v>
      </c>
      <c r="I510" s="66">
        <v>11001984</v>
      </c>
      <c r="J510" s="64" t="s">
        <v>0</v>
      </c>
      <c r="K510" s="64" t="s">
        <v>120</v>
      </c>
      <c r="L510" s="64" t="s">
        <v>121</v>
      </c>
      <c r="M510" s="64" t="s">
        <v>122</v>
      </c>
      <c r="N510" s="64" t="s">
        <v>10</v>
      </c>
      <c r="O510" s="64" t="s">
        <v>11</v>
      </c>
      <c r="P510" s="64" t="s">
        <v>120</v>
      </c>
      <c r="Q510" s="64" t="s">
        <v>744</v>
      </c>
      <c r="R510" s="64" t="s">
        <v>745</v>
      </c>
      <c r="S510" s="64" t="s">
        <v>746</v>
      </c>
      <c r="T510" s="64" t="s">
        <v>745</v>
      </c>
      <c r="U510" s="64" t="s">
        <v>747</v>
      </c>
      <c r="V510" s="64" t="s">
        <v>748</v>
      </c>
      <c r="W510" s="64" t="s">
        <v>749</v>
      </c>
      <c r="X510" s="64" t="s">
        <v>132</v>
      </c>
    </row>
    <row r="511" spans="1:24">
      <c r="A511" s="64" t="s">
        <v>350</v>
      </c>
      <c r="B511" s="64" t="s">
        <v>351</v>
      </c>
      <c r="C511" s="64" t="s">
        <v>356</v>
      </c>
      <c r="D511" s="65">
        <v>-1449.14</v>
      </c>
      <c r="E511" s="64" t="s">
        <v>118</v>
      </c>
      <c r="F511" s="66">
        <v>202203</v>
      </c>
      <c r="G511" s="67">
        <v>44650</v>
      </c>
      <c r="H511" s="64" t="s">
        <v>119</v>
      </c>
      <c r="I511" s="66">
        <v>11001984</v>
      </c>
      <c r="J511" s="64" t="s">
        <v>0</v>
      </c>
      <c r="K511" s="64" t="s">
        <v>120</v>
      </c>
      <c r="L511" s="64" t="s">
        <v>121</v>
      </c>
      <c r="M511" s="64" t="s">
        <v>122</v>
      </c>
      <c r="N511" s="64" t="s">
        <v>355</v>
      </c>
      <c r="O511" s="64" t="s">
        <v>356</v>
      </c>
      <c r="P511" s="64" t="s">
        <v>120</v>
      </c>
      <c r="Q511" s="64" t="s">
        <v>744</v>
      </c>
      <c r="R511" s="64" t="s">
        <v>745</v>
      </c>
      <c r="S511" s="64" t="s">
        <v>746</v>
      </c>
      <c r="T511" s="64" t="s">
        <v>745</v>
      </c>
      <c r="U511" s="64" t="s">
        <v>747</v>
      </c>
      <c r="V511" s="64" t="s">
        <v>748</v>
      </c>
      <c r="W511" s="64" t="s">
        <v>749</v>
      </c>
      <c r="X511" s="64" t="s">
        <v>132</v>
      </c>
    </row>
    <row r="512" spans="1:24">
      <c r="A512" s="64" t="s">
        <v>350</v>
      </c>
      <c r="B512" s="64" t="s">
        <v>351</v>
      </c>
      <c r="C512" s="64" t="s">
        <v>37</v>
      </c>
      <c r="D512" s="65">
        <v>161.1</v>
      </c>
      <c r="E512" s="64" t="s">
        <v>118</v>
      </c>
      <c r="F512" s="66">
        <v>202203</v>
      </c>
      <c r="G512" s="67">
        <v>44650</v>
      </c>
      <c r="H512" s="64" t="s">
        <v>119</v>
      </c>
      <c r="I512" s="66">
        <v>11001984</v>
      </c>
      <c r="J512" s="64" t="s">
        <v>0</v>
      </c>
      <c r="K512" s="64" t="s">
        <v>120</v>
      </c>
      <c r="L512" s="64" t="s">
        <v>121</v>
      </c>
      <c r="M512" s="64" t="s">
        <v>122</v>
      </c>
      <c r="N512" s="64" t="s">
        <v>36</v>
      </c>
      <c r="O512" s="64" t="s">
        <v>37</v>
      </c>
      <c r="P512" s="64" t="s">
        <v>120</v>
      </c>
      <c r="Q512" s="64" t="s">
        <v>744</v>
      </c>
      <c r="R512" s="64" t="s">
        <v>745</v>
      </c>
      <c r="S512" s="64" t="s">
        <v>746</v>
      </c>
      <c r="T512" s="64" t="s">
        <v>745</v>
      </c>
      <c r="U512" s="64" t="s">
        <v>747</v>
      </c>
      <c r="V512" s="64" t="s">
        <v>748</v>
      </c>
      <c r="W512" s="64" t="s">
        <v>749</v>
      </c>
      <c r="X512" s="64" t="s">
        <v>132</v>
      </c>
    </row>
    <row r="513" spans="1:24">
      <c r="A513" s="64" t="s">
        <v>350</v>
      </c>
      <c r="B513" s="64" t="s">
        <v>351</v>
      </c>
      <c r="C513" s="64" t="s">
        <v>353</v>
      </c>
      <c r="D513" s="65">
        <v>757.2</v>
      </c>
      <c r="E513" s="64" t="s">
        <v>118</v>
      </c>
      <c r="F513" s="66">
        <v>202203</v>
      </c>
      <c r="G513" s="67">
        <v>44650</v>
      </c>
      <c r="H513" s="64" t="s">
        <v>119</v>
      </c>
      <c r="I513" s="66">
        <v>11001984</v>
      </c>
      <c r="J513" s="64" t="s">
        <v>0</v>
      </c>
      <c r="K513" s="64" t="s">
        <v>120</v>
      </c>
      <c r="L513" s="64" t="s">
        <v>121</v>
      </c>
      <c r="M513" s="64" t="s">
        <v>122</v>
      </c>
      <c r="N513" s="64" t="s">
        <v>12</v>
      </c>
      <c r="O513" s="64" t="s">
        <v>353</v>
      </c>
      <c r="P513" s="64" t="s">
        <v>120</v>
      </c>
      <c r="Q513" s="64" t="s">
        <v>744</v>
      </c>
      <c r="R513" s="64" t="s">
        <v>745</v>
      </c>
      <c r="S513" s="64" t="s">
        <v>746</v>
      </c>
      <c r="T513" s="64" t="s">
        <v>745</v>
      </c>
      <c r="U513" s="64" t="s">
        <v>747</v>
      </c>
      <c r="V513" s="64" t="s">
        <v>748</v>
      </c>
      <c r="W513" s="64" t="s">
        <v>749</v>
      </c>
      <c r="X513" s="64" t="s">
        <v>132</v>
      </c>
    </row>
    <row r="514" spans="1:24">
      <c r="A514" s="64" t="s">
        <v>350</v>
      </c>
      <c r="B514" s="64" t="s">
        <v>351</v>
      </c>
      <c r="C514" s="64" t="s">
        <v>25</v>
      </c>
      <c r="D514" s="65">
        <v>1281.94</v>
      </c>
      <c r="E514" s="64" t="s">
        <v>118</v>
      </c>
      <c r="F514" s="66">
        <v>202203</v>
      </c>
      <c r="G514" s="67">
        <v>44650</v>
      </c>
      <c r="H514" s="64" t="s">
        <v>119</v>
      </c>
      <c r="I514" s="66">
        <v>11001984</v>
      </c>
      <c r="J514" s="64" t="s">
        <v>0</v>
      </c>
      <c r="K514" s="64" t="s">
        <v>120</v>
      </c>
      <c r="L514" s="64" t="s">
        <v>121</v>
      </c>
      <c r="M514" s="64" t="s">
        <v>122</v>
      </c>
      <c r="N514" s="64" t="s">
        <v>24</v>
      </c>
      <c r="O514" s="64" t="s">
        <v>25</v>
      </c>
      <c r="P514" s="64" t="s">
        <v>120</v>
      </c>
      <c r="Q514" s="64" t="s">
        <v>744</v>
      </c>
      <c r="R514" s="64" t="s">
        <v>745</v>
      </c>
      <c r="S514" s="64" t="s">
        <v>746</v>
      </c>
      <c r="T514" s="64" t="s">
        <v>745</v>
      </c>
      <c r="U514" s="64" t="s">
        <v>747</v>
      </c>
      <c r="V514" s="64" t="s">
        <v>748</v>
      </c>
      <c r="W514" s="64" t="s">
        <v>749</v>
      </c>
      <c r="X514" s="64" t="s">
        <v>132</v>
      </c>
    </row>
    <row r="515" spans="1:24">
      <c r="A515" s="64" t="s">
        <v>350</v>
      </c>
      <c r="B515" s="64" t="s">
        <v>351</v>
      </c>
      <c r="C515" s="64" t="s">
        <v>19</v>
      </c>
      <c r="D515" s="65">
        <v>1493.3</v>
      </c>
      <c r="E515" s="64" t="s">
        <v>118</v>
      </c>
      <c r="F515" s="66">
        <v>202203</v>
      </c>
      <c r="G515" s="67">
        <v>44650</v>
      </c>
      <c r="H515" s="64" t="s">
        <v>119</v>
      </c>
      <c r="I515" s="66">
        <v>11001984</v>
      </c>
      <c r="J515" s="64" t="s">
        <v>0</v>
      </c>
      <c r="K515" s="64" t="s">
        <v>120</v>
      </c>
      <c r="L515" s="64" t="s">
        <v>121</v>
      </c>
      <c r="M515" s="64" t="s">
        <v>122</v>
      </c>
      <c r="N515" s="64" t="s">
        <v>18</v>
      </c>
      <c r="O515" s="64" t="s">
        <v>19</v>
      </c>
      <c r="P515" s="64" t="s">
        <v>120</v>
      </c>
      <c r="Q515" s="64" t="s">
        <v>744</v>
      </c>
      <c r="R515" s="64" t="s">
        <v>745</v>
      </c>
      <c r="S515" s="64" t="s">
        <v>746</v>
      </c>
      <c r="T515" s="64" t="s">
        <v>745</v>
      </c>
      <c r="U515" s="64" t="s">
        <v>747</v>
      </c>
      <c r="V515" s="64" t="s">
        <v>748</v>
      </c>
      <c r="W515" s="64" t="s">
        <v>749</v>
      </c>
      <c r="X515" s="64" t="s">
        <v>132</v>
      </c>
    </row>
    <row r="516" spans="1:24">
      <c r="A516" s="64" t="s">
        <v>350</v>
      </c>
      <c r="B516" s="64" t="s">
        <v>351</v>
      </c>
      <c r="C516" s="64" t="s">
        <v>385</v>
      </c>
      <c r="D516" s="65">
        <v>4420.99</v>
      </c>
      <c r="E516" s="64" t="s">
        <v>118</v>
      </c>
      <c r="F516" s="66">
        <v>202203</v>
      </c>
      <c r="G516" s="67">
        <v>44650</v>
      </c>
      <c r="H516" s="64" t="s">
        <v>119</v>
      </c>
      <c r="I516" s="66">
        <v>11001984</v>
      </c>
      <c r="J516" s="64" t="s">
        <v>0</v>
      </c>
      <c r="K516" s="64" t="s">
        <v>120</v>
      </c>
      <c r="L516" s="64" t="s">
        <v>121</v>
      </c>
      <c r="M516" s="64" t="s">
        <v>122</v>
      </c>
      <c r="N516" s="64" t="s">
        <v>357</v>
      </c>
      <c r="O516" s="64" t="s">
        <v>358</v>
      </c>
      <c r="P516" s="64" t="s">
        <v>120</v>
      </c>
      <c r="Q516" s="64" t="s">
        <v>744</v>
      </c>
      <c r="R516" s="64" t="s">
        <v>745</v>
      </c>
      <c r="S516" s="64" t="s">
        <v>746</v>
      </c>
      <c r="T516" s="64" t="s">
        <v>745</v>
      </c>
      <c r="U516" s="64" t="s">
        <v>747</v>
      </c>
      <c r="V516" s="64" t="s">
        <v>748</v>
      </c>
      <c r="W516" s="64" t="s">
        <v>749</v>
      </c>
      <c r="X516" s="64" t="s">
        <v>132</v>
      </c>
    </row>
    <row r="517" spans="1:24">
      <c r="A517" s="64" t="s">
        <v>350</v>
      </c>
      <c r="B517" s="64" t="s">
        <v>351</v>
      </c>
      <c r="C517" s="64" t="s">
        <v>39</v>
      </c>
      <c r="D517" s="65">
        <v>4737.42</v>
      </c>
      <c r="E517" s="64" t="s">
        <v>118</v>
      </c>
      <c r="F517" s="66">
        <v>202203</v>
      </c>
      <c r="G517" s="67">
        <v>44650</v>
      </c>
      <c r="H517" s="64" t="s">
        <v>119</v>
      </c>
      <c r="I517" s="66">
        <v>11001984</v>
      </c>
      <c r="J517" s="64" t="s">
        <v>0</v>
      </c>
      <c r="K517" s="64" t="s">
        <v>120</v>
      </c>
      <c r="L517" s="64" t="s">
        <v>121</v>
      </c>
      <c r="M517" s="64" t="s">
        <v>122</v>
      </c>
      <c r="N517" s="64" t="s">
        <v>38</v>
      </c>
      <c r="O517" s="64" t="s">
        <v>39</v>
      </c>
      <c r="P517" s="64" t="s">
        <v>120</v>
      </c>
      <c r="Q517" s="64" t="s">
        <v>744</v>
      </c>
      <c r="R517" s="64" t="s">
        <v>745</v>
      </c>
      <c r="S517" s="64" t="s">
        <v>746</v>
      </c>
      <c r="T517" s="64" t="s">
        <v>745</v>
      </c>
      <c r="U517" s="64" t="s">
        <v>747</v>
      </c>
      <c r="V517" s="64" t="s">
        <v>748</v>
      </c>
      <c r="W517" s="64" t="s">
        <v>749</v>
      </c>
      <c r="X517" s="64" t="s">
        <v>132</v>
      </c>
    </row>
    <row r="518" spans="1:24">
      <c r="A518" s="64" t="s">
        <v>350</v>
      </c>
      <c r="B518" s="64" t="s">
        <v>351</v>
      </c>
      <c r="C518" s="64" t="s">
        <v>43</v>
      </c>
      <c r="D518" s="65">
        <v>4840</v>
      </c>
      <c r="E518" s="64" t="s">
        <v>118</v>
      </c>
      <c r="F518" s="66">
        <v>202203</v>
      </c>
      <c r="G518" s="67">
        <v>44650</v>
      </c>
      <c r="H518" s="64" t="s">
        <v>119</v>
      </c>
      <c r="I518" s="66">
        <v>11001984</v>
      </c>
      <c r="J518" s="64" t="s">
        <v>0</v>
      </c>
      <c r="K518" s="64" t="s">
        <v>120</v>
      </c>
      <c r="L518" s="64" t="s">
        <v>121</v>
      </c>
      <c r="M518" s="64" t="s">
        <v>122</v>
      </c>
      <c r="N518" s="64" t="s">
        <v>42</v>
      </c>
      <c r="O518" s="64" t="s">
        <v>43</v>
      </c>
      <c r="P518" s="64" t="s">
        <v>120</v>
      </c>
      <c r="Q518" s="64" t="s">
        <v>744</v>
      </c>
      <c r="R518" s="64" t="s">
        <v>745</v>
      </c>
      <c r="S518" s="64" t="s">
        <v>746</v>
      </c>
      <c r="T518" s="64" t="s">
        <v>745</v>
      </c>
      <c r="U518" s="64" t="s">
        <v>747</v>
      </c>
      <c r="V518" s="64" t="s">
        <v>748</v>
      </c>
      <c r="W518" s="64" t="s">
        <v>749</v>
      </c>
      <c r="X518" s="64" t="s">
        <v>132</v>
      </c>
    </row>
    <row r="519" spans="1:24">
      <c r="A519" s="64" t="s">
        <v>350</v>
      </c>
      <c r="B519" s="64" t="s">
        <v>351</v>
      </c>
      <c r="C519" s="64" t="s">
        <v>131</v>
      </c>
      <c r="D519" s="65">
        <v>5514.99</v>
      </c>
      <c r="E519" s="64" t="s">
        <v>118</v>
      </c>
      <c r="F519" s="66">
        <v>202203</v>
      </c>
      <c r="G519" s="67">
        <v>44650</v>
      </c>
      <c r="H519" s="64" t="s">
        <v>119</v>
      </c>
      <c r="I519" s="66">
        <v>11001984</v>
      </c>
      <c r="J519" s="64" t="s">
        <v>0</v>
      </c>
      <c r="K519" s="64" t="s">
        <v>120</v>
      </c>
      <c r="L519" s="64" t="s">
        <v>121</v>
      </c>
      <c r="M519" s="64" t="s">
        <v>122</v>
      </c>
      <c r="N519" s="64" t="s">
        <v>130</v>
      </c>
      <c r="O519" s="64" t="s">
        <v>131</v>
      </c>
      <c r="P519" s="64" t="s">
        <v>120</v>
      </c>
      <c r="Q519" s="64" t="s">
        <v>744</v>
      </c>
      <c r="R519" s="64" t="s">
        <v>745</v>
      </c>
      <c r="S519" s="64" t="s">
        <v>746</v>
      </c>
      <c r="T519" s="64" t="s">
        <v>745</v>
      </c>
      <c r="U519" s="64" t="s">
        <v>747</v>
      </c>
      <c r="V519" s="64" t="s">
        <v>748</v>
      </c>
      <c r="W519" s="64" t="s">
        <v>749</v>
      </c>
      <c r="X519" s="64" t="s">
        <v>132</v>
      </c>
    </row>
    <row r="520" spans="1:24">
      <c r="A520" s="64" t="s">
        <v>350</v>
      </c>
      <c r="B520" s="64" t="s">
        <v>351</v>
      </c>
      <c r="C520" s="64" t="s">
        <v>362</v>
      </c>
      <c r="D520" s="65">
        <v>6735.32</v>
      </c>
      <c r="E520" s="64" t="s">
        <v>118</v>
      </c>
      <c r="F520" s="66">
        <v>202203</v>
      </c>
      <c r="G520" s="67">
        <v>44650</v>
      </c>
      <c r="H520" s="64" t="s">
        <v>119</v>
      </c>
      <c r="I520" s="66">
        <v>11001984</v>
      </c>
      <c r="J520" s="64" t="s">
        <v>0</v>
      </c>
      <c r="K520" s="64" t="s">
        <v>120</v>
      </c>
      <c r="L520" s="64" t="s">
        <v>121</v>
      </c>
      <c r="M520" s="64" t="s">
        <v>122</v>
      </c>
      <c r="N520" s="64" t="s">
        <v>34</v>
      </c>
      <c r="O520" s="64" t="s">
        <v>362</v>
      </c>
      <c r="P520" s="64" t="s">
        <v>120</v>
      </c>
      <c r="Q520" s="64" t="s">
        <v>744</v>
      </c>
      <c r="R520" s="64" t="s">
        <v>745</v>
      </c>
      <c r="S520" s="64" t="s">
        <v>746</v>
      </c>
      <c r="T520" s="64" t="s">
        <v>745</v>
      </c>
      <c r="U520" s="64" t="s">
        <v>747</v>
      </c>
      <c r="V520" s="64" t="s">
        <v>748</v>
      </c>
      <c r="W520" s="64" t="s">
        <v>749</v>
      </c>
      <c r="X520" s="64" t="s">
        <v>132</v>
      </c>
    </row>
    <row r="521" spans="1:24">
      <c r="A521" s="64" t="s">
        <v>350</v>
      </c>
      <c r="B521" s="64" t="s">
        <v>351</v>
      </c>
      <c r="C521" s="64" t="s">
        <v>386</v>
      </c>
      <c r="D521" s="65">
        <v>9380</v>
      </c>
      <c r="E521" s="64" t="s">
        <v>118</v>
      </c>
      <c r="F521" s="66">
        <v>202203</v>
      </c>
      <c r="G521" s="67">
        <v>44650</v>
      </c>
      <c r="H521" s="64" t="s">
        <v>119</v>
      </c>
      <c r="I521" s="66">
        <v>11001984</v>
      </c>
      <c r="J521" s="64" t="s">
        <v>0</v>
      </c>
      <c r="K521" s="64" t="s">
        <v>120</v>
      </c>
      <c r="L521" s="64" t="s">
        <v>121</v>
      </c>
      <c r="M521" s="64" t="s">
        <v>122</v>
      </c>
      <c r="N521" s="64" t="s">
        <v>16</v>
      </c>
      <c r="O521" s="64" t="s">
        <v>17</v>
      </c>
      <c r="P521" s="64" t="s">
        <v>120</v>
      </c>
      <c r="Q521" s="64" t="s">
        <v>744</v>
      </c>
      <c r="R521" s="64" t="s">
        <v>745</v>
      </c>
      <c r="S521" s="64" t="s">
        <v>746</v>
      </c>
      <c r="T521" s="64" t="s">
        <v>745</v>
      </c>
      <c r="U521" s="64" t="s">
        <v>747</v>
      </c>
      <c r="V521" s="64" t="s">
        <v>748</v>
      </c>
      <c r="W521" s="64" t="s">
        <v>749</v>
      </c>
      <c r="X521" s="64" t="s">
        <v>132</v>
      </c>
    </row>
    <row r="522" spans="1:24">
      <c r="A522" s="64" t="s">
        <v>350</v>
      </c>
      <c r="B522" s="64" t="s">
        <v>351</v>
      </c>
      <c r="C522" s="64" t="s">
        <v>368</v>
      </c>
      <c r="D522" s="65">
        <v>16395.54</v>
      </c>
      <c r="E522" s="64" t="s">
        <v>118</v>
      </c>
      <c r="F522" s="66">
        <v>202203</v>
      </c>
      <c r="G522" s="67">
        <v>44650</v>
      </c>
      <c r="H522" s="64" t="s">
        <v>119</v>
      </c>
      <c r="I522" s="66">
        <v>11001984</v>
      </c>
      <c r="J522" s="64" t="s">
        <v>0</v>
      </c>
      <c r="K522" s="64" t="s">
        <v>120</v>
      </c>
      <c r="L522" s="64" t="s">
        <v>121</v>
      </c>
      <c r="M522" s="64" t="s">
        <v>122</v>
      </c>
      <c r="N522" s="64" t="s">
        <v>30</v>
      </c>
      <c r="O522" s="64" t="s">
        <v>368</v>
      </c>
      <c r="P522" s="64" t="s">
        <v>120</v>
      </c>
      <c r="Q522" s="64" t="s">
        <v>744</v>
      </c>
      <c r="R522" s="64" t="s">
        <v>745</v>
      </c>
      <c r="S522" s="64" t="s">
        <v>746</v>
      </c>
      <c r="T522" s="64" t="s">
        <v>745</v>
      </c>
      <c r="U522" s="64" t="s">
        <v>747</v>
      </c>
      <c r="V522" s="64" t="s">
        <v>748</v>
      </c>
      <c r="W522" s="64" t="s">
        <v>749</v>
      </c>
      <c r="X522" s="64" t="s">
        <v>132</v>
      </c>
    </row>
    <row r="523" spans="1:24">
      <c r="A523" s="64" t="s">
        <v>350</v>
      </c>
      <c r="B523" s="64" t="s">
        <v>351</v>
      </c>
      <c r="C523" s="64" t="s">
        <v>364</v>
      </c>
      <c r="D523" s="65">
        <v>16536.96</v>
      </c>
      <c r="E523" s="64" t="s">
        <v>118</v>
      </c>
      <c r="F523" s="66">
        <v>202203</v>
      </c>
      <c r="G523" s="67">
        <v>44650</v>
      </c>
      <c r="H523" s="64" t="s">
        <v>119</v>
      </c>
      <c r="I523" s="66">
        <v>11001984</v>
      </c>
      <c r="J523" s="64" t="s">
        <v>0</v>
      </c>
      <c r="K523" s="64" t="s">
        <v>120</v>
      </c>
      <c r="L523" s="64" t="s">
        <v>121</v>
      </c>
      <c r="M523" s="64" t="s">
        <v>122</v>
      </c>
      <c r="N523" s="64" t="s">
        <v>40</v>
      </c>
      <c r="O523" s="64" t="s">
        <v>364</v>
      </c>
      <c r="P523" s="64" t="s">
        <v>120</v>
      </c>
      <c r="Q523" s="64" t="s">
        <v>744</v>
      </c>
      <c r="R523" s="64" t="s">
        <v>745</v>
      </c>
      <c r="S523" s="64" t="s">
        <v>746</v>
      </c>
      <c r="T523" s="64" t="s">
        <v>745</v>
      </c>
      <c r="U523" s="64" t="s">
        <v>747</v>
      </c>
      <c r="V523" s="64" t="s">
        <v>748</v>
      </c>
      <c r="W523" s="64" t="s">
        <v>749</v>
      </c>
      <c r="X523" s="64" t="s">
        <v>132</v>
      </c>
    </row>
    <row r="524" spans="1:24">
      <c r="A524" s="64" t="s">
        <v>350</v>
      </c>
      <c r="B524" s="64" t="s">
        <v>351</v>
      </c>
      <c r="C524" s="64" t="s">
        <v>366</v>
      </c>
      <c r="D524" s="65">
        <v>51958.61</v>
      </c>
      <c r="E524" s="64" t="s">
        <v>118</v>
      </c>
      <c r="F524" s="66">
        <v>202203</v>
      </c>
      <c r="G524" s="67">
        <v>44650</v>
      </c>
      <c r="H524" s="64" t="s">
        <v>119</v>
      </c>
      <c r="I524" s="66">
        <v>11001984</v>
      </c>
      <c r="J524" s="64" t="s">
        <v>0</v>
      </c>
      <c r="K524" s="64" t="s">
        <v>120</v>
      </c>
      <c r="L524" s="64" t="s">
        <v>121</v>
      </c>
      <c r="M524" s="64" t="s">
        <v>122</v>
      </c>
      <c r="N524" s="64" t="s">
        <v>32</v>
      </c>
      <c r="O524" s="64" t="s">
        <v>366</v>
      </c>
      <c r="P524" s="64" t="s">
        <v>120</v>
      </c>
      <c r="Q524" s="64" t="s">
        <v>744</v>
      </c>
      <c r="R524" s="64" t="s">
        <v>745</v>
      </c>
      <c r="S524" s="64" t="s">
        <v>746</v>
      </c>
      <c r="T524" s="64" t="s">
        <v>745</v>
      </c>
      <c r="U524" s="64" t="s">
        <v>747</v>
      </c>
      <c r="V524" s="64" t="s">
        <v>748</v>
      </c>
      <c r="W524" s="64" t="s">
        <v>749</v>
      </c>
      <c r="X524" s="64" t="s">
        <v>132</v>
      </c>
    </row>
    <row r="525" spans="1:24">
      <c r="A525" s="64" t="s">
        <v>350</v>
      </c>
      <c r="B525" s="64" t="s">
        <v>351</v>
      </c>
      <c r="C525" s="64" t="s">
        <v>371</v>
      </c>
      <c r="D525" s="65">
        <v>85.1</v>
      </c>
      <c r="E525" s="64" t="s">
        <v>118</v>
      </c>
      <c r="F525" s="66">
        <v>202206</v>
      </c>
      <c r="G525" s="67">
        <v>44733</v>
      </c>
      <c r="H525" s="64" t="s">
        <v>119</v>
      </c>
      <c r="I525" s="66">
        <v>11002289</v>
      </c>
      <c r="J525" s="64" t="s">
        <v>0</v>
      </c>
      <c r="K525" s="64" t="s">
        <v>120</v>
      </c>
      <c r="L525" s="64" t="s">
        <v>121</v>
      </c>
      <c r="M525" s="64" t="s">
        <v>122</v>
      </c>
      <c r="N525" s="64" t="s">
        <v>22</v>
      </c>
      <c r="O525" s="64" t="s">
        <v>23</v>
      </c>
      <c r="P525" s="64" t="s">
        <v>120</v>
      </c>
      <c r="Q525" s="64" t="s">
        <v>744</v>
      </c>
      <c r="R525" s="64" t="s">
        <v>745</v>
      </c>
      <c r="S525" s="64" t="s">
        <v>746</v>
      </c>
      <c r="T525" s="64" t="s">
        <v>745</v>
      </c>
      <c r="U525" s="64" t="s">
        <v>747</v>
      </c>
      <c r="V525" s="64" t="s">
        <v>748</v>
      </c>
      <c r="W525" s="64" t="s">
        <v>749</v>
      </c>
      <c r="X525" s="64" t="s">
        <v>132</v>
      </c>
    </row>
    <row r="526" spans="1:24">
      <c r="A526" s="64" t="s">
        <v>350</v>
      </c>
      <c r="B526" s="64" t="s">
        <v>351</v>
      </c>
      <c r="C526" s="64" t="s">
        <v>375</v>
      </c>
      <c r="D526" s="65">
        <v>86.1</v>
      </c>
      <c r="E526" s="64" t="s">
        <v>118</v>
      </c>
      <c r="F526" s="66">
        <v>202206</v>
      </c>
      <c r="G526" s="67">
        <v>44733</v>
      </c>
      <c r="H526" s="64" t="s">
        <v>119</v>
      </c>
      <c r="I526" s="66">
        <v>11002289</v>
      </c>
      <c r="J526" s="64" t="s">
        <v>0</v>
      </c>
      <c r="K526" s="64" t="s">
        <v>120</v>
      </c>
      <c r="L526" s="64" t="s">
        <v>121</v>
      </c>
      <c r="M526" s="64" t="s">
        <v>122</v>
      </c>
      <c r="N526" s="64" t="s">
        <v>28</v>
      </c>
      <c r="O526" s="64" t="s">
        <v>29</v>
      </c>
      <c r="P526" s="64" t="s">
        <v>120</v>
      </c>
      <c r="Q526" s="64" t="s">
        <v>744</v>
      </c>
      <c r="R526" s="64" t="s">
        <v>745</v>
      </c>
      <c r="S526" s="64" t="s">
        <v>746</v>
      </c>
      <c r="T526" s="64" t="s">
        <v>745</v>
      </c>
      <c r="U526" s="64" t="s">
        <v>747</v>
      </c>
      <c r="V526" s="64" t="s">
        <v>748</v>
      </c>
      <c r="W526" s="64" t="s">
        <v>749</v>
      </c>
      <c r="X526" s="64" t="s">
        <v>132</v>
      </c>
    </row>
    <row r="527" spans="1:24">
      <c r="A527" s="64" t="s">
        <v>350</v>
      </c>
      <c r="B527" s="64" t="s">
        <v>351</v>
      </c>
      <c r="C527" s="64" t="s">
        <v>367</v>
      </c>
      <c r="D527" s="65">
        <v>107.7</v>
      </c>
      <c r="E527" s="64" t="s">
        <v>118</v>
      </c>
      <c r="F527" s="66">
        <v>202206</v>
      </c>
      <c r="G527" s="67">
        <v>44733</v>
      </c>
      <c r="H527" s="64" t="s">
        <v>119</v>
      </c>
      <c r="I527" s="66">
        <v>11002289</v>
      </c>
      <c r="J527" s="64" t="s">
        <v>0</v>
      </c>
      <c r="K527" s="64" t="s">
        <v>120</v>
      </c>
      <c r="L527" s="64" t="s">
        <v>121</v>
      </c>
      <c r="M527" s="64" t="s">
        <v>122</v>
      </c>
      <c r="N527" s="64" t="s">
        <v>30</v>
      </c>
      <c r="O527" s="64" t="s">
        <v>368</v>
      </c>
      <c r="P527" s="64" t="s">
        <v>120</v>
      </c>
      <c r="Q527" s="64" t="s">
        <v>744</v>
      </c>
      <c r="R527" s="64" t="s">
        <v>745</v>
      </c>
      <c r="S527" s="64" t="s">
        <v>746</v>
      </c>
      <c r="T527" s="64" t="s">
        <v>745</v>
      </c>
      <c r="U527" s="64" t="s">
        <v>747</v>
      </c>
      <c r="V527" s="64" t="s">
        <v>748</v>
      </c>
      <c r="W527" s="64" t="s">
        <v>749</v>
      </c>
      <c r="X527" s="64" t="s">
        <v>132</v>
      </c>
    </row>
    <row r="528" spans="1:24">
      <c r="A528" s="64" t="s">
        <v>350</v>
      </c>
      <c r="B528" s="64" t="s">
        <v>351</v>
      </c>
      <c r="C528" s="64" t="s">
        <v>376</v>
      </c>
      <c r="D528" s="65">
        <v>200</v>
      </c>
      <c r="E528" s="64" t="s">
        <v>118</v>
      </c>
      <c r="F528" s="66">
        <v>202206</v>
      </c>
      <c r="G528" s="67">
        <v>44733</v>
      </c>
      <c r="H528" s="64" t="s">
        <v>119</v>
      </c>
      <c r="I528" s="66">
        <v>11002289</v>
      </c>
      <c r="J528" s="64" t="s">
        <v>0</v>
      </c>
      <c r="K528" s="64" t="s">
        <v>120</v>
      </c>
      <c r="L528" s="64" t="s">
        <v>121</v>
      </c>
      <c r="M528" s="64" t="s">
        <v>122</v>
      </c>
      <c r="N528" s="64" t="s">
        <v>12</v>
      </c>
      <c r="O528" s="64" t="s">
        <v>353</v>
      </c>
      <c r="P528" s="64" t="s">
        <v>120</v>
      </c>
      <c r="Q528" s="64" t="s">
        <v>744</v>
      </c>
      <c r="R528" s="64" t="s">
        <v>745</v>
      </c>
      <c r="S528" s="64" t="s">
        <v>746</v>
      </c>
      <c r="T528" s="64" t="s">
        <v>745</v>
      </c>
      <c r="U528" s="64" t="s">
        <v>747</v>
      </c>
      <c r="V528" s="64" t="s">
        <v>748</v>
      </c>
      <c r="W528" s="64" t="s">
        <v>749</v>
      </c>
      <c r="X528" s="64" t="s">
        <v>132</v>
      </c>
    </row>
    <row r="529" spans="1:24">
      <c r="A529" s="64" t="s">
        <v>350</v>
      </c>
      <c r="B529" s="64" t="s">
        <v>351</v>
      </c>
      <c r="C529" s="64" t="s">
        <v>373</v>
      </c>
      <c r="D529" s="65">
        <v>385</v>
      </c>
      <c r="E529" s="64" t="s">
        <v>118</v>
      </c>
      <c r="F529" s="66">
        <v>202206</v>
      </c>
      <c r="G529" s="67">
        <v>44733</v>
      </c>
      <c r="H529" s="64" t="s">
        <v>119</v>
      </c>
      <c r="I529" s="66">
        <v>11002289</v>
      </c>
      <c r="J529" s="64" t="s">
        <v>0</v>
      </c>
      <c r="K529" s="64" t="s">
        <v>120</v>
      </c>
      <c r="L529" s="64" t="s">
        <v>121</v>
      </c>
      <c r="M529" s="64" t="s">
        <v>122</v>
      </c>
      <c r="N529" s="64" t="s">
        <v>10</v>
      </c>
      <c r="O529" s="64" t="s">
        <v>11</v>
      </c>
      <c r="P529" s="64" t="s">
        <v>120</v>
      </c>
      <c r="Q529" s="64" t="s">
        <v>744</v>
      </c>
      <c r="R529" s="64" t="s">
        <v>745</v>
      </c>
      <c r="S529" s="64" t="s">
        <v>746</v>
      </c>
      <c r="T529" s="64" t="s">
        <v>745</v>
      </c>
      <c r="U529" s="64" t="s">
        <v>747</v>
      </c>
      <c r="V529" s="64" t="s">
        <v>748</v>
      </c>
      <c r="W529" s="64" t="s">
        <v>749</v>
      </c>
      <c r="X529" s="64" t="s">
        <v>132</v>
      </c>
    </row>
    <row r="530" spans="1:24">
      <c r="A530" s="64" t="s">
        <v>350</v>
      </c>
      <c r="B530" s="64" t="s">
        <v>351</v>
      </c>
      <c r="C530" s="64" t="s">
        <v>387</v>
      </c>
      <c r="D530" s="65">
        <v>1200</v>
      </c>
      <c r="E530" s="64" t="s">
        <v>118</v>
      </c>
      <c r="F530" s="66">
        <v>202206</v>
      </c>
      <c r="G530" s="67">
        <v>44733</v>
      </c>
      <c r="H530" s="64" t="s">
        <v>119</v>
      </c>
      <c r="I530" s="66">
        <v>11002289</v>
      </c>
      <c r="J530" s="64" t="s">
        <v>0</v>
      </c>
      <c r="K530" s="64" t="s">
        <v>120</v>
      </c>
      <c r="L530" s="64" t="s">
        <v>121</v>
      </c>
      <c r="M530" s="64" t="s">
        <v>122</v>
      </c>
      <c r="N530" s="64" t="s">
        <v>130</v>
      </c>
      <c r="O530" s="64" t="s">
        <v>131</v>
      </c>
      <c r="P530" s="64" t="s">
        <v>120</v>
      </c>
      <c r="Q530" s="64" t="s">
        <v>744</v>
      </c>
      <c r="R530" s="64" t="s">
        <v>745</v>
      </c>
      <c r="S530" s="64" t="s">
        <v>746</v>
      </c>
      <c r="T530" s="64" t="s">
        <v>745</v>
      </c>
      <c r="U530" s="64" t="s">
        <v>747</v>
      </c>
      <c r="V530" s="64" t="s">
        <v>748</v>
      </c>
      <c r="W530" s="64" t="s">
        <v>749</v>
      </c>
      <c r="X530" s="64" t="s">
        <v>132</v>
      </c>
    </row>
    <row r="531" spans="1:24">
      <c r="A531" s="64" t="s">
        <v>350</v>
      </c>
      <c r="B531" s="64" t="s">
        <v>351</v>
      </c>
      <c r="C531" s="64" t="s">
        <v>361</v>
      </c>
      <c r="D531" s="65">
        <v>1685.3</v>
      </c>
      <c r="E531" s="64" t="s">
        <v>118</v>
      </c>
      <c r="F531" s="66">
        <v>202206</v>
      </c>
      <c r="G531" s="67">
        <v>44733</v>
      </c>
      <c r="H531" s="64" t="s">
        <v>119</v>
      </c>
      <c r="I531" s="66">
        <v>11002289</v>
      </c>
      <c r="J531" s="64" t="s">
        <v>0</v>
      </c>
      <c r="K531" s="64" t="s">
        <v>120</v>
      </c>
      <c r="L531" s="64" t="s">
        <v>121</v>
      </c>
      <c r="M531" s="64" t="s">
        <v>122</v>
      </c>
      <c r="N531" s="64" t="s">
        <v>34</v>
      </c>
      <c r="O531" s="64" t="s">
        <v>362</v>
      </c>
      <c r="P531" s="64" t="s">
        <v>120</v>
      </c>
      <c r="Q531" s="64" t="s">
        <v>744</v>
      </c>
      <c r="R531" s="64" t="s">
        <v>745</v>
      </c>
      <c r="S531" s="64" t="s">
        <v>746</v>
      </c>
      <c r="T531" s="64" t="s">
        <v>745</v>
      </c>
      <c r="U531" s="64" t="s">
        <v>747</v>
      </c>
      <c r="V531" s="64" t="s">
        <v>748</v>
      </c>
      <c r="W531" s="64" t="s">
        <v>749</v>
      </c>
      <c r="X531" s="64" t="s">
        <v>132</v>
      </c>
    </row>
    <row r="532" spans="1:24">
      <c r="A532" s="64" t="s">
        <v>350</v>
      </c>
      <c r="B532" s="64" t="s">
        <v>351</v>
      </c>
      <c r="C532" s="64" t="s">
        <v>359</v>
      </c>
      <c r="D532" s="65">
        <v>1900</v>
      </c>
      <c r="E532" s="64" t="s">
        <v>118</v>
      </c>
      <c r="F532" s="66">
        <v>202206</v>
      </c>
      <c r="G532" s="67">
        <v>44733</v>
      </c>
      <c r="H532" s="64" t="s">
        <v>119</v>
      </c>
      <c r="I532" s="66">
        <v>11002289</v>
      </c>
      <c r="J532" s="64" t="s">
        <v>0</v>
      </c>
      <c r="K532" s="64" t="s">
        <v>120</v>
      </c>
      <c r="L532" s="64" t="s">
        <v>121</v>
      </c>
      <c r="M532" s="64" t="s">
        <v>122</v>
      </c>
      <c r="N532" s="64" t="s">
        <v>16</v>
      </c>
      <c r="O532" s="64" t="s">
        <v>17</v>
      </c>
      <c r="P532" s="64" t="s">
        <v>120</v>
      </c>
      <c r="Q532" s="64" t="s">
        <v>744</v>
      </c>
      <c r="R532" s="64" t="s">
        <v>745</v>
      </c>
      <c r="S532" s="64" t="s">
        <v>746</v>
      </c>
      <c r="T532" s="64" t="s">
        <v>745</v>
      </c>
      <c r="U532" s="64" t="s">
        <v>747</v>
      </c>
      <c r="V532" s="64" t="s">
        <v>748</v>
      </c>
      <c r="W532" s="64" t="s">
        <v>749</v>
      </c>
      <c r="X532" s="64" t="s">
        <v>132</v>
      </c>
    </row>
    <row r="533" spans="1:24">
      <c r="A533" s="64" t="s">
        <v>350</v>
      </c>
      <c r="B533" s="64" t="s">
        <v>351</v>
      </c>
      <c r="C533" s="64" t="s">
        <v>374</v>
      </c>
      <c r="D533" s="65">
        <v>3040.8</v>
      </c>
      <c r="E533" s="64" t="s">
        <v>118</v>
      </c>
      <c r="F533" s="66">
        <v>202206</v>
      </c>
      <c r="G533" s="67">
        <v>44733</v>
      </c>
      <c r="H533" s="64" t="s">
        <v>119</v>
      </c>
      <c r="I533" s="66">
        <v>11002289</v>
      </c>
      <c r="J533" s="64" t="s">
        <v>0</v>
      </c>
      <c r="K533" s="64" t="s">
        <v>120</v>
      </c>
      <c r="L533" s="64" t="s">
        <v>121</v>
      </c>
      <c r="M533" s="64" t="s">
        <v>122</v>
      </c>
      <c r="N533" s="64" t="s">
        <v>24</v>
      </c>
      <c r="O533" s="64" t="s">
        <v>25</v>
      </c>
      <c r="P533" s="64" t="s">
        <v>120</v>
      </c>
      <c r="Q533" s="64" t="s">
        <v>744</v>
      </c>
      <c r="R533" s="64" t="s">
        <v>745</v>
      </c>
      <c r="S533" s="64" t="s">
        <v>746</v>
      </c>
      <c r="T533" s="64" t="s">
        <v>745</v>
      </c>
      <c r="U533" s="64" t="s">
        <v>747</v>
      </c>
      <c r="V533" s="64" t="s">
        <v>748</v>
      </c>
      <c r="W533" s="64" t="s">
        <v>749</v>
      </c>
      <c r="X533" s="64" t="s">
        <v>132</v>
      </c>
    </row>
    <row r="534" spans="1:24">
      <c r="A534" s="64" t="s">
        <v>350</v>
      </c>
      <c r="B534" s="64" t="s">
        <v>351</v>
      </c>
      <c r="C534" s="64" t="s">
        <v>365</v>
      </c>
      <c r="D534" s="65">
        <v>3237</v>
      </c>
      <c r="E534" s="64" t="s">
        <v>118</v>
      </c>
      <c r="F534" s="66">
        <v>202206</v>
      </c>
      <c r="G534" s="67">
        <v>44733</v>
      </c>
      <c r="H534" s="64" t="s">
        <v>119</v>
      </c>
      <c r="I534" s="66">
        <v>11002289</v>
      </c>
      <c r="J534" s="64" t="s">
        <v>0</v>
      </c>
      <c r="K534" s="64" t="s">
        <v>120</v>
      </c>
      <c r="L534" s="64" t="s">
        <v>121</v>
      </c>
      <c r="M534" s="64" t="s">
        <v>122</v>
      </c>
      <c r="N534" s="64" t="s">
        <v>32</v>
      </c>
      <c r="O534" s="64" t="s">
        <v>366</v>
      </c>
      <c r="P534" s="64" t="s">
        <v>120</v>
      </c>
      <c r="Q534" s="64" t="s">
        <v>744</v>
      </c>
      <c r="R534" s="64" t="s">
        <v>745</v>
      </c>
      <c r="S534" s="64" t="s">
        <v>746</v>
      </c>
      <c r="T534" s="64" t="s">
        <v>745</v>
      </c>
      <c r="U534" s="64" t="s">
        <v>747</v>
      </c>
      <c r="V534" s="64" t="s">
        <v>748</v>
      </c>
      <c r="W534" s="64" t="s">
        <v>749</v>
      </c>
      <c r="X534" s="64" t="s">
        <v>132</v>
      </c>
    </row>
    <row r="535" spans="1:24">
      <c r="A535" s="64" t="s">
        <v>350</v>
      </c>
      <c r="B535" s="64" t="s">
        <v>351</v>
      </c>
      <c r="C535" s="64" t="s">
        <v>388</v>
      </c>
      <c r="D535" s="65">
        <v>3900</v>
      </c>
      <c r="E535" s="64" t="s">
        <v>118</v>
      </c>
      <c r="F535" s="66">
        <v>202206</v>
      </c>
      <c r="G535" s="67">
        <v>44733</v>
      </c>
      <c r="H535" s="64" t="s">
        <v>119</v>
      </c>
      <c r="I535" s="66">
        <v>11002289</v>
      </c>
      <c r="J535" s="64" t="s">
        <v>0</v>
      </c>
      <c r="K535" s="64" t="s">
        <v>120</v>
      </c>
      <c r="L535" s="64" t="s">
        <v>121</v>
      </c>
      <c r="M535" s="64" t="s">
        <v>122</v>
      </c>
      <c r="N535" s="64" t="s">
        <v>14</v>
      </c>
      <c r="O535" s="64" t="s">
        <v>15</v>
      </c>
      <c r="P535" s="64" t="s">
        <v>120</v>
      </c>
      <c r="Q535" s="64" t="s">
        <v>744</v>
      </c>
      <c r="R535" s="64" t="s">
        <v>745</v>
      </c>
      <c r="S535" s="64" t="s">
        <v>746</v>
      </c>
      <c r="T535" s="64" t="s">
        <v>745</v>
      </c>
      <c r="U535" s="64" t="s">
        <v>747</v>
      </c>
      <c r="V535" s="64" t="s">
        <v>748</v>
      </c>
      <c r="W535" s="64" t="s">
        <v>749</v>
      </c>
      <c r="X535" s="64" t="s">
        <v>132</v>
      </c>
    </row>
    <row r="536" spans="1:24">
      <c r="A536" s="64" t="s">
        <v>350</v>
      </c>
      <c r="B536" s="64" t="s">
        <v>351</v>
      </c>
      <c r="C536" s="64" t="s">
        <v>389</v>
      </c>
      <c r="D536" s="65">
        <v>6570</v>
      </c>
      <c r="E536" s="64" t="s">
        <v>118</v>
      </c>
      <c r="F536" s="66">
        <v>202206</v>
      </c>
      <c r="G536" s="67">
        <v>44733</v>
      </c>
      <c r="H536" s="64" t="s">
        <v>119</v>
      </c>
      <c r="I536" s="66">
        <v>11002289</v>
      </c>
      <c r="J536" s="64" t="s">
        <v>0</v>
      </c>
      <c r="K536" s="64" t="s">
        <v>120</v>
      </c>
      <c r="L536" s="64" t="s">
        <v>121</v>
      </c>
      <c r="M536" s="64" t="s">
        <v>122</v>
      </c>
      <c r="N536" s="64" t="s">
        <v>357</v>
      </c>
      <c r="O536" s="64" t="s">
        <v>358</v>
      </c>
      <c r="P536" s="64" t="s">
        <v>120</v>
      </c>
      <c r="Q536" s="64" t="s">
        <v>744</v>
      </c>
      <c r="R536" s="64" t="s">
        <v>745</v>
      </c>
      <c r="S536" s="64" t="s">
        <v>746</v>
      </c>
      <c r="T536" s="64" t="s">
        <v>745</v>
      </c>
      <c r="U536" s="64" t="s">
        <v>747</v>
      </c>
      <c r="V536" s="64" t="s">
        <v>748</v>
      </c>
      <c r="W536" s="64" t="s">
        <v>749</v>
      </c>
      <c r="X536" s="64" t="s">
        <v>132</v>
      </c>
    </row>
    <row r="537" spans="1:24">
      <c r="A537" s="64" t="s">
        <v>350</v>
      </c>
      <c r="B537" s="64" t="s">
        <v>351</v>
      </c>
      <c r="C537" s="64" t="s">
        <v>390</v>
      </c>
      <c r="D537" s="65">
        <v>7044</v>
      </c>
      <c r="E537" s="64" t="s">
        <v>118</v>
      </c>
      <c r="F537" s="66">
        <v>202206</v>
      </c>
      <c r="G537" s="67">
        <v>44733</v>
      </c>
      <c r="H537" s="64" t="s">
        <v>119</v>
      </c>
      <c r="I537" s="66">
        <v>11002289</v>
      </c>
      <c r="J537" s="64" t="s">
        <v>0</v>
      </c>
      <c r="K537" s="64" t="s">
        <v>120</v>
      </c>
      <c r="L537" s="64" t="s">
        <v>121</v>
      </c>
      <c r="M537" s="64" t="s">
        <v>122</v>
      </c>
      <c r="N537" s="64" t="s">
        <v>339</v>
      </c>
      <c r="O537" s="64" t="s">
        <v>340</v>
      </c>
      <c r="P537" s="64" t="s">
        <v>120</v>
      </c>
      <c r="Q537" s="64" t="s">
        <v>744</v>
      </c>
      <c r="R537" s="64" t="s">
        <v>745</v>
      </c>
      <c r="S537" s="64" t="s">
        <v>746</v>
      </c>
      <c r="T537" s="64" t="s">
        <v>745</v>
      </c>
      <c r="U537" s="64" t="s">
        <v>747</v>
      </c>
      <c r="V537" s="64" t="s">
        <v>748</v>
      </c>
      <c r="W537" s="64" t="s">
        <v>749</v>
      </c>
      <c r="X537" s="64" t="s">
        <v>132</v>
      </c>
    </row>
    <row r="538" spans="1:24">
      <c r="A538" s="64" t="s">
        <v>350</v>
      </c>
      <c r="B538" s="64" t="s">
        <v>351</v>
      </c>
      <c r="C538" s="64" t="s">
        <v>370</v>
      </c>
      <c r="D538" s="65">
        <v>8201.32</v>
      </c>
      <c r="E538" s="64" t="s">
        <v>118</v>
      </c>
      <c r="F538" s="66">
        <v>202206</v>
      </c>
      <c r="G538" s="67">
        <v>44733</v>
      </c>
      <c r="H538" s="64" t="s">
        <v>119</v>
      </c>
      <c r="I538" s="66">
        <v>11002289</v>
      </c>
      <c r="J538" s="64" t="s">
        <v>0</v>
      </c>
      <c r="K538" s="64" t="s">
        <v>120</v>
      </c>
      <c r="L538" s="64" t="s">
        <v>121</v>
      </c>
      <c r="M538" s="64" t="s">
        <v>122</v>
      </c>
      <c r="N538" s="64" t="s">
        <v>36</v>
      </c>
      <c r="O538" s="64" t="s">
        <v>37</v>
      </c>
      <c r="P538" s="64" t="s">
        <v>120</v>
      </c>
      <c r="Q538" s="64" t="s">
        <v>744</v>
      </c>
      <c r="R538" s="64" t="s">
        <v>745</v>
      </c>
      <c r="S538" s="64" t="s">
        <v>746</v>
      </c>
      <c r="T538" s="64" t="s">
        <v>745</v>
      </c>
      <c r="U538" s="64" t="s">
        <v>747</v>
      </c>
      <c r="V538" s="64" t="s">
        <v>748</v>
      </c>
      <c r="W538" s="64" t="s">
        <v>749</v>
      </c>
      <c r="X538" s="64" t="s">
        <v>132</v>
      </c>
    </row>
    <row r="539" spans="1:24">
      <c r="A539" s="64" t="s">
        <v>350</v>
      </c>
      <c r="B539" s="64" t="s">
        <v>351</v>
      </c>
      <c r="C539" s="64" t="s">
        <v>360</v>
      </c>
      <c r="D539" s="65">
        <v>10990</v>
      </c>
      <c r="E539" s="64" t="s">
        <v>118</v>
      </c>
      <c r="F539" s="66">
        <v>202206</v>
      </c>
      <c r="G539" s="67">
        <v>44733</v>
      </c>
      <c r="H539" s="64" t="s">
        <v>119</v>
      </c>
      <c r="I539" s="66">
        <v>11002289</v>
      </c>
      <c r="J539" s="64" t="s">
        <v>0</v>
      </c>
      <c r="K539" s="64" t="s">
        <v>120</v>
      </c>
      <c r="L539" s="64" t="s">
        <v>121</v>
      </c>
      <c r="M539" s="64" t="s">
        <v>122</v>
      </c>
      <c r="N539" s="64" t="s">
        <v>38</v>
      </c>
      <c r="O539" s="64" t="s">
        <v>39</v>
      </c>
      <c r="P539" s="64" t="s">
        <v>120</v>
      </c>
      <c r="Q539" s="64" t="s">
        <v>744</v>
      </c>
      <c r="R539" s="64" t="s">
        <v>745</v>
      </c>
      <c r="S539" s="64" t="s">
        <v>746</v>
      </c>
      <c r="T539" s="64" t="s">
        <v>745</v>
      </c>
      <c r="U539" s="64" t="s">
        <v>747</v>
      </c>
      <c r="V539" s="64" t="s">
        <v>748</v>
      </c>
      <c r="W539" s="64" t="s">
        <v>749</v>
      </c>
      <c r="X539" s="64" t="s">
        <v>132</v>
      </c>
    </row>
    <row r="540" spans="1:24">
      <c r="A540" s="64" t="s">
        <v>350</v>
      </c>
      <c r="B540" s="64" t="s">
        <v>351</v>
      </c>
      <c r="C540" s="64" t="s">
        <v>377</v>
      </c>
      <c r="D540" s="65">
        <v>14516.98</v>
      </c>
      <c r="E540" s="64" t="s">
        <v>118</v>
      </c>
      <c r="F540" s="66">
        <v>202206</v>
      </c>
      <c r="G540" s="67">
        <v>44733</v>
      </c>
      <c r="H540" s="64" t="s">
        <v>119</v>
      </c>
      <c r="I540" s="66">
        <v>11002289</v>
      </c>
      <c r="J540" s="64" t="s">
        <v>0</v>
      </c>
      <c r="K540" s="64" t="s">
        <v>120</v>
      </c>
      <c r="L540" s="64" t="s">
        <v>121</v>
      </c>
      <c r="M540" s="64" t="s">
        <v>122</v>
      </c>
      <c r="N540" s="64" t="s">
        <v>18</v>
      </c>
      <c r="O540" s="64" t="s">
        <v>19</v>
      </c>
      <c r="P540" s="64" t="s">
        <v>120</v>
      </c>
      <c r="Q540" s="64" t="s">
        <v>744</v>
      </c>
      <c r="R540" s="64" t="s">
        <v>745</v>
      </c>
      <c r="S540" s="64" t="s">
        <v>746</v>
      </c>
      <c r="T540" s="64" t="s">
        <v>745</v>
      </c>
      <c r="U540" s="64" t="s">
        <v>747</v>
      </c>
      <c r="V540" s="64" t="s">
        <v>748</v>
      </c>
      <c r="W540" s="64" t="s">
        <v>749</v>
      </c>
      <c r="X540" s="64" t="s">
        <v>132</v>
      </c>
    </row>
    <row r="541" spans="1:24">
      <c r="A541" s="64" t="s">
        <v>350</v>
      </c>
      <c r="B541" s="64" t="s">
        <v>351</v>
      </c>
      <c r="C541" s="64" t="s">
        <v>363</v>
      </c>
      <c r="D541" s="65">
        <v>16675</v>
      </c>
      <c r="E541" s="64" t="s">
        <v>118</v>
      </c>
      <c r="F541" s="66">
        <v>202206</v>
      </c>
      <c r="G541" s="67">
        <v>44733</v>
      </c>
      <c r="H541" s="64" t="s">
        <v>119</v>
      </c>
      <c r="I541" s="66">
        <v>11002289</v>
      </c>
      <c r="J541" s="64" t="s">
        <v>0</v>
      </c>
      <c r="K541" s="64" t="s">
        <v>120</v>
      </c>
      <c r="L541" s="64" t="s">
        <v>121</v>
      </c>
      <c r="M541" s="64" t="s">
        <v>122</v>
      </c>
      <c r="N541" s="64" t="s">
        <v>40</v>
      </c>
      <c r="O541" s="64" t="s">
        <v>364</v>
      </c>
      <c r="P541" s="64" t="s">
        <v>120</v>
      </c>
      <c r="Q541" s="64" t="s">
        <v>744</v>
      </c>
      <c r="R541" s="64" t="s">
        <v>745</v>
      </c>
      <c r="S541" s="64" t="s">
        <v>746</v>
      </c>
      <c r="T541" s="64" t="s">
        <v>745</v>
      </c>
      <c r="U541" s="64" t="s">
        <v>747</v>
      </c>
      <c r="V541" s="64" t="s">
        <v>748</v>
      </c>
      <c r="W541" s="64" t="s">
        <v>749</v>
      </c>
      <c r="X541" s="64" t="s">
        <v>132</v>
      </c>
    </row>
    <row r="542" spans="1:24">
      <c r="A542" s="64" t="s">
        <v>350</v>
      </c>
      <c r="B542" s="64" t="s">
        <v>351</v>
      </c>
      <c r="C542" s="64" t="s">
        <v>372</v>
      </c>
      <c r="D542" s="65">
        <v>35245</v>
      </c>
      <c r="E542" s="64" t="s">
        <v>118</v>
      </c>
      <c r="F542" s="66">
        <v>202206</v>
      </c>
      <c r="G542" s="67">
        <v>44733</v>
      </c>
      <c r="H542" s="64" t="s">
        <v>119</v>
      </c>
      <c r="I542" s="66">
        <v>11002289</v>
      </c>
      <c r="J542" s="64" t="s">
        <v>0</v>
      </c>
      <c r="K542" s="64" t="s">
        <v>120</v>
      </c>
      <c r="L542" s="64" t="s">
        <v>121</v>
      </c>
      <c r="M542" s="64" t="s">
        <v>122</v>
      </c>
      <c r="N542" s="64" t="s">
        <v>20</v>
      </c>
      <c r="O542" s="64" t="s">
        <v>21</v>
      </c>
      <c r="P542" s="64" t="s">
        <v>120</v>
      </c>
      <c r="Q542" s="64" t="s">
        <v>744</v>
      </c>
      <c r="R542" s="64" t="s">
        <v>745</v>
      </c>
      <c r="S542" s="64" t="s">
        <v>746</v>
      </c>
      <c r="T542" s="64" t="s">
        <v>745</v>
      </c>
      <c r="U542" s="64" t="s">
        <v>747</v>
      </c>
      <c r="V542" s="64" t="s">
        <v>748</v>
      </c>
      <c r="W542" s="64" t="s">
        <v>749</v>
      </c>
      <c r="X542" s="64" t="s">
        <v>132</v>
      </c>
    </row>
    <row r="543" spans="1:24">
      <c r="A543" s="64" t="s">
        <v>350</v>
      </c>
      <c r="B543" s="64" t="s">
        <v>351</v>
      </c>
      <c r="C543" s="64" t="s">
        <v>379</v>
      </c>
      <c r="D543" s="65">
        <v>55523.07</v>
      </c>
      <c r="E543" s="64" t="s">
        <v>118</v>
      </c>
      <c r="F543" s="66">
        <v>202206</v>
      </c>
      <c r="G543" s="67">
        <v>44733</v>
      </c>
      <c r="H543" s="64" t="s">
        <v>119</v>
      </c>
      <c r="I543" s="66">
        <v>11002289</v>
      </c>
      <c r="J543" s="64" t="s">
        <v>0</v>
      </c>
      <c r="K543" s="64" t="s">
        <v>120</v>
      </c>
      <c r="L543" s="64" t="s">
        <v>121</v>
      </c>
      <c r="M543" s="64" t="s">
        <v>122</v>
      </c>
      <c r="N543" s="64" t="s">
        <v>26</v>
      </c>
      <c r="O543" s="64" t="s">
        <v>354</v>
      </c>
      <c r="P543" s="64" t="s">
        <v>120</v>
      </c>
      <c r="Q543" s="64" t="s">
        <v>744</v>
      </c>
      <c r="R543" s="64" t="s">
        <v>745</v>
      </c>
      <c r="S543" s="64" t="s">
        <v>746</v>
      </c>
      <c r="T543" s="64" t="s">
        <v>745</v>
      </c>
      <c r="U543" s="64" t="s">
        <v>747</v>
      </c>
      <c r="V543" s="64" t="s">
        <v>748</v>
      </c>
      <c r="W543" s="64" t="s">
        <v>749</v>
      </c>
      <c r="X543" s="64" t="s">
        <v>132</v>
      </c>
    </row>
    <row r="544" spans="1:24">
      <c r="A544" s="64" t="s">
        <v>350</v>
      </c>
      <c r="B544" s="64" t="s">
        <v>351</v>
      </c>
      <c r="C544" s="64" t="s">
        <v>914</v>
      </c>
      <c r="D544" s="65">
        <v>33607.379999999997</v>
      </c>
      <c r="E544" s="64" t="s">
        <v>118</v>
      </c>
      <c r="F544" s="66">
        <v>202206</v>
      </c>
      <c r="G544" s="67">
        <v>44741</v>
      </c>
      <c r="H544" s="64" t="s">
        <v>119</v>
      </c>
      <c r="I544" s="66">
        <v>11002446</v>
      </c>
      <c r="J544" s="64" t="s">
        <v>0</v>
      </c>
      <c r="K544" s="64" t="s">
        <v>120</v>
      </c>
      <c r="L544" s="64" t="s">
        <v>121</v>
      </c>
      <c r="M544" s="64" t="s">
        <v>122</v>
      </c>
      <c r="N544" s="64" t="s">
        <v>355</v>
      </c>
      <c r="O544" s="64" t="s">
        <v>356</v>
      </c>
      <c r="P544" s="64" t="s">
        <v>120</v>
      </c>
      <c r="Q544" s="64" t="s">
        <v>744</v>
      </c>
      <c r="R544" s="64" t="s">
        <v>745</v>
      </c>
      <c r="S544" s="64" t="s">
        <v>746</v>
      </c>
      <c r="T544" s="64" t="s">
        <v>745</v>
      </c>
      <c r="U544" s="64" t="s">
        <v>747</v>
      </c>
      <c r="V544" s="64" t="s">
        <v>748</v>
      </c>
      <c r="W544" s="64" t="s">
        <v>749</v>
      </c>
      <c r="X544" s="64" t="s">
        <v>132</v>
      </c>
    </row>
    <row r="545" spans="1:24">
      <c r="A545" s="64" t="s">
        <v>350</v>
      </c>
      <c r="B545" s="64" t="s">
        <v>351</v>
      </c>
      <c r="C545" s="64" t="s">
        <v>375</v>
      </c>
      <c r="D545" s="65">
        <v>-1</v>
      </c>
      <c r="E545" s="64" t="s">
        <v>118</v>
      </c>
      <c r="F545" s="66">
        <v>202207</v>
      </c>
      <c r="G545" s="67">
        <v>44746</v>
      </c>
      <c r="H545" s="64" t="s">
        <v>119</v>
      </c>
      <c r="I545" s="66">
        <v>11002524</v>
      </c>
      <c r="J545" s="64" t="s">
        <v>0</v>
      </c>
      <c r="K545" s="64" t="s">
        <v>120</v>
      </c>
      <c r="L545" s="64" t="s">
        <v>121</v>
      </c>
      <c r="M545" s="64" t="s">
        <v>122</v>
      </c>
      <c r="N545" s="64" t="s">
        <v>28</v>
      </c>
      <c r="O545" s="64" t="s">
        <v>29</v>
      </c>
      <c r="P545" s="64" t="s">
        <v>120</v>
      </c>
      <c r="Q545" s="64" t="s">
        <v>744</v>
      </c>
      <c r="R545" s="64" t="s">
        <v>745</v>
      </c>
      <c r="S545" s="64" t="s">
        <v>746</v>
      </c>
      <c r="T545" s="64" t="s">
        <v>745</v>
      </c>
      <c r="U545" s="64" t="s">
        <v>747</v>
      </c>
      <c r="V545" s="64" t="s">
        <v>748</v>
      </c>
      <c r="W545" s="64" t="s">
        <v>749</v>
      </c>
      <c r="X545" s="64" t="s">
        <v>132</v>
      </c>
    </row>
    <row r="546" spans="1:24">
      <c r="A546" s="64" t="s">
        <v>350</v>
      </c>
      <c r="B546" s="64" t="s">
        <v>351</v>
      </c>
      <c r="C546" s="64" t="s">
        <v>361</v>
      </c>
      <c r="D546" s="65">
        <v>1</v>
      </c>
      <c r="E546" s="64" t="s">
        <v>118</v>
      </c>
      <c r="F546" s="66">
        <v>202207</v>
      </c>
      <c r="G546" s="67">
        <v>44746</v>
      </c>
      <c r="H546" s="64" t="s">
        <v>119</v>
      </c>
      <c r="I546" s="66">
        <v>11002524</v>
      </c>
      <c r="J546" s="64" t="s">
        <v>0</v>
      </c>
      <c r="K546" s="64" t="s">
        <v>120</v>
      </c>
      <c r="L546" s="64" t="s">
        <v>121</v>
      </c>
      <c r="M546" s="64" t="s">
        <v>122</v>
      </c>
      <c r="N546" s="64" t="s">
        <v>34</v>
      </c>
      <c r="O546" s="64" t="s">
        <v>362</v>
      </c>
      <c r="P546" s="64" t="s">
        <v>120</v>
      </c>
      <c r="Q546" s="64" t="s">
        <v>744</v>
      </c>
      <c r="R546" s="64" t="s">
        <v>745</v>
      </c>
      <c r="S546" s="64" t="s">
        <v>746</v>
      </c>
      <c r="T546" s="64" t="s">
        <v>745</v>
      </c>
      <c r="U546" s="64" t="s">
        <v>747</v>
      </c>
      <c r="V546" s="64" t="s">
        <v>748</v>
      </c>
      <c r="W546" s="64" t="s">
        <v>749</v>
      </c>
      <c r="X546" s="64" t="s">
        <v>132</v>
      </c>
    </row>
    <row r="547" spans="1:24">
      <c r="A547" s="64" t="s">
        <v>350</v>
      </c>
      <c r="B547" s="64" t="s">
        <v>351</v>
      </c>
      <c r="C547" s="64" t="s">
        <v>371</v>
      </c>
      <c r="D547" s="65">
        <v>1200</v>
      </c>
      <c r="E547" s="64" t="s">
        <v>118</v>
      </c>
      <c r="F547" s="66">
        <v>202207</v>
      </c>
      <c r="G547" s="67">
        <v>44746</v>
      </c>
      <c r="H547" s="64" t="s">
        <v>119</v>
      </c>
      <c r="I547" s="66">
        <v>11002524</v>
      </c>
      <c r="J547" s="64" t="s">
        <v>0</v>
      </c>
      <c r="K547" s="64" t="s">
        <v>120</v>
      </c>
      <c r="L547" s="64" t="s">
        <v>121</v>
      </c>
      <c r="M547" s="64" t="s">
        <v>122</v>
      </c>
      <c r="N547" s="64" t="s">
        <v>22</v>
      </c>
      <c r="O547" s="64" t="s">
        <v>23</v>
      </c>
      <c r="P547" s="64" t="s">
        <v>120</v>
      </c>
      <c r="Q547" s="64" t="s">
        <v>744</v>
      </c>
      <c r="R547" s="64" t="s">
        <v>745</v>
      </c>
      <c r="S547" s="64" t="s">
        <v>746</v>
      </c>
      <c r="T547" s="64" t="s">
        <v>745</v>
      </c>
      <c r="U547" s="64" t="s">
        <v>747</v>
      </c>
      <c r="V547" s="64" t="s">
        <v>748</v>
      </c>
      <c r="W547" s="64" t="s">
        <v>749</v>
      </c>
      <c r="X547" s="64" t="s">
        <v>132</v>
      </c>
    </row>
    <row r="548" spans="1:24">
      <c r="A548" s="64" t="s">
        <v>350</v>
      </c>
      <c r="B548" s="64" t="s">
        <v>351</v>
      </c>
      <c r="C548" s="64" t="s">
        <v>915</v>
      </c>
      <c r="D548" s="65">
        <v>2499.34</v>
      </c>
      <c r="E548" s="64" t="s">
        <v>118</v>
      </c>
      <c r="F548" s="66">
        <v>202207</v>
      </c>
      <c r="G548" s="67">
        <v>44746</v>
      </c>
      <c r="H548" s="64" t="s">
        <v>119</v>
      </c>
      <c r="I548" s="66">
        <v>11002524</v>
      </c>
      <c r="J548" s="64" t="s">
        <v>0</v>
      </c>
      <c r="K548" s="64" t="s">
        <v>120</v>
      </c>
      <c r="L548" s="64" t="s">
        <v>121</v>
      </c>
      <c r="M548" s="64" t="s">
        <v>122</v>
      </c>
      <c r="N548" s="64" t="s">
        <v>355</v>
      </c>
      <c r="O548" s="64" t="s">
        <v>356</v>
      </c>
      <c r="P548" s="64" t="s">
        <v>120</v>
      </c>
      <c r="Q548" s="64" t="s">
        <v>744</v>
      </c>
      <c r="R548" s="64" t="s">
        <v>745</v>
      </c>
      <c r="S548" s="64" t="s">
        <v>746</v>
      </c>
      <c r="T548" s="64" t="s">
        <v>745</v>
      </c>
      <c r="U548" s="64" t="s">
        <v>747</v>
      </c>
      <c r="V548" s="64" t="s">
        <v>748</v>
      </c>
      <c r="W548" s="64" t="s">
        <v>749</v>
      </c>
      <c r="X548" s="64" t="s">
        <v>132</v>
      </c>
    </row>
    <row r="549" spans="1:24">
      <c r="A549" s="64" t="s">
        <v>350</v>
      </c>
      <c r="B549" s="64" t="s">
        <v>351</v>
      </c>
      <c r="C549" s="64" t="s">
        <v>916</v>
      </c>
      <c r="D549" s="65">
        <v>10064.799999999999</v>
      </c>
      <c r="E549" s="64" t="s">
        <v>118</v>
      </c>
      <c r="F549" s="66">
        <v>202207</v>
      </c>
      <c r="G549" s="67">
        <v>44746</v>
      </c>
      <c r="H549" s="64" t="s">
        <v>119</v>
      </c>
      <c r="I549" s="66">
        <v>11002524</v>
      </c>
      <c r="J549" s="64" t="s">
        <v>0</v>
      </c>
      <c r="K549" s="64" t="s">
        <v>120</v>
      </c>
      <c r="L549" s="64" t="s">
        <v>121</v>
      </c>
      <c r="M549" s="64" t="s">
        <v>122</v>
      </c>
      <c r="N549" s="64" t="s">
        <v>339</v>
      </c>
      <c r="O549" s="64" t="s">
        <v>340</v>
      </c>
      <c r="P549" s="64" t="s">
        <v>120</v>
      </c>
      <c r="Q549" s="64" t="s">
        <v>744</v>
      </c>
      <c r="R549" s="64" t="s">
        <v>745</v>
      </c>
      <c r="S549" s="64" t="s">
        <v>746</v>
      </c>
      <c r="T549" s="64" t="s">
        <v>745</v>
      </c>
      <c r="U549" s="64" t="s">
        <v>747</v>
      </c>
      <c r="V549" s="64" t="s">
        <v>748</v>
      </c>
      <c r="W549" s="64" t="s">
        <v>749</v>
      </c>
      <c r="X549" s="64" t="s">
        <v>132</v>
      </c>
    </row>
    <row r="550" spans="1:24">
      <c r="A550" s="64" t="s">
        <v>350</v>
      </c>
      <c r="B550" s="64" t="s">
        <v>351</v>
      </c>
      <c r="C550" s="64" t="s">
        <v>377</v>
      </c>
      <c r="D550" s="65">
        <v>10400</v>
      </c>
      <c r="E550" s="64" t="s">
        <v>118</v>
      </c>
      <c r="F550" s="66">
        <v>202207</v>
      </c>
      <c r="G550" s="67">
        <v>44746</v>
      </c>
      <c r="H550" s="64" t="s">
        <v>119</v>
      </c>
      <c r="I550" s="66">
        <v>11002524</v>
      </c>
      <c r="J550" s="64" t="s">
        <v>0</v>
      </c>
      <c r="K550" s="64" t="s">
        <v>120</v>
      </c>
      <c r="L550" s="64" t="s">
        <v>121</v>
      </c>
      <c r="M550" s="64" t="s">
        <v>122</v>
      </c>
      <c r="N550" s="64" t="s">
        <v>18</v>
      </c>
      <c r="O550" s="64" t="s">
        <v>19</v>
      </c>
      <c r="P550" s="64" t="s">
        <v>120</v>
      </c>
      <c r="Q550" s="64" t="s">
        <v>744</v>
      </c>
      <c r="R550" s="64" t="s">
        <v>745</v>
      </c>
      <c r="S550" s="64" t="s">
        <v>746</v>
      </c>
      <c r="T550" s="64" t="s">
        <v>745</v>
      </c>
      <c r="U550" s="64" t="s">
        <v>747</v>
      </c>
      <c r="V550" s="64" t="s">
        <v>748</v>
      </c>
      <c r="W550" s="64" t="s">
        <v>749</v>
      </c>
      <c r="X550" s="64" t="s">
        <v>132</v>
      </c>
    </row>
    <row r="551" spans="1:24">
      <c r="A551" s="64" t="s">
        <v>350</v>
      </c>
      <c r="B551" s="64" t="s">
        <v>351</v>
      </c>
      <c r="C551" s="64" t="s">
        <v>372</v>
      </c>
      <c r="D551" s="65">
        <v>14040</v>
      </c>
      <c r="E551" s="64" t="s">
        <v>118</v>
      </c>
      <c r="F551" s="66">
        <v>202207</v>
      </c>
      <c r="G551" s="67">
        <v>44746</v>
      </c>
      <c r="H551" s="64" t="s">
        <v>119</v>
      </c>
      <c r="I551" s="66">
        <v>11002524</v>
      </c>
      <c r="J551" s="64" t="s">
        <v>0</v>
      </c>
      <c r="K551" s="64" t="s">
        <v>120</v>
      </c>
      <c r="L551" s="64" t="s">
        <v>121</v>
      </c>
      <c r="M551" s="64" t="s">
        <v>122</v>
      </c>
      <c r="N551" s="64" t="s">
        <v>20</v>
      </c>
      <c r="O551" s="64" t="s">
        <v>21</v>
      </c>
      <c r="P551" s="64" t="s">
        <v>120</v>
      </c>
      <c r="Q551" s="64" t="s">
        <v>744</v>
      </c>
      <c r="R551" s="64" t="s">
        <v>745</v>
      </c>
      <c r="S551" s="64" t="s">
        <v>746</v>
      </c>
      <c r="T551" s="64" t="s">
        <v>745</v>
      </c>
      <c r="U551" s="64" t="s">
        <v>747</v>
      </c>
      <c r="V551" s="64" t="s">
        <v>748</v>
      </c>
      <c r="W551" s="64" t="s">
        <v>749</v>
      </c>
      <c r="X551" s="64" t="s">
        <v>132</v>
      </c>
    </row>
    <row r="552" spans="1:24">
      <c r="A552" s="64" t="s">
        <v>350</v>
      </c>
      <c r="B552" s="64" t="s">
        <v>351</v>
      </c>
      <c r="C552" s="64" t="s">
        <v>917</v>
      </c>
      <c r="D552" s="65">
        <v>-14040</v>
      </c>
      <c r="E552" s="64" t="s">
        <v>118</v>
      </c>
      <c r="F552" s="66">
        <v>202207</v>
      </c>
      <c r="G552" s="67">
        <v>44746</v>
      </c>
      <c r="H552" s="64" t="s">
        <v>119</v>
      </c>
      <c r="I552" s="66">
        <v>11002859</v>
      </c>
      <c r="J552" s="64" t="s">
        <v>0</v>
      </c>
      <c r="K552" s="64" t="s">
        <v>120</v>
      </c>
      <c r="L552" s="64" t="s">
        <v>121</v>
      </c>
      <c r="M552" s="64" t="s">
        <v>122</v>
      </c>
      <c r="N552" s="64" t="s">
        <v>20</v>
      </c>
      <c r="O552" s="64" t="s">
        <v>21</v>
      </c>
      <c r="P552" s="64" t="s">
        <v>120</v>
      </c>
      <c r="Q552" s="64" t="s">
        <v>744</v>
      </c>
      <c r="R552" s="64" t="s">
        <v>745</v>
      </c>
      <c r="S552" s="64" t="s">
        <v>746</v>
      </c>
      <c r="T552" s="64" t="s">
        <v>745</v>
      </c>
      <c r="U552" s="64" t="s">
        <v>747</v>
      </c>
      <c r="V552" s="64" t="s">
        <v>748</v>
      </c>
      <c r="W552" s="64" t="s">
        <v>749</v>
      </c>
      <c r="X552" s="64" t="s">
        <v>132</v>
      </c>
    </row>
    <row r="553" spans="1:24">
      <c r="A553" s="64" t="s">
        <v>350</v>
      </c>
      <c r="B553" s="64" t="s">
        <v>351</v>
      </c>
      <c r="C553" s="64" t="s">
        <v>918</v>
      </c>
      <c r="D553" s="65">
        <v>-10400</v>
      </c>
      <c r="E553" s="64" t="s">
        <v>118</v>
      </c>
      <c r="F553" s="66">
        <v>202207</v>
      </c>
      <c r="G553" s="67">
        <v>44746</v>
      </c>
      <c r="H553" s="64" t="s">
        <v>119</v>
      </c>
      <c r="I553" s="66">
        <v>11002859</v>
      </c>
      <c r="J553" s="64" t="s">
        <v>0</v>
      </c>
      <c r="K553" s="64" t="s">
        <v>120</v>
      </c>
      <c r="L553" s="64" t="s">
        <v>121</v>
      </c>
      <c r="M553" s="64" t="s">
        <v>122</v>
      </c>
      <c r="N553" s="64" t="s">
        <v>18</v>
      </c>
      <c r="O553" s="64" t="s">
        <v>19</v>
      </c>
      <c r="P553" s="64" t="s">
        <v>120</v>
      </c>
      <c r="Q553" s="64" t="s">
        <v>744</v>
      </c>
      <c r="R553" s="64" t="s">
        <v>745</v>
      </c>
      <c r="S553" s="64" t="s">
        <v>746</v>
      </c>
      <c r="T553" s="64" t="s">
        <v>745</v>
      </c>
      <c r="U553" s="64" t="s">
        <v>747</v>
      </c>
      <c r="V553" s="64" t="s">
        <v>748</v>
      </c>
      <c r="W553" s="64" t="s">
        <v>749</v>
      </c>
      <c r="X553" s="64" t="s">
        <v>132</v>
      </c>
    </row>
    <row r="554" spans="1:24">
      <c r="A554" s="64" t="s">
        <v>350</v>
      </c>
      <c r="B554" s="64" t="s">
        <v>351</v>
      </c>
      <c r="C554" s="64" t="s">
        <v>919</v>
      </c>
      <c r="D554" s="65">
        <v>-10064.799999999999</v>
      </c>
      <c r="E554" s="64" t="s">
        <v>118</v>
      </c>
      <c r="F554" s="66">
        <v>202207</v>
      </c>
      <c r="G554" s="67">
        <v>44746</v>
      </c>
      <c r="H554" s="64" t="s">
        <v>119</v>
      </c>
      <c r="I554" s="66">
        <v>11002859</v>
      </c>
      <c r="J554" s="64" t="s">
        <v>0</v>
      </c>
      <c r="K554" s="64" t="s">
        <v>120</v>
      </c>
      <c r="L554" s="64" t="s">
        <v>121</v>
      </c>
      <c r="M554" s="64" t="s">
        <v>122</v>
      </c>
      <c r="N554" s="64" t="s">
        <v>339</v>
      </c>
      <c r="O554" s="64" t="s">
        <v>340</v>
      </c>
      <c r="P554" s="64" t="s">
        <v>120</v>
      </c>
      <c r="Q554" s="64" t="s">
        <v>744</v>
      </c>
      <c r="R554" s="64" t="s">
        <v>745</v>
      </c>
      <c r="S554" s="64" t="s">
        <v>746</v>
      </c>
      <c r="T554" s="64" t="s">
        <v>745</v>
      </c>
      <c r="U554" s="64" t="s">
        <v>747</v>
      </c>
      <c r="V554" s="64" t="s">
        <v>748</v>
      </c>
      <c r="W554" s="64" t="s">
        <v>749</v>
      </c>
      <c r="X554" s="64" t="s">
        <v>132</v>
      </c>
    </row>
    <row r="555" spans="1:24">
      <c r="A555" s="64" t="s">
        <v>350</v>
      </c>
      <c r="B555" s="64" t="s">
        <v>351</v>
      </c>
      <c r="C555" s="64" t="s">
        <v>920</v>
      </c>
      <c r="D555" s="65">
        <v>-2499.34</v>
      </c>
      <c r="E555" s="64" t="s">
        <v>118</v>
      </c>
      <c r="F555" s="66">
        <v>202207</v>
      </c>
      <c r="G555" s="67">
        <v>44746</v>
      </c>
      <c r="H555" s="64" t="s">
        <v>119</v>
      </c>
      <c r="I555" s="66">
        <v>11002859</v>
      </c>
      <c r="J555" s="64" t="s">
        <v>0</v>
      </c>
      <c r="K555" s="64" t="s">
        <v>120</v>
      </c>
      <c r="L555" s="64" t="s">
        <v>121</v>
      </c>
      <c r="M555" s="64" t="s">
        <v>122</v>
      </c>
      <c r="N555" s="64" t="s">
        <v>355</v>
      </c>
      <c r="O555" s="64" t="s">
        <v>356</v>
      </c>
      <c r="P555" s="64" t="s">
        <v>120</v>
      </c>
      <c r="Q555" s="64" t="s">
        <v>744</v>
      </c>
      <c r="R555" s="64" t="s">
        <v>745</v>
      </c>
      <c r="S555" s="64" t="s">
        <v>746</v>
      </c>
      <c r="T555" s="64" t="s">
        <v>745</v>
      </c>
      <c r="U555" s="64" t="s">
        <v>747</v>
      </c>
      <c r="V555" s="64" t="s">
        <v>748</v>
      </c>
      <c r="W555" s="64" t="s">
        <v>749</v>
      </c>
      <c r="X555" s="64" t="s">
        <v>132</v>
      </c>
    </row>
    <row r="556" spans="1:24">
      <c r="A556" s="64" t="s">
        <v>350</v>
      </c>
      <c r="B556" s="64" t="s">
        <v>351</v>
      </c>
      <c r="C556" s="64" t="s">
        <v>921</v>
      </c>
      <c r="D556" s="65">
        <v>-1200</v>
      </c>
      <c r="E556" s="64" t="s">
        <v>118</v>
      </c>
      <c r="F556" s="66">
        <v>202207</v>
      </c>
      <c r="G556" s="67">
        <v>44746</v>
      </c>
      <c r="H556" s="64" t="s">
        <v>119</v>
      </c>
      <c r="I556" s="66">
        <v>11002859</v>
      </c>
      <c r="J556" s="64" t="s">
        <v>0</v>
      </c>
      <c r="K556" s="64" t="s">
        <v>120</v>
      </c>
      <c r="L556" s="64" t="s">
        <v>121</v>
      </c>
      <c r="M556" s="64" t="s">
        <v>122</v>
      </c>
      <c r="N556" s="64" t="s">
        <v>22</v>
      </c>
      <c r="O556" s="64" t="s">
        <v>23</v>
      </c>
      <c r="P556" s="64" t="s">
        <v>120</v>
      </c>
      <c r="Q556" s="64" t="s">
        <v>744</v>
      </c>
      <c r="R556" s="64" t="s">
        <v>745</v>
      </c>
      <c r="S556" s="64" t="s">
        <v>746</v>
      </c>
      <c r="T556" s="64" t="s">
        <v>745</v>
      </c>
      <c r="U556" s="64" t="s">
        <v>747</v>
      </c>
      <c r="V556" s="64" t="s">
        <v>748</v>
      </c>
      <c r="W556" s="64" t="s">
        <v>749</v>
      </c>
      <c r="X556" s="64" t="s">
        <v>132</v>
      </c>
    </row>
    <row r="557" spans="1:24">
      <c r="A557" s="64" t="s">
        <v>350</v>
      </c>
      <c r="B557" s="64" t="s">
        <v>351</v>
      </c>
      <c r="C557" s="64" t="s">
        <v>922</v>
      </c>
      <c r="D557" s="65">
        <v>2674.29</v>
      </c>
      <c r="E557" s="64" t="s">
        <v>118</v>
      </c>
      <c r="F557" s="66">
        <v>202208</v>
      </c>
      <c r="G557" s="67">
        <v>44792</v>
      </c>
      <c r="H557" s="64" t="s">
        <v>119</v>
      </c>
      <c r="I557" s="66">
        <v>11002858</v>
      </c>
      <c r="J557" s="64" t="s">
        <v>0</v>
      </c>
      <c r="K557" s="64" t="s">
        <v>120</v>
      </c>
      <c r="L557" s="64" t="s">
        <v>121</v>
      </c>
      <c r="M557" s="64" t="s">
        <v>122</v>
      </c>
      <c r="N557" s="64" t="s">
        <v>355</v>
      </c>
      <c r="O557" s="64" t="s">
        <v>356</v>
      </c>
      <c r="P557" s="64" t="s">
        <v>120</v>
      </c>
      <c r="Q557" s="64" t="s">
        <v>744</v>
      </c>
      <c r="R557" s="64" t="s">
        <v>745</v>
      </c>
      <c r="S557" s="64" t="s">
        <v>746</v>
      </c>
      <c r="T557" s="64" t="s">
        <v>745</v>
      </c>
      <c r="U557" s="64" t="s">
        <v>747</v>
      </c>
      <c r="V557" s="64" t="s">
        <v>748</v>
      </c>
      <c r="W557" s="64" t="s">
        <v>749</v>
      </c>
      <c r="X557" s="64" t="s">
        <v>132</v>
      </c>
    </row>
    <row r="558" spans="1:24">
      <c r="A558" s="64" t="s">
        <v>350</v>
      </c>
      <c r="B558" s="64" t="s">
        <v>351</v>
      </c>
      <c r="C558" s="64" t="s">
        <v>923</v>
      </c>
      <c r="D558" s="65">
        <v>-2674.29</v>
      </c>
      <c r="E558" s="64" t="s">
        <v>118</v>
      </c>
      <c r="F558" s="66">
        <v>202208</v>
      </c>
      <c r="G558" s="67">
        <v>44792</v>
      </c>
      <c r="H558" s="64" t="s">
        <v>119</v>
      </c>
      <c r="I558" s="66">
        <v>11002860</v>
      </c>
      <c r="J558" s="64" t="s">
        <v>0</v>
      </c>
      <c r="K558" s="64" t="s">
        <v>120</v>
      </c>
      <c r="L558" s="64" t="s">
        <v>121</v>
      </c>
      <c r="M558" s="64" t="s">
        <v>122</v>
      </c>
      <c r="N558" s="64" t="s">
        <v>355</v>
      </c>
      <c r="O558" s="64" t="s">
        <v>356</v>
      </c>
      <c r="P558" s="64" t="s">
        <v>120</v>
      </c>
      <c r="Q558" s="64" t="s">
        <v>744</v>
      </c>
      <c r="R558" s="64" t="s">
        <v>745</v>
      </c>
      <c r="S558" s="64" t="s">
        <v>746</v>
      </c>
      <c r="T558" s="64" t="s">
        <v>745</v>
      </c>
      <c r="U558" s="64" t="s">
        <v>747</v>
      </c>
      <c r="V558" s="64" t="s">
        <v>748</v>
      </c>
      <c r="W558" s="64" t="s">
        <v>749</v>
      </c>
      <c r="X558" s="64" t="s">
        <v>132</v>
      </c>
    </row>
    <row r="559" spans="1:24">
      <c r="A559" s="64" t="s">
        <v>350</v>
      </c>
      <c r="B559" s="64" t="s">
        <v>351</v>
      </c>
      <c r="C559" s="64" t="s">
        <v>924</v>
      </c>
      <c r="D559" s="65">
        <v>-31602.93</v>
      </c>
      <c r="E559" s="64" t="s">
        <v>118</v>
      </c>
      <c r="F559" s="66">
        <v>202208</v>
      </c>
      <c r="G559" s="67">
        <v>44792</v>
      </c>
      <c r="H559" s="64" t="s">
        <v>119</v>
      </c>
      <c r="I559" s="66">
        <v>11002972</v>
      </c>
      <c r="J559" s="64" t="s">
        <v>0</v>
      </c>
      <c r="K559" s="64" t="s">
        <v>120</v>
      </c>
      <c r="L559" s="64" t="s">
        <v>121</v>
      </c>
      <c r="M559" s="64" t="s">
        <v>122</v>
      </c>
      <c r="N559" s="64" t="s">
        <v>355</v>
      </c>
      <c r="O559" s="64" t="s">
        <v>356</v>
      </c>
      <c r="P559" s="64" t="s">
        <v>120</v>
      </c>
      <c r="Q559" s="64" t="s">
        <v>744</v>
      </c>
      <c r="R559" s="64" t="s">
        <v>745</v>
      </c>
      <c r="S559" s="64" t="s">
        <v>746</v>
      </c>
      <c r="T559" s="64" t="s">
        <v>745</v>
      </c>
      <c r="U559" s="64" t="s">
        <v>747</v>
      </c>
      <c r="V559" s="64" t="s">
        <v>748</v>
      </c>
      <c r="W559" s="64" t="s">
        <v>749</v>
      </c>
      <c r="X559" s="64" t="s">
        <v>132</v>
      </c>
    </row>
    <row r="560" spans="1:24">
      <c r="A560" s="64" t="s">
        <v>350</v>
      </c>
      <c r="B560" s="64" t="s">
        <v>351</v>
      </c>
      <c r="C560" s="64" t="s">
        <v>382</v>
      </c>
      <c r="D560" s="65">
        <v>4789.01</v>
      </c>
      <c r="E560" s="64" t="s">
        <v>118</v>
      </c>
      <c r="F560" s="66">
        <v>202208</v>
      </c>
      <c r="G560" s="67">
        <v>44792</v>
      </c>
      <c r="H560" s="64" t="s">
        <v>119</v>
      </c>
      <c r="I560" s="66">
        <v>11002988</v>
      </c>
      <c r="J560" s="64" t="s">
        <v>0</v>
      </c>
      <c r="K560" s="64" t="s">
        <v>120</v>
      </c>
      <c r="L560" s="64" t="s">
        <v>121</v>
      </c>
      <c r="M560" s="64" t="s">
        <v>122</v>
      </c>
      <c r="N560" s="64" t="s">
        <v>357</v>
      </c>
      <c r="O560" s="64" t="s">
        <v>358</v>
      </c>
      <c r="P560" s="64" t="s">
        <v>120</v>
      </c>
      <c r="Q560" s="64" t="s">
        <v>744</v>
      </c>
      <c r="R560" s="64" t="s">
        <v>745</v>
      </c>
      <c r="S560" s="64" t="s">
        <v>746</v>
      </c>
      <c r="T560" s="64" t="s">
        <v>745</v>
      </c>
      <c r="U560" s="64" t="s">
        <v>747</v>
      </c>
      <c r="V560" s="64" t="s">
        <v>748</v>
      </c>
      <c r="W560" s="64" t="s">
        <v>749</v>
      </c>
      <c r="X560" s="64" t="s">
        <v>132</v>
      </c>
    </row>
    <row r="561" spans="1:24">
      <c r="A561" s="64" t="s">
        <v>350</v>
      </c>
      <c r="B561" s="64" t="s">
        <v>351</v>
      </c>
      <c r="C561" s="64" t="s">
        <v>381</v>
      </c>
      <c r="D561" s="65">
        <v>12885</v>
      </c>
      <c r="E561" s="64" t="s">
        <v>118</v>
      </c>
      <c r="F561" s="66">
        <v>202208</v>
      </c>
      <c r="G561" s="67">
        <v>44792</v>
      </c>
      <c r="H561" s="64" t="s">
        <v>119</v>
      </c>
      <c r="I561" s="66">
        <v>11002988</v>
      </c>
      <c r="J561" s="64" t="s">
        <v>0</v>
      </c>
      <c r="K561" s="64" t="s">
        <v>120</v>
      </c>
      <c r="L561" s="64" t="s">
        <v>121</v>
      </c>
      <c r="M561" s="64" t="s">
        <v>122</v>
      </c>
      <c r="N561" s="64" t="s">
        <v>130</v>
      </c>
      <c r="O561" s="64" t="s">
        <v>131</v>
      </c>
      <c r="P561" s="64" t="s">
        <v>120</v>
      </c>
      <c r="Q561" s="64" t="s">
        <v>744</v>
      </c>
      <c r="R561" s="64" t="s">
        <v>745</v>
      </c>
      <c r="S561" s="64" t="s">
        <v>746</v>
      </c>
      <c r="T561" s="64" t="s">
        <v>745</v>
      </c>
      <c r="U561" s="64" t="s">
        <v>747</v>
      </c>
      <c r="V561" s="64" t="s">
        <v>748</v>
      </c>
      <c r="W561" s="64" t="s">
        <v>749</v>
      </c>
      <c r="X561" s="64" t="s">
        <v>132</v>
      </c>
    </row>
    <row r="562" spans="1:24">
      <c r="A562" s="64" t="s">
        <v>350</v>
      </c>
      <c r="B562" s="64" t="s">
        <v>351</v>
      </c>
      <c r="C562" s="64" t="s">
        <v>383</v>
      </c>
      <c r="D562" s="65">
        <v>19148.009999999998</v>
      </c>
      <c r="E562" s="64" t="s">
        <v>118</v>
      </c>
      <c r="F562" s="66">
        <v>202208</v>
      </c>
      <c r="G562" s="67">
        <v>44792</v>
      </c>
      <c r="H562" s="64" t="s">
        <v>119</v>
      </c>
      <c r="I562" s="66">
        <v>11002988</v>
      </c>
      <c r="J562" s="64" t="s">
        <v>0</v>
      </c>
      <c r="K562" s="64" t="s">
        <v>120</v>
      </c>
      <c r="L562" s="64" t="s">
        <v>121</v>
      </c>
      <c r="M562" s="64" t="s">
        <v>122</v>
      </c>
      <c r="N562" s="64" t="s">
        <v>339</v>
      </c>
      <c r="O562" s="64" t="s">
        <v>340</v>
      </c>
      <c r="P562" s="64" t="s">
        <v>120</v>
      </c>
      <c r="Q562" s="64" t="s">
        <v>744</v>
      </c>
      <c r="R562" s="64" t="s">
        <v>745</v>
      </c>
      <c r="S562" s="64" t="s">
        <v>746</v>
      </c>
      <c r="T562" s="64" t="s">
        <v>745</v>
      </c>
      <c r="U562" s="64" t="s">
        <v>747</v>
      </c>
      <c r="V562" s="64" t="s">
        <v>748</v>
      </c>
      <c r="W562" s="64" t="s">
        <v>749</v>
      </c>
      <c r="X562" s="64" t="s">
        <v>132</v>
      </c>
    </row>
    <row r="563" spans="1:24">
      <c r="A563" s="64" t="s">
        <v>350</v>
      </c>
      <c r="B563" s="64" t="s">
        <v>351</v>
      </c>
      <c r="C563" s="64" t="s">
        <v>925</v>
      </c>
      <c r="D563" s="65">
        <v>50121.75</v>
      </c>
      <c r="E563" s="64" t="s">
        <v>118</v>
      </c>
      <c r="F563" s="66">
        <v>202208</v>
      </c>
      <c r="G563" s="67">
        <v>44792</v>
      </c>
      <c r="H563" s="64" t="s">
        <v>119</v>
      </c>
      <c r="I563" s="66">
        <v>11002988</v>
      </c>
      <c r="J563" s="64" t="s">
        <v>0</v>
      </c>
      <c r="K563" s="64" t="s">
        <v>120</v>
      </c>
      <c r="L563" s="64" t="s">
        <v>121</v>
      </c>
      <c r="M563" s="64" t="s">
        <v>122</v>
      </c>
      <c r="N563" s="64" t="s">
        <v>355</v>
      </c>
      <c r="O563" s="64" t="s">
        <v>356</v>
      </c>
      <c r="P563" s="64" t="s">
        <v>120</v>
      </c>
      <c r="Q563" s="64" t="s">
        <v>744</v>
      </c>
      <c r="R563" s="64" t="s">
        <v>745</v>
      </c>
      <c r="S563" s="64" t="s">
        <v>746</v>
      </c>
      <c r="T563" s="64" t="s">
        <v>745</v>
      </c>
      <c r="U563" s="64" t="s">
        <v>747</v>
      </c>
      <c r="V563" s="64" t="s">
        <v>748</v>
      </c>
      <c r="W563" s="64" t="s">
        <v>749</v>
      </c>
      <c r="X563" s="64" t="s">
        <v>132</v>
      </c>
    </row>
    <row r="564" spans="1:24">
      <c r="A564" s="64" t="s">
        <v>391</v>
      </c>
      <c r="B564" s="64" t="s">
        <v>392</v>
      </c>
      <c r="C564" s="64" t="s">
        <v>393</v>
      </c>
      <c r="D564" s="65">
        <v>15.26</v>
      </c>
      <c r="E564" s="64" t="s">
        <v>118</v>
      </c>
      <c r="F564" s="66">
        <v>202103</v>
      </c>
      <c r="G564" s="67">
        <v>44285</v>
      </c>
      <c r="H564" s="64" t="s">
        <v>119</v>
      </c>
      <c r="I564" s="66">
        <v>11000702</v>
      </c>
      <c r="J564" s="64" t="s">
        <v>0</v>
      </c>
      <c r="K564" s="64" t="s">
        <v>120</v>
      </c>
      <c r="L564" s="64" t="s">
        <v>121</v>
      </c>
      <c r="M564" s="64" t="s">
        <v>122</v>
      </c>
      <c r="N564" s="64" t="s">
        <v>394</v>
      </c>
      <c r="O564" s="64" t="s">
        <v>395</v>
      </c>
      <c r="P564" s="64" t="s">
        <v>120</v>
      </c>
      <c r="Q564" s="64" t="s">
        <v>802</v>
      </c>
      <c r="R564" s="64" t="s">
        <v>803</v>
      </c>
      <c r="S564" s="64" t="s">
        <v>804</v>
      </c>
      <c r="T564" s="64" t="s">
        <v>803</v>
      </c>
      <c r="U564" s="64" t="s">
        <v>757</v>
      </c>
      <c r="V564" s="64" t="s">
        <v>758</v>
      </c>
      <c r="W564" s="64" t="s">
        <v>749</v>
      </c>
      <c r="X564" s="64" t="s">
        <v>132</v>
      </c>
    </row>
    <row r="565" spans="1:24">
      <c r="A565" s="64" t="s">
        <v>391</v>
      </c>
      <c r="B565" s="64" t="s">
        <v>392</v>
      </c>
      <c r="C565" s="64" t="s">
        <v>396</v>
      </c>
      <c r="D565" s="65">
        <v>89.22</v>
      </c>
      <c r="E565" s="64" t="s">
        <v>118</v>
      </c>
      <c r="F565" s="66">
        <v>202103</v>
      </c>
      <c r="G565" s="67">
        <v>44285</v>
      </c>
      <c r="H565" s="64" t="s">
        <v>119</v>
      </c>
      <c r="I565" s="66">
        <v>11000702</v>
      </c>
      <c r="J565" s="64" t="s">
        <v>0</v>
      </c>
      <c r="K565" s="64" t="s">
        <v>120</v>
      </c>
      <c r="L565" s="64" t="s">
        <v>121</v>
      </c>
      <c r="M565" s="64" t="s">
        <v>122</v>
      </c>
      <c r="N565" s="64" t="s">
        <v>245</v>
      </c>
      <c r="O565" s="64" t="s">
        <v>246</v>
      </c>
      <c r="P565" s="64" t="s">
        <v>120</v>
      </c>
      <c r="Q565" s="64" t="s">
        <v>778</v>
      </c>
      <c r="R565" s="64" t="s">
        <v>247</v>
      </c>
      <c r="S565" s="64" t="s">
        <v>779</v>
      </c>
      <c r="T565" s="64" t="s">
        <v>247</v>
      </c>
      <c r="U565" s="64" t="s">
        <v>752</v>
      </c>
      <c r="V565" s="64" t="s">
        <v>753</v>
      </c>
      <c r="W565" s="64" t="s">
        <v>749</v>
      </c>
      <c r="X565" s="64" t="s">
        <v>132</v>
      </c>
    </row>
    <row r="566" spans="1:24">
      <c r="A566" s="64" t="s">
        <v>391</v>
      </c>
      <c r="B566" s="64" t="s">
        <v>392</v>
      </c>
      <c r="C566" s="64" t="s">
        <v>397</v>
      </c>
      <c r="D566" s="65">
        <v>276.11</v>
      </c>
      <c r="E566" s="64" t="s">
        <v>118</v>
      </c>
      <c r="F566" s="66">
        <v>202103</v>
      </c>
      <c r="G566" s="67">
        <v>44285</v>
      </c>
      <c r="H566" s="64" t="s">
        <v>119</v>
      </c>
      <c r="I566" s="66">
        <v>11000702</v>
      </c>
      <c r="J566" s="64" t="s">
        <v>0</v>
      </c>
      <c r="K566" s="64" t="s">
        <v>120</v>
      </c>
      <c r="L566" s="64" t="s">
        <v>121</v>
      </c>
      <c r="M566" s="64" t="s">
        <v>122</v>
      </c>
      <c r="N566" s="64" t="s">
        <v>142</v>
      </c>
      <c r="O566" s="64" t="s">
        <v>143</v>
      </c>
      <c r="P566" s="64" t="s">
        <v>120</v>
      </c>
      <c r="Q566" s="64" t="s">
        <v>750</v>
      </c>
      <c r="R566" s="64" t="s">
        <v>144</v>
      </c>
      <c r="S566" s="64" t="s">
        <v>751</v>
      </c>
      <c r="T566" s="64" t="s">
        <v>144</v>
      </c>
      <c r="U566" s="64" t="s">
        <v>752</v>
      </c>
      <c r="V566" s="64" t="s">
        <v>753</v>
      </c>
      <c r="W566" s="64" t="s">
        <v>749</v>
      </c>
      <c r="X566" s="64" t="s">
        <v>132</v>
      </c>
    </row>
    <row r="567" spans="1:24">
      <c r="A567" s="64" t="s">
        <v>391</v>
      </c>
      <c r="B567" s="64" t="s">
        <v>392</v>
      </c>
      <c r="C567" s="64" t="s">
        <v>393</v>
      </c>
      <c r="D567" s="65">
        <f>616.84-4.07</f>
        <v>612.77</v>
      </c>
      <c r="E567" s="64" t="s">
        <v>118</v>
      </c>
      <c r="F567" s="66">
        <v>202103</v>
      </c>
      <c r="G567" s="67">
        <v>44285</v>
      </c>
      <c r="H567" s="64" t="s">
        <v>119</v>
      </c>
      <c r="I567" s="66">
        <v>11000702</v>
      </c>
      <c r="J567" s="64" t="s">
        <v>0</v>
      </c>
      <c r="K567" s="64" t="s">
        <v>120</v>
      </c>
      <c r="L567" s="64" t="s">
        <v>121</v>
      </c>
      <c r="M567" s="64" t="s">
        <v>122</v>
      </c>
      <c r="N567" s="64" t="s">
        <v>398</v>
      </c>
      <c r="O567" s="64" t="s">
        <v>399</v>
      </c>
      <c r="P567" s="64" t="s">
        <v>120</v>
      </c>
      <c r="Q567" s="64" t="s">
        <v>802</v>
      </c>
      <c r="R567" s="64" t="s">
        <v>803</v>
      </c>
      <c r="S567" s="64" t="s">
        <v>804</v>
      </c>
      <c r="T567" s="64" t="s">
        <v>803</v>
      </c>
      <c r="U567" s="64" t="s">
        <v>757</v>
      </c>
      <c r="V567" s="64" t="s">
        <v>758</v>
      </c>
      <c r="W567" s="64" t="s">
        <v>749</v>
      </c>
      <c r="X567" s="64" t="s">
        <v>132</v>
      </c>
    </row>
    <row r="568" spans="1:24">
      <c r="A568" s="64" t="s">
        <v>391</v>
      </c>
      <c r="B568" s="64" t="s">
        <v>392</v>
      </c>
      <c r="C568" s="64" t="s">
        <v>400</v>
      </c>
      <c r="D568" s="65">
        <v>38.64</v>
      </c>
      <c r="E568" s="64" t="s">
        <v>118</v>
      </c>
      <c r="F568" s="66">
        <v>202103</v>
      </c>
      <c r="G568" s="67">
        <v>44285</v>
      </c>
      <c r="H568" s="64" t="s">
        <v>125</v>
      </c>
      <c r="I568" s="66">
        <v>50000165</v>
      </c>
      <c r="J568" s="64" t="s">
        <v>0</v>
      </c>
      <c r="K568" s="64" t="s">
        <v>120</v>
      </c>
      <c r="L568" s="64" t="s">
        <v>121</v>
      </c>
      <c r="M568" s="64" t="s">
        <v>122</v>
      </c>
      <c r="N568" s="64" t="s">
        <v>88</v>
      </c>
      <c r="O568" s="64" t="s">
        <v>401</v>
      </c>
      <c r="P568" s="64" t="s">
        <v>120</v>
      </c>
      <c r="Q568" s="64" t="s">
        <v>926</v>
      </c>
      <c r="R568" s="64" t="s">
        <v>927</v>
      </c>
      <c r="S568" s="64" t="s">
        <v>928</v>
      </c>
      <c r="T568" s="64" t="s">
        <v>927</v>
      </c>
      <c r="U568" s="64" t="s">
        <v>929</v>
      </c>
      <c r="V568" s="64" t="s">
        <v>930</v>
      </c>
      <c r="W568" s="64" t="s">
        <v>749</v>
      </c>
      <c r="X568" s="64" t="s">
        <v>132</v>
      </c>
    </row>
    <row r="569" spans="1:24">
      <c r="A569" s="64" t="s">
        <v>391</v>
      </c>
      <c r="B569" s="64" t="s">
        <v>392</v>
      </c>
      <c r="C569" s="64" t="s">
        <v>402</v>
      </c>
      <c r="D569" s="65">
        <v>51.64</v>
      </c>
      <c r="E569" s="64" t="s">
        <v>118</v>
      </c>
      <c r="F569" s="66">
        <v>202103</v>
      </c>
      <c r="G569" s="67">
        <v>44285</v>
      </c>
      <c r="H569" s="64" t="s">
        <v>125</v>
      </c>
      <c r="I569" s="66">
        <v>50000165</v>
      </c>
      <c r="J569" s="64" t="s">
        <v>0</v>
      </c>
      <c r="K569" s="64" t="s">
        <v>120</v>
      </c>
      <c r="L569" s="64" t="s">
        <v>121</v>
      </c>
      <c r="M569" s="64" t="s">
        <v>122</v>
      </c>
      <c r="N569" s="64" t="s">
        <v>403</v>
      </c>
      <c r="O569" s="64" t="s">
        <v>96</v>
      </c>
      <c r="P569" s="64" t="s">
        <v>120</v>
      </c>
      <c r="Q569" s="64" t="s">
        <v>931</v>
      </c>
      <c r="R569" s="64" t="s">
        <v>932</v>
      </c>
      <c r="S569" s="64" t="s">
        <v>933</v>
      </c>
      <c r="T569" s="64" t="s">
        <v>932</v>
      </c>
      <c r="U569" s="64" t="s">
        <v>929</v>
      </c>
      <c r="V569" s="64" t="s">
        <v>930</v>
      </c>
      <c r="W569" s="64" t="s">
        <v>749</v>
      </c>
      <c r="X569" s="64" t="s">
        <v>132</v>
      </c>
    </row>
    <row r="570" spans="1:24">
      <c r="A570" s="64" t="s">
        <v>391</v>
      </c>
      <c r="B570" s="64" t="s">
        <v>392</v>
      </c>
      <c r="C570" s="64" t="s">
        <v>404</v>
      </c>
      <c r="D570" s="65">
        <v>67.849999999999994</v>
      </c>
      <c r="E570" s="64" t="s">
        <v>118</v>
      </c>
      <c r="F570" s="66">
        <v>202103</v>
      </c>
      <c r="G570" s="67">
        <v>44285</v>
      </c>
      <c r="H570" s="64" t="s">
        <v>125</v>
      </c>
      <c r="I570" s="66">
        <v>50000165</v>
      </c>
      <c r="J570" s="64" t="s">
        <v>0</v>
      </c>
      <c r="K570" s="64" t="s">
        <v>120</v>
      </c>
      <c r="L570" s="64" t="s">
        <v>121</v>
      </c>
      <c r="M570" s="64" t="s">
        <v>122</v>
      </c>
      <c r="N570" s="64" t="s">
        <v>86</v>
      </c>
      <c r="O570" s="64" t="s">
        <v>87</v>
      </c>
      <c r="P570" s="64" t="s">
        <v>120</v>
      </c>
      <c r="Q570" s="64" t="s">
        <v>926</v>
      </c>
      <c r="R570" s="64" t="s">
        <v>927</v>
      </c>
      <c r="S570" s="64" t="s">
        <v>928</v>
      </c>
      <c r="T570" s="64" t="s">
        <v>927</v>
      </c>
      <c r="U570" s="64" t="s">
        <v>929</v>
      </c>
      <c r="V570" s="64" t="s">
        <v>930</v>
      </c>
      <c r="W570" s="64" t="s">
        <v>749</v>
      </c>
      <c r="X570" s="64" t="s">
        <v>132</v>
      </c>
    </row>
    <row r="571" spans="1:24">
      <c r="A571" s="64" t="s">
        <v>391</v>
      </c>
      <c r="B571" s="64" t="s">
        <v>392</v>
      </c>
      <c r="C571" s="64" t="s">
        <v>405</v>
      </c>
      <c r="D571" s="65">
        <v>71.25</v>
      </c>
      <c r="E571" s="64" t="s">
        <v>118</v>
      </c>
      <c r="F571" s="66">
        <v>202103</v>
      </c>
      <c r="G571" s="67">
        <v>44285</v>
      </c>
      <c r="H571" s="64" t="s">
        <v>125</v>
      </c>
      <c r="I571" s="66">
        <v>50000165</v>
      </c>
      <c r="J571" s="64" t="s">
        <v>0</v>
      </c>
      <c r="K571" s="64" t="s">
        <v>120</v>
      </c>
      <c r="L571" s="64" t="s">
        <v>121</v>
      </c>
      <c r="M571" s="64" t="s">
        <v>122</v>
      </c>
      <c r="N571" s="64" t="s">
        <v>84</v>
      </c>
      <c r="O571" s="64" t="s">
        <v>85</v>
      </c>
      <c r="P571" s="64" t="s">
        <v>120</v>
      </c>
      <c r="Q571" s="64" t="s">
        <v>926</v>
      </c>
      <c r="R571" s="64" t="s">
        <v>927</v>
      </c>
      <c r="S571" s="64" t="s">
        <v>928</v>
      </c>
      <c r="T571" s="64" t="s">
        <v>927</v>
      </c>
      <c r="U571" s="64" t="s">
        <v>929</v>
      </c>
      <c r="V571" s="64" t="s">
        <v>930</v>
      </c>
      <c r="W571" s="64" t="s">
        <v>749</v>
      </c>
      <c r="X571" s="64" t="s">
        <v>132</v>
      </c>
    </row>
    <row r="572" spans="1:24">
      <c r="A572" s="64" t="s">
        <v>391</v>
      </c>
      <c r="B572" s="64" t="s">
        <v>392</v>
      </c>
      <c r="C572" s="64" t="s">
        <v>406</v>
      </c>
      <c r="D572" s="65">
        <v>97.49</v>
      </c>
      <c r="E572" s="64" t="s">
        <v>118</v>
      </c>
      <c r="F572" s="66">
        <v>202103</v>
      </c>
      <c r="G572" s="67">
        <v>44285</v>
      </c>
      <c r="H572" s="64" t="s">
        <v>125</v>
      </c>
      <c r="I572" s="66">
        <v>50000165</v>
      </c>
      <c r="J572" s="64" t="s">
        <v>0</v>
      </c>
      <c r="K572" s="64" t="s">
        <v>120</v>
      </c>
      <c r="L572" s="64" t="s">
        <v>121</v>
      </c>
      <c r="M572" s="64" t="s">
        <v>122</v>
      </c>
      <c r="N572" s="64" t="s">
        <v>80</v>
      </c>
      <c r="O572" s="64" t="s">
        <v>81</v>
      </c>
      <c r="P572" s="64" t="s">
        <v>120</v>
      </c>
      <c r="Q572" s="64" t="s">
        <v>926</v>
      </c>
      <c r="R572" s="64" t="s">
        <v>927</v>
      </c>
      <c r="S572" s="64" t="s">
        <v>928</v>
      </c>
      <c r="T572" s="64" t="s">
        <v>927</v>
      </c>
      <c r="U572" s="64" t="s">
        <v>929</v>
      </c>
      <c r="V572" s="64" t="s">
        <v>930</v>
      </c>
      <c r="W572" s="64" t="s">
        <v>749</v>
      </c>
      <c r="X572" s="64" t="s">
        <v>132</v>
      </c>
    </row>
    <row r="573" spans="1:24">
      <c r="A573" s="64" t="s">
        <v>391</v>
      </c>
      <c r="B573" s="64" t="s">
        <v>392</v>
      </c>
      <c r="C573" s="64" t="s">
        <v>407</v>
      </c>
      <c r="D573" s="65">
        <v>255.91</v>
      </c>
      <c r="E573" s="64" t="s">
        <v>118</v>
      </c>
      <c r="F573" s="66">
        <v>202103</v>
      </c>
      <c r="G573" s="67">
        <v>44285</v>
      </c>
      <c r="H573" s="64" t="s">
        <v>125</v>
      </c>
      <c r="I573" s="66">
        <v>50000165</v>
      </c>
      <c r="J573" s="64" t="s">
        <v>0</v>
      </c>
      <c r="K573" s="64" t="s">
        <v>120</v>
      </c>
      <c r="L573" s="64" t="s">
        <v>121</v>
      </c>
      <c r="M573" s="64" t="s">
        <v>122</v>
      </c>
      <c r="N573" s="64" t="s">
        <v>92</v>
      </c>
      <c r="O573" s="64" t="s">
        <v>93</v>
      </c>
      <c r="P573" s="64" t="s">
        <v>120</v>
      </c>
      <c r="Q573" s="64" t="s">
        <v>931</v>
      </c>
      <c r="R573" s="64" t="s">
        <v>932</v>
      </c>
      <c r="S573" s="64" t="s">
        <v>933</v>
      </c>
      <c r="T573" s="64" t="s">
        <v>932</v>
      </c>
      <c r="U573" s="64" t="s">
        <v>929</v>
      </c>
      <c r="V573" s="64" t="s">
        <v>930</v>
      </c>
      <c r="W573" s="64" t="s">
        <v>749</v>
      </c>
      <c r="X573" s="64" t="s">
        <v>132</v>
      </c>
    </row>
    <row r="574" spans="1:24">
      <c r="A574" s="64" t="s">
        <v>391</v>
      </c>
      <c r="B574" s="64" t="s">
        <v>392</v>
      </c>
      <c r="C574" s="64" t="s">
        <v>408</v>
      </c>
      <c r="D574" s="65">
        <v>324.83</v>
      </c>
      <c r="E574" s="64" t="s">
        <v>118</v>
      </c>
      <c r="F574" s="66">
        <v>202103</v>
      </c>
      <c r="G574" s="67">
        <v>44285</v>
      </c>
      <c r="H574" s="64" t="s">
        <v>125</v>
      </c>
      <c r="I574" s="66">
        <v>50000165</v>
      </c>
      <c r="J574" s="64" t="s">
        <v>0</v>
      </c>
      <c r="K574" s="64" t="s">
        <v>120</v>
      </c>
      <c r="L574" s="64" t="s">
        <v>121</v>
      </c>
      <c r="M574" s="64" t="s">
        <v>122</v>
      </c>
      <c r="N574" s="64" t="s">
        <v>90</v>
      </c>
      <c r="O574" s="64" t="s">
        <v>409</v>
      </c>
      <c r="P574" s="64" t="s">
        <v>120</v>
      </c>
      <c r="Q574" s="64" t="s">
        <v>934</v>
      </c>
      <c r="R574" s="64" t="s">
        <v>935</v>
      </c>
      <c r="S574" s="64" t="s">
        <v>936</v>
      </c>
      <c r="T574" s="64" t="s">
        <v>935</v>
      </c>
      <c r="U574" s="64" t="s">
        <v>929</v>
      </c>
      <c r="V574" s="64" t="s">
        <v>930</v>
      </c>
      <c r="W574" s="64" t="s">
        <v>749</v>
      </c>
      <c r="X574" s="64" t="s">
        <v>132</v>
      </c>
    </row>
    <row r="575" spans="1:24">
      <c r="A575" s="64" t="s">
        <v>391</v>
      </c>
      <c r="B575" s="64" t="s">
        <v>392</v>
      </c>
      <c r="C575" s="64" t="s">
        <v>410</v>
      </c>
      <c r="D575" s="65">
        <v>433.44</v>
      </c>
      <c r="E575" s="64" t="s">
        <v>118</v>
      </c>
      <c r="F575" s="66">
        <v>202103</v>
      </c>
      <c r="G575" s="67">
        <v>44285</v>
      </c>
      <c r="H575" s="64" t="s">
        <v>125</v>
      </c>
      <c r="I575" s="66">
        <v>50000165</v>
      </c>
      <c r="J575" s="64" t="s">
        <v>0</v>
      </c>
      <c r="K575" s="64" t="s">
        <v>120</v>
      </c>
      <c r="L575" s="64" t="s">
        <v>121</v>
      </c>
      <c r="M575" s="64" t="s">
        <v>122</v>
      </c>
      <c r="N575" s="64" t="s">
        <v>76</v>
      </c>
      <c r="O575" s="64" t="s">
        <v>411</v>
      </c>
      <c r="P575" s="64" t="s">
        <v>120</v>
      </c>
      <c r="Q575" s="64" t="s">
        <v>937</v>
      </c>
      <c r="R575" s="64" t="s">
        <v>938</v>
      </c>
      <c r="S575" s="64" t="s">
        <v>939</v>
      </c>
      <c r="T575" s="64" t="s">
        <v>938</v>
      </c>
      <c r="U575" s="64" t="s">
        <v>929</v>
      </c>
      <c r="V575" s="64" t="s">
        <v>930</v>
      </c>
      <c r="W575" s="64" t="s">
        <v>749</v>
      </c>
      <c r="X575" s="64" t="s">
        <v>132</v>
      </c>
    </row>
    <row r="576" spans="1:24">
      <c r="A576" s="64" t="s">
        <v>391</v>
      </c>
      <c r="B576" s="64" t="s">
        <v>392</v>
      </c>
      <c r="C576" s="64" t="s">
        <v>412</v>
      </c>
      <c r="D576" s="65">
        <v>600</v>
      </c>
      <c r="E576" s="64" t="s">
        <v>118</v>
      </c>
      <c r="F576" s="66">
        <v>202103</v>
      </c>
      <c r="G576" s="67">
        <v>44285</v>
      </c>
      <c r="H576" s="64" t="s">
        <v>125</v>
      </c>
      <c r="I576" s="66">
        <v>50000165</v>
      </c>
      <c r="J576" s="64" t="s">
        <v>0</v>
      </c>
      <c r="K576" s="64" t="s">
        <v>120</v>
      </c>
      <c r="L576" s="64" t="s">
        <v>121</v>
      </c>
      <c r="M576" s="64" t="s">
        <v>122</v>
      </c>
      <c r="N576" s="64" t="s">
        <v>78</v>
      </c>
      <c r="O576" s="64" t="s">
        <v>413</v>
      </c>
      <c r="P576" s="64" t="s">
        <v>120</v>
      </c>
      <c r="Q576" s="64" t="s">
        <v>934</v>
      </c>
      <c r="R576" s="64" t="s">
        <v>935</v>
      </c>
      <c r="S576" s="64" t="s">
        <v>936</v>
      </c>
      <c r="T576" s="64" t="s">
        <v>935</v>
      </c>
      <c r="U576" s="64" t="s">
        <v>929</v>
      </c>
      <c r="V576" s="64" t="s">
        <v>930</v>
      </c>
      <c r="W576" s="64" t="s">
        <v>749</v>
      </c>
      <c r="X576" s="64" t="s">
        <v>132</v>
      </c>
    </row>
    <row r="577" spans="1:24">
      <c r="A577" s="64" t="s">
        <v>391</v>
      </c>
      <c r="B577" s="64" t="s">
        <v>392</v>
      </c>
      <c r="C577" s="64" t="s">
        <v>414</v>
      </c>
      <c r="D577" s="65">
        <v>728.33</v>
      </c>
      <c r="E577" s="64" t="s">
        <v>118</v>
      </c>
      <c r="F577" s="66">
        <v>202103</v>
      </c>
      <c r="G577" s="67">
        <v>44285</v>
      </c>
      <c r="H577" s="64" t="s">
        <v>125</v>
      </c>
      <c r="I577" s="66">
        <v>50000165</v>
      </c>
      <c r="J577" s="64" t="s">
        <v>0</v>
      </c>
      <c r="K577" s="64" t="s">
        <v>120</v>
      </c>
      <c r="L577" s="64" t="s">
        <v>121</v>
      </c>
      <c r="M577" s="64" t="s">
        <v>122</v>
      </c>
      <c r="N577" s="64" t="s">
        <v>415</v>
      </c>
      <c r="O577" s="64" t="s">
        <v>416</v>
      </c>
      <c r="P577" s="64" t="s">
        <v>120</v>
      </c>
      <c r="Q577" s="64" t="s">
        <v>931</v>
      </c>
      <c r="R577" s="64" t="s">
        <v>932</v>
      </c>
      <c r="S577" s="64" t="s">
        <v>933</v>
      </c>
      <c r="T577" s="64" t="s">
        <v>932</v>
      </c>
      <c r="U577" s="64" t="s">
        <v>929</v>
      </c>
      <c r="V577" s="64" t="s">
        <v>930</v>
      </c>
      <c r="W577" s="64" t="s">
        <v>749</v>
      </c>
      <c r="X577" s="64" t="s">
        <v>132</v>
      </c>
    </row>
    <row r="578" spans="1:24">
      <c r="A578" s="64" t="s">
        <v>391</v>
      </c>
      <c r="B578" s="64" t="s">
        <v>392</v>
      </c>
      <c r="C578" s="64" t="s">
        <v>417</v>
      </c>
      <c r="D578" s="65">
        <v>270.14999999999998</v>
      </c>
      <c r="E578" s="64" t="s">
        <v>118</v>
      </c>
      <c r="F578" s="66">
        <v>202104</v>
      </c>
      <c r="G578" s="67">
        <v>44314</v>
      </c>
      <c r="H578" s="64" t="s">
        <v>119</v>
      </c>
      <c r="I578" s="66">
        <v>11000972</v>
      </c>
      <c r="J578" s="64" t="s">
        <v>0</v>
      </c>
      <c r="K578" s="64" t="s">
        <v>120</v>
      </c>
      <c r="L578" s="64" t="s">
        <v>121</v>
      </c>
      <c r="M578" s="64" t="s">
        <v>122</v>
      </c>
      <c r="N578" s="64" t="s">
        <v>418</v>
      </c>
      <c r="O578" s="64" t="s">
        <v>419</v>
      </c>
      <c r="P578" s="64" t="s">
        <v>120</v>
      </c>
      <c r="Q578" s="64" t="s">
        <v>797</v>
      </c>
      <c r="R578" s="64" t="s">
        <v>420</v>
      </c>
      <c r="S578" s="64" t="s">
        <v>798</v>
      </c>
      <c r="T578" s="64" t="s">
        <v>420</v>
      </c>
      <c r="U578" s="64" t="s">
        <v>783</v>
      </c>
      <c r="V578" s="64" t="s">
        <v>784</v>
      </c>
      <c r="W578" s="64" t="s">
        <v>749</v>
      </c>
      <c r="X578" s="64" t="s">
        <v>132</v>
      </c>
    </row>
    <row r="579" spans="1:24">
      <c r="A579" s="64" t="s">
        <v>391</v>
      </c>
      <c r="B579" s="64" t="s">
        <v>392</v>
      </c>
      <c r="C579" s="64" t="s">
        <v>145</v>
      </c>
      <c r="D579" s="65">
        <v>172.59</v>
      </c>
      <c r="E579" s="64" t="s">
        <v>118</v>
      </c>
      <c r="F579" s="66">
        <v>202104</v>
      </c>
      <c r="G579" s="67">
        <v>44314</v>
      </c>
      <c r="H579" s="64" t="s">
        <v>119</v>
      </c>
      <c r="I579" s="66">
        <v>11001758</v>
      </c>
      <c r="J579" s="64" t="s">
        <v>0</v>
      </c>
      <c r="K579" s="64" t="s">
        <v>120</v>
      </c>
      <c r="L579" s="64" t="s">
        <v>121</v>
      </c>
      <c r="M579" s="64" t="s">
        <v>122</v>
      </c>
      <c r="N579" s="64" t="s">
        <v>142</v>
      </c>
      <c r="O579" s="64" t="s">
        <v>143</v>
      </c>
      <c r="P579" s="64" t="s">
        <v>120</v>
      </c>
      <c r="Q579" s="64" t="s">
        <v>750</v>
      </c>
      <c r="R579" s="64" t="s">
        <v>144</v>
      </c>
      <c r="S579" s="64" t="s">
        <v>751</v>
      </c>
      <c r="T579" s="64" t="s">
        <v>144</v>
      </c>
      <c r="U579" s="64" t="s">
        <v>752</v>
      </c>
      <c r="V579" s="64" t="s">
        <v>753</v>
      </c>
      <c r="W579" s="64" t="s">
        <v>749</v>
      </c>
      <c r="X579" s="64" t="s">
        <v>132</v>
      </c>
    </row>
    <row r="580" spans="1:24">
      <c r="A580" s="64" t="s">
        <v>391</v>
      </c>
      <c r="B580" s="64" t="s">
        <v>392</v>
      </c>
      <c r="C580" s="64" t="s">
        <v>421</v>
      </c>
      <c r="D580" s="65">
        <v>39.01</v>
      </c>
      <c r="E580" s="64" t="s">
        <v>118</v>
      </c>
      <c r="F580" s="66">
        <v>202104</v>
      </c>
      <c r="G580" s="67">
        <v>44315</v>
      </c>
      <c r="H580" s="64" t="s">
        <v>125</v>
      </c>
      <c r="I580" s="66">
        <v>50000178</v>
      </c>
      <c r="J580" s="64" t="s">
        <v>0</v>
      </c>
      <c r="K580" s="64" t="s">
        <v>120</v>
      </c>
      <c r="L580" s="64" t="s">
        <v>121</v>
      </c>
      <c r="M580" s="64" t="s">
        <v>122</v>
      </c>
      <c r="N580" s="64" t="s">
        <v>88</v>
      </c>
      <c r="O580" s="64" t="s">
        <v>401</v>
      </c>
      <c r="P580" s="64" t="s">
        <v>120</v>
      </c>
      <c r="Q580" s="64" t="s">
        <v>926</v>
      </c>
      <c r="R580" s="64" t="s">
        <v>927</v>
      </c>
      <c r="S580" s="64" t="s">
        <v>928</v>
      </c>
      <c r="T580" s="64" t="s">
        <v>927</v>
      </c>
      <c r="U580" s="64" t="s">
        <v>929</v>
      </c>
      <c r="V580" s="64" t="s">
        <v>930</v>
      </c>
      <c r="W580" s="64" t="s">
        <v>749</v>
      </c>
      <c r="X580" s="64" t="s">
        <v>132</v>
      </c>
    </row>
    <row r="581" spans="1:24">
      <c r="A581" s="64" t="s">
        <v>391</v>
      </c>
      <c r="B581" s="64" t="s">
        <v>392</v>
      </c>
      <c r="C581" s="64" t="s">
        <v>422</v>
      </c>
      <c r="D581" s="65">
        <v>52.64</v>
      </c>
      <c r="E581" s="64" t="s">
        <v>118</v>
      </c>
      <c r="F581" s="66">
        <v>202104</v>
      </c>
      <c r="G581" s="67">
        <v>44315</v>
      </c>
      <c r="H581" s="64" t="s">
        <v>125</v>
      </c>
      <c r="I581" s="66">
        <v>50000178</v>
      </c>
      <c r="J581" s="64" t="s">
        <v>0</v>
      </c>
      <c r="K581" s="64" t="s">
        <v>120</v>
      </c>
      <c r="L581" s="64" t="s">
        <v>121</v>
      </c>
      <c r="M581" s="64" t="s">
        <v>122</v>
      </c>
      <c r="N581" s="64" t="s">
        <v>403</v>
      </c>
      <c r="O581" s="64" t="s">
        <v>96</v>
      </c>
      <c r="P581" s="64" t="s">
        <v>120</v>
      </c>
      <c r="Q581" s="64" t="s">
        <v>931</v>
      </c>
      <c r="R581" s="64" t="s">
        <v>932</v>
      </c>
      <c r="S581" s="64" t="s">
        <v>933</v>
      </c>
      <c r="T581" s="64" t="s">
        <v>932</v>
      </c>
      <c r="U581" s="64" t="s">
        <v>929</v>
      </c>
      <c r="V581" s="64" t="s">
        <v>930</v>
      </c>
      <c r="W581" s="64" t="s">
        <v>749</v>
      </c>
      <c r="X581" s="64" t="s">
        <v>132</v>
      </c>
    </row>
    <row r="582" spans="1:24">
      <c r="A582" s="64" t="s">
        <v>391</v>
      </c>
      <c r="B582" s="64" t="s">
        <v>392</v>
      </c>
      <c r="C582" s="64" t="s">
        <v>423</v>
      </c>
      <c r="D582" s="65">
        <v>68.97</v>
      </c>
      <c r="E582" s="64" t="s">
        <v>118</v>
      </c>
      <c r="F582" s="66">
        <v>202104</v>
      </c>
      <c r="G582" s="67">
        <v>44315</v>
      </c>
      <c r="H582" s="64" t="s">
        <v>125</v>
      </c>
      <c r="I582" s="66">
        <v>50000178</v>
      </c>
      <c r="J582" s="64" t="s">
        <v>0</v>
      </c>
      <c r="K582" s="64" t="s">
        <v>120</v>
      </c>
      <c r="L582" s="64" t="s">
        <v>121</v>
      </c>
      <c r="M582" s="64" t="s">
        <v>122</v>
      </c>
      <c r="N582" s="64" t="s">
        <v>86</v>
      </c>
      <c r="O582" s="64" t="s">
        <v>87</v>
      </c>
      <c r="P582" s="64" t="s">
        <v>120</v>
      </c>
      <c r="Q582" s="64" t="s">
        <v>926</v>
      </c>
      <c r="R582" s="64" t="s">
        <v>927</v>
      </c>
      <c r="S582" s="64" t="s">
        <v>928</v>
      </c>
      <c r="T582" s="64" t="s">
        <v>927</v>
      </c>
      <c r="U582" s="64" t="s">
        <v>929</v>
      </c>
      <c r="V582" s="64" t="s">
        <v>930</v>
      </c>
      <c r="W582" s="64" t="s">
        <v>749</v>
      </c>
      <c r="X582" s="64" t="s">
        <v>132</v>
      </c>
    </row>
    <row r="583" spans="1:24">
      <c r="A583" s="64" t="s">
        <v>391</v>
      </c>
      <c r="B583" s="64" t="s">
        <v>392</v>
      </c>
      <c r="C583" s="64" t="s">
        <v>424</v>
      </c>
      <c r="D583" s="65">
        <v>71.25</v>
      </c>
      <c r="E583" s="64" t="s">
        <v>118</v>
      </c>
      <c r="F583" s="66">
        <v>202104</v>
      </c>
      <c r="G583" s="67">
        <v>44315</v>
      </c>
      <c r="H583" s="64" t="s">
        <v>125</v>
      </c>
      <c r="I583" s="66">
        <v>50000178</v>
      </c>
      <c r="J583" s="64" t="s">
        <v>0</v>
      </c>
      <c r="K583" s="64" t="s">
        <v>120</v>
      </c>
      <c r="L583" s="64" t="s">
        <v>121</v>
      </c>
      <c r="M583" s="64" t="s">
        <v>122</v>
      </c>
      <c r="N583" s="64" t="s">
        <v>84</v>
      </c>
      <c r="O583" s="64" t="s">
        <v>85</v>
      </c>
      <c r="P583" s="64" t="s">
        <v>120</v>
      </c>
      <c r="Q583" s="64" t="s">
        <v>926</v>
      </c>
      <c r="R583" s="64" t="s">
        <v>927</v>
      </c>
      <c r="S583" s="64" t="s">
        <v>928</v>
      </c>
      <c r="T583" s="64" t="s">
        <v>927</v>
      </c>
      <c r="U583" s="64" t="s">
        <v>929</v>
      </c>
      <c r="V583" s="64" t="s">
        <v>930</v>
      </c>
      <c r="W583" s="64" t="s">
        <v>749</v>
      </c>
      <c r="X583" s="64" t="s">
        <v>132</v>
      </c>
    </row>
    <row r="584" spans="1:24">
      <c r="A584" s="64" t="s">
        <v>391</v>
      </c>
      <c r="B584" s="64" t="s">
        <v>392</v>
      </c>
      <c r="C584" s="64" t="s">
        <v>425</v>
      </c>
      <c r="D584" s="65">
        <v>72.73</v>
      </c>
      <c r="E584" s="64" t="s">
        <v>118</v>
      </c>
      <c r="F584" s="66">
        <v>202104</v>
      </c>
      <c r="G584" s="67">
        <v>44315</v>
      </c>
      <c r="H584" s="64" t="s">
        <v>125</v>
      </c>
      <c r="I584" s="66">
        <v>50000178</v>
      </c>
      <c r="J584" s="64" t="s">
        <v>0</v>
      </c>
      <c r="K584" s="64" t="s">
        <v>120</v>
      </c>
      <c r="L584" s="64" t="s">
        <v>121</v>
      </c>
      <c r="M584" s="64" t="s">
        <v>122</v>
      </c>
      <c r="N584" s="64" t="s">
        <v>92</v>
      </c>
      <c r="O584" s="64" t="s">
        <v>93</v>
      </c>
      <c r="P584" s="64" t="s">
        <v>120</v>
      </c>
      <c r="Q584" s="64" t="s">
        <v>931</v>
      </c>
      <c r="R584" s="64" t="s">
        <v>932</v>
      </c>
      <c r="S584" s="64" t="s">
        <v>933</v>
      </c>
      <c r="T584" s="64" t="s">
        <v>932</v>
      </c>
      <c r="U584" s="64" t="s">
        <v>929</v>
      </c>
      <c r="V584" s="64" t="s">
        <v>930</v>
      </c>
      <c r="W584" s="64" t="s">
        <v>749</v>
      </c>
      <c r="X584" s="64" t="s">
        <v>132</v>
      </c>
    </row>
    <row r="585" spans="1:24">
      <c r="A585" s="64" t="s">
        <v>391</v>
      </c>
      <c r="B585" s="64" t="s">
        <v>392</v>
      </c>
      <c r="C585" s="64" t="s">
        <v>426</v>
      </c>
      <c r="D585" s="65">
        <v>97.5</v>
      </c>
      <c r="E585" s="64" t="s">
        <v>118</v>
      </c>
      <c r="F585" s="66">
        <v>202104</v>
      </c>
      <c r="G585" s="67">
        <v>44315</v>
      </c>
      <c r="H585" s="64" t="s">
        <v>125</v>
      </c>
      <c r="I585" s="66">
        <v>50000178</v>
      </c>
      <c r="J585" s="64" t="s">
        <v>0</v>
      </c>
      <c r="K585" s="64" t="s">
        <v>120</v>
      </c>
      <c r="L585" s="64" t="s">
        <v>121</v>
      </c>
      <c r="M585" s="64" t="s">
        <v>122</v>
      </c>
      <c r="N585" s="64" t="s">
        <v>80</v>
      </c>
      <c r="O585" s="64" t="s">
        <v>81</v>
      </c>
      <c r="P585" s="64" t="s">
        <v>120</v>
      </c>
      <c r="Q585" s="64" t="s">
        <v>926</v>
      </c>
      <c r="R585" s="64" t="s">
        <v>927</v>
      </c>
      <c r="S585" s="64" t="s">
        <v>928</v>
      </c>
      <c r="T585" s="64" t="s">
        <v>927</v>
      </c>
      <c r="U585" s="64" t="s">
        <v>929</v>
      </c>
      <c r="V585" s="64" t="s">
        <v>930</v>
      </c>
      <c r="W585" s="64" t="s">
        <v>749</v>
      </c>
      <c r="X585" s="64" t="s">
        <v>132</v>
      </c>
    </row>
    <row r="586" spans="1:24">
      <c r="A586" s="64" t="s">
        <v>391</v>
      </c>
      <c r="B586" s="64" t="s">
        <v>392</v>
      </c>
      <c r="C586" s="64" t="s">
        <v>427</v>
      </c>
      <c r="D586" s="65">
        <v>311.89999999999998</v>
      </c>
      <c r="E586" s="64" t="s">
        <v>118</v>
      </c>
      <c r="F586" s="66">
        <v>202104</v>
      </c>
      <c r="G586" s="67">
        <v>44315</v>
      </c>
      <c r="H586" s="64" t="s">
        <v>125</v>
      </c>
      <c r="I586" s="66">
        <v>50000178</v>
      </c>
      <c r="J586" s="64" t="s">
        <v>0</v>
      </c>
      <c r="K586" s="64" t="s">
        <v>120</v>
      </c>
      <c r="L586" s="64" t="s">
        <v>121</v>
      </c>
      <c r="M586" s="64" t="s">
        <v>122</v>
      </c>
      <c r="N586" s="64" t="s">
        <v>90</v>
      </c>
      <c r="O586" s="64" t="s">
        <v>409</v>
      </c>
      <c r="P586" s="64" t="s">
        <v>120</v>
      </c>
      <c r="Q586" s="64" t="s">
        <v>934</v>
      </c>
      <c r="R586" s="64" t="s">
        <v>935</v>
      </c>
      <c r="S586" s="64" t="s">
        <v>936</v>
      </c>
      <c r="T586" s="64" t="s">
        <v>935</v>
      </c>
      <c r="U586" s="64" t="s">
        <v>929</v>
      </c>
      <c r="V586" s="64" t="s">
        <v>930</v>
      </c>
      <c r="W586" s="64" t="s">
        <v>749</v>
      </c>
      <c r="X586" s="64" t="s">
        <v>132</v>
      </c>
    </row>
    <row r="587" spans="1:24">
      <c r="A587" s="64" t="s">
        <v>391</v>
      </c>
      <c r="B587" s="64" t="s">
        <v>392</v>
      </c>
      <c r="C587" s="64" t="s">
        <v>428</v>
      </c>
      <c r="D587" s="65">
        <v>420.1</v>
      </c>
      <c r="E587" s="64" t="s">
        <v>118</v>
      </c>
      <c r="F587" s="66">
        <v>202104</v>
      </c>
      <c r="G587" s="67">
        <v>44315</v>
      </c>
      <c r="H587" s="64" t="s">
        <v>125</v>
      </c>
      <c r="I587" s="66">
        <v>50000178</v>
      </c>
      <c r="J587" s="64" t="s">
        <v>0</v>
      </c>
      <c r="K587" s="64" t="s">
        <v>120</v>
      </c>
      <c r="L587" s="64" t="s">
        <v>121</v>
      </c>
      <c r="M587" s="64" t="s">
        <v>122</v>
      </c>
      <c r="N587" s="64" t="s">
        <v>76</v>
      </c>
      <c r="O587" s="64" t="s">
        <v>411</v>
      </c>
      <c r="P587" s="64" t="s">
        <v>120</v>
      </c>
      <c r="Q587" s="64" t="s">
        <v>937</v>
      </c>
      <c r="R587" s="64" t="s">
        <v>938</v>
      </c>
      <c r="S587" s="64" t="s">
        <v>939</v>
      </c>
      <c r="T587" s="64" t="s">
        <v>938</v>
      </c>
      <c r="U587" s="64" t="s">
        <v>929</v>
      </c>
      <c r="V587" s="64" t="s">
        <v>930</v>
      </c>
      <c r="W587" s="64" t="s">
        <v>749</v>
      </c>
      <c r="X587" s="64" t="s">
        <v>132</v>
      </c>
    </row>
    <row r="588" spans="1:24">
      <c r="A588" s="64" t="s">
        <v>391</v>
      </c>
      <c r="B588" s="64" t="s">
        <v>392</v>
      </c>
      <c r="C588" s="64" t="s">
        <v>429</v>
      </c>
      <c r="D588" s="65">
        <v>600</v>
      </c>
      <c r="E588" s="64" t="s">
        <v>118</v>
      </c>
      <c r="F588" s="66">
        <v>202104</v>
      </c>
      <c r="G588" s="67">
        <v>44315</v>
      </c>
      <c r="H588" s="64" t="s">
        <v>125</v>
      </c>
      <c r="I588" s="66">
        <v>50000178</v>
      </c>
      <c r="J588" s="64" t="s">
        <v>0</v>
      </c>
      <c r="K588" s="64" t="s">
        <v>120</v>
      </c>
      <c r="L588" s="64" t="s">
        <v>121</v>
      </c>
      <c r="M588" s="64" t="s">
        <v>122</v>
      </c>
      <c r="N588" s="64" t="s">
        <v>78</v>
      </c>
      <c r="O588" s="64" t="s">
        <v>413</v>
      </c>
      <c r="P588" s="64" t="s">
        <v>120</v>
      </c>
      <c r="Q588" s="64" t="s">
        <v>934</v>
      </c>
      <c r="R588" s="64" t="s">
        <v>935</v>
      </c>
      <c r="S588" s="64" t="s">
        <v>936</v>
      </c>
      <c r="T588" s="64" t="s">
        <v>935</v>
      </c>
      <c r="U588" s="64" t="s">
        <v>929</v>
      </c>
      <c r="V588" s="64" t="s">
        <v>930</v>
      </c>
      <c r="W588" s="64" t="s">
        <v>749</v>
      </c>
      <c r="X588" s="64" t="s">
        <v>132</v>
      </c>
    </row>
    <row r="589" spans="1:24">
      <c r="A589" s="64" t="s">
        <v>391</v>
      </c>
      <c r="B589" s="64" t="s">
        <v>392</v>
      </c>
      <c r="C589" s="64" t="s">
        <v>430</v>
      </c>
      <c r="D589" s="65">
        <v>803.33</v>
      </c>
      <c r="E589" s="64" t="s">
        <v>118</v>
      </c>
      <c r="F589" s="66">
        <v>202104</v>
      </c>
      <c r="G589" s="67">
        <v>44315</v>
      </c>
      <c r="H589" s="64" t="s">
        <v>125</v>
      </c>
      <c r="I589" s="66">
        <v>50000178</v>
      </c>
      <c r="J589" s="64" t="s">
        <v>0</v>
      </c>
      <c r="K589" s="64" t="s">
        <v>120</v>
      </c>
      <c r="L589" s="64" t="s">
        <v>121</v>
      </c>
      <c r="M589" s="64" t="s">
        <v>122</v>
      </c>
      <c r="N589" s="64" t="s">
        <v>415</v>
      </c>
      <c r="O589" s="64" t="s">
        <v>416</v>
      </c>
      <c r="P589" s="64" t="s">
        <v>120</v>
      </c>
      <c r="Q589" s="64" t="s">
        <v>931</v>
      </c>
      <c r="R589" s="64" t="s">
        <v>932</v>
      </c>
      <c r="S589" s="64" t="s">
        <v>933</v>
      </c>
      <c r="T589" s="64" t="s">
        <v>932</v>
      </c>
      <c r="U589" s="64" t="s">
        <v>929</v>
      </c>
      <c r="V589" s="64" t="s">
        <v>930</v>
      </c>
      <c r="W589" s="64" t="s">
        <v>749</v>
      </c>
      <c r="X589" s="64" t="s">
        <v>132</v>
      </c>
    </row>
    <row r="590" spans="1:24">
      <c r="A590" s="64" t="s">
        <v>391</v>
      </c>
      <c r="B590" s="64" t="s">
        <v>392</v>
      </c>
      <c r="C590" s="64" t="s">
        <v>431</v>
      </c>
      <c r="D590" s="65">
        <v>80.86</v>
      </c>
      <c r="E590" s="64" t="s">
        <v>118</v>
      </c>
      <c r="F590" s="66">
        <v>202104</v>
      </c>
      <c r="G590" s="67">
        <v>44316</v>
      </c>
      <c r="H590" s="64" t="s">
        <v>119</v>
      </c>
      <c r="I590" s="66">
        <v>11000981</v>
      </c>
      <c r="J590" s="64" t="s">
        <v>0</v>
      </c>
      <c r="K590" s="64" t="s">
        <v>120</v>
      </c>
      <c r="L590" s="64" t="s">
        <v>121</v>
      </c>
      <c r="M590" s="64" t="s">
        <v>122</v>
      </c>
      <c r="N590" s="64" t="s">
        <v>142</v>
      </c>
      <c r="O590" s="64" t="s">
        <v>143</v>
      </c>
      <c r="P590" s="64" t="s">
        <v>120</v>
      </c>
      <c r="Q590" s="64" t="s">
        <v>750</v>
      </c>
      <c r="R590" s="64" t="s">
        <v>144</v>
      </c>
      <c r="S590" s="64" t="s">
        <v>751</v>
      </c>
      <c r="T590" s="64" t="s">
        <v>144</v>
      </c>
      <c r="U590" s="64" t="s">
        <v>752</v>
      </c>
      <c r="V590" s="64" t="s">
        <v>753</v>
      </c>
      <c r="W590" s="64" t="s">
        <v>749</v>
      </c>
      <c r="X590" s="64" t="s">
        <v>132</v>
      </c>
    </row>
    <row r="591" spans="1:24">
      <c r="A591" s="64" t="s">
        <v>391</v>
      </c>
      <c r="B591" s="64" t="s">
        <v>392</v>
      </c>
      <c r="C591" s="64" t="s">
        <v>432</v>
      </c>
      <c r="D591" s="65">
        <v>101.12</v>
      </c>
      <c r="E591" s="64" t="s">
        <v>118</v>
      </c>
      <c r="F591" s="66">
        <v>202104</v>
      </c>
      <c r="G591" s="67">
        <v>44316</v>
      </c>
      <c r="H591" s="64" t="s">
        <v>119</v>
      </c>
      <c r="I591" s="66">
        <v>11000981</v>
      </c>
      <c r="J591" s="64" t="s">
        <v>0</v>
      </c>
      <c r="K591" s="64" t="s">
        <v>120</v>
      </c>
      <c r="L591" s="64" t="s">
        <v>121</v>
      </c>
      <c r="M591" s="64" t="s">
        <v>122</v>
      </c>
      <c r="N591" s="64" t="s">
        <v>245</v>
      </c>
      <c r="O591" s="64" t="s">
        <v>246</v>
      </c>
      <c r="P591" s="64" t="s">
        <v>120</v>
      </c>
      <c r="Q591" s="64" t="s">
        <v>778</v>
      </c>
      <c r="R591" s="64" t="s">
        <v>247</v>
      </c>
      <c r="S591" s="64" t="s">
        <v>779</v>
      </c>
      <c r="T591" s="64" t="s">
        <v>247</v>
      </c>
      <c r="U591" s="64" t="s">
        <v>752</v>
      </c>
      <c r="V591" s="64" t="s">
        <v>753</v>
      </c>
      <c r="W591" s="64" t="s">
        <v>749</v>
      </c>
      <c r="X591" s="64" t="s">
        <v>132</v>
      </c>
    </row>
    <row r="592" spans="1:24">
      <c r="A592" s="64" t="s">
        <v>391</v>
      </c>
      <c r="B592" s="64" t="s">
        <v>392</v>
      </c>
      <c r="C592" s="64" t="s">
        <v>433</v>
      </c>
      <c r="D592" s="65">
        <v>256.82</v>
      </c>
      <c r="E592" s="64" t="s">
        <v>118</v>
      </c>
      <c r="F592" s="66">
        <v>202105</v>
      </c>
      <c r="G592" s="67">
        <v>44344</v>
      </c>
      <c r="H592" s="64" t="s">
        <v>119</v>
      </c>
      <c r="I592" s="66">
        <v>11000969</v>
      </c>
      <c r="J592" s="64" t="s">
        <v>0</v>
      </c>
      <c r="K592" s="64" t="s">
        <v>120</v>
      </c>
      <c r="L592" s="64" t="s">
        <v>121</v>
      </c>
      <c r="M592" s="64" t="s">
        <v>122</v>
      </c>
      <c r="N592" s="64" t="s">
        <v>418</v>
      </c>
      <c r="O592" s="64" t="s">
        <v>419</v>
      </c>
      <c r="P592" s="64" t="s">
        <v>120</v>
      </c>
      <c r="Q592" s="64" t="s">
        <v>797</v>
      </c>
      <c r="R592" s="64" t="s">
        <v>420</v>
      </c>
      <c r="S592" s="64" t="s">
        <v>798</v>
      </c>
      <c r="T592" s="64" t="s">
        <v>420</v>
      </c>
      <c r="U592" s="64" t="s">
        <v>783</v>
      </c>
      <c r="V592" s="64" t="s">
        <v>784</v>
      </c>
      <c r="W592" s="64" t="s">
        <v>749</v>
      </c>
      <c r="X592" s="64" t="s">
        <v>132</v>
      </c>
    </row>
    <row r="593" spans="1:24">
      <c r="A593" s="64" t="s">
        <v>391</v>
      </c>
      <c r="B593" s="64" t="s">
        <v>392</v>
      </c>
      <c r="C593" s="64" t="s">
        <v>434</v>
      </c>
      <c r="D593" s="65">
        <v>39.39</v>
      </c>
      <c r="E593" s="64" t="s">
        <v>118</v>
      </c>
      <c r="F593" s="66">
        <v>202105</v>
      </c>
      <c r="G593" s="67">
        <v>44346</v>
      </c>
      <c r="H593" s="64" t="s">
        <v>125</v>
      </c>
      <c r="I593" s="66">
        <v>50000179</v>
      </c>
      <c r="J593" s="64" t="s">
        <v>0</v>
      </c>
      <c r="K593" s="64" t="s">
        <v>120</v>
      </c>
      <c r="L593" s="64" t="s">
        <v>121</v>
      </c>
      <c r="M593" s="64" t="s">
        <v>122</v>
      </c>
      <c r="N593" s="64" t="s">
        <v>88</v>
      </c>
      <c r="O593" s="64" t="s">
        <v>401</v>
      </c>
      <c r="P593" s="64" t="s">
        <v>120</v>
      </c>
      <c r="Q593" s="64" t="s">
        <v>926</v>
      </c>
      <c r="R593" s="64" t="s">
        <v>927</v>
      </c>
      <c r="S593" s="64" t="s">
        <v>928</v>
      </c>
      <c r="T593" s="64" t="s">
        <v>927</v>
      </c>
      <c r="U593" s="64" t="s">
        <v>929</v>
      </c>
      <c r="V593" s="64" t="s">
        <v>930</v>
      </c>
      <c r="W593" s="64" t="s">
        <v>749</v>
      </c>
      <c r="X593" s="64" t="s">
        <v>132</v>
      </c>
    </row>
    <row r="594" spans="1:24">
      <c r="A594" s="64" t="s">
        <v>391</v>
      </c>
      <c r="B594" s="64" t="s">
        <v>392</v>
      </c>
      <c r="C594" s="64" t="s">
        <v>435</v>
      </c>
      <c r="D594" s="65">
        <v>52.64</v>
      </c>
      <c r="E594" s="64" t="s">
        <v>118</v>
      </c>
      <c r="F594" s="66">
        <v>202105</v>
      </c>
      <c r="G594" s="67">
        <v>44346</v>
      </c>
      <c r="H594" s="64" t="s">
        <v>125</v>
      </c>
      <c r="I594" s="66">
        <v>50000179</v>
      </c>
      <c r="J594" s="64" t="s">
        <v>0</v>
      </c>
      <c r="K594" s="64" t="s">
        <v>120</v>
      </c>
      <c r="L594" s="64" t="s">
        <v>121</v>
      </c>
      <c r="M594" s="64" t="s">
        <v>122</v>
      </c>
      <c r="N594" s="64" t="s">
        <v>403</v>
      </c>
      <c r="O594" s="64" t="s">
        <v>96</v>
      </c>
      <c r="P594" s="64" t="s">
        <v>120</v>
      </c>
      <c r="Q594" s="64" t="s">
        <v>931</v>
      </c>
      <c r="R594" s="64" t="s">
        <v>932</v>
      </c>
      <c r="S594" s="64" t="s">
        <v>933</v>
      </c>
      <c r="T594" s="64" t="s">
        <v>932</v>
      </c>
      <c r="U594" s="64" t="s">
        <v>929</v>
      </c>
      <c r="V594" s="64" t="s">
        <v>930</v>
      </c>
      <c r="W594" s="64" t="s">
        <v>749</v>
      </c>
      <c r="X594" s="64" t="s">
        <v>132</v>
      </c>
    </row>
    <row r="595" spans="1:24">
      <c r="A595" s="64" t="s">
        <v>391</v>
      </c>
      <c r="B595" s="64" t="s">
        <v>392</v>
      </c>
      <c r="C595" s="64" t="s">
        <v>436</v>
      </c>
      <c r="D595" s="65">
        <v>68.97</v>
      </c>
      <c r="E595" s="64" t="s">
        <v>118</v>
      </c>
      <c r="F595" s="66">
        <v>202105</v>
      </c>
      <c r="G595" s="67">
        <v>44346</v>
      </c>
      <c r="H595" s="64" t="s">
        <v>125</v>
      </c>
      <c r="I595" s="66">
        <v>50000179</v>
      </c>
      <c r="J595" s="64" t="s">
        <v>0</v>
      </c>
      <c r="K595" s="64" t="s">
        <v>120</v>
      </c>
      <c r="L595" s="64" t="s">
        <v>121</v>
      </c>
      <c r="M595" s="64" t="s">
        <v>122</v>
      </c>
      <c r="N595" s="64" t="s">
        <v>86</v>
      </c>
      <c r="O595" s="64" t="s">
        <v>87</v>
      </c>
      <c r="P595" s="64" t="s">
        <v>120</v>
      </c>
      <c r="Q595" s="64" t="s">
        <v>926</v>
      </c>
      <c r="R595" s="64" t="s">
        <v>927</v>
      </c>
      <c r="S595" s="64" t="s">
        <v>928</v>
      </c>
      <c r="T595" s="64" t="s">
        <v>927</v>
      </c>
      <c r="U595" s="64" t="s">
        <v>929</v>
      </c>
      <c r="V595" s="64" t="s">
        <v>930</v>
      </c>
      <c r="W595" s="64" t="s">
        <v>749</v>
      </c>
      <c r="X595" s="64" t="s">
        <v>132</v>
      </c>
    </row>
    <row r="596" spans="1:24">
      <c r="A596" s="64" t="s">
        <v>391</v>
      </c>
      <c r="B596" s="64" t="s">
        <v>392</v>
      </c>
      <c r="C596" s="64" t="s">
        <v>437</v>
      </c>
      <c r="D596" s="65">
        <v>71.25</v>
      </c>
      <c r="E596" s="64" t="s">
        <v>118</v>
      </c>
      <c r="F596" s="66">
        <v>202105</v>
      </c>
      <c r="G596" s="67">
        <v>44346</v>
      </c>
      <c r="H596" s="64" t="s">
        <v>125</v>
      </c>
      <c r="I596" s="66">
        <v>50000179</v>
      </c>
      <c r="J596" s="64" t="s">
        <v>0</v>
      </c>
      <c r="K596" s="64" t="s">
        <v>120</v>
      </c>
      <c r="L596" s="64" t="s">
        <v>121</v>
      </c>
      <c r="M596" s="64" t="s">
        <v>122</v>
      </c>
      <c r="N596" s="64" t="s">
        <v>84</v>
      </c>
      <c r="O596" s="64" t="s">
        <v>85</v>
      </c>
      <c r="P596" s="64" t="s">
        <v>120</v>
      </c>
      <c r="Q596" s="64" t="s">
        <v>926</v>
      </c>
      <c r="R596" s="64" t="s">
        <v>927</v>
      </c>
      <c r="S596" s="64" t="s">
        <v>928</v>
      </c>
      <c r="T596" s="64" t="s">
        <v>927</v>
      </c>
      <c r="U596" s="64" t="s">
        <v>929</v>
      </c>
      <c r="V596" s="64" t="s">
        <v>930</v>
      </c>
      <c r="W596" s="64" t="s">
        <v>749</v>
      </c>
      <c r="X596" s="64" t="s">
        <v>132</v>
      </c>
    </row>
    <row r="597" spans="1:24">
      <c r="A597" s="64" t="s">
        <v>391</v>
      </c>
      <c r="B597" s="64" t="s">
        <v>392</v>
      </c>
      <c r="C597" s="64" t="s">
        <v>438</v>
      </c>
      <c r="D597" s="65">
        <v>97.5</v>
      </c>
      <c r="E597" s="64" t="s">
        <v>118</v>
      </c>
      <c r="F597" s="66">
        <v>202105</v>
      </c>
      <c r="G597" s="67">
        <v>44346</v>
      </c>
      <c r="H597" s="64" t="s">
        <v>125</v>
      </c>
      <c r="I597" s="66">
        <v>50000179</v>
      </c>
      <c r="J597" s="64" t="s">
        <v>0</v>
      </c>
      <c r="K597" s="64" t="s">
        <v>120</v>
      </c>
      <c r="L597" s="64" t="s">
        <v>121</v>
      </c>
      <c r="M597" s="64" t="s">
        <v>122</v>
      </c>
      <c r="N597" s="64" t="s">
        <v>80</v>
      </c>
      <c r="O597" s="64" t="s">
        <v>81</v>
      </c>
      <c r="P597" s="64" t="s">
        <v>120</v>
      </c>
      <c r="Q597" s="64" t="s">
        <v>926</v>
      </c>
      <c r="R597" s="64" t="s">
        <v>927</v>
      </c>
      <c r="S597" s="64" t="s">
        <v>928</v>
      </c>
      <c r="T597" s="64" t="s">
        <v>927</v>
      </c>
      <c r="U597" s="64" t="s">
        <v>929</v>
      </c>
      <c r="V597" s="64" t="s">
        <v>930</v>
      </c>
      <c r="W597" s="64" t="s">
        <v>749</v>
      </c>
      <c r="X597" s="64" t="s">
        <v>132</v>
      </c>
    </row>
    <row r="598" spans="1:24">
      <c r="A598" s="64" t="s">
        <v>391</v>
      </c>
      <c r="B598" s="64" t="s">
        <v>392</v>
      </c>
      <c r="C598" s="64" t="s">
        <v>439</v>
      </c>
      <c r="D598" s="65">
        <v>893.36</v>
      </c>
      <c r="E598" s="64" t="s">
        <v>118</v>
      </c>
      <c r="F598" s="66">
        <v>202105</v>
      </c>
      <c r="G598" s="67">
        <v>44346</v>
      </c>
      <c r="H598" s="64" t="s">
        <v>125</v>
      </c>
      <c r="I598" s="66">
        <v>50000179</v>
      </c>
      <c r="J598" s="64" t="s">
        <v>0</v>
      </c>
      <c r="K598" s="64" t="s">
        <v>120</v>
      </c>
      <c r="L598" s="64" t="s">
        <v>121</v>
      </c>
      <c r="M598" s="64" t="s">
        <v>122</v>
      </c>
      <c r="N598" s="64" t="s">
        <v>78</v>
      </c>
      <c r="O598" s="64" t="s">
        <v>413</v>
      </c>
      <c r="P598" s="64" t="s">
        <v>120</v>
      </c>
      <c r="Q598" s="64" t="s">
        <v>934</v>
      </c>
      <c r="R598" s="64" t="s">
        <v>935</v>
      </c>
      <c r="S598" s="64" t="s">
        <v>936</v>
      </c>
      <c r="T598" s="64" t="s">
        <v>935</v>
      </c>
      <c r="U598" s="64" t="s">
        <v>929</v>
      </c>
      <c r="V598" s="64" t="s">
        <v>930</v>
      </c>
      <c r="W598" s="64" t="s">
        <v>749</v>
      </c>
      <c r="X598" s="64" t="s">
        <v>132</v>
      </c>
    </row>
    <row r="599" spans="1:24">
      <c r="A599" s="64" t="s">
        <v>391</v>
      </c>
      <c r="B599" s="64" t="s">
        <v>392</v>
      </c>
      <c r="C599" s="64" t="s">
        <v>440</v>
      </c>
      <c r="D599" s="65">
        <v>322.27999999999997</v>
      </c>
      <c r="E599" s="64" t="s">
        <v>118</v>
      </c>
      <c r="F599" s="66">
        <v>202105</v>
      </c>
      <c r="G599" s="67">
        <v>44346</v>
      </c>
      <c r="H599" s="64" t="s">
        <v>125</v>
      </c>
      <c r="I599" s="66">
        <v>50000179</v>
      </c>
      <c r="J599" s="64" t="s">
        <v>0</v>
      </c>
      <c r="K599" s="64" t="s">
        <v>120</v>
      </c>
      <c r="L599" s="64" t="s">
        <v>121</v>
      </c>
      <c r="M599" s="64" t="s">
        <v>122</v>
      </c>
      <c r="N599" s="64" t="s">
        <v>90</v>
      </c>
      <c r="O599" s="64" t="s">
        <v>409</v>
      </c>
      <c r="P599" s="64" t="s">
        <v>120</v>
      </c>
      <c r="Q599" s="64" t="s">
        <v>934</v>
      </c>
      <c r="R599" s="64" t="s">
        <v>935</v>
      </c>
      <c r="S599" s="64" t="s">
        <v>936</v>
      </c>
      <c r="T599" s="64" t="s">
        <v>935</v>
      </c>
      <c r="U599" s="64" t="s">
        <v>929</v>
      </c>
      <c r="V599" s="64" t="s">
        <v>930</v>
      </c>
      <c r="W599" s="64" t="s">
        <v>749</v>
      </c>
      <c r="X599" s="64" t="s">
        <v>132</v>
      </c>
    </row>
    <row r="600" spans="1:24">
      <c r="A600" s="64" t="s">
        <v>391</v>
      </c>
      <c r="B600" s="64" t="s">
        <v>392</v>
      </c>
      <c r="C600" s="64" t="s">
        <v>441</v>
      </c>
      <c r="D600" s="65">
        <v>430.24</v>
      </c>
      <c r="E600" s="64" t="s">
        <v>118</v>
      </c>
      <c r="F600" s="66">
        <v>202105</v>
      </c>
      <c r="G600" s="67">
        <v>44346</v>
      </c>
      <c r="H600" s="64" t="s">
        <v>125</v>
      </c>
      <c r="I600" s="66">
        <v>50000179</v>
      </c>
      <c r="J600" s="64" t="s">
        <v>0</v>
      </c>
      <c r="K600" s="64" t="s">
        <v>120</v>
      </c>
      <c r="L600" s="64" t="s">
        <v>121</v>
      </c>
      <c r="M600" s="64" t="s">
        <v>122</v>
      </c>
      <c r="N600" s="64" t="s">
        <v>76</v>
      </c>
      <c r="O600" s="64" t="s">
        <v>411</v>
      </c>
      <c r="P600" s="64" t="s">
        <v>120</v>
      </c>
      <c r="Q600" s="64" t="s">
        <v>937</v>
      </c>
      <c r="R600" s="64" t="s">
        <v>938</v>
      </c>
      <c r="S600" s="64" t="s">
        <v>939</v>
      </c>
      <c r="T600" s="64" t="s">
        <v>938</v>
      </c>
      <c r="U600" s="64" t="s">
        <v>929</v>
      </c>
      <c r="V600" s="64" t="s">
        <v>930</v>
      </c>
      <c r="W600" s="64" t="s">
        <v>749</v>
      </c>
      <c r="X600" s="64" t="s">
        <v>132</v>
      </c>
    </row>
    <row r="601" spans="1:24">
      <c r="A601" s="64" t="s">
        <v>391</v>
      </c>
      <c r="B601" s="64" t="s">
        <v>392</v>
      </c>
      <c r="C601" s="64" t="s">
        <v>442</v>
      </c>
      <c r="D601" s="65">
        <v>803.33</v>
      </c>
      <c r="E601" s="64" t="s">
        <v>118</v>
      </c>
      <c r="F601" s="66">
        <v>202105</v>
      </c>
      <c r="G601" s="67">
        <v>44346</v>
      </c>
      <c r="H601" s="64" t="s">
        <v>125</v>
      </c>
      <c r="I601" s="66">
        <v>50000179</v>
      </c>
      <c r="J601" s="64" t="s">
        <v>0</v>
      </c>
      <c r="K601" s="64" t="s">
        <v>120</v>
      </c>
      <c r="L601" s="64" t="s">
        <v>121</v>
      </c>
      <c r="M601" s="64" t="s">
        <v>122</v>
      </c>
      <c r="N601" s="64" t="s">
        <v>415</v>
      </c>
      <c r="O601" s="64" t="s">
        <v>416</v>
      </c>
      <c r="P601" s="64" t="s">
        <v>120</v>
      </c>
      <c r="Q601" s="64" t="s">
        <v>931</v>
      </c>
      <c r="R601" s="64" t="s">
        <v>932</v>
      </c>
      <c r="S601" s="64" t="s">
        <v>933</v>
      </c>
      <c r="T601" s="64" t="s">
        <v>932</v>
      </c>
      <c r="U601" s="64" t="s">
        <v>929</v>
      </c>
      <c r="V601" s="64" t="s">
        <v>930</v>
      </c>
      <c r="W601" s="64" t="s">
        <v>749</v>
      </c>
      <c r="X601" s="64" t="s">
        <v>132</v>
      </c>
    </row>
    <row r="602" spans="1:24">
      <c r="A602" s="64" t="s">
        <v>391</v>
      </c>
      <c r="B602" s="64" t="s">
        <v>392</v>
      </c>
      <c r="C602" s="64" t="s">
        <v>443</v>
      </c>
      <c r="D602" s="65">
        <f>1285.33-189.03</f>
        <v>1096.3</v>
      </c>
      <c r="E602" s="64" t="s">
        <v>118</v>
      </c>
      <c r="F602" s="66">
        <v>202105</v>
      </c>
      <c r="G602" s="67">
        <v>44346</v>
      </c>
      <c r="H602" s="64" t="s">
        <v>125</v>
      </c>
      <c r="I602" s="66">
        <v>50000179</v>
      </c>
      <c r="J602" s="64" t="s">
        <v>0</v>
      </c>
      <c r="K602" s="64" t="s">
        <v>120</v>
      </c>
      <c r="L602" s="64" t="s">
        <v>121</v>
      </c>
      <c r="M602" s="64" t="s">
        <v>122</v>
      </c>
      <c r="N602" s="64" t="s">
        <v>92</v>
      </c>
      <c r="O602" s="64" t="s">
        <v>93</v>
      </c>
      <c r="P602" s="64" t="s">
        <v>120</v>
      </c>
      <c r="Q602" s="64" t="s">
        <v>931</v>
      </c>
      <c r="R602" s="64" t="s">
        <v>932</v>
      </c>
      <c r="S602" s="64" t="s">
        <v>933</v>
      </c>
      <c r="T602" s="64" t="s">
        <v>932</v>
      </c>
      <c r="U602" s="64" t="s">
        <v>929</v>
      </c>
      <c r="V602" s="64" t="s">
        <v>930</v>
      </c>
      <c r="W602" s="64" t="s">
        <v>749</v>
      </c>
      <c r="X602" s="64" t="s">
        <v>132</v>
      </c>
    </row>
    <row r="603" spans="1:24">
      <c r="A603" s="64" t="s">
        <v>391</v>
      </c>
      <c r="B603" s="64" t="s">
        <v>392</v>
      </c>
      <c r="C603" s="64" t="s">
        <v>442</v>
      </c>
      <c r="D603" s="65">
        <v>2120.33</v>
      </c>
      <c r="E603" s="64" t="s">
        <v>118</v>
      </c>
      <c r="F603" s="66">
        <v>202105</v>
      </c>
      <c r="G603" s="67">
        <v>44346</v>
      </c>
      <c r="H603" s="64" t="s">
        <v>125</v>
      </c>
      <c r="I603" s="66">
        <v>50000179</v>
      </c>
      <c r="J603" s="64" t="s">
        <v>0</v>
      </c>
      <c r="K603" s="64" t="s">
        <v>120</v>
      </c>
      <c r="L603" s="64" t="s">
        <v>121</v>
      </c>
      <c r="M603" s="64" t="s">
        <v>122</v>
      </c>
      <c r="N603" s="64" t="s">
        <v>444</v>
      </c>
      <c r="O603" s="64" t="s">
        <v>445</v>
      </c>
      <c r="P603" s="64" t="s">
        <v>120</v>
      </c>
      <c r="Q603" s="64" t="s">
        <v>931</v>
      </c>
      <c r="R603" s="64" t="s">
        <v>932</v>
      </c>
      <c r="S603" s="64" t="s">
        <v>933</v>
      </c>
      <c r="T603" s="64" t="s">
        <v>932</v>
      </c>
      <c r="U603" s="64" t="s">
        <v>929</v>
      </c>
      <c r="V603" s="64" t="s">
        <v>930</v>
      </c>
      <c r="W603" s="64" t="s">
        <v>749</v>
      </c>
      <c r="X603" s="64" t="s">
        <v>132</v>
      </c>
    </row>
    <row r="604" spans="1:24">
      <c r="A604" s="64" t="s">
        <v>391</v>
      </c>
      <c r="B604" s="64" t="s">
        <v>392</v>
      </c>
      <c r="C604" s="64" t="s">
        <v>446</v>
      </c>
      <c r="D604" s="65">
        <v>75.3</v>
      </c>
      <c r="E604" s="64" t="s">
        <v>118</v>
      </c>
      <c r="F604" s="66">
        <v>202105</v>
      </c>
      <c r="G604" s="67">
        <v>44347</v>
      </c>
      <c r="H604" s="64" t="s">
        <v>119</v>
      </c>
      <c r="I604" s="66">
        <v>11000985</v>
      </c>
      <c r="J604" s="64" t="s">
        <v>0</v>
      </c>
      <c r="K604" s="64" t="s">
        <v>120</v>
      </c>
      <c r="L604" s="64" t="s">
        <v>121</v>
      </c>
      <c r="M604" s="64" t="s">
        <v>122</v>
      </c>
      <c r="N604" s="64" t="s">
        <v>142</v>
      </c>
      <c r="O604" s="64" t="s">
        <v>143</v>
      </c>
      <c r="P604" s="64" t="s">
        <v>120</v>
      </c>
      <c r="Q604" s="64" t="s">
        <v>750</v>
      </c>
      <c r="R604" s="64" t="s">
        <v>144</v>
      </c>
      <c r="S604" s="64" t="s">
        <v>751</v>
      </c>
      <c r="T604" s="64" t="s">
        <v>144</v>
      </c>
      <c r="U604" s="64" t="s">
        <v>752</v>
      </c>
      <c r="V604" s="64" t="s">
        <v>753</v>
      </c>
      <c r="W604" s="64" t="s">
        <v>749</v>
      </c>
      <c r="X604" s="64" t="s">
        <v>132</v>
      </c>
    </row>
    <row r="605" spans="1:24">
      <c r="A605" s="64" t="s">
        <v>391</v>
      </c>
      <c r="B605" s="64" t="s">
        <v>392</v>
      </c>
      <c r="C605" s="64" t="s">
        <v>447</v>
      </c>
      <c r="D605" s="65">
        <v>251.24</v>
      </c>
      <c r="E605" s="64" t="s">
        <v>118</v>
      </c>
      <c r="F605" s="66">
        <v>202105</v>
      </c>
      <c r="G605" s="67">
        <v>44347</v>
      </c>
      <c r="H605" s="64" t="s">
        <v>119</v>
      </c>
      <c r="I605" s="66">
        <v>11000985</v>
      </c>
      <c r="J605" s="64" t="s">
        <v>0</v>
      </c>
      <c r="K605" s="64" t="s">
        <v>120</v>
      </c>
      <c r="L605" s="64" t="s">
        <v>121</v>
      </c>
      <c r="M605" s="64" t="s">
        <v>122</v>
      </c>
      <c r="N605" s="64" t="s">
        <v>245</v>
      </c>
      <c r="O605" s="64" t="s">
        <v>246</v>
      </c>
      <c r="P605" s="64" t="s">
        <v>120</v>
      </c>
      <c r="Q605" s="64" t="s">
        <v>778</v>
      </c>
      <c r="R605" s="64" t="s">
        <v>247</v>
      </c>
      <c r="S605" s="64" t="s">
        <v>779</v>
      </c>
      <c r="T605" s="64" t="s">
        <v>247</v>
      </c>
      <c r="U605" s="64" t="s">
        <v>752</v>
      </c>
      <c r="V605" s="64" t="s">
        <v>753</v>
      </c>
      <c r="W605" s="64" t="s">
        <v>749</v>
      </c>
      <c r="X605" s="64" t="s">
        <v>132</v>
      </c>
    </row>
    <row r="606" spans="1:24">
      <c r="A606" s="64" t="s">
        <v>391</v>
      </c>
      <c r="B606" s="64" t="s">
        <v>392</v>
      </c>
      <c r="C606" s="64" t="s">
        <v>448</v>
      </c>
      <c r="D606" s="65">
        <v>486.56</v>
      </c>
      <c r="E606" s="64" t="s">
        <v>118</v>
      </c>
      <c r="F606" s="66">
        <v>202106</v>
      </c>
      <c r="G606" s="67">
        <v>44375</v>
      </c>
      <c r="H606" s="64" t="s">
        <v>119</v>
      </c>
      <c r="I606" s="66">
        <v>11000968</v>
      </c>
      <c r="J606" s="64" t="s">
        <v>0</v>
      </c>
      <c r="K606" s="64" t="s">
        <v>120</v>
      </c>
      <c r="L606" s="64" t="s">
        <v>121</v>
      </c>
      <c r="M606" s="64" t="s">
        <v>122</v>
      </c>
      <c r="N606" s="64" t="s">
        <v>418</v>
      </c>
      <c r="O606" s="64" t="s">
        <v>419</v>
      </c>
      <c r="P606" s="64" t="s">
        <v>120</v>
      </c>
      <c r="Q606" s="64" t="s">
        <v>797</v>
      </c>
      <c r="R606" s="64" t="s">
        <v>420</v>
      </c>
      <c r="S606" s="64" t="s">
        <v>798</v>
      </c>
      <c r="T606" s="64" t="s">
        <v>420</v>
      </c>
      <c r="U606" s="64" t="s">
        <v>783</v>
      </c>
      <c r="V606" s="64" t="s">
        <v>784</v>
      </c>
      <c r="W606" s="64" t="s">
        <v>749</v>
      </c>
      <c r="X606" s="64" t="s">
        <v>132</v>
      </c>
    </row>
    <row r="607" spans="1:24">
      <c r="A607" s="64" t="s">
        <v>391</v>
      </c>
      <c r="B607" s="64" t="s">
        <v>392</v>
      </c>
      <c r="C607" s="64" t="s">
        <v>449</v>
      </c>
      <c r="D607" s="65">
        <v>39.39</v>
      </c>
      <c r="E607" s="64" t="s">
        <v>118</v>
      </c>
      <c r="F607" s="66">
        <v>202106</v>
      </c>
      <c r="G607" s="67">
        <v>44376</v>
      </c>
      <c r="H607" s="64" t="s">
        <v>125</v>
      </c>
      <c r="I607" s="66">
        <v>50000180</v>
      </c>
      <c r="J607" s="64" t="s">
        <v>0</v>
      </c>
      <c r="K607" s="64" t="s">
        <v>120</v>
      </c>
      <c r="L607" s="64" t="s">
        <v>121</v>
      </c>
      <c r="M607" s="64" t="s">
        <v>122</v>
      </c>
      <c r="N607" s="64" t="s">
        <v>88</v>
      </c>
      <c r="O607" s="64" t="s">
        <v>401</v>
      </c>
      <c r="P607" s="64" t="s">
        <v>120</v>
      </c>
      <c r="Q607" s="64" t="s">
        <v>926</v>
      </c>
      <c r="R607" s="64" t="s">
        <v>927</v>
      </c>
      <c r="S607" s="64" t="s">
        <v>928</v>
      </c>
      <c r="T607" s="64" t="s">
        <v>927</v>
      </c>
      <c r="U607" s="64" t="s">
        <v>929</v>
      </c>
      <c r="V607" s="64" t="s">
        <v>930</v>
      </c>
      <c r="W607" s="64" t="s">
        <v>749</v>
      </c>
      <c r="X607" s="64" t="s">
        <v>132</v>
      </c>
    </row>
    <row r="608" spans="1:24">
      <c r="A608" s="64" t="s">
        <v>391</v>
      </c>
      <c r="B608" s="64" t="s">
        <v>392</v>
      </c>
      <c r="C608" s="64" t="s">
        <v>450</v>
      </c>
      <c r="D608" s="65">
        <v>52.64</v>
      </c>
      <c r="E608" s="64" t="s">
        <v>118</v>
      </c>
      <c r="F608" s="66">
        <v>202106</v>
      </c>
      <c r="G608" s="67">
        <v>44376</v>
      </c>
      <c r="H608" s="64" t="s">
        <v>125</v>
      </c>
      <c r="I608" s="66">
        <v>50000180</v>
      </c>
      <c r="J608" s="64" t="s">
        <v>0</v>
      </c>
      <c r="K608" s="64" t="s">
        <v>120</v>
      </c>
      <c r="L608" s="64" t="s">
        <v>121</v>
      </c>
      <c r="M608" s="64" t="s">
        <v>122</v>
      </c>
      <c r="N608" s="64" t="s">
        <v>403</v>
      </c>
      <c r="O608" s="64" t="s">
        <v>96</v>
      </c>
      <c r="P608" s="64" t="s">
        <v>120</v>
      </c>
      <c r="Q608" s="64" t="s">
        <v>931</v>
      </c>
      <c r="R608" s="64" t="s">
        <v>932</v>
      </c>
      <c r="S608" s="64" t="s">
        <v>933</v>
      </c>
      <c r="T608" s="64" t="s">
        <v>932</v>
      </c>
      <c r="U608" s="64" t="s">
        <v>929</v>
      </c>
      <c r="V608" s="64" t="s">
        <v>930</v>
      </c>
      <c r="W608" s="64" t="s">
        <v>749</v>
      </c>
      <c r="X608" s="64" t="s">
        <v>132</v>
      </c>
    </row>
    <row r="609" spans="1:24">
      <c r="A609" s="64" t="s">
        <v>391</v>
      </c>
      <c r="B609" s="64" t="s">
        <v>392</v>
      </c>
      <c r="C609" s="64" t="s">
        <v>451</v>
      </c>
      <c r="D609" s="65">
        <v>68.98</v>
      </c>
      <c r="E609" s="64" t="s">
        <v>118</v>
      </c>
      <c r="F609" s="66">
        <v>202106</v>
      </c>
      <c r="G609" s="67">
        <v>44376</v>
      </c>
      <c r="H609" s="64" t="s">
        <v>125</v>
      </c>
      <c r="I609" s="66">
        <v>50000180</v>
      </c>
      <c r="J609" s="64" t="s">
        <v>0</v>
      </c>
      <c r="K609" s="64" t="s">
        <v>120</v>
      </c>
      <c r="L609" s="64" t="s">
        <v>121</v>
      </c>
      <c r="M609" s="64" t="s">
        <v>122</v>
      </c>
      <c r="N609" s="64" t="s">
        <v>86</v>
      </c>
      <c r="O609" s="64" t="s">
        <v>87</v>
      </c>
      <c r="P609" s="64" t="s">
        <v>120</v>
      </c>
      <c r="Q609" s="64" t="s">
        <v>926</v>
      </c>
      <c r="R609" s="64" t="s">
        <v>927</v>
      </c>
      <c r="S609" s="64" t="s">
        <v>928</v>
      </c>
      <c r="T609" s="64" t="s">
        <v>927</v>
      </c>
      <c r="U609" s="64" t="s">
        <v>929</v>
      </c>
      <c r="V609" s="64" t="s">
        <v>930</v>
      </c>
      <c r="W609" s="64" t="s">
        <v>749</v>
      </c>
      <c r="X609" s="64" t="s">
        <v>132</v>
      </c>
    </row>
    <row r="610" spans="1:24">
      <c r="A610" s="64" t="s">
        <v>391</v>
      </c>
      <c r="B610" s="64" t="s">
        <v>392</v>
      </c>
      <c r="C610" s="64" t="s">
        <v>452</v>
      </c>
      <c r="D610" s="65">
        <v>71.25</v>
      </c>
      <c r="E610" s="64" t="s">
        <v>118</v>
      </c>
      <c r="F610" s="66">
        <v>202106</v>
      </c>
      <c r="G610" s="67">
        <v>44376</v>
      </c>
      <c r="H610" s="64" t="s">
        <v>125</v>
      </c>
      <c r="I610" s="66">
        <v>50000180</v>
      </c>
      <c r="J610" s="64" t="s">
        <v>0</v>
      </c>
      <c r="K610" s="64" t="s">
        <v>120</v>
      </c>
      <c r="L610" s="64" t="s">
        <v>121</v>
      </c>
      <c r="M610" s="64" t="s">
        <v>122</v>
      </c>
      <c r="N610" s="64" t="s">
        <v>84</v>
      </c>
      <c r="O610" s="64" t="s">
        <v>85</v>
      </c>
      <c r="P610" s="64" t="s">
        <v>120</v>
      </c>
      <c r="Q610" s="64" t="s">
        <v>926</v>
      </c>
      <c r="R610" s="64" t="s">
        <v>927</v>
      </c>
      <c r="S610" s="64" t="s">
        <v>928</v>
      </c>
      <c r="T610" s="64" t="s">
        <v>927</v>
      </c>
      <c r="U610" s="64" t="s">
        <v>929</v>
      </c>
      <c r="V610" s="64" t="s">
        <v>930</v>
      </c>
      <c r="W610" s="64" t="s">
        <v>749</v>
      </c>
      <c r="X610" s="64" t="s">
        <v>132</v>
      </c>
    </row>
    <row r="611" spans="1:24">
      <c r="A611" s="64" t="s">
        <v>391</v>
      </c>
      <c r="B611" s="64" t="s">
        <v>392</v>
      </c>
      <c r="C611" s="64" t="s">
        <v>453</v>
      </c>
      <c r="D611" s="65">
        <v>97.5</v>
      </c>
      <c r="E611" s="64" t="s">
        <v>118</v>
      </c>
      <c r="F611" s="66">
        <v>202106</v>
      </c>
      <c r="G611" s="67">
        <v>44376</v>
      </c>
      <c r="H611" s="64" t="s">
        <v>125</v>
      </c>
      <c r="I611" s="66">
        <v>50000180</v>
      </c>
      <c r="J611" s="64" t="s">
        <v>0</v>
      </c>
      <c r="K611" s="64" t="s">
        <v>120</v>
      </c>
      <c r="L611" s="64" t="s">
        <v>121</v>
      </c>
      <c r="M611" s="64" t="s">
        <v>122</v>
      </c>
      <c r="N611" s="64" t="s">
        <v>80</v>
      </c>
      <c r="O611" s="64" t="s">
        <v>81</v>
      </c>
      <c r="P611" s="64" t="s">
        <v>120</v>
      </c>
      <c r="Q611" s="64" t="s">
        <v>926</v>
      </c>
      <c r="R611" s="64" t="s">
        <v>927</v>
      </c>
      <c r="S611" s="64" t="s">
        <v>928</v>
      </c>
      <c r="T611" s="64" t="s">
        <v>927</v>
      </c>
      <c r="U611" s="64" t="s">
        <v>929</v>
      </c>
      <c r="V611" s="64" t="s">
        <v>930</v>
      </c>
      <c r="W611" s="64" t="s">
        <v>749</v>
      </c>
      <c r="X611" s="64" t="s">
        <v>132</v>
      </c>
    </row>
    <row r="612" spans="1:24">
      <c r="A612" s="64" t="s">
        <v>391</v>
      </c>
      <c r="B612" s="64" t="s">
        <v>392</v>
      </c>
      <c r="C612" s="64" t="s">
        <v>454</v>
      </c>
      <c r="D612" s="65">
        <v>117.61</v>
      </c>
      <c r="E612" s="64" t="s">
        <v>118</v>
      </c>
      <c r="F612" s="66">
        <v>202106</v>
      </c>
      <c r="G612" s="67">
        <v>44376</v>
      </c>
      <c r="H612" s="64" t="s">
        <v>125</v>
      </c>
      <c r="I612" s="66">
        <v>50000180</v>
      </c>
      <c r="J612" s="64" t="s">
        <v>0</v>
      </c>
      <c r="K612" s="64" t="s">
        <v>120</v>
      </c>
      <c r="L612" s="64" t="s">
        <v>121</v>
      </c>
      <c r="M612" s="64" t="s">
        <v>122</v>
      </c>
      <c r="N612" s="64" t="s">
        <v>78</v>
      </c>
      <c r="O612" s="64" t="s">
        <v>413</v>
      </c>
      <c r="P612" s="64" t="s">
        <v>120</v>
      </c>
      <c r="Q612" s="64" t="s">
        <v>934</v>
      </c>
      <c r="R612" s="64" t="s">
        <v>935</v>
      </c>
      <c r="S612" s="64" t="s">
        <v>936</v>
      </c>
      <c r="T612" s="64" t="s">
        <v>935</v>
      </c>
      <c r="U612" s="64" t="s">
        <v>929</v>
      </c>
      <c r="V612" s="64" t="s">
        <v>930</v>
      </c>
      <c r="W612" s="64" t="s">
        <v>749</v>
      </c>
      <c r="X612" s="64" t="s">
        <v>132</v>
      </c>
    </row>
    <row r="613" spans="1:24">
      <c r="A613" s="64" t="s">
        <v>391</v>
      </c>
      <c r="B613" s="64" t="s">
        <v>392</v>
      </c>
      <c r="C613" s="64" t="s">
        <v>455</v>
      </c>
      <c r="D613" s="65">
        <v>256.06</v>
      </c>
      <c r="E613" s="64" t="s">
        <v>118</v>
      </c>
      <c r="F613" s="66">
        <v>202106</v>
      </c>
      <c r="G613" s="67">
        <v>44376</v>
      </c>
      <c r="H613" s="64" t="s">
        <v>125</v>
      </c>
      <c r="I613" s="66">
        <v>50000180</v>
      </c>
      <c r="J613" s="64" t="s">
        <v>0</v>
      </c>
      <c r="K613" s="64" t="s">
        <v>120</v>
      </c>
      <c r="L613" s="64" t="s">
        <v>121</v>
      </c>
      <c r="M613" s="64" t="s">
        <v>122</v>
      </c>
      <c r="N613" s="64" t="s">
        <v>92</v>
      </c>
      <c r="O613" s="64" t="s">
        <v>93</v>
      </c>
      <c r="P613" s="64" t="s">
        <v>120</v>
      </c>
      <c r="Q613" s="64" t="s">
        <v>931</v>
      </c>
      <c r="R613" s="64" t="s">
        <v>932</v>
      </c>
      <c r="S613" s="64" t="s">
        <v>933</v>
      </c>
      <c r="T613" s="64" t="s">
        <v>932</v>
      </c>
      <c r="U613" s="64" t="s">
        <v>929</v>
      </c>
      <c r="V613" s="64" t="s">
        <v>930</v>
      </c>
      <c r="W613" s="64" t="s">
        <v>749</v>
      </c>
      <c r="X613" s="64" t="s">
        <v>132</v>
      </c>
    </row>
    <row r="614" spans="1:24">
      <c r="A614" s="64" t="s">
        <v>391</v>
      </c>
      <c r="B614" s="64" t="s">
        <v>392</v>
      </c>
      <c r="C614" s="64" t="s">
        <v>456</v>
      </c>
      <c r="D614" s="65">
        <v>257.67</v>
      </c>
      <c r="E614" s="64" t="s">
        <v>118</v>
      </c>
      <c r="F614" s="66">
        <v>202106</v>
      </c>
      <c r="G614" s="67">
        <v>44376</v>
      </c>
      <c r="H614" s="64" t="s">
        <v>125</v>
      </c>
      <c r="I614" s="66">
        <v>50000180</v>
      </c>
      <c r="J614" s="64" t="s">
        <v>0</v>
      </c>
      <c r="K614" s="64" t="s">
        <v>120</v>
      </c>
      <c r="L614" s="64" t="s">
        <v>121</v>
      </c>
      <c r="M614" s="64" t="s">
        <v>122</v>
      </c>
      <c r="N614" s="64" t="s">
        <v>90</v>
      </c>
      <c r="O614" s="64" t="s">
        <v>409</v>
      </c>
      <c r="P614" s="64" t="s">
        <v>120</v>
      </c>
      <c r="Q614" s="64" t="s">
        <v>934</v>
      </c>
      <c r="R614" s="64" t="s">
        <v>935</v>
      </c>
      <c r="S614" s="64" t="s">
        <v>936</v>
      </c>
      <c r="T614" s="64" t="s">
        <v>935</v>
      </c>
      <c r="U614" s="64" t="s">
        <v>929</v>
      </c>
      <c r="V614" s="64" t="s">
        <v>930</v>
      </c>
      <c r="W614" s="64" t="s">
        <v>749</v>
      </c>
      <c r="X614" s="64" t="s">
        <v>132</v>
      </c>
    </row>
    <row r="615" spans="1:24">
      <c r="A615" s="64" t="s">
        <v>391</v>
      </c>
      <c r="B615" s="64" t="s">
        <v>392</v>
      </c>
      <c r="C615" s="64" t="s">
        <v>457</v>
      </c>
      <c r="D615" s="65">
        <v>262.85000000000002</v>
      </c>
      <c r="E615" s="64" t="s">
        <v>118</v>
      </c>
      <c r="F615" s="66">
        <v>202106</v>
      </c>
      <c r="G615" s="67">
        <v>44376</v>
      </c>
      <c r="H615" s="64" t="s">
        <v>125</v>
      </c>
      <c r="I615" s="66">
        <v>50000180</v>
      </c>
      <c r="J615" s="64" t="s">
        <v>0</v>
      </c>
      <c r="K615" s="64" t="s">
        <v>120</v>
      </c>
      <c r="L615" s="64" t="s">
        <v>121</v>
      </c>
      <c r="M615" s="64" t="s">
        <v>122</v>
      </c>
      <c r="N615" s="64" t="s">
        <v>78</v>
      </c>
      <c r="O615" s="64" t="s">
        <v>413</v>
      </c>
      <c r="P615" s="64" t="s">
        <v>120</v>
      </c>
      <c r="Q615" s="64" t="s">
        <v>934</v>
      </c>
      <c r="R615" s="64" t="s">
        <v>935</v>
      </c>
      <c r="S615" s="64" t="s">
        <v>936</v>
      </c>
      <c r="T615" s="64" t="s">
        <v>935</v>
      </c>
      <c r="U615" s="64" t="s">
        <v>929</v>
      </c>
      <c r="V615" s="64" t="s">
        <v>930</v>
      </c>
      <c r="W615" s="64" t="s">
        <v>749</v>
      </c>
      <c r="X615" s="64" t="s">
        <v>132</v>
      </c>
    </row>
    <row r="616" spans="1:24">
      <c r="A616" s="64" t="s">
        <v>391</v>
      </c>
      <c r="B616" s="64" t="s">
        <v>392</v>
      </c>
      <c r="C616" s="64" t="s">
        <v>458</v>
      </c>
      <c r="D616" s="65">
        <v>429.64</v>
      </c>
      <c r="E616" s="64" t="s">
        <v>118</v>
      </c>
      <c r="F616" s="66">
        <v>202106</v>
      </c>
      <c r="G616" s="67">
        <v>44376</v>
      </c>
      <c r="H616" s="64" t="s">
        <v>125</v>
      </c>
      <c r="I616" s="66">
        <v>50000180</v>
      </c>
      <c r="J616" s="64" t="s">
        <v>0</v>
      </c>
      <c r="K616" s="64" t="s">
        <v>120</v>
      </c>
      <c r="L616" s="64" t="s">
        <v>121</v>
      </c>
      <c r="M616" s="64" t="s">
        <v>122</v>
      </c>
      <c r="N616" s="64" t="s">
        <v>76</v>
      </c>
      <c r="O616" s="64" t="s">
        <v>411</v>
      </c>
      <c r="P616" s="64" t="s">
        <v>120</v>
      </c>
      <c r="Q616" s="64" t="s">
        <v>937</v>
      </c>
      <c r="R616" s="64" t="s">
        <v>938</v>
      </c>
      <c r="S616" s="64" t="s">
        <v>939</v>
      </c>
      <c r="T616" s="64" t="s">
        <v>938</v>
      </c>
      <c r="U616" s="64" t="s">
        <v>929</v>
      </c>
      <c r="V616" s="64" t="s">
        <v>930</v>
      </c>
      <c r="W616" s="64" t="s">
        <v>749</v>
      </c>
      <c r="X616" s="64" t="s">
        <v>132</v>
      </c>
    </row>
    <row r="617" spans="1:24">
      <c r="A617" s="64" t="s">
        <v>391</v>
      </c>
      <c r="B617" s="64" t="s">
        <v>392</v>
      </c>
      <c r="C617" s="64" t="s">
        <v>459</v>
      </c>
      <c r="D617" s="65">
        <v>803.33</v>
      </c>
      <c r="E617" s="64" t="s">
        <v>118</v>
      </c>
      <c r="F617" s="66">
        <v>202106</v>
      </c>
      <c r="G617" s="67">
        <v>44376</v>
      </c>
      <c r="H617" s="64" t="s">
        <v>125</v>
      </c>
      <c r="I617" s="66">
        <v>50000180</v>
      </c>
      <c r="J617" s="64" t="s">
        <v>0</v>
      </c>
      <c r="K617" s="64" t="s">
        <v>120</v>
      </c>
      <c r="L617" s="64" t="s">
        <v>121</v>
      </c>
      <c r="M617" s="64" t="s">
        <v>122</v>
      </c>
      <c r="N617" s="64" t="s">
        <v>415</v>
      </c>
      <c r="O617" s="64" t="s">
        <v>416</v>
      </c>
      <c r="P617" s="64" t="s">
        <v>120</v>
      </c>
      <c r="Q617" s="64" t="s">
        <v>931</v>
      </c>
      <c r="R617" s="64" t="s">
        <v>932</v>
      </c>
      <c r="S617" s="64" t="s">
        <v>933</v>
      </c>
      <c r="T617" s="64" t="s">
        <v>932</v>
      </c>
      <c r="U617" s="64" t="s">
        <v>929</v>
      </c>
      <c r="V617" s="64" t="s">
        <v>930</v>
      </c>
      <c r="W617" s="64" t="s">
        <v>749</v>
      </c>
      <c r="X617" s="64" t="s">
        <v>132</v>
      </c>
    </row>
    <row r="618" spans="1:24">
      <c r="A618" s="64" t="s">
        <v>391</v>
      </c>
      <c r="B618" s="64" t="s">
        <v>392</v>
      </c>
      <c r="C618" s="64" t="s">
        <v>460</v>
      </c>
      <c r="D618" s="65">
        <v>2120.33</v>
      </c>
      <c r="E618" s="64" t="s">
        <v>118</v>
      </c>
      <c r="F618" s="66">
        <v>202106</v>
      </c>
      <c r="G618" s="67">
        <v>44376</v>
      </c>
      <c r="H618" s="64" t="s">
        <v>125</v>
      </c>
      <c r="I618" s="66">
        <v>50000180</v>
      </c>
      <c r="J618" s="64" t="s">
        <v>0</v>
      </c>
      <c r="K618" s="64" t="s">
        <v>120</v>
      </c>
      <c r="L618" s="64" t="s">
        <v>121</v>
      </c>
      <c r="M618" s="64" t="s">
        <v>122</v>
      </c>
      <c r="N618" s="64" t="s">
        <v>444</v>
      </c>
      <c r="O618" s="64" t="s">
        <v>445</v>
      </c>
      <c r="P618" s="64" t="s">
        <v>120</v>
      </c>
      <c r="Q618" s="64" t="s">
        <v>931</v>
      </c>
      <c r="R618" s="64" t="s">
        <v>932</v>
      </c>
      <c r="S618" s="64" t="s">
        <v>933</v>
      </c>
      <c r="T618" s="64" t="s">
        <v>932</v>
      </c>
      <c r="U618" s="64" t="s">
        <v>929</v>
      </c>
      <c r="V618" s="64" t="s">
        <v>930</v>
      </c>
      <c r="W618" s="64" t="s">
        <v>749</v>
      </c>
      <c r="X618" s="64" t="s">
        <v>132</v>
      </c>
    </row>
    <row r="619" spans="1:24">
      <c r="A619" s="64" t="s">
        <v>391</v>
      </c>
      <c r="B619" s="64" t="s">
        <v>392</v>
      </c>
      <c r="C619" s="64" t="s">
        <v>461</v>
      </c>
      <c r="D619" s="65">
        <v>85.23</v>
      </c>
      <c r="E619" s="64" t="s">
        <v>118</v>
      </c>
      <c r="F619" s="66">
        <v>202106</v>
      </c>
      <c r="G619" s="67">
        <v>44377</v>
      </c>
      <c r="H619" s="64" t="s">
        <v>119</v>
      </c>
      <c r="I619" s="66">
        <v>11000986</v>
      </c>
      <c r="J619" s="64" t="s">
        <v>0</v>
      </c>
      <c r="K619" s="64" t="s">
        <v>120</v>
      </c>
      <c r="L619" s="64" t="s">
        <v>121</v>
      </c>
      <c r="M619" s="64" t="s">
        <v>122</v>
      </c>
      <c r="N619" s="64" t="s">
        <v>142</v>
      </c>
      <c r="O619" s="64" t="s">
        <v>143</v>
      </c>
      <c r="P619" s="64" t="s">
        <v>120</v>
      </c>
      <c r="Q619" s="64" t="s">
        <v>750</v>
      </c>
      <c r="R619" s="64" t="s">
        <v>144</v>
      </c>
      <c r="S619" s="64" t="s">
        <v>751</v>
      </c>
      <c r="T619" s="64" t="s">
        <v>144</v>
      </c>
      <c r="U619" s="64" t="s">
        <v>752</v>
      </c>
      <c r="V619" s="64" t="s">
        <v>753</v>
      </c>
      <c r="W619" s="64" t="s">
        <v>749</v>
      </c>
      <c r="X619" s="64" t="s">
        <v>132</v>
      </c>
    </row>
    <row r="620" spans="1:24">
      <c r="A620" s="64" t="s">
        <v>391</v>
      </c>
      <c r="B620" s="64" t="s">
        <v>392</v>
      </c>
      <c r="C620" s="64" t="s">
        <v>462</v>
      </c>
      <c r="D620" s="65">
        <v>1113.19</v>
      </c>
      <c r="E620" s="64" t="s">
        <v>118</v>
      </c>
      <c r="F620" s="66">
        <v>202106</v>
      </c>
      <c r="G620" s="67">
        <v>44377</v>
      </c>
      <c r="H620" s="64" t="s">
        <v>119</v>
      </c>
      <c r="I620" s="66">
        <v>11000986</v>
      </c>
      <c r="J620" s="64" t="s">
        <v>0</v>
      </c>
      <c r="K620" s="64" t="s">
        <v>120</v>
      </c>
      <c r="L620" s="64" t="s">
        <v>121</v>
      </c>
      <c r="M620" s="64" t="s">
        <v>122</v>
      </c>
      <c r="N620" s="64" t="s">
        <v>245</v>
      </c>
      <c r="O620" s="64" t="s">
        <v>246</v>
      </c>
      <c r="P620" s="64" t="s">
        <v>120</v>
      </c>
      <c r="Q620" s="64" t="s">
        <v>778</v>
      </c>
      <c r="R620" s="64" t="s">
        <v>247</v>
      </c>
      <c r="S620" s="64" t="s">
        <v>779</v>
      </c>
      <c r="T620" s="64" t="s">
        <v>247</v>
      </c>
      <c r="U620" s="64" t="s">
        <v>752</v>
      </c>
      <c r="V620" s="64" t="s">
        <v>753</v>
      </c>
      <c r="W620" s="64" t="s">
        <v>749</v>
      </c>
      <c r="X620" s="64" t="s">
        <v>132</v>
      </c>
    </row>
    <row r="621" spans="1:24">
      <c r="A621" s="64" t="s">
        <v>391</v>
      </c>
      <c r="B621" s="64" t="s">
        <v>392</v>
      </c>
      <c r="C621" s="64" t="s">
        <v>463</v>
      </c>
      <c r="D621" s="65">
        <v>39.39</v>
      </c>
      <c r="E621" s="64" t="s">
        <v>118</v>
      </c>
      <c r="F621" s="66">
        <v>202107</v>
      </c>
      <c r="G621" s="67">
        <v>44406</v>
      </c>
      <c r="H621" s="64" t="s">
        <v>125</v>
      </c>
      <c r="I621" s="66">
        <v>50000192</v>
      </c>
      <c r="J621" s="64" t="s">
        <v>0</v>
      </c>
      <c r="K621" s="64" t="s">
        <v>120</v>
      </c>
      <c r="L621" s="64" t="s">
        <v>121</v>
      </c>
      <c r="M621" s="64" t="s">
        <v>122</v>
      </c>
      <c r="N621" s="64" t="s">
        <v>88</v>
      </c>
      <c r="O621" s="64" t="s">
        <v>401</v>
      </c>
      <c r="P621" s="64" t="s">
        <v>120</v>
      </c>
      <c r="Q621" s="64" t="s">
        <v>926</v>
      </c>
      <c r="R621" s="64" t="s">
        <v>927</v>
      </c>
      <c r="S621" s="64" t="s">
        <v>928</v>
      </c>
      <c r="T621" s="64" t="s">
        <v>927</v>
      </c>
      <c r="U621" s="64" t="s">
        <v>929</v>
      </c>
      <c r="V621" s="64" t="s">
        <v>930</v>
      </c>
      <c r="W621" s="64" t="s">
        <v>749</v>
      </c>
      <c r="X621" s="64" t="s">
        <v>132</v>
      </c>
    </row>
    <row r="622" spans="1:24">
      <c r="A622" s="64" t="s">
        <v>391</v>
      </c>
      <c r="B622" s="64" t="s">
        <v>392</v>
      </c>
      <c r="C622" s="64" t="s">
        <v>464</v>
      </c>
      <c r="D622" s="65">
        <v>68.97</v>
      </c>
      <c r="E622" s="64" t="s">
        <v>118</v>
      </c>
      <c r="F622" s="66">
        <v>202107</v>
      </c>
      <c r="G622" s="67">
        <v>44406</v>
      </c>
      <c r="H622" s="64" t="s">
        <v>125</v>
      </c>
      <c r="I622" s="66">
        <v>50000192</v>
      </c>
      <c r="J622" s="64" t="s">
        <v>0</v>
      </c>
      <c r="K622" s="64" t="s">
        <v>120</v>
      </c>
      <c r="L622" s="64" t="s">
        <v>121</v>
      </c>
      <c r="M622" s="64" t="s">
        <v>122</v>
      </c>
      <c r="N622" s="64" t="s">
        <v>86</v>
      </c>
      <c r="O622" s="64" t="s">
        <v>87</v>
      </c>
      <c r="P622" s="64" t="s">
        <v>120</v>
      </c>
      <c r="Q622" s="64" t="s">
        <v>926</v>
      </c>
      <c r="R622" s="64" t="s">
        <v>927</v>
      </c>
      <c r="S622" s="64" t="s">
        <v>928</v>
      </c>
      <c r="T622" s="64" t="s">
        <v>927</v>
      </c>
      <c r="U622" s="64" t="s">
        <v>929</v>
      </c>
      <c r="V622" s="64" t="s">
        <v>930</v>
      </c>
      <c r="W622" s="64" t="s">
        <v>749</v>
      </c>
      <c r="X622" s="64" t="s">
        <v>132</v>
      </c>
    </row>
    <row r="623" spans="1:24">
      <c r="A623" s="64" t="s">
        <v>391</v>
      </c>
      <c r="B623" s="64" t="s">
        <v>392</v>
      </c>
      <c r="C623" s="64" t="s">
        <v>465</v>
      </c>
      <c r="D623" s="65">
        <v>73.52</v>
      </c>
      <c r="E623" s="64" t="s">
        <v>118</v>
      </c>
      <c r="F623" s="66">
        <v>202107</v>
      </c>
      <c r="G623" s="67">
        <v>44406</v>
      </c>
      <c r="H623" s="64" t="s">
        <v>125</v>
      </c>
      <c r="I623" s="66">
        <v>50000192</v>
      </c>
      <c r="J623" s="64" t="s">
        <v>0</v>
      </c>
      <c r="K623" s="64" t="s">
        <v>120</v>
      </c>
      <c r="L623" s="64" t="s">
        <v>121</v>
      </c>
      <c r="M623" s="64" t="s">
        <v>122</v>
      </c>
      <c r="N623" s="64" t="s">
        <v>84</v>
      </c>
      <c r="O623" s="64" t="s">
        <v>85</v>
      </c>
      <c r="P623" s="64" t="s">
        <v>120</v>
      </c>
      <c r="Q623" s="64" t="s">
        <v>926</v>
      </c>
      <c r="R623" s="64" t="s">
        <v>927</v>
      </c>
      <c r="S623" s="64" t="s">
        <v>928</v>
      </c>
      <c r="T623" s="64" t="s">
        <v>927</v>
      </c>
      <c r="U623" s="64" t="s">
        <v>929</v>
      </c>
      <c r="V623" s="64" t="s">
        <v>930</v>
      </c>
      <c r="W623" s="64" t="s">
        <v>749</v>
      </c>
      <c r="X623" s="64" t="s">
        <v>132</v>
      </c>
    </row>
    <row r="624" spans="1:24">
      <c r="A624" s="64" t="s">
        <v>391</v>
      </c>
      <c r="B624" s="64" t="s">
        <v>392</v>
      </c>
      <c r="C624" s="64" t="s">
        <v>466</v>
      </c>
      <c r="D624" s="65">
        <v>77.8</v>
      </c>
      <c r="E624" s="64" t="s">
        <v>118</v>
      </c>
      <c r="F624" s="66">
        <v>202107</v>
      </c>
      <c r="G624" s="67">
        <v>44406</v>
      </c>
      <c r="H624" s="64" t="s">
        <v>125</v>
      </c>
      <c r="I624" s="66">
        <v>50000192</v>
      </c>
      <c r="J624" s="64" t="s">
        <v>0</v>
      </c>
      <c r="K624" s="64" t="s">
        <v>120</v>
      </c>
      <c r="L624" s="64" t="s">
        <v>121</v>
      </c>
      <c r="M624" s="64" t="s">
        <v>122</v>
      </c>
      <c r="N624" s="64" t="s">
        <v>444</v>
      </c>
      <c r="O624" s="64" t="s">
        <v>445</v>
      </c>
      <c r="P624" s="64" t="s">
        <v>120</v>
      </c>
      <c r="Q624" s="64" t="s">
        <v>931</v>
      </c>
      <c r="R624" s="64" t="s">
        <v>932</v>
      </c>
      <c r="S624" s="64" t="s">
        <v>933</v>
      </c>
      <c r="T624" s="64" t="s">
        <v>932</v>
      </c>
      <c r="U624" s="64" t="s">
        <v>929</v>
      </c>
      <c r="V624" s="64" t="s">
        <v>930</v>
      </c>
      <c r="W624" s="64" t="s">
        <v>749</v>
      </c>
      <c r="X624" s="64" t="s">
        <v>132</v>
      </c>
    </row>
    <row r="625" spans="1:24">
      <c r="A625" s="64" t="s">
        <v>391</v>
      </c>
      <c r="B625" s="64" t="s">
        <v>392</v>
      </c>
      <c r="C625" s="64" t="s">
        <v>467</v>
      </c>
      <c r="D625" s="65">
        <v>99.55</v>
      </c>
      <c r="E625" s="64" t="s">
        <v>118</v>
      </c>
      <c r="F625" s="66">
        <v>202107</v>
      </c>
      <c r="G625" s="67">
        <v>44406</v>
      </c>
      <c r="H625" s="64" t="s">
        <v>125</v>
      </c>
      <c r="I625" s="66">
        <v>50000192</v>
      </c>
      <c r="J625" s="64" t="s">
        <v>0</v>
      </c>
      <c r="K625" s="64" t="s">
        <v>120</v>
      </c>
      <c r="L625" s="64" t="s">
        <v>121</v>
      </c>
      <c r="M625" s="64" t="s">
        <v>122</v>
      </c>
      <c r="N625" s="64" t="s">
        <v>80</v>
      </c>
      <c r="O625" s="64" t="s">
        <v>81</v>
      </c>
      <c r="P625" s="64" t="s">
        <v>120</v>
      </c>
      <c r="Q625" s="64" t="s">
        <v>926</v>
      </c>
      <c r="R625" s="64" t="s">
        <v>927</v>
      </c>
      <c r="S625" s="64" t="s">
        <v>928</v>
      </c>
      <c r="T625" s="64" t="s">
        <v>927</v>
      </c>
      <c r="U625" s="64" t="s">
        <v>929</v>
      </c>
      <c r="V625" s="64" t="s">
        <v>930</v>
      </c>
      <c r="W625" s="64" t="s">
        <v>749</v>
      </c>
      <c r="X625" s="64" t="s">
        <v>132</v>
      </c>
    </row>
    <row r="626" spans="1:24">
      <c r="A626" s="64" t="s">
        <v>391</v>
      </c>
      <c r="B626" s="64" t="s">
        <v>392</v>
      </c>
      <c r="C626" s="64" t="s">
        <v>468</v>
      </c>
      <c r="D626" s="65">
        <v>115.15</v>
      </c>
      <c r="E626" s="64" t="s">
        <v>118</v>
      </c>
      <c r="F626" s="66">
        <v>202107</v>
      </c>
      <c r="G626" s="67">
        <v>44406</v>
      </c>
      <c r="H626" s="64" t="s">
        <v>125</v>
      </c>
      <c r="I626" s="66">
        <v>50000192</v>
      </c>
      <c r="J626" s="64" t="s">
        <v>0</v>
      </c>
      <c r="K626" s="64" t="s">
        <v>120</v>
      </c>
      <c r="L626" s="64" t="s">
        <v>121</v>
      </c>
      <c r="M626" s="64" t="s">
        <v>122</v>
      </c>
      <c r="N626" s="64" t="s">
        <v>78</v>
      </c>
      <c r="O626" s="64" t="s">
        <v>413</v>
      </c>
      <c r="P626" s="64" t="s">
        <v>120</v>
      </c>
      <c r="Q626" s="64" t="s">
        <v>934</v>
      </c>
      <c r="R626" s="64" t="s">
        <v>935</v>
      </c>
      <c r="S626" s="64" t="s">
        <v>936</v>
      </c>
      <c r="T626" s="64" t="s">
        <v>935</v>
      </c>
      <c r="U626" s="64" t="s">
        <v>929</v>
      </c>
      <c r="V626" s="64" t="s">
        <v>930</v>
      </c>
      <c r="W626" s="64" t="s">
        <v>749</v>
      </c>
      <c r="X626" s="64" t="s">
        <v>132</v>
      </c>
    </row>
    <row r="627" spans="1:24">
      <c r="A627" s="64" t="s">
        <v>391</v>
      </c>
      <c r="B627" s="64" t="s">
        <v>392</v>
      </c>
      <c r="C627" s="64" t="s">
        <v>469</v>
      </c>
      <c r="D627" s="65">
        <v>339.33</v>
      </c>
      <c r="E627" s="64" t="s">
        <v>118</v>
      </c>
      <c r="F627" s="66">
        <v>202107</v>
      </c>
      <c r="G627" s="67">
        <v>44406</v>
      </c>
      <c r="H627" s="64" t="s">
        <v>125</v>
      </c>
      <c r="I627" s="66">
        <v>50000192</v>
      </c>
      <c r="J627" s="64" t="s">
        <v>0</v>
      </c>
      <c r="K627" s="64" t="s">
        <v>120</v>
      </c>
      <c r="L627" s="64" t="s">
        <v>121</v>
      </c>
      <c r="M627" s="64" t="s">
        <v>122</v>
      </c>
      <c r="N627" s="64" t="s">
        <v>78</v>
      </c>
      <c r="O627" s="64" t="s">
        <v>413</v>
      </c>
      <c r="P627" s="64" t="s">
        <v>120</v>
      </c>
      <c r="Q627" s="64" t="s">
        <v>934</v>
      </c>
      <c r="R627" s="64" t="s">
        <v>935</v>
      </c>
      <c r="S627" s="64" t="s">
        <v>936</v>
      </c>
      <c r="T627" s="64" t="s">
        <v>935</v>
      </c>
      <c r="U627" s="64" t="s">
        <v>929</v>
      </c>
      <c r="V627" s="64" t="s">
        <v>930</v>
      </c>
      <c r="W627" s="64" t="s">
        <v>749</v>
      </c>
      <c r="X627" s="64" t="s">
        <v>132</v>
      </c>
    </row>
    <row r="628" spans="1:24">
      <c r="A628" s="64" t="s">
        <v>391</v>
      </c>
      <c r="B628" s="64" t="s">
        <v>392</v>
      </c>
      <c r="C628" s="64" t="s">
        <v>470</v>
      </c>
      <c r="D628" s="65">
        <v>375</v>
      </c>
      <c r="E628" s="64" t="s">
        <v>118</v>
      </c>
      <c r="F628" s="66">
        <v>202107</v>
      </c>
      <c r="G628" s="67">
        <v>44406</v>
      </c>
      <c r="H628" s="64" t="s">
        <v>125</v>
      </c>
      <c r="I628" s="66">
        <v>50000192</v>
      </c>
      <c r="J628" s="64" t="s">
        <v>0</v>
      </c>
      <c r="K628" s="64" t="s">
        <v>120</v>
      </c>
      <c r="L628" s="64" t="s">
        <v>121</v>
      </c>
      <c r="M628" s="64" t="s">
        <v>122</v>
      </c>
      <c r="N628" s="64" t="s">
        <v>90</v>
      </c>
      <c r="O628" s="64" t="s">
        <v>409</v>
      </c>
      <c r="P628" s="64" t="s">
        <v>120</v>
      </c>
      <c r="Q628" s="64" t="s">
        <v>934</v>
      </c>
      <c r="R628" s="64" t="s">
        <v>935</v>
      </c>
      <c r="S628" s="64" t="s">
        <v>936</v>
      </c>
      <c r="T628" s="64" t="s">
        <v>935</v>
      </c>
      <c r="U628" s="64" t="s">
        <v>929</v>
      </c>
      <c r="V628" s="64" t="s">
        <v>930</v>
      </c>
      <c r="W628" s="64" t="s">
        <v>749</v>
      </c>
      <c r="X628" s="64" t="s">
        <v>132</v>
      </c>
    </row>
    <row r="629" spans="1:24">
      <c r="A629" s="64" t="s">
        <v>391</v>
      </c>
      <c r="B629" s="64" t="s">
        <v>392</v>
      </c>
      <c r="C629" s="64" t="s">
        <v>471</v>
      </c>
      <c r="D629" s="65">
        <v>423.98</v>
      </c>
      <c r="E629" s="64" t="s">
        <v>118</v>
      </c>
      <c r="F629" s="66">
        <v>202107</v>
      </c>
      <c r="G629" s="67">
        <v>44406</v>
      </c>
      <c r="H629" s="64" t="s">
        <v>125</v>
      </c>
      <c r="I629" s="66">
        <v>50000192</v>
      </c>
      <c r="J629" s="64" t="s">
        <v>0</v>
      </c>
      <c r="K629" s="64" t="s">
        <v>120</v>
      </c>
      <c r="L629" s="64" t="s">
        <v>121</v>
      </c>
      <c r="M629" s="64" t="s">
        <v>122</v>
      </c>
      <c r="N629" s="64" t="s">
        <v>76</v>
      </c>
      <c r="O629" s="64" t="s">
        <v>411</v>
      </c>
      <c r="P629" s="64" t="s">
        <v>120</v>
      </c>
      <c r="Q629" s="64" t="s">
        <v>937</v>
      </c>
      <c r="R629" s="64" t="s">
        <v>938</v>
      </c>
      <c r="S629" s="64" t="s">
        <v>939</v>
      </c>
      <c r="T629" s="64" t="s">
        <v>938</v>
      </c>
      <c r="U629" s="64" t="s">
        <v>929</v>
      </c>
      <c r="V629" s="64" t="s">
        <v>930</v>
      </c>
      <c r="W629" s="64" t="s">
        <v>749</v>
      </c>
      <c r="X629" s="64" t="s">
        <v>132</v>
      </c>
    </row>
    <row r="630" spans="1:24">
      <c r="A630" s="64" t="s">
        <v>391</v>
      </c>
      <c r="B630" s="64" t="s">
        <v>392</v>
      </c>
      <c r="C630" s="64" t="s">
        <v>472</v>
      </c>
      <c r="D630" s="65">
        <v>485.39</v>
      </c>
      <c r="E630" s="64" t="s">
        <v>118</v>
      </c>
      <c r="F630" s="66">
        <v>202107</v>
      </c>
      <c r="G630" s="67">
        <v>44406</v>
      </c>
      <c r="H630" s="64" t="s">
        <v>125</v>
      </c>
      <c r="I630" s="66">
        <v>50000192</v>
      </c>
      <c r="J630" s="64" t="s">
        <v>0</v>
      </c>
      <c r="K630" s="64" t="s">
        <v>120</v>
      </c>
      <c r="L630" s="64" t="s">
        <v>121</v>
      </c>
      <c r="M630" s="64" t="s">
        <v>122</v>
      </c>
      <c r="N630" s="64" t="s">
        <v>403</v>
      </c>
      <c r="O630" s="64" t="s">
        <v>96</v>
      </c>
      <c r="P630" s="64" t="s">
        <v>120</v>
      </c>
      <c r="Q630" s="64" t="s">
        <v>931</v>
      </c>
      <c r="R630" s="64" t="s">
        <v>932</v>
      </c>
      <c r="S630" s="64" t="s">
        <v>933</v>
      </c>
      <c r="T630" s="64" t="s">
        <v>932</v>
      </c>
      <c r="U630" s="64" t="s">
        <v>929</v>
      </c>
      <c r="V630" s="64" t="s">
        <v>930</v>
      </c>
      <c r="W630" s="64" t="s">
        <v>749</v>
      </c>
      <c r="X630" s="64" t="s">
        <v>132</v>
      </c>
    </row>
    <row r="631" spans="1:24">
      <c r="A631" s="64" t="s">
        <v>391</v>
      </c>
      <c r="B631" s="64" t="s">
        <v>392</v>
      </c>
      <c r="C631" s="64" t="s">
        <v>473</v>
      </c>
      <c r="D631" s="65">
        <v>1400.74</v>
      </c>
      <c r="E631" s="64" t="s">
        <v>118</v>
      </c>
      <c r="F631" s="66">
        <v>202107</v>
      </c>
      <c r="G631" s="67">
        <v>44406</v>
      </c>
      <c r="H631" s="64" t="s">
        <v>125</v>
      </c>
      <c r="I631" s="66">
        <v>50000192</v>
      </c>
      <c r="J631" s="64" t="s">
        <v>0</v>
      </c>
      <c r="K631" s="64" t="s">
        <v>120</v>
      </c>
      <c r="L631" s="64" t="s">
        <v>121</v>
      </c>
      <c r="M631" s="64" t="s">
        <v>122</v>
      </c>
      <c r="N631" s="64" t="s">
        <v>92</v>
      </c>
      <c r="O631" s="64" t="s">
        <v>93</v>
      </c>
      <c r="P631" s="64" t="s">
        <v>120</v>
      </c>
      <c r="Q631" s="64" t="s">
        <v>931</v>
      </c>
      <c r="R631" s="64" t="s">
        <v>932</v>
      </c>
      <c r="S631" s="64" t="s">
        <v>933</v>
      </c>
      <c r="T631" s="64" t="s">
        <v>932</v>
      </c>
      <c r="U631" s="64" t="s">
        <v>929</v>
      </c>
      <c r="V631" s="64" t="s">
        <v>930</v>
      </c>
      <c r="W631" s="64" t="s">
        <v>749</v>
      </c>
      <c r="X631" s="64" t="s">
        <v>132</v>
      </c>
    </row>
    <row r="632" spans="1:24">
      <c r="A632" s="64" t="s">
        <v>391</v>
      </c>
      <c r="B632" s="64" t="s">
        <v>392</v>
      </c>
      <c r="C632" s="64" t="s">
        <v>474</v>
      </c>
      <c r="D632" s="65">
        <v>803.33</v>
      </c>
      <c r="E632" s="64" t="s">
        <v>118</v>
      </c>
      <c r="F632" s="66">
        <v>202107</v>
      </c>
      <c r="G632" s="67">
        <v>44406</v>
      </c>
      <c r="H632" s="64" t="s">
        <v>125</v>
      </c>
      <c r="I632" s="66">
        <v>50000192</v>
      </c>
      <c r="J632" s="64" t="s">
        <v>0</v>
      </c>
      <c r="K632" s="64" t="s">
        <v>120</v>
      </c>
      <c r="L632" s="64" t="s">
        <v>121</v>
      </c>
      <c r="M632" s="64" t="s">
        <v>122</v>
      </c>
      <c r="N632" s="64" t="s">
        <v>415</v>
      </c>
      <c r="O632" s="64" t="s">
        <v>416</v>
      </c>
      <c r="P632" s="64" t="s">
        <v>120</v>
      </c>
      <c r="Q632" s="64" t="s">
        <v>931</v>
      </c>
      <c r="R632" s="64" t="s">
        <v>932</v>
      </c>
      <c r="S632" s="64" t="s">
        <v>933</v>
      </c>
      <c r="T632" s="64" t="s">
        <v>932</v>
      </c>
      <c r="U632" s="64" t="s">
        <v>929</v>
      </c>
      <c r="V632" s="64" t="s">
        <v>930</v>
      </c>
      <c r="W632" s="64" t="s">
        <v>749</v>
      </c>
      <c r="X632" s="64" t="s">
        <v>132</v>
      </c>
    </row>
    <row r="633" spans="1:24">
      <c r="A633" s="64" t="s">
        <v>391</v>
      </c>
      <c r="B633" s="64" t="s">
        <v>392</v>
      </c>
      <c r="C633" s="64" t="s">
        <v>475</v>
      </c>
      <c r="D633" s="65">
        <v>94.05</v>
      </c>
      <c r="E633" s="64" t="s">
        <v>118</v>
      </c>
      <c r="F633" s="66">
        <v>202107</v>
      </c>
      <c r="G633" s="67">
        <v>44406</v>
      </c>
      <c r="H633" s="64" t="s">
        <v>125</v>
      </c>
      <c r="I633" s="66">
        <v>50000208</v>
      </c>
      <c r="J633" s="64" t="s">
        <v>0</v>
      </c>
      <c r="K633" s="64" t="s">
        <v>120</v>
      </c>
      <c r="L633" s="64" t="s">
        <v>121</v>
      </c>
      <c r="M633" s="64" t="s">
        <v>122</v>
      </c>
      <c r="N633" s="64" t="s">
        <v>142</v>
      </c>
      <c r="O633" s="64" t="s">
        <v>143</v>
      </c>
      <c r="P633" s="64" t="s">
        <v>120</v>
      </c>
      <c r="Q633" s="64" t="s">
        <v>750</v>
      </c>
      <c r="R633" s="64" t="s">
        <v>144</v>
      </c>
      <c r="S633" s="64" t="s">
        <v>751</v>
      </c>
      <c r="T633" s="64" t="s">
        <v>144</v>
      </c>
      <c r="U633" s="64" t="s">
        <v>752</v>
      </c>
      <c r="V633" s="64" t="s">
        <v>753</v>
      </c>
      <c r="W633" s="64" t="s">
        <v>749</v>
      </c>
      <c r="X633" s="64" t="s">
        <v>132</v>
      </c>
    </row>
    <row r="634" spans="1:24">
      <c r="A634" s="64" t="s">
        <v>391</v>
      </c>
      <c r="B634" s="64" t="s">
        <v>392</v>
      </c>
      <c r="C634" s="64" t="s">
        <v>476</v>
      </c>
      <c r="D634" s="65">
        <v>107.03</v>
      </c>
      <c r="E634" s="64" t="s">
        <v>118</v>
      </c>
      <c r="F634" s="66">
        <v>202107</v>
      </c>
      <c r="G634" s="67">
        <v>44406</v>
      </c>
      <c r="H634" s="64" t="s">
        <v>125</v>
      </c>
      <c r="I634" s="66">
        <v>50000208</v>
      </c>
      <c r="J634" s="64" t="s">
        <v>0</v>
      </c>
      <c r="K634" s="64" t="s">
        <v>120</v>
      </c>
      <c r="L634" s="64" t="s">
        <v>121</v>
      </c>
      <c r="M634" s="64" t="s">
        <v>122</v>
      </c>
      <c r="N634" s="64" t="s">
        <v>251</v>
      </c>
      <c r="O634" s="64" t="s">
        <v>252</v>
      </c>
      <c r="P634" s="64" t="s">
        <v>120</v>
      </c>
      <c r="Q634" s="64" t="s">
        <v>780</v>
      </c>
      <c r="R634" s="64" t="s">
        <v>781</v>
      </c>
      <c r="S634" s="64" t="s">
        <v>782</v>
      </c>
      <c r="T634" s="64" t="s">
        <v>781</v>
      </c>
      <c r="U634" s="64" t="s">
        <v>783</v>
      </c>
      <c r="V634" s="64" t="s">
        <v>784</v>
      </c>
      <c r="W634" s="64" t="s">
        <v>749</v>
      </c>
      <c r="X634" s="64" t="s">
        <v>132</v>
      </c>
    </row>
    <row r="635" spans="1:24">
      <c r="A635" s="64" t="s">
        <v>391</v>
      </c>
      <c r="B635" s="64" t="s">
        <v>392</v>
      </c>
      <c r="C635" s="64" t="s">
        <v>476</v>
      </c>
      <c r="D635" s="65">
        <v>243.73</v>
      </c>
      <c r="E635" s="64" t="s">
        <v>118</v>
      </c>
      <c r="F635" s="66">
        <v>202107</v>
      </c>
      <c r="G635" s="67">
        <v>44406</v>
      </c>
      <c r="H635" s="64" t="s">
        <v>125</v>
      </c>
      <c r="I635" s="66">
        <v>50000208</v>
      </c>
      <c r="J635" s="64" t="s">
        <v>0</v>
      </c>
      <c r="K635" s="64" t="s">
        <v>120</v>
      </c>
      <c r="L635" s="64" t="s">
        <v>121</v>
      </c>
      <c r="M635" s="64" t="s">
        <v>122</v>
      </c>
      <c r="N635" s="64" t="s">
        <v>477</v>
      </c>
      <c r="O635" s="64" t="s">
        <v>478</v>
      </c>
      <c r="P635" s="64" t="s">
        <v>120</v>
      </c>
      <c r="Q635" s="64" t="s">
        <v>780</v>
      </c>
      <c r="R635" s="64" t="s">
        <v>781</v>
      </c>
      <c r="S635" s="64" t="s">
        <v>782</v>
      </c>
      <c r="T635" s="64" t="s">
        <v>781</v>
      </c>
      <c r="U635" s="64" t="s">
        <v>783</v>
      </c>
      <c r="V635" s="64" t="s">
        <v>784</v>
      </c>
      <c r="W635" s="64" t="s">
        <v>749</v>
      </c>
      <c r="X635" s="64" t="s">
        <v>132</v>
      </c>
    </row>
    <row r="636" spans="1:24">
      <c r="A636" s="64" t="s">
        <v>391</v>
      </c>
      <c r="B636" s="64" t="s">
        <v>392</v>
      </c>
      <c r="C636" s="64" t="s">
        <v>479</v>
      </c>
      <c r="D636" s="65">
        <v>249.81</v>
      </c>
      <c r="E636" s="64" t="s">
        <v>118</v>
      </c>
      <c r="F636" s="66">
        <v>202107</v>
      </c>
      <c r="G636" s="67">
        <v>44406</v>
      </c>
      <c r="H636" s="64" t="s">
        <v>125</v>
      </c>
      <c r="I636" s="66">
        <v>50000208</v>
      </c>
      <c r="J636" s="64" t="s">
        <v>0</v>
      </c>
      <c r="K636" s="64" t="s">
        <v>120</v>
      </c>
      <c r="L636" s="64" t="s">
        <v>121</v>
      </c>
      <c r="M636" s="64" t="s">
        <v>122</v>
      </c>
      <c r="N636" s="64" t="s">
        <v>245</v>
      </c>
      <c r="O636" s="64" t="s">
        <v>246</v>
      </c>
      <c r="P636" s="64" t="s">
        <v>120</v>
      </c>
      <c r="Q636" s="64" t="s">
        <v>778</v>
      </c>
      <c r="R636" s="64" t="s">
        <v>247</v>
      </c>
      <c r="S636" s="64" t="s">
        <v>779</v>
      </c>
      <c r="T636" s="64" t="s">
        <v>247</v>
      </c>
      <c r="U636" s="64" t="s">
        <v>752</v>
      </c>
      <c r="V636" s="64" t="s">
        <v>753</v>
      </c>
      <c r="W636" s="64" t="s">
        <v>749</v>
      </c>
      <c r="X636" s="64" t="s">
        <v>132</v>
      </c>
    </row>
    <row r="637" spans="1:24">
      <c r="A637" s="64" t="s">
        <v>391</v>
      </c>
      <c r="B637" s="64" t="s">
        <v>392</v>
      </c>
      <c r="C637" s="64" t="s">
        <v>480</v>
      </c>
      <c r="D637" s="65">
        <v>741.57</v>
      </c>
      <c r="E637" s="64" t="s">
        <v>118</v>
      </c>
      <c r="F637" s="66">
        <v>202107</v>
      </c>
      <c r="G637" s="67">
        <v>44407</v>
      </c>
      <c r="H637" s="64" t="s">
        <v>119</v>
      </c>
      <c r="I637" s="66">
        <v>11001199</v>
      </c>
      <c r="J637" s="64" t="s">
        <v>0</v>
      </c>
      <c r="K637" s="64" t="s">
        <v>120</v>
      </c>
      <c r="L637" s="64" t="s">
        <v>121</v>
      </c>
      <c r="M637" s="64" t="s">
        <v>122</v>
      </c>
      <c r="N637" s="64" t="s">
        <v>418</v>
      </c>
      <c r="O637" s="64" t="s">
        <v>419</v>
      </c>
      <c r="P637" s="64" t="s">
        <v>120</v>
      </c>
      <c r="Q637" s="64" t="s">
        <v>797</v>
      </c>
      <c r="R637" s="64" t="s">
        <v>420</v>
      </c>
      <c r="S637" s="64" t="s">
        <v>798</v>
      </c>
      <c r="T637" s="64" t="s">
        <v>420</v>
      </c>
      <c r="U637" s="64" t="s">
        <v>783</v>
      </c>
      <c r="V637" s="64" t="s">
        <v>784</v>
      </c>
      <c r="W637" s="64" t="s">
        <v>749</v>
      </c>
      <c r="X637" s="64" t="s">
        <v>132</v>
      </c>
    </row>
    <row r="638" spans="1:24">
      <c r="A638" s="64" t="s">
        <v>391</v>
      </c>
      <c r="B638" s="64" t="s">
        <v>392</v>
      </c>
      <c r="C638" s="64" t="s">
        <v>481</v>
      </c>
      <c r="D638" s="65">
        <v>43.48</v>
      </c>
      <c r="E638" s="64" t="s">
        <v>118</v>
      </c>
      <c r="F638" s="66">
        <v>202108</v>
      </c>
      <c r="G638" s="67">
        <v>44438</v>
      </c>
      <c r="H638" s="64" t="s">
        <v>119</v>
      </c>
      <c r="I638" s="66">
        <v>11001198</v>
      </c>
      <c r="J638" s="64" t="s">
        <v>0</v>
      </c>
      <c r="K638" s="64" t="s">
        <v>120</v>
      </c>
      <c r="L638" s="64" t="s">
        <v>121</v>
      </c>
      <c r="M638" s="64" t="s">
        <v>122</v>
      </c>
      <c r="N638" s="64" t="s">
        <v>418</v>
      </c>
      <c r="O638" s="64" t="s">
        <v>419</v>
      </c>
      <c r="P638" s="64" t="s">
        <v>120</v>
      </c>
      <c r="Q638" s="64" t="s">
        <v>797</v>
      </c>
      <c r="R638" s="64" t="s">
        <v>420</v>
      </c>
      <c r="S638" s="64" t="s">
        <v>798</v>
      </c>
      <c r="T638" s="64" t="s">
        <v>420</v>
      </c>
      <c r="U638" s="64" t="s">
        <v>783</v>
      </c>
      <c r="V638" s="64" t="s">
        <v>784</v>
      </c>
      <c r="W638" s="64" t="s">
        <v>749</v>
      </c>
      <c r="X638" s="64" t="s">
        <v>132</v>
      </c>
    </row>
    <row r="639" spans="1:24">
      <c r="A639" s="64" t="s">
        <v>391</v>
      </c>
      <c r="B639" s="64" t="s">
        <v>392</v>
      </c>
      <c r="C639" s="64" t="s">
        <v>481</v>
      </c>
      <c r="D639" s="65">
        <v>169.48</v>
      </c>
      <c r="E639" s="64" t="s">
        <v>118</v>
      </c>
      <c r="F639" s="66">
        <v>202108</v>
      </c>
      <c r="G639" s="67">
        <v>44438</v>
      </c>
      <c r="H639" s="64" t="s">
        <v>119</v>
      </c>
      <c r="I639" s="66">
        <v>11001242</v>
      </c>
      <c r="J639" s="64" t="s">
        <v>0</v>
      </c>
      <c r="K639" s="64" t="s">
        <v>120</v>
      </c>
      <c r="L639" s="64" t="s">
        <v>121</v>
      </c>
      <c r="M639" s="64" t="s">
        <v>122</v>
      </c>
      <c r="N639" s="64" t="s">
        <v>418</v>
      </c>
      <c r="O639" s="64" t="s">
        <v>419</v>
      </c>
      <c r="P639" s="64" t="s">
        <v>120</v>
      </c>
      <c r="Q639" s="64" t="s">
        <v>797</v>
      </c>
      <c r="R639" s="64" t="s">
        <v>420</v>
      </c>
      <c r="S639" s="64" t="s">
        <v>798</v>
      </c>
      <c r="T639" s="64" t="s">
        <v>420</v>
      </c>
      <c r="U639" s="64" t="s">
        <v>783</v>
      </c>
      <c r="V639" s="64" t="s">
        <v>784</v>
      </c>
      <c r="W639" s="64" t="s">
        <v>749</v>
      </c>
      <c r="X639" s="64" t="s">
        <v>132</v>
      </c>
    </row>
    <row r="640" spans="1:24">
      <c r="A640" s="64" t="s">
        <v>391</v>
      </c>
      <c r="B640" s="64" t="s">
        <v>392</v>
      </c>
      <c r="C640" s="64" t="s">
        <v>482</v>
      </c>
      <c r="D640" s="65">
        <v>39.39</v>
      </c>
      <c r="E640" s="64" t="s">
        <v>118</v>
      </c>
      <c r="F640" s="66">
        <v>202108</v>
      </c>
      <c r="G640" s="67">
        <v>44438</v>
      </c>
      <c r="H640" s="64" t="s">
        <v>125</v>
      </c>
      <c r="I640" s="66">
        <v>50000198</v>
      </c>
      <c r="J640" s="64" t="s">
        <v>0</v>
      </c>
      <c r="K640" s="64" t="s">
        <v>120</v>
      </c>
      <c r="L640" s="64" t="s">
        <v>121</v>
      </c>
      <c r="M640" s="64" t="s">
        <v>122</v>
      </c>
      <c r="N640" s="64" t="s">
        <v>88</v>
      </c>
      <c r="O640" s="64" t="s">
        <v>401</v>
      </c>
      <c r="P640" s="64" t="s">
        <v>120</v>
      </c>
      <c r="Q640" s="64" t="s">
        <v>926</v>
      </c>
      <c r="R640" s="64" t="s">
        <v>927</v>
      </c>
      <c r="S640" s="64" t="s">
        <v>928</v>
      </c>
      <c r="T640" s="64" t="s">
        <v>927</v>
      </c>
      <c r="U640" s="64" t="s">
        <v>929</v>
      </c>
      <c r="V640" s="64" t="s">
        <v>930</v>
      </c>
      <c r="W640" s="64" t="s">
        <v>749</v>
      </c>
      <c r="X640" s="64" t="s">
        <v>132</v>
      </c>
    </row>
    <row r="641" spans="1:24">
      <c r="A641" s="64" t="s">
        <v>391</v>
      </c>
      <c r="B641" s="64" t="s">
        <v>392</v>
      </c>
      <c r="C641" s="64" t="s">
        <v>483</v>
      </c>
      <c r="D641" s="65">
        <v>68.97</v>
      </c>
      <c r="E641" s="64" t="s">
        <v>118</v>
      </c>
      <c r="F641" s="66">
        <v>202108</v>
      </c>
      <c r="G641" s="67">
        <v>44438</v>
      </c>
      <c r="H641" s="64" t="s">
        <v>125</v>
      </c>
      <c r="I641" s="66">
        <v>50000198</v>
      </c>
      <c r="J641" s="64" t="s">
        <v>0</v>
      </c>
      <c r="K641" s="64" t="s">
        <v>120</v>
      </c>
      <c r="L641" s="64" t="s">
        <v>121</v>
      </c>
      <c r="M641" s="64" t="s">
        <v>122</v>
      </c>
      <c r="N641" s="64" t="s">
        <v>86</v>
      </c>
      <c r="O641" s="64" t="s">
        <v>87</v>
      </c>
      <c r="P641" s="64" t="s">
        <v>120</v>
      </c>
      <c r="Q641" s="64" t="s">
        <v>926</v>
      </c>
      <c r="R641" s="64" t="s">
        <v>927</v>
      </c>
      <c r="S641" s="64" t="s">
        <v>928</v>
      </c>
      <c r="T641" s="64" t="s">
        <v>927</v>
      </c>
      <c r="U641" s="64" t="s">
        <v>929</v>
      </c>
      <c r="V641" s="64" t="s">
        <v>930</v>
      </c>
      <c r="W641" s="64" t="s">
        <v>749</v>
      </c>
      <c r="X641" s="64" t="s">
        <v>132</v>
      </c>
    </row>
    <row r="642" spans="1:24">
      <c r="A642" s="64" t="s">
        <v>391</v>
      </c>
      <c r="B642" s="64" t="s">
        <v>392</v>
      </c>
      <c r="C642" s="64" t="s">
        <v>484</v>
      </c>
      <c r="D642" s="65">
        <v>73.52</v>
      </c>
      <c r="E642" s="64" t="s">
        <v>118</v>
      </c>
      <c r="F642" s="66">
        <v>202108</v>
      </c>
      <c r="G642" s="67">
        <v>44438</v>
      </c>
      <c r="H642" s="64" t="s">
        <v>125</v>
      </c>
      <c r="I642" s="66">
        <v>50000198</v>
      </c>
      <c r="J642" s="64" t="s">
        <v>0</v>
      </c>
      <c r="K642" s="64" t="s">
        <v>120</v>
      </c>
      <c r="L642" s="64" t="s">
        <v>121</v>
      </c>
      <c r="M642" s="64" t="s">
        <v>122</v>
      </c>
      <c r="N642" s="64" t="s">
        <v>84</v>
      </c>
      <c r="O642" s="64" t="s">
        <v>85</v>
      </c>
      <c r="P642" s="64" t="s">
        <v>120</v>
      </c>
      <c r="Q642" s="64" t="s">
        <v>926</v>
      </c>
      <c r="R642" s="64" t="s">
        <v>927</v>
      </c>
      <c r="S642" s="64" t="s">
        <v>928</v>
      </c>
      <c r="T642" s="64" t="s">
        <v>927</v>
      </c>
      <c r="U642" s="64" t="s">
        <v>929</v>
      </c>
      <c r="V642" s="64" t="s">
        <v>930</v>
      </c>
      <c r="W642" s="64" t="s">
        <v>749</v>
      </c>
      <c r="X642" s="64" t="s">
        <v>132</v>
      </c>
    </row>
    <row r="643" spans="1:24">
      <c r="A643" s="64" t="s">
        <v>391</v>
      </c>
      <c r="B643" s="64" t="s">
        <v>392</v>
      </c>
      <c r="C643" s="64" t="s">
        <v>485</v>
      </c>
      <c r="D643" s="65">
        <v>77.8</v>
      </c>
      <c r="E643" s="64" t="s">
        <v>118</v>
      </c>
      <c r="F643" s="66">
        <v>202108</v>
      </c>
      <c r="G643" s="67">
        <v>44438</v>
      </c>
      <c r="H643" s="64" t="s">
        <v>125</v>
      </c>
      <c r="I643" s="66">
        <v>50000198</v>
      </c>
      <c r="J643" s="64" t="s">
        <v>0</v>
      </c>
      <c r="K643" s="64" t="s">
        <v>120</v>
      </c>
      <c r="L643" s="64" t="s">
        <v>121</v>
      </c>
      <c r="M643" s="64" t="s">
        <v>122</v>
      </c>
      <c r="N643" s="64" t="s">
        <v>444</v>
      </c>
      <c r="O643" s="64" t="s">
        <v>445</v>
      </c>
      <c r="P643" s="64" t="s">
        <v>120</v>
      </c>
      <c r="Q643" s="64" t="s">
        <v>931</v>
      </c>
      <c r="R643" s="64" t="s">
        <v>932</v>
      </c>
      <c r="S643" s="64" t="s">
        <v>933</v>
      </c>
      <c r="T643" s="64" t="s">
        <v>932</v>
      </c>
      <c r="U643" s="64" t="s">
        <v>929</v>
      </c>
      <c r="V643" s="64" t="s">
        <v>930</v>
      </c>
      <c r="W643" s="64" t="s">
        <v>749</v>
      </c>
      <c r="X643" s="64" t="s">
        <v>132</v>
      </c>
    </row>
    <row r="644" spans="1:24">
      <c r="A644" s="64" t="s">
        <v>391</v>
      </c>
      <c r="B644" s="64" t="s">
        <v>392</v>
      </c>
      <c r="C644" s="64" t="s">
        <v>486</v>
      </c>
      <c r="D644" s="65">
        <v>99.18</v>
      </c>
      <c r="E644" s="64" t="s">
        <v>118</v>
      </c>
      <c r="F644" s="66">
        <v>202108</v>
      </c>
      <c r="G644" s="67">
        <v>44438</v>
      </c>
      <c r="H644" s="64" t="s">
        <v>125</v>
      </c>
      <c r="I644" s="66">
        <v>50000198</v>
      </c>
      <c r="J644" s="64" t="s">
        <v>0</v>
      </c>
      <c r="K644" s="64" t="s">
        <v>120</v>
      </c>
      <c r="L644" s="64" t="s">
        <v>121</v>
      </c>
      <c r="M644" s="64" t="s">
        <v>122</v>
      </c>
      <c r="N644" s="64" t="s">
        <v>80</v>
      </c>
      <c r="O644" s="64" t="s">
        <v>81</v>
      </c>
      <c r="P644" s="64" t="s">
        <v>120</v>
      </c>
      <c r="Q644" s="64" t="s">
        <v>926</v>
      </c>
      <c r="R644" s="64" t="s">
        <v>927</v>
      </c>
      <c r="S644" s="64" t="s">
        <v>928</v>
      </c>
      <c r="T644" s="64" t="s">
        <v>927</v>
      </c>
      <c r="U644" s="64" t="s">
        <v>929</v>
      </c>
      <c r="V644" s="64" t="s">
        <v>930</v>
      </c>
      <c r="W644" s="64" t="s">
        <v>749</v>
      </c>
      <c r="X644" s="64" t="s">
        <v>132</v>
      </c>
    </row>
    <row r="645" spans="1:24">
      <c r="A645" s="64" t="s">
        <v>391</v>
      </c>
      <c r="B645" s="64" t="s">
        <v>392</v>
      </c>
      <c r="C645" s="64" t="s">
        <v>487</v>
      </c>
      <c r="D645" s="65">
        <v>115</v>
      </c>
      <c r="E645" s="64" t="s">
        <v>118</v>
      </c>
      <c r="F645" s="66">
        <v>202108</v>
      </c>
      <c r="G645" s="67">
        <v>44438</v>
      </c>
      <c r="H645" s="64" t="s">
        <v>125</v>
      </c>
      <c r="I645" s="66">
        <v>50000198</v>
      </c>
      <c r="J645" s="64" t="s">
        <v>0</v>
      </c>
      <c r="K645" s="64" t="s">
        <v>120</v>
      </c>
      <c r="L645" s="64" t="s">
        <v>121</v>
      </c>
      <c r="M645" s="64" t="s">
        <v>122</v>
      </c>
      <c r="N645" s="64" t="s">
        <v>78</v>
      </c>
      <c r="O645" s="64" t="s">
        <v>413</v>
      </c>
      <c r="P645" s="64" t="s">
        <v>120</v>
      </c>
      <c r="Q645" s="64" t="s">
        <v>934</v>
      </c>
      <c r="R645" s="64" t="s">
        <v>935</v>
      </c>
      <c r="S645" s="64" t="s">
        <v>936</v>
      </c>
      <c r="T645" s="64" t="s">
        <v>935</v>
      </c>
      <c r="U645" s="64" t="s">
        <v>929</v>
      </c>
      <c r="V645" s="64" t="s">
        <v>930</v>
      </c>
      <c r="W645" s="64" t="s">
        <v>749</v>
      </c>
      <c r="X645" s="64" t="s">
        <v>132</v>
      </c>
    </row>
    <row r="646" spans="1:24">
      <c r="A646" s="64" t="s">
        <v>391</v>
      </c>
      <c r="B646" s="64" t="s">
        <v>392</v>
      </c>
      <c r="C646" s="64" t="s">
        <v>488</v>
      </c>
      <c r="D646" s="65">
        <v>343.69</v>
      </c>
      <c r="E646" s="64" t="s">
        <v>118</v>
      </c>
      <c r="F646" s="66">
        <v>202108</v>
      </c>
      <c r="G646" s="67">
        <v>44438</v>
      </c>
      <c r="H646" s="64" t="s">
        <v>125</v>
      </c>
      <c r="I646" s="66">
        <v>50000198</v>
      </c>
      <c r="J646" s="64" t="s">
        <v>0</v>
      </c>
      <c r="K646" s="64" t="s">
        <v>120</v>
      </c>
      <c r="L646" s="64" t="s">
        <v>121</v>
      </c>
      <c r="M646" s="64" t="s">
        <v>122</v>
      </c>
      <c r="N646" s="64" t="s">
        <v>78</v>
      </c>
      <c r="O646" s="64" t="s">
        <v>413</v>
      </c>
      <c r="P646" s="64" t="s">
        <v>120</v>
      </c>
      <c r="Q646" s="64" t="s">
        <v>934</v>
      </c>
      <c r="R646" s="64" t="s">
        <v>935</v>
      </c>
      <c r="S646" s="64" t="s">
        <v>936</v>
      </c>
      <c r="T646" s="64" t="s">
        <v>935</v>
      </c>
      <c r="U646" s="64" t="s">
        <v>929</v>
      </c>
      <c r="V646" s="64" t="s">
        <v>930</v>
      </c>
      <c r="W646" s="64" t="s">
        <v>749</v>
      </c>
      <c r="X646" s="64" t="s">
        <v>132</v>
      </c>
    </row>
    <row r="647" spans="1:24">
      <c r="A647" s="64" t="s">
        <v>391</v>
      </c>
      <c r="B647" s="64" t="s">
        <v>392</v>
      </c>
      <c r="C647" s="64" t="s">
        <v>489</v>
      </c>
      <c r="D647" s="65">
        <v>375</v>
      </c>
      <c r="E647" s="64" t="s">
        <v>118</v>
      </c>
      <c r="F647" s="66">
        <v>202108</v>
      </c>
      <c r="G647" s="67">
        <v>44438</v>
      </c>
      <c r="H647" s="64" t="s">
        <v>125</v>
      </c>
      <c r="I647" s="66">
        <v>50000198</v>
      </c>
      <c r="J647" s="64" t="s">
        <v>0</v>
      </c>
      <c r="K647" s="64" t="s">
        <v>120</v>
      </c>
      <c r="L647" s="64" t="s">
        <v>121</v>
      </c>
      <c r="M647" s="64" t="s">
        <v>122</v>
      </c>
      <c r="N647" s="64" t="s">
        <v>90</v>
      </c>
      <c r="O647" s="64" t="s">
        <v>409</v>
      </c>
      <c r="P647" s="64" t="s">
        <v>120</v>
      </c>
      <c r="Q647" s="64" t="s">
        <v>934</v>
      </c>
      <c r="R647" s="64" t="s">
        <v>935</v>
      </c>
      <c r="S647" s="64" t="s">
        <v>936</v>
      </c>
      <c r="T647" s="64" t="s">
        <v>935</v>
      </c>
      <c r="U647" s="64" t="s">
        <v>929</v>
      </c>
      <c r="V647" s="64" t="s">
        <v>930</v>
      </c>
      <c r="W647" s="64" t="s">
        <v>749</v>
      </c>
      <c r="X647" s="64" t="s">
        <v>132</v>
      </c>
    </row>
    <row r="648" spans="1:24">
      <c r="A648" s="64" t="s">
        <v>391</v>
      </c>
      <c r="B648" s="64" t="s">
        <v>392</v>
      </c>
      <c r="C648" s="64" t="s">
        <v>490</v>
      </c>
      <c r="D648" s="65">
        <v>427.96</v>
      </c>
      <c r="E648" s="64" t="s">
        <v>118</v>
      </c>
      <c r="F648" s="66">
        <v>202108</v>
      </c>
      <c r="G648" s="67">
        <v>44438</v>
      </c>
      <c r="H648" s="64" t="s">
        <v>125</v>
      </c>
      <c r="I648" s="66">
        <v>50000198</v>
      </c>
      <c r="J648" s="64" t="s">
        <v>0</v>
      </c>
      <c r="K648" s="64" t="s">
        <v>120</v>
      </c>
      <c r="L648" s="64" t="s">
        <v>121</v>
      </c>
      <c r="M648" s="64" t="s">
        <v>122</v>
      </c>
      <c r="N648" s="64" t="s">
        <v>76</v>
      </c>
      <c r="O648" s="64" t="s">
        <v>411</v>
      </c>
      <c r="P648" s="64" t="s">
        <v>120</v>
      </c>
      <c r="Q648" s="64" t="s">
        <v>937</v>
      </c>
      <c r="R648" s="64" t="s">
        <v>938</v>
      </c>
      <c r="S648" s="64" t="s">
        <v>939</v>
      </c>
      <c r="T648" s="64" t="s">
        <v>938</v>
      </c>
      <c r="U648" s="64" t="s">
        <v>929</v>
      </c>
      <c r="V648" s="64" t="s">
        <v>930</v>
      </c>
      <c r="W648" s="64" t="s">
        <v>749</v>
      </c>
      <c r="X648" s="64" t="s">
        <v>132</v>
      </c>
    </row>
    <row r="649" spans="1:24">
      <c r="A649" s="64" t="s">
        <v>391</v>
      </c>
      <c r="B649" s="64" t="s">
        <v>392</v>
      </c>
      <c r="C649" s="64" t="s">
        <v>491</v>
      </c>
      <c r="D649" s="65">
        <v>485.39</v>
      </c>
      <c r="E649" s="64" t="s">
        <v>118</v>
      </c>
      <c r="F649" s="66">
        <v>202108</v>
      </c>
      <c r="G649" s="67">
        <v>44438</v>
      </c>
      <c r="H649" s="64" t="s">
        <v>125</v>
      </c>
      <c r="I649" s="66">
        <v>50000198</v>
      </c>
      <c r="J649" s="64" t="s">
        <v>0</v>
      </c>
      <c r="K649" s="64" t="s">
        <v>120</v>
      </c>
      <c r="L649" s="64" t="s">
        <v>121</v>
      </c>
      <c r="M649" s="64" t="s">
        <v>122</v>
      </c>
      <c r="N649" s="64" t="s">
        <v>403</v>
      </c>
      <c r="O649" s="64" t="s">
        <v>96</v>
      </c>
      <c r="P649" s="64" t="s">
        <v>120</v>
      </c>
      <c r="Q649" s="64" t="s">
        <v>931</v>
      </c>
      <c r="R649" s="64" t="s">
        <v>932</v>
      </c>
      <c r="S649" s="64" t="s">
        <v>933</v>
      </c>
      <c r="T649" s="64" t="s">
        <v>932</v>
      </c>
      <c r="U649" s="64" t="s">
        <v>929</v>
      </c>
      <c r="V649" s="64" t="s">
        <v>930</v>
      </c>
      <c r="W649" s="64" t="s">
        <v>749</v>
      </c>
      <c r="X649" s="64" t="s">
        <v>132</v>
      </c>
    </row>
    <row r="650" spans="1:24">
      <c r="A650" s="64" t="s">
        <v>391</v>
      </c>
      <c r="B650" s="64" t="s">
        <v>392</v>
      </c>
      <c r="C650" s="64" t="s">
        <v>492</v>
      </c>
      <c r="D650" s="65">
        <v>1390.72</v>
      </c>
      <c r="E650" s="64" t="s">
        <v>118</v>
      </c>
      <c r="F650" s="66">
        <v>202108</v>
      </c>
      <c r="G650" s="67">
        <v>44438</v>
      </c>
      <c r="H650" s="64" t="s">
        <v>125</v>
      </c>
      <c r="I650" s="66">
        <v>50000198</v>
      </c>
      <c r="J650" s="64" t="s">
        <v>0</v>
      </c>
      <c r="K650" s="64" t="s">
        <v>120</v>
      </c>
      <c r="L650" s="64" t="s">
        <v>121</v>
      </c>
      <c r="M650" s="64" t="s">
        <v>122</v>
      </c>
      <c r="N650" s="64" t="s">
        <v>92</v>
      </c>
      <c r="O650" s="64" t="s">
        <v>93</v>
      </c>
      <c r="P650" s="64" t="s">
        <v>120</v>
      </c>
      <c r="Q650" s="64" t="s">
        <v>931</v>
      </c>
      <c r="R650" s="64" t="s">
        <v>932</v>
      </c>
      <c r="S650" s="64" t="s">
        <v>933</v>
      </c>
      <c r="T650" s="64" t="s">
        <v>932</v>
      </c>
      <c r="U650" s="64" t="s">
        <v>929</v>
      </c>
      <c r="V650" s="64" t="s">
        <v>930</v>
      </c>
      <c r="W650" s="64" t="s">
        <v>749</v>
      </c>
      <c r="X650" s="64" t="s">
        <v>132</v>
      </c>
    </row>
    <row r="651" spans="1:24">
      <c r="A651" s="64" t="s">
        <v>391</v>
      </c>
      <c r="B651" s="64" t="s">
        <v>392</v>
      </c>
      <c r="C651" s="64" t="s">
        <v>493</v>
      </c>
      <c r="D651" s="65">
        <v>803.33</v>
      </c>
      <c r="E651" s="64" t="s">
        <v>118</v>
      </c>
      <c r="F651" s="66">
        <v>202108</v>
      </c>
      <c r="G651" s="67">
        <v>44438</v>
      </c>
      <c r="H651" s="64" t="s">
        <v>125</v>
      </c>
      <c r="I651" s="66">
        <v>50000198</v>
      </c>
      <c r="J651" s="64" t="s">
        <v>0</v>
      </c>
      <c r="K651" s="64" t="s">
        <v>120</v>
      </c>
      <c r="L651" s="64" t="s">
        <v>121</v>
      </c>
      <c r="M651" s="64" t="s">
        <v>122</v>
      </c>
      <c r="N651" s="64" t="s">
        <v>415</v>
      </c>
      <c r="O651" s="64" t="s">
        <v>416</v>
      </c>
      <c r="P651" s="64" t="s">
        <v>120</v>
      </c>
      <c r="Q651" s="64" t="s">
        <v>931</v>
      </c>
      <c r="R651" s="64" t="s">
        <v>932</v>
      </c>
      <c r="S651" s="64" t="s">
        <v>933</v>
      </c>
      <c r="T651" s="64" t="s">
        <v>932</v>
      </c>
      <c r="U651" s="64" t="s">
        <v>929</v>
      </c>
      <c r="V651" s="64" t="s">
        <v>930</v>
      </c>
      <c r="W651" s="64" t="s">
        <v>749</v>
      </c>
      <c r="X651" s="64" t="s">
        <v>132</v>
      </c>
    </row>
    <row r="652" spans="1:24">
      <c r="A652" s="64" t="s">
        <v>391</v>
      </c>
      <c r="B652" s="64" t="s">
        <v>392</v>
      </c>
      <c r="C652" s="64" t="s">
        <v>494</v>
      </c>
      <c r="D652" s="65">
        <v>85.7</v>
      </c>
      <c r="E652" s="64" t="s">
        <v>118</v>
      </c>
      <c r="F652" s="66">
        <v>202108</v>
      </c>
      <c r="G652" s="67">
        <v>44438</v>
      </c>
      <c r="H652" s="64" t="s">
        <v>125</v>
      </c>
      <c r="I652" s="66">
        <v>50000210</v>
      </c>
      <c r="J652" s="64" t="s">
        <v>0</v>
      </c>
      <c r="K652" s="64" t="s">
        <v>120</v>
      </c>
      <c r="L652" s="64" t="s">
        <v>121</v>
      </c>
      <c r="M652" s="64" t="s">
        <v>122</v>
      </c>
      <c r="N652" s="64" t="s">
        <v>142</v>
      </c>
      <c r="O652" s="64" t="s">
        <v>143</v>
      </c>
      <c r="P652" s="64" t="s">
        <v>120</v>
      </c>
      <c r="Q652" s="64" t="s">
        <v>750</v>
      </c>
      <c r="R652" s="64" t="s">
        <v>144</v>
      </c>
      <c r="S652" s="64" t="s">
        <v>751</v>
      </c>
      <c r="T652" s="64" t="s">
        <v>144</v>
      </c>
      <c r="U652" s="64" t="s">
        <v>752</v>
      </c>
      <c r="V652" s="64" t="s">
        <v>753</v>
      </c>
      <c r="W652" s="64" t="s">
        <v>749</v>
      </c>
      <c r="X652" s="64" t="s">
        <v>132</v>
      </c>
    </row>
    <row r="653" spans="1:24">
      <c r="A653" s="64" t="s">
        <v>391</v>
      </c>
      <c r="B653" s="64" t="s">
        <v>392</v>
      </c>
      <c r="C653" s="64" t="s">
        <v>476</v>
      </c>
      <c r="D653" s="65">
        <v>106.89</v>
      </c>
      <c r="E653" s="64" t="s">
        <v>118</v>
      </c>
      <c r="F653" s="66">
        <v>202108</v>
      </c>
      <c r="G653" s="67">
        <v>44438</v>
      </c>
      <c r="H653" s="64" t="s">
        <v>125</v>
      </c>
      <c r="I653" s="66">
        <v>50000210</v>
      </c>
      <c r="J653" s="64" t="s">
        <v>0</v>
      </c>
      <c r="K653" s="64" t="s">
        <v>120</v>
      </c>
      <c r="L653" s="64" t="s">
        <v>121</v>
      </c>
      <c r="M653" s="64" t="s">
        <v>122</v>
      </c>
      <c r="N653" s="64" t="s">
        <v>251</v>
      </c>
      <c r="O653" s="64" t="s">
        <v>252</v>
      </c>
      <c r="P653" s="64" t="s">
        <v>120</v>
      </c>
      <c r="Q653" s="64" t="s">
        <v>780</v>
      </c>
      <c r="R653" s="64" t="s">
        <v>781</v>
      </c>
      <c r="S653" s="64" t="s">
        <v>782</v>
      </c>
      <c r="T653" s="64" t="s">
        <v>781</v>
      </c>
      <c r="U653" s="64" t="s">
        <v>783</v>
      </c>
      <c r="V653" s="64" t="s">
        <v>784</v>
      </c>
      <c r="W653" s="64" t="s">
        <v>749</v>
      </c>
      <c r="X653" s="64" t="s">
        <v>132</v>
      </c>
    </row>
    <row r="654" spans="1:24">
      <c r="A654" s="64" t="s">
        <v>391</v>
      </c>
      <c r="B654" s="64" t="s">
        <v>392</v>
      </c>
      <c r="C654" s="64" t="s">
        <v>476</v>
      </c>
      <c r="D654" s="65">
        <v>267.20999999999998</v>
      </c>
      <c r="E654" s="64" t="s">
        <v>118</v>
      </c>
      <c r="F654" s="66">
        <v>202108</v>
      </c>
      <c r="G654" s="67">
        <v>44438</v>
      </c>
      <c r="H654" s="64" t="s">
        <v>125</v>
      </c>
      <c r="I654" s="66">
        <v>50000210</v>
      </c>
      <c r="J654" s="64" t="s">
        <v>0</v>
      </c>
      <c r="K654" s="64" t="s">
        <v>120</v>
      </c>
      <c r="L654" s="64" t="s">
        <v>121</v>
      </c>
      <c r="M654" s="64" t="s">
        <v>122</v>
      </c>
      <c r="N654" s="64" t="s">
        <v>477</v>
      </c>
      <c r="O654" s="64" t="s">
        <v>478</v>
      </c>
      <c r="P654" s="64" t="s">
        <v>120</v>
      </c>
      <c r="Q654" s="64" t="s">
        <v>780</v>
      </c>
      <c r="R654" s="64" t="s">
        <v>781</v>
      </c>
      <c r="S654" s="64" t="s">
        <v>782</v>
      </c>
      <c r="T654" s="64" t="s">
        <v>781</v>
      </c>
      <c r="U654" s="64" t="s">
        <v>783</v>
      </c>
      <c r="V654" s="64" t="s">
        <v>784</v>
      </c>
      <c r="W654" s="64" t="s">
        <v>749</v>
      </c>
      <c r="X654" s="64" t="s">
        <v>132</v>
      </c>
    </row>
    <row r="655" spans="1:24">
      <c r="A655" s="64" t="s">
        <v>391</v>
      </c>
      <c r="B655" s="64" t="s">
        <v>392</v>
      </c>
      <c r="C655" s="64" t="s">
        <v>495</v>
      </c>
      <c r="D655" s="65">
        <v>308.02999999999997</v>
      </c>
      <c r="E655" s="64" t="s">
        <v>118</v>
      </c>
      <c r="F655" s="66">
        <v>202108</v>
      </c>
      <c r="G655" s="67">
        <v>44438</v>
      </c>
      <c r="H655" s="64" t="s">
        <v>125</v>
      </c>
      <c r="I655" s="66">
        <v>50000210</v>
      </c>
      <c r="J655" s="64" t="s">
        <v>0</v>
      </c>
      <c r="K655" s="64" t="s">
        <v>120</v>
      </c>
      <c r="L655" s="64" t="s">
        <v>121</v>
      </c>
      <c r="M655" s="64" t="s">
        <v>122</v>
      </c>
      <c r="N655" s="64" t="s">
        <v>245</v>
      </c>
      <c r="O655" s="64" t="s">
        <v>246</v>
      </c>
      <c r="P655" s="64" t="s">
        <v>120</v>
      </c>
      <c r="Q655" s="64" t="s">
        <v>778</v>
      </c>
      <c r="R655" s="64" t="s">
        <v>247</v>
      </c>
      <c r="S655" s="64" t="s">
        <v>779</v>
      </c>
      <c r="T655" s="64" t="s">
        <v>247</v>
      </c>
      <c r="U655" s="64" t="s">
        <v>752</v>
      </c>
      <c r="V655" s="64" t="s">
        <v>753</v>
      </c>
      <c r="W655" s="64" t="s">
        <v>749</v>
      </c>
      <c r="X655" s="64" t="s">
        <v>132</v>
      </c>
    </row>
    <row r="656" spans="1:24">
      <c r="A656" s="64" t="s">
        <v>391</v>
      </c>
      <c r="B656" s="64" t="s">
        <v>392</v>
      </c>
      <c r="C656" s="64" t="s">
        <v>496</v>
      </c>
      <c r="D656" s="65">
        <f>260.81-43.7</f>
        <v>217.11</v>
      </c>
      <c r="E656" s="64" t="s">
        <v>118</v>
      </c>
      <c r="F656" s="66">
        <v>202109</v>
      </c>
      <c r="G656" s="67">
        <v>44467</v>
      </c>
      <c r="H656" s="64" t="s">
        <v>125</v>
      </c>
      <c r="I656" s="66">
        <v>50000232</v>
      </c>
      <c r="J656" s="64" t="s">
        <v>0</v>
      </c>
      <c r="K656" s="64" t="s">
        <v>120</v>
      </c>
      <c r="L656" s="64" t="s">
        <v>121</v>
      </c>
      <c r="M656" s="64" t="s">
        <v>122</v>
      </c>
      <c r="N656" s="64" t="s">
        <v>142</v>
      </c>
      <c r="O656" s="64" t="s">
        <v>143</v>
      </c>
      <c r="P656" s="64" t="s">
        <v>120</v>
      </c>
      <c r="Q656" s="64" t="s">
        <v>750</v>
      </c>
      <c r="R656" s="64" t="s">
        <v>144</v>
      </c>
      <c r="S656" s="64" t="s">
        <v>751</v>
      </c>
      <c r="T656" s="64" t="s">
        <v>144</v>
      </c>
      <c r="U656" s="64" t="s">
        <v>752</v>
      </c>
      <c r="V656" s="64" t="s">
        <v>753</v>
      </c>
      <c r="W656" s="64" t="s">
        <v>749</v>
      </c>
      <c r="X656" s="64" t="s">
        <v>132</v>
      </c>
    </row>
    <row r="657" spans="1:24">
      <c r="A657" s="64" t="s">
        <v>391</v>
      </c>
      <c r="B657" s="64" t="s">
        <v>392</v>
      </c>
      <c r="C657" s="64" t="s">
        <v>497</v>
      </c>
      <c r="D657" s="65">
        <v>837.53</v>
      </c>
      <c r="E657" s="64" t="s">
        <v>118</v>
      </c>
      <c r="F657" s="66">
        <v>202109</v>
      </c>
      <c r="G657" s="67">
        <v>44467</v>
      </c>
      <c r="H657" s="64" t="s">
        <v>125</v>
      </c>
      <c r="I657" s="66">
        <v>50000232</v>
      </c>
      <c r="J657" s="64" t="s">
        <v>0</v>
      </c>
      <c r="K657" s="64" t="s">
        <v>120</v>
      </c>
      <c r="L657" s="64" t="s">
        <v>121</v>
      </c>
      <c r="M657" s="64" t="s">
        <v>122</v>
      </c>
      <c r="N657" s="64" t="s">
        <v>245</v>
      </c>
      <c r="O657" s="64" t="s">
        <v>246</v>
      </c>
      <c r="P657" s="64" t="s">
        <v>120</v>
      </c>
      <c r="Q657" s="64" t="s">
        <v>778</v>
      </c>
      <c r="R657" s="64" t="s">
        <v>247</v>
      </c>
      <c r="S657" s="64" t="s">
        <v>779</v>
      </c>
      <c r="T657" s="64" t="s">
        <v>247</v>
      </c>
      <c r="U657" s="64" t="s">
        <v>752</v>
      </c>
      <c r="V657" s="64" t="s">
        <v>753</v>
      </c>
      <c r="W657" s="64" t="s">
        <v>749</v>
      </c>
      <c r="X657" s="64" t="s">
        <v>132</v>
      </c>
    </row>
    <row r="658" spans="1:24">
      <c r="A658" s="64" t="s">
        <v>391</v>
      </c>
      <c r="B658" s="64" t="s">
        <v>392</v>
      </c>
      <c r="C658" s="64" t="s">
        <v>498</v>
      </c>
      <c r="D658" s="65">
        <v>598.80999999999995</v>
      </c>
      <c r="E658" s="64" t="s">
        <v>118</v>
      </c>
      <c r="F658" s="66">
        <v>202109</v>
      </c>
      <c r="G658" s="67">
        <v>44468</v>
      </c>
      <c r="H658" s="64" t="s">
        <v>119</v>
      </c>
      <c r="I658" s="66">
        <v>11001239</v>
      </c>
      <c r="J658" s="64" t="s">
        <v>0</v>
      </c>
      <c r="K658" s="64" t="s">
        <v>120</v>
      </c>
      <c r="L658" s="64" t="s">
        <v>121</v>
      </c>
      <c r="M658" s="64" t="s">
        <v>122</v>
      </c>
      <c r="N658" s="64" t="s">
        <v>418</v>
      </c>
      <c r="O658" s="64" t="s">
        <v>419</v>
      </c>
      <c r="P658" s="64" t="s">
        <v>120</v>
      </c>
      <c r="Q658" s="64" t="s">
        <v>797</v>
      </c>
      <c r="R658" s="64" t="s">
        <v>420</v>
      </c>
      <c r="S658" s="64" t="s">
        <v>798</v>
      </c>
      <c r="T658" s="64" t="s">
        <v>420</v>
      </c>
      <c r="U658" s="64" t="s">
        <v>783</v>
      </c>
      <c r="V658" s="64" t="s">
        <v>784</v>
      </c>
      <c r="W658" s="64" t="s">
        <v>749</v>
      </c>
      <c r="X658" s="64" t="s">
        <v>132</v>
      </c>
    </row>
    <row r="659" spans="1:24">
      <c r="A659" s="64" t="s">
        <v>391</v>
      </c>
      <c r="B659" s="64" t="s">
        <v>392</v>
      </c>
      <c r="C659" s="64" t="s">
        <v>499</v>
      </c>
      <c r="D659" s="65">
        <v>-719.4</v>
      </c>
      <c r="E659" s="64" t="s">
        <v>118</v>
      </c>
      <c r="F659" s="66">
        <v>202109</v>
      </c>
      <c r="G659" s="67">
        <v>44468</v>
      </c>
      <c r="H659" s="64" t="s">
        <v>119</v>
      </c>
      <c r="I659" s="66">
        <v>11001347</v>
      </c>
      <c r="J659" s="64" t="s">
        <v>0</v>
      </c>
      <c r="K659" s="64" t="s">
        <v>120</v>
      </c>
      <c r="L659" s="64" t="s">
        <v>121</v>
      </c>
      <c r="M659" s="64" t="s">
        <v>122</v>
      </c>
      <c r="N659" s="64" t="s">
        <v>403</v>
      </c>
      <c r="O659" s="64" t="s">
        <v>96</v>
      </c>
      <c r="P659" s="64" t="s">
        <v>120</v>
      </c>
      <c r="Q659" s="64" t="s">
        <v>931</v>
      </c>
      <c r="R659" s="64" t="s">
        <v>932</v>
      </c>
      <c r="S659" s="64" t="s">
        <v>933</v>
      </c>
      <c r="T659" s="64" t="s">
        <v>932</v>
      </c>
      <c r="U659" s="64" t="s">
        <v>929</v>
      </c>
      <c r="V659" s="64" t="s">
        <v>930</v>
      </c>
      <c r="W659" s="64" t="s">
        <v>749</v>
      </c>
      <c r="X659" s="64" t="s">
        <v>132</v>
      </c>
    </row>
    <row r="660" spans="1:24">
      <c r="A660" s="64" t="s">
        <v>391</v>
      </c>
      <c r="B660" s="64" t="s">
        <v>392</v>
      </c>
      <c r="C660" s="64" t="s">
        <v>500</v>
      </c>
      <c r="D660" s="65">
        <v>-413.03</v>
      </c>
      <c r="E660" s="64" t="s">
        <v>118</v>
      </c>
      <c r="F660" s="66">
        <v>202109</v>
      </c>
      <c r="G660" s="67">
        <v>44468</v>
      </c>
      <c r="H660" s="64" t="s">
        <v>119</v>
      </c>
      <c r="I660" s="66">
        <v>11001741</v>
      </c>
      <c r="J660" s="64" t="s">
        <v>0</v>
      </c>
      <c r="K660" s="64" t="s">
        <v>120</v>
      </c>
      <c r="L660" s="64" t="s">
        <v>121</v>
      </c>
      <c r="M660" s="64" t="s">
        <v>122</v>
      </c>
      <c r="N660" s="64" t="s">
        <v>357</v>
      </c>
      <c r="O660" s="64" t="s">
        <v>358</v>
      </c>
      <c r="P660" s="64" t="s">
        <v>120</v>
      </c>
      <c r="Q660" s="64" t="s">
        <v>744</v>
      </c>
      <c r="R660" s="64" t="s">
        <v>745</v>
      </c>
      <c r="S660" s="64" t="s">
        <v>746</v>
      </c>
      <c r="T660" s="64" t="s">
        <v>745</v>
      </c>
      <c r="U660" s="64" t="s">
        <v>747</v>
      </c>
      <c r="V660" s="64" t="s">
        <v>748</v>
      </c>
      <c r="W660" s="64" t="s">
        <v>749</v>
      </c>
      <c r="X660" s="64" t="s">
        <v>132</v>
      </c>
    </row>
    <row r="661" spans="1:24">
      <c r="A661" s="64" t="s">
        <v>391</v>
      </c>
      <c r="B661" s="64" t="s">
        <v>392</v>
      </c>
      <c r="C661" s="64" t="s">
        <v>482</v>
      </c>
      <c r="D661" s="65">
        <v>39.39</v>
      </c>
      <c r="E661" s="64" t="s">
        <v>118</v>
      </c>
      <c r="F661" s="66">
        <v>202109</v>
      </c>
      <c r="G661" s="67">
        <v>44468</v>
      </c>
      <c r="H661" s="64" t="s">
        <v>125</v>
      </c>
      <c r="I661" s="66">
        <v>50000213</v>
      </c>
      <c r="J661" s="64" t="s">
        <v>0</v>
      </c>
      <c r="K661" s="64" t="s">
        <v>120</v>
      </c>
      <c r="L661" s="64" t="s">
        <v>121</v>
      </c>
      <c r="M661" s="64" t="s">
        <v>122</v>
      </c>
      <c r="N661" s="64" t="s">
        <v>88</v>
      </c>
      <c r="O661" s="64" t="s">
        <v>401</v>
      </c>
      <c r="P661" s="64" t="s">
        <v>120</v>
      </c>
      <c r="Q661" s="64" t="s">
        <v>926</v>
      </c>
      <c r="R661" s="64" t="s">
        <v>927</v>
      </c>
      <c r="S661" s="64" t="s">
        <v>928</v>
      </c>
      <c r="T661" s="64" t="s">
        <v>927</v>
      </c>
      <c r="U661" s="64" t="s">
        <v>929</v>
      </c>
      <c r="V661" s="64" t="s">
        <v>930</v>
      </c>
      <c r="W661" s="64" t="s">
        <v>749</v>
      </c>
      <c r="X661" s="64" t="s">
        <v>132</v>
      </c>
    </row>
    <row r="662" spans="1:24">
      <c r="A662" s="64" t="s">
        <v>391</v>
      </c>
      <c r="B662" s="64" t="s">
        <v>392</v>
      </c>
      <c r="C662" s="64" t="s">
        <v>483</v>
      </c>
      <c r="D662" s="65">
        <v>68.97</v>
      </c>
      <c r="E662" s="64" t="s">
        <v>118</v>
      </c>
      <c r="F662" s="66">
        <v>202109</v>
      </c>
      <c r="G662" s="67">
        <v>44468</v>
      </c>
      <c r="H662" s="64" t="s">
        <v>125</v>
      </c>
      <c r="I662" s="66">
        <v>50000213</v>
      </c>
      <c r="J662" s="64" t="s">
        <v>0</v>
      </c>
      <c r="K662" s="64" t="s">
        <v>120</v>
      </c>
      <c r="L662" s="64" t="s">
        <v>121</v>
      </c>
      <c r="M662" s="64" t="s">
        <v>122</v>
      </c>
      <c r="N662" s="64" t="s">
        <v>86</v>
      </c>
      <c r="O662" s="64" t="s">
        <v>87</v>
      </c>
      <c r="P662" s="64" t="s">
        <v>120</v>
      </c>
      <c r="Q662" s="64" t="s">
        <v>926</v>
      </c>
      <c r="R662" s="64" t="s">
        <v>927</v>
      </c>
      <c r="S662" s="64" t="s">
        <v>928</v>
      </c>
      <c r="T662" s="64" t="s">
        <v>927</v>
      </c>
      <c r="U662" s="64" t="s">
        <v>929</v>
      </c>
      <c r="V662" s="64" t="s">
        <v>930</v>
      </c>
      <c r="W662" s="64" t="s">
        <v>749</v>
      </c>
      <c r="X662" s="64" t="s">
        <v>132</v>
      </c>
    </row>
    <row r="663" spans="1:24">
      <c r="A663" s="64" t="s">
        <v>391</v>
      </c>
      <c r="B663" s="64" t="s">
        <v>392</v>
      </c>
      <c r="C663" s="64" t="s">
        <v>484</v>
      </c>
      <c r="D663" s="65">
        <v>73.52</v>
      </c>
      <c r="E663" s="64" t="s">
        <v>118</v>
      </c>
      <c r="F663" s="66">
        <v>202109</v>
      </c>
      <c r="G663" s="67">
        <v>44468</v>
      </c>
      <c r="H663" s="64" t="s">
        <v>125</v>
      </c>
      <c r="I663" s="66">
        <v>50000213</v>
      </c>
      <c r="J663" s="64" t="s">
        <v>0</v>
      </c>
      <c r="K663" s="64" t="s">
        <v>120</v>
      </c>
      <c r="L663" s="64" t="s">
        <v>121</v>
      </c>
      <c r="M663" s="64" t="s">
        <v>122</v>
      </c>
      <c r="N663" s="64" t="s">
        <v>84</v>
      </c>
      <c r="O663" s="64" t="s">
        <v>85</v>
      </c>
      <c r="P663" s="64" t="s">
        <v>120</v>
      </c>
      <c r="Q663" s="64" t="s">
        <v>926</v>
      </c>
      <c r="R663" s="64" t="s">
        <v>927</v>
      </c>
      <c r="S663" s="64" t="s">
        <v>928</v>
      </c>
      <c r="T663" s="64" t="s">
        <v>927</v>
      </c>
      <c r="U663" s="64" t="s">
        <v>929</v>
      </c>
      <c r="V663" s="64" t="s">
        <v>930</v>
      </c>
      <c r="W663" s="64" t="s">
        <v>749</v>
      </c>
      <c r="X663" s="64" t="s">
        <v>132</v>
      </c>
    </row>
    <row r="664" spans="1:24">
      <c r="A664" s="64" t="s">
        <v>391</v>
      </c>
      <c r="B664" s="64" t="s">
        <v>392</v>
      </c>
      <c r="C664" s="64" t="s">
        <v>485</v>
      </c>
      <c r="D664" s="65">
        <v>77.8</v>
      </c>
      <c r="E664" s="64" t="s">
        <v>118</v>
      </c>
      <c r="F664" s="66">
        <v>202109</v>
      </c>
      <c r="G664" s="67">
        <v>44468</v>
      </c>
      <c r="H664" s="64" t="s">
        <v>125</v>
      </c>
      <c r="I664" s="66">
        <v>50000213</v>
      </c>
      <c r="J664" s="64" t="s">
        <v>0</v>
      </c>
      <c r="K664" s="64" t="s">
        <v>120</v>
      </c>
      <c r="L664" s="64" t="s">
        <v>121</v>
      </c>
      <c r="M664" s="64" t="s">
        <v>122</v>
      </c>
      <c r="N664" s="64" t="s">
        <v>444</v>
      </c>
      <c r="O664" s="64" t="s">
        <v>445</v>
      </c>
      <c r="P664" s="64" t="s">
        <v>120</v>
      </c>
      <c r="Q664" s="64" t="s">
        <v>931</v>
      </c>
      <c r="R664" s="64" t="s">
        <v>932</v>
      </c>
      <c r="S664" s="64" t="s">
        <v>933</v>
      </c>
      <c r="T664" s="64" t="s">
        <v>932</v>
      </c>
      <c r="U664" s="64" t="s">
        <v>929</v>
      </c>
      <c r="V664" s="64" t="s">
        <v>930</v>
      </c>
      <c r="W664" s="64" t="s">
        <v>749</v>
      </c>
      <c r="X664" s="64" t="s">
        <v>132</v>
      </c>
    </row>
    <row r="665" spans="1:24">
      <c r="A665" s="64" t="s">
        <v>391</v>
      </c>
      <c r="B665" s="64" t="s">
        <v>392</v>
      </c>
      <c r="C665" s="64" t="s">
        <v>486</v>
      </c>
      <c r="D665" s="65">
        <v>99.17</v>
      </c>
      <c r="E665" s="64" t="s">
        <v>118</v>
      </c>
      <c r="F665" s="66">
        <v>202109</v>
      </c>
      <c r="G665" s="67">
        <v>44468</v>
      </c>
      <c r="H665" s="64" t="s">
        <v>125</v>
      </c>
      <c r="I665" s="66">
        <v>50000213</v>
      </c>
      <c r="J665" s="64" t="s">
        <v>0</v>
      </c>
      <c r="K665" s="64" t="s">
        <v>120</v>
      </c>
      <c r="L665" s="64" t="s">
        <v>121</v>
      </c>
      <c r="M665" s="64" t="s">
        <v>122</v>
      </c>
      <c r="N665" s="64" t="s">
        <v>80</v>
      </c>
      <c r="O665" s="64" t="s">
        <v>81</v>
      </c>
      <c r="P665" s="64" t="s">
        <v>120</v>
      </c>
      <c r="Q665" s="64" t="s">
        <v>926</v>
      </c>
      <c r="R665" s="64" t="s">
        <v>927</v>
      </c>
      <c r="S665" s="64" t="s">
        <v>928</v>
      </c>
      <c r="T665" s="64" t="s">
        <v>927</v>
      </c>
      <c r="U665" s="64" t="s">
        <v>929</v>
      </c>
      <c r="V665" s="64" t="s">
        <v>930</v>
      </c>
      <c r="W665" s="64" t="s">
        <v>749</v>
      </c>
      <c r="X665" s="64" t="s">
        <v>132</v>
      </c>
    </row>
    <row r="666" spans="1:24">
      <c r="A666" s="64" t="s">
        <v>391</v>
      </c>
      <c r="B666" s="64" t="s">
        <v>392</v>
      </c>
      <c r="C666" s="64" t="s">
        <v>487</v>
      </c>
      <c r="D666" s="65">
        <v>114.3</v>
      </c>
      <c r="E666" s="64" t="s">
        <v>118</v>
      </c>
      <c r="F666" s="66">
        <v>202109</v>
      </c>
      <c r="G666" s="67">
        <v>44468</v>
      </c>
      <c r="H666" s="64" t="s">
        <v>125</v>
      </c>
      <c r="I666" s="66">
        <v>50000213</v>
      </c>
      <c r="J666" s="64" t="s">
        <v>0</v>
      </c>
      <c r="K666" s="64" t="s">
        <v>120</v>
      </c>
      <c r="L666" s="64" t="s">
        <v>121</v>
      </c>
      <c r="M666" s="64" t="s">
        <v>122</v>
      </c>
      <c r="N666" s="64" t="s">
        <v>78</v>
      </c>
      <c r="O666" s="64" t="s">
        <v>413</v>
      </c>
      <c r="P666" s="64" t="s">
        <v>120</v>
      </c>
      <c r="Q666" s="64" t="s">
        <v>934</v>
      </c>
      <c r="R666" s="64" t="s">
        <v>935</v>
      </c>
      <c r="S666" s="64" t="s">
        <v>936</v>
      </c>
      <c r="T666" s="64" t="s">
        <v>935</v>
      </c>
      <c r="U666" s="64" t="s">
        <v>929</v>
      </c>
      <c r="V666" s="64" t="s">
        <v>930</v>
      </c>
      <c r="W666" s="64" t="s">
        <v>749</v>
      </c>
      <c r="X666" s="64" t="s">
        <v>132</v>
      </c>
    </row>
    <row r="667" spans="1:24">
      <c r="A667" s="64" t="s">
        <v>391</v>
      </c>
      <c r="B667" s="64" t="s">
        <v>392</v>
      </c>
      <c r="C667" s="64" t="s">
        <v>489</v>
      </c>
      <c r="D667" s="65">
        <v>375</v>
      </c>
      <c r="E667" s="64" t="s">
        <v>118</v>
      </c>
      <c r="F667" s="66">
        <v>202109</v>
      </c>
      <c r="G667" s="67">
        <v>44468</v>
      </c>
      <c r="H667" s="64" t="s">
        <v>125</v>
      </c>
      <c r="I667" s="66">
        <v>50000213</v>
      </c>
      <c r="J667" s="64" t="s">
        <v>0</v>
      </c>
      <c r="K667" s="64" t="s">
        <v>120</v>
      </c>
      <c r="L667" s="64" t="s">
        <v>121</v>
      </c>
      <c r="M667" s="64" t="s">
        <v>122</v>
      </c>
      <c r="N667" s="64" t="s">
        <v>90</v>
      </c>
      <c r="O667" s="64" t="s">
        <v>409</v>
      </c>
      <c r="P667" s="64" t="s">
        <v>120</v>
      </c>
      <c r="Q667" s="64" t="s">
        <v>934</v>
      </c>
      <c r="R667" s="64" t="s">
        <v>935</v>
      </c>
      <c r="S667" s="64" t="s">
        <v>936</v>
      </c>
      <c r="T667" s="64" t="s">
        <v>935</v>
      </c>
      <c r="U667" s="64" t="s">
        <v>929</v>
      </c>
      <c r="V667" s="64" t="s">
        <v>930</v>
      </c>
      <c r="W667" s="64" t="s">
        <v>749</v>
      </c>
      <c r="X667" s="64" t="s">
        <v>132</v>
      </c>
    </row>
    <row r="668" spans="1:24">
      <c r="A668" s="64" t="s">
        <v>391</v>
      </c>
      <c r="B668" s="64" t="s">
        <v>392</v>
      </c>
      <c r="C668" s="64" t="s">
        <v>488</v>
      </c>
      <c r="D668" s="65">
        <v>395.08</v>
      </c>
      <c r="E668" s="64" t="s">
        <v>118</v>
      </c>
      <c r="F668" s="66">
        <v>202109</v>
      </c>
      <c r="G668" s="67">
        <v>44468</v>
      </c>
      <c r="H668" s="64" t="s">
        <v>125</v>
      </c>
      <c r="I668" s="66">
        <v>50000213</v>
      </c>
      <c r="J668" s="64" t="s">
        <v>0</v>
      </c>
      <c r="K668" s="64" t="s">
        <v>120</v>
      </c>
      <c r="L668" s="64" t="s">
        <v>121</v>
      </c>
      <c r="M668" s="64" t="s">
        <v>122</v>
      </c>
      <c r="N668" s="64" t="s">
        <v>78</v>
      </c>
      <c r="O668" s="64" t="s">
        <v>413</v>
      </c>
      <c r="P668" s="64" t="s">
        <v>120</v>
      </c>
      <c r="Q668" s="64" t="s">
        <v>934</v>
      </c>
      <c r="R668" s="64" t="s">
        <v>935</v>
      </c>
      <c r="S668" s="64" t="s">
        <v>936</v>
      </c>
      <c r="T668" s="64" t="s">
        <v>935</v>
      </c>
      <c r="U668" s="64" t="s">
        <v>929</v>
      </c>
      <c r="V668" s="64" t="s">
        <v>930</v>
      </c>
      <c r="W668" s="64" t="s">
        <v>749</v>
      </c>
      <c r="X668" s="64" t="s">
        <v>132</v>
      </c>
    </row>
    <row r="669" spans="1:24">
      <c r="A669" s="64" t="s">
        <v>391</v>
      </c>
      <c r="B669" s="64" t="s">
        <v>392</v>
      </c>
      <c r="C669" s="64" t="s">
        <v>490</v>
      </c>
      <c r="D669" s="65">
        <v>425.93</v>
      </c>
      <c r="E669" s="64" t="s">
        <v>118</v>
      </c>
      <c r="F669" s="66">
        <v>202109</v>
      </c>
      <c r="G669" s="67">
        <v>44468</v>
      </c>
      <c r="H669" s="64" t="s">
        <v>125</v>
      </c>
      <c r="I669" s="66">
        <v>50000213</v>
      </c>
      <c r="J669" s="64" t="s">
        <v>0</v>
      </c>
      <c r="K669" s="64" t="s">
        <v>120</v>
      </c>
      <c r="L669" s="64" t="s">
        <v>121</v>
      </c>
      <c r="M669" s="64" t="s">
        <v>122</v>
      </c>
      <c r="N669" s="64" t="s">
        <v>76</v>
      </c>
      <c r="O669" s="64" t="s">
        <v>411</v>
      </c>
      <c r="P669" s="64" t="s">
        <v>120</v>
      </c>
      <c r="Q669" s="64" t="s">
        <v>937</v>
      </c>
      <c r="R669" s="64" t="s">
        <v>938</v>
      </c>
      <c r="S669" s="64" t="s">
        <v>939</v>
      </c>
      <c r="T669" s="64" t="s">
        <v>938</v>
      </c>
      <c r="U669" s="64" t="s">
        <v>929</v>
      </c>
      <c r="V669" s="64" t="s">
        <v>930</v>
      </c>
      <c r="W669" s="64" t="s">
        <v>749</v>
      </c>
      <c r="X669" s="64" t="s">
        <v>132</v>
      </c>
    </row>
    <row r="670" spans="1:24">
      <c r="A670" s="64" t="s">
        <v>391</v>
      </c>
      <c r="B670" s="64" t="s">
        <v>392</v>
      </c>
      <c r="C670" s="64" t="s">
        <v>491</v>
      </c>
      <c r="D670" s="65">
        <v>485.39</v>
      </c>
      <c r="E670" s="64" t="s">
        <v>118</v>
      </c>
      <c r="F670" s="66">
        <v>202109</v>
      </c>
      <c r="G670" s="67">
        <v>44468</v>
      </c>
      <c r="H670" s="64" t="s">
        <v>125</v>
      </c>
      <c r="I670" s="66">
        <v>50000213</v>
      </c>
      <c r="J670" s="64" t="s">
        <v>0</v>
      </c>
      <c r="K670" s="64" t="s">
        <v>120</v>
      </c>
      <c r="L670" s="64" t="s">
        <v>121</v>
      </c>
      <c r="M670" s="64" t="s">
        <v>122</v>
      </c>
      <c r="N670" s="64" t="s">
        <v>403</v>
      </c>
      <c r="O670" s="64" t="s">
        <v>96</v>
      </c>
      <c r="P670" s="64" t="s">
        <v>120</v>
      </c>
      <c r="Q670" s="64" t="s">
        <v>931</v>
      </c>
      <c r="R670" s="64" t="s">
        <v>932</v>
      </c>
      <c r="S670" s="64" t="s">
        <v>933</v>
      </c>
      <c r="T670" s="64" t="s">
        <v>932</v>
      </c>
      <c r="U670" s="64" t="s">
        <v>929</v>
      </c>
      <c r="V670" s="64" t="s">
        <v>930</v>
      </c>
      <c r="W670" s="64" t="s">
        <v>749</v>
      </c>
      <c r="X670" s="64" t="s">
        <v>132</v>
      </c>
    </row>
    <row r="671" spans="1:24">
      <c r="A671" s="64" t="s">
        <v>391</v>
      </c>
      <c r="B671" s="64" t="s">
        <v>392</v>
      </c>
      <c r="C671" s="64" t="s">
        <v>492</v>
      </c>
      <c r="D671" s="65">
        <v>1390.72</v>
      </c>
      <c r="E671" s="64" t="s">
        <v>118</v>
      </c>
      <c r="F671" s="66">
        <v>202109</v>
      </c>
      <c r="G671" s="67">
        <v>44468</v>
      </c>
      <c r="H671" s="64" t="s">
        <v>125</v>
      </c>
      <c r="I671" s="66">
        <v>50000213</v>
      </c>
      <c r="J671" s="64" t="s">
        <v>0</v>
      </c>
      <c r="K671" s="64" t="s">
        <v>120</v>
      </c>
      <c r="L671" s="64" t="s">
        <v>121</v>
      </c>
      <c r="M671" s="64" t="s">
        <v>122</v>
      </c>
      <c r="N671" s="64" t="s">
        <v>92</v>
      </c>
      <c r="O671" s="64" t="s">
        <v>93</v>
      </c>
      <c r="P671" s="64" t="s">
        <v>120</v>
      </c>
      <c r="Q671" s="64" t="s">
        <v>931</v>
      </c>
      <c r="R671" s="64" t="s">
        <v>932</v>
      </c>
      <c r="S671" s="64" t="s">
        <v>933</v>
      </c>
      <c r="T671" s="64" t="s">
        <v>932</v>
      </c>
      <c r="U671" s="64" t="s">
        <v>929</v>
      </c>
      <c r="V671" s="64" t="s">
        <v>930</v>
      </c>
      <c r="W671" s="64" t="s">
        <v>749</v>
      </c>
      <c r="X671" s="64" t="s">
        <v>132</v>
      </c>
    </row>
    <row r="672" spans="1:24">
      <c r="A672" s="64" t="s">
        <v>391</v>
      </c>
      <c r="B672" s="64" t="s">
        <v>392</v>
      </c>
      <c r="C672" s="64" t="s">
        <v>493</v>
      </c>
      <c r="D672" s="65">
        <v>803.33</v>
      </c>
      <c r="E672" s="64" t="s">
        <v>118</v>
      </c>
      <c r="F672" s="66">
        <v>202109</v>
      </c>
      <c r="G672" s="67">
        <v>44468</v>
      </c>
      <c r="H672" s="64" t="s">
        <v>125</v>
      </c>
      <c r="I672" s="66">
        <v>50000213</v>
      </c>
      <c r="J672" s="64" t="s">
        <v>0</v>
      </c>
      <c r="K672" s="64" t="s">
        <v>120</v>
      </c>
      <c r="L672" s="64" t="s">
        <v>121</v>
      </c>
      <c r="M672" s="64" t="s">
        <v>122</v>
      </c>
      <c r="N672" s="64" t="s">
        <v>415</v>
      </c>
      <c r="O672" s="64" t="s">
        <v>416</v>
      </c>
      <c r="P672" s="64" t="s">
        <v>120</v>
      </c>
      <c r="Q672" s="64" t="s">
        <v>931</v>
      </c>
      <c r="R672" s="64" t="s">
        <v>932</v>
      </c>
      <c r="S672" s="64" t="s">
        <v>933</v>
      </c>
      <c r="T672" s="64" t="s">
        <v>932</v>
      </c>
      <c r="U672" s="64" t="s">
        <v>929</v>
      </c>
      <c r="V672" s="64" t="s">
        <v>930</v>
      </c>
      <c r="W672" s="64" t="s">
        <v>749</v>
      </c>
      <c r="X672" s="64" t="s">
        <v>132</v>
      </c>
    </row>
    <row r="673" spans="1:24">
      <c r="A673" s="64" t="s">
        <v>391</v>
      </c>
      <c r="B673" s="64" t="s">
        <v>392</v>
      </c>
      <c r="C673" s="64" t="s">
        <v>501</v>
      </c>
      <c r="D673" s="65">
        <v>551.83000000000004</v>
      </c>
      <c r="E673" s="64" t="s">
        <v>118</v>
      </c>
      <c r="F673" s="66">
        <v>202110</v>
      </c>
      <c r="G673" s="67">
        <v>44498</v>
      </c>
      <c r="H673" s="64" t="s">
        <v>119</v>
      </c>
      <c r="I673" s="66">
        <v>11001449</v>
      </c>
      <c r="J673" s="64" t="s">
        <v>0</v>
      </c>
      <c r="K673" s="64" t="s">
        <v>120</v>
      </c>
      <c r="L673" s="64" t="s">
        <v>121</v>
      </c>
      <c r="M673" s="64" t="s">
        <v>122</v>
      </c>
      <c r="N673" s="64" t="s">
        <v>418</v>
      </c>
      <c r="O673" s="64" t="s">
        <v>419</v>
      </c>
      <c r="P673" s="64" t="s">
        <v>120</v>
      </c>
      <c r="Q673" s="64" t="s">
        <v>797</v>
      </c>
      <c r="R673" s="64" t="s">
        <v>420</v>
      </c>
      <c r="S673" s="64" t="s">
        <v>798</v>
      </c>
      <c r="T673" s="64" t="s">
        <v>420</v>
      </c>
      <c r="U673" s="64" t="s">
        <v>783</v>
      </c>
      <c r="V673" s="64" t="s">
        <v>784</v>
      </c>
      <c r="W673" s="64" t="s">
        <v>749</v>
      </c>
      <c r="X673" s="64" t="s">
        <v>132</v>
      </c>
    </row>
    <row r="674" spans="1:24">
      <c r="A674" s="64" t="s">
        <v>391</v>
      </c>
      <c r="B674" s="64" t="s">
        <v>392</v>
      </c>
      <c r="C674" s="64" t="s">
        <v>502</v>
      </c>
      <c r="D674" s="65">
        <v>1659.84</v>
      </c>
      <c r="E674" s="64" t="s">
        <v>118</v>
      </c>
      <c r="F674" s="66">
        <v>202110</v>
      </c>
      <c r="G674" s="67">
        <v>44498</v>
      </c>
      <c r="H674" s="64" t="s">
        <v>119</v>
      </c>
      <c r="I674" s="66">
        <v>11001460</v>
      </c>
      <c r="J674" s="64" t="s">
        <v>0</v>
      </c>
      <c r="K674" s="64" t="s">
        <v>120</v>
      </c>
      <c r="L674" s="64" t="s">
        <v>121</v>
      </c>
      <c r="M674" s="64" t="s">
        <v>122</v>
      </c>
      <c r="N674" s="64" t="s">
        <v>418</v>
      </c>
      <c r="O674" s="64" t="s">
        <v>419</v>
      </c>
      <c r="P674" s="64" t="s">
        <v>120</v>
      </c>
      <c r="Q674" s="64" t="s">
        <v>797</v>
      </c>
      <c r="R674" s="64" t="s">
        <v>420</v>
      </c>
      <c r="S674" s="64" t="s">
        <v>798</v>
      </c>
      <c r="T674" s="64" t="s">
        <v>420</v>
      </c>
      <c r="U674" s="64" t="s">
        <v>783</v>
      </c>
      <c r="V674" s="64" t="s">
        <v>784</v>
      </c>
      <c r="W674" s="64" t="s">
        <v>749</v>
      </c>
      <c r="X674" s="64" t="s">
        <v>132</v>
      </c>
    </row>
    <row r="675" spans="1:24">
      <c r="A675" s="64" t="s">
        <v>391</v>
      </c>
      <c r="B675" s="64" t="s">
        <v>392</v>
      </c>
      <c r="C675" s="64" t="s">
        <v>503</v>
      </c>
      <c r="D675" s="65">
        <v>39.39</v>
      </c>
      <c r="E675" s="64" t="s">
        <v>118</v>
      </c>
      <c r="F675" s="66">
        <v>202110</v>
      </c>
      <c r="G675" s="67">
        <v>44498</v>
      </c>
      <c r="H675" s="64" t="s">
        <v>125</v>
      </c>
      <c r="I675" s="66">
        <v>50000281</v>
      </c>
      <c r="J675" s="64" t="s">
        <v>0</v>
      </c>
      <c r="K675" s="64" t="s">
        <v>120</v>
      </c>
      <c r="L675" s="64" t="s">
        <v>121</v>
      </c>
      <c r="M675" s="64" t="s">
        <v>122</v>
      </c>
      <c r="N675" s="64" t="s">
        <v>88</v>
      </c>
      <c r="O675" s="64" t="s">
        <v>401</v>
      </c>
      <c r="P675" s="64" t="s">
        <v>120</v>
      </c>
      <c r="Q675" s="64" t="s">
        <v>926</v>
      </c>
      <c r="R675" s="64" t="s">
        <v>927</v>
      </c>
      <c r="S675" s="64" t="s">
        <v>928</v>
      </c>
      <c r="T675" s="64" t="s">
        <v>927</v>
      </c>
      <c r="U675" s="64" t="s">
        <v>929</v>
      </c>
      <c r="V675" s="64" t="s">
        <v>930</v>
      </c>
      <c r="W675" s="64" t="s">
        <v>749</v>
      </c>
      <c r="X675" s="64" t="s">
        <v>132</v>
      </c>
    </row>
    <row r="676" spans="1:24">
      <c r="A676" s="64" t="s">
        <v>391</v>
      </c>
      <c r="B676" s="64" t="s">
        <v>392</v>
      </c>
      <c r="C676" s="64" t="s">
        <v>504</v>
      </c>
      <c r="D676" s="65">
        <v>68.97</v>
      </c>
      <c r="E676" s="64" t="s">
        <v>118</v>
      </c>
      <c r="F676" s="66">
        <v>202110</v>
      </c>
      <c r="G676" s="67">
        <v>44498</v>
      </c>
      <c r="H676" s="64" t="s">
        <v>125</v>
      </c>
      <c r="I676" s="66">
        <v>50000281</v>
      </c>
      <c r="J676" s="64" t="s">
        <v>0</v>
      </c>
      <c r="K676" s="64" t="s">
        <v>120</v>
      </c>
      <c r="L676" s="64" t="s">
        <v>121</v>
      </c>
      <c r="M676" s="64" t="s">
        <v>122</v>
      </c>
      <c r="N676" s="64" t="s">
        <v>86</v>
      </c>
      <c r="O676" s="64" t="s">
        <v>87</v>
      </c>
      <c r="P676" s="64" t="s">
        <v>120</v>
      </c>
      <c r="Q676" s="64" t="s">
        <v>926</v>
      </c>
      <c r="R676" s="64" t="s">
        <v>927</v>
      </c>
      <c r="S676" s="64" t="s">
        <v>928</v>
      </c>
      <c r="T676" s="64" t="s">
        <v>927</v>
      </c>
      <c r="U676" s="64" t="s">
        <v>929</v>
      </c>
      <c r="V676" s="64" t="s">
        <v>930</v>
      </c>
      <c r="W676" s="64" t="s">
        <v>749</v>
      </c>
      <c r="X676" s="64" t="s">
        <v>132</v>
      </c>
    </row>
    <row r="677" spans="1:24">
      <c r="A677" s="64" t="s">
        <v>391</v>
      </c>
      <c r="B677" s="64" t="s">
        <v>392</v>
      </c>
      <c r="C677" s="64" t="s">
        <v>505</v>
      </c>
      <c r="D677" s="65">
        <v>73.53</v>
      </c>
      <c r="E677" s="64" t="s">
        <v>118</v>
      </c>
      <c r="F677" s="66">
        <v>202110</v>
      </c>
      <c r="G677" s="67">
        <v>44498</v>
      </c>
      <c r="H677" s="64" t="s">
        <v>125</v>
      </c>
      <c r="I677" s="66">
        <v>50000281</v>
      </c>
      <c r="J677" s="64" t="s">
        <v>0</v>
      </c>
      <c r="K677" s="64" t="s">
        <v>120</v>
      </c>
      <c r="L677" s="64" t="s">
        <v>121</v>
      </c>
      <c r="M677" s="64" t="s">
        <v>122</v>
      </c>
      <c r="N677" s="64" t="s">
        <v>84</v>
      </c>
      <c r="O677" s="64" t="s">
        <v>85</v>
      </c>
      <c r="P677" s="64" t="s">
        <v>120</v>
      </c>
      <c r="Q677" s="64" t="s">
        <v>926</v>
      </c>
      <c r="R677" s="64" t="s">
        <v>927</v>
      </c>
      <c r="S677" s="64" t="s">
        <v>928</v>
      </c>
      <c r="T677" s="64" t="s">
        <v>927</v>
      </c>
      <c r="U677" s="64" t="s">
        <v>929</v>
      </c>
      <c r="V677" s="64" t="s">
        <v>930</v>
      </c>
      <c r="W677" s="64" t="s">
        <v>749</v>
      </c>
      <c r="X677" s="64" t="s">
        <v>132</v>
      </c>
    </row>
    <row r="678" spans="1:24">
      <c r="A678" s="64" t="s">
        <v>391</v>
      </c>
      <c r="B678" s="64" t="s">
        <v>392</v>
      </c>
      <c r="C678" s="64" t="s">
        <v>506</v>
      </c>
      <c r="D678" s="65">
        <v>77.8</v>
      </c>
      <c r="E678" s="64" t="s">
        <v>118</v>
      </c>
      <c r="F678" s="66">
        <v>202110</v>
      </c>
      <c r="G678" s="67">
        <v>44498</v>
      </c>
      <c r="H678" s="64" t="s">
        <v>125</v>
      </c>
      <c r="I678" s="66">
        <v>50000281</v>
      </c>
      <c r="J678" s="64" t="s">
        <v>0</v>
      </c>
      <c r="K678" s="64" t="s">
        <v>120</v>
      </c>
      <c r="L678" s="64" t="s">
        <v>121</v>
      </c>
      <c r="M678" s="64" t="s">
        <v>122</v>
      </c>
      <c r="N678" s="64" t="s">
        <v>444</v>
      </c>
      <c r="O678" s="64" t="s">
        <v>445</v>
      </c>
      <c r="P678" s="64" t="s">
        <v>120</v>
      </c>
      <c r="Q678" s="64" t="s">
        <v>931</v>
      </c>
      <c r="R678" s="64" t="s">
        <v>932</v>
      </c>
      <c r="S678" s="64" t="s">
        <v>933</v>
      </c>
      <c r="T678" s="64" t="s">
        <v>932</v>
      </c>
      <c r="U678" s="64" t="s">
        <v>929</v>
      </c>
      <c r="V678" s="64" t="s">
        <v>930</v>
      </c>
      <c r="W678" s="64" t="s">
        <v>749</v>
      </c>
      <c r="X678" s="64" t="s">
        <v>132</v>
      </c>
    </row>
    <row r="679" spans="1:24">
      <c r="A679" s="64" t="s">
        <v>391</v>
      </c>
      <c r="B679" s="64" t="s">
        <v>392</v>
      </c>
      <c r="C679" s="64" t="s">
        <v>507</v>
      </c>
      <c r="D679" s="65">
        <v>99.17</v>
      </c>
      <c r="E679" s="64" t="s">
        <v>118</v>
      </c>
      <c r="F679" s="66">
        <v>202110</v>
      </c>
      <c r="G679" s="67">
        <v>44498</v>
      </c>
      <c r="H679" s="64" t="s">
        <v>125</v>
      </c>
      <c r="I679" s="66">
        <v>50000281</v>
      </c>
      <c r="J679" s="64" t="s">
        <v>0</v>
      </c>
      <c r="K679" s="64" t="s">
        <v>120</v>
      </c>
      <c r="L679" s="64" t="s">
        <v>121</v>
      </c>
      <c r="M679" s="64" t="s">
        <v>122</v>
      </c>
      <c r="N679" s="64" t="s">
        <v>80</v>
      </c>
      <c r="O679" s="64" t="s">
        <v>81</v>
      </c>
      <c r="P679" s="64" t="s">
        <v>120</v>
      </c>
      <c r="Q679" s="64" t="s">
        <v>926</v>
      </c>
      <c r="R679" s="64" t="s">
        <v>927</v>
      </c>
      <c r="S679" s="64" t="s">
        <v>928</v>
      </c>
      <c r="T679" s="64" t="s">
        <v>927</v>
      </c>
      <c r="U679" s="64" t="s">
        <v>929</v>
      </c>
      <c r="V679" s="64" t="s">
        <v>930</v>
      </c>
      <c r="W679" s="64" t="s">
        <v>749</v>
      </c>
      <c r="X679" s="64" t="s">
        <v>132</v>
      </c>
    </row>
    <row r="680" spans="1:24">
      <c r="A680" s="64" t="s">
        <v>391</v>
      </c>
      <c r="B680" s="64" t="s">
        <v>392</v>
      </c>
      <c r="C680" s="64" t="s">
        <v>508</v>
      </c>
      <c r="D680" s="65">
        <v>391.6</v>
      </c>
      <c r="E680" s="64" t="s">
        <v>118</v>
      </c>
      <c r="F680" s="66">
        <v>202110</v>
      </c>
      <c r="G680" s="67">
        <v>44498</v>
      </c>
      <c r="H680" s="64" t="s">
        <v>125</v>
      </c>
      <c r="I680" s="66">
        <v>50000281</v>
      </c>
      <c r="J680" s="64" t="s">
        <v>0</v>
      </c>
      <c r="K680" s="64" t="s">
        <v>120</v>
      </c>
      <c r="L680" s="64" t="s">
        <v>121</v>
      </c>
      <c r="M680" s="64" t="s">
        <v>122</v>
      </c>
      <c r="N680" s="64" t="s">
        <v>78</v>
      </c>
      <c r="O680" s="64" t="s">
        <v>413</v>
      </c>
      <c r="P680" s="64" t="s">
        <v>120</v>
      </c>
      <c r="Q680" s="64" t="s">
        <v>934</v>
      </c>
      <c r="R680" s="64" t="s">
        <v>935</v>
      </c>
      <c r="S680" s="64" t="s">
        <v>936</v>
      </c>
      <c r="T680" s="64" t="s">
        <v>935</v>
      </c>
      <c r="U680" s="64" t="s">
        <v>929</v>
      </c>
      <c r="V680" s="64" t="s">
        <v>930</v>
      </c>
      <c r="W680" s="64" t="s">
        <v>749</v>
      </c>
      <c r="X680" s="64" t="s">
        <v>132</v>
      </c>
    </row>
    <row r="681" spans="1:24">
      <c r="A681" s="64" t="s">
        <v>391</v>
      </c>
      <c r="B681" s="64" t="s">
        <v>392</v>
      </c>
      <c r="C681" s="64" t="s">
        <v>509</v>
      </c>
      <c r="D681" s="65">
        <v>401.24</v>
      </c>
      <c r="E681" s="64" t="s">
        <v>118</v>
      </c>
      <c r="F681" s="66">
        <v>202110</v>
      </c>
      <c r="G681" s="67">
        <v>44498</v>
      </c>
      <c r="H681" s="64" t="s">
        <v>125</v>
      </c>
      <c r="I681" s="66">
        <v>50000281</v>
      </c>
      <c r="J681" s="64" t="s">
        <v>0</v>
      </c>
      <c r="K681" s="64" t="s">
        <v>120</v>
      </c>
      <c r="L681" s="64" t="s">
        <v>121</v>
      </c>
      <c r="M681" s="64" t="s">
        <v>122</v>
      </c>
      <c r="N681" s="64" t="s">
        <v>90</v>
      </c>
      <c r="O681" s="64" t="s">
        <v>409</v>
      </c>
      <c r="P681" s="64" t="s">
        <v>120</v>
      </c>
      <c r="Q681" s="64" t="s">
        <v>934</v>
      </c>
      <c r="R681" s="64" t="s">
        <v>935</v>
      </c>
      <c r="S681" s="64" t="s">
        <v>936</v>
      </c>
      <c r="T681" s="64" t="s">
        <v>935</v>
      </c>
      <c r="U681" s="64" t="s">
        <v>929</v>
      </c>
      <c r="V681" s="64" t="s">
        <v>930</v>
      </c>
      <c r="W681" s="64" t="s">
        <v>749</v>
      </c>
      <c r="X681" s="64" t="s">
        <v>132</v>
      </c>
    </row>
    <row r="682" spans="1:24">
      <c r="A682" s="64" t="s">
        <v>391</v>
      </c>
      <c r="B682" s="64" t="s">
        <v>392</v>
      </c>
      <c r="C682" s="64" t="s">
        <v>510</v>
      </c>
      <c r="D682" s="65">
        <v>422.06</v>
      </c>
      <c r="E682" s="64" t="s">
        <v>118</v>
      </c>
      <c r="F682" s="66">
        <v>202110</v>
      </c>
      <c r="G682" s="67">
        <v>44498</v>
      </c>
      <c r="H682" s="64" t="s">
        <v>125</v>
      </c>
      <c r="I682" s="66">
        <v>50000281</v>
      </c>
      <c r="J682" s="64" t="s">
        <v>0</v>
      </c>
      <c r="K682" s="64" t="s">
        <v>120</v>
      </c>
      <c r="L682" s="64" t="s">
        <v>121</v>
      </c>
      <c r="M682" s="64" t="s">
        <v>122</v>
      </c>
      <c r="N682" s="64" t="s">
        <v>76</v>
      </c>
      <c r="O682" s="64" t="s">
        <v>411</v>
      </c>
      <c r="P682" s="64" t="s">
        <v>120</v>
      </c>
      <c r="Q682" s="64" t="s">
        <v>937</v>
      </c>
      <c r="R682" s="64" t="s">
        <v>938</v>
      </c>
      <c r="S682" s="64" t="s">
        <v>939</v>
      </c>
      <c r="T682" s="64" t="s">
        <v>938</v>
      </c>
      <c r="U682" s="64" t="s">
        <v>929</v>
      </c>
      <c r="V682" s="64" t="s">
        <v>930</v>
      </c>
      <c r="W682" s="64" t="s">
        <v>749</v>
      </c>
      <c r="X682" s="64" t="s">
        <v>132</v>
      </c>
    </row>
    <row r="683" spans="1:24">
      <c r="A683" s="64" t="s">
        <v>391</v>
      </c>
      <c r="B683" s="64" t="s">
        <v>392</v>
      </c>
      <c r="C683" s="64" t="s">
        <v>511</v>
      </c>
      <c r="D683" s="65">
        <v>485.39</v>
      </c>
      <c r="E683" s="64" t="s">
        <v>118</v>
      </c>
      <c r="F683" s="66">
        <v>202110</v>
      </c>
      <c r="G683" s="67">
        <v>44498</v>
      </c>
      <c r="H683" s="64" t="s">
        <v>125</v>
      </c>
      <c r="I683" s="66">
        <v>50000281</v>
      </c>
      <c r="J683" s="64" t="s">
        <v>0</v>
      </c>
      <c r="K683" s="64" t="s">
        <v>120</v>
      </c>
      <c r="L683" s="64" t="s">
        <v>121</v>
      </c>
      <c r="M683" s="64" t="s">
        <v>122</v>
      </c>
      <c r="N683" s="64" t="s">
        <v>403</v>
      </c>
      <c r="O683" s="64" t="s">
        <v>96</v>
      </c>
      <c r="P683" s="64" t="s">
        <v>120</v>
      </c>
      <c r="Q683" s="64" t="s">
        <v>931</v>
      </c>
      <c r="R683" s="64" t="s">
        <v>932</v>
      </c>
      <c r="S683" s="64" t="s">
        <v>933</v>
      </c>
      <c r="T683" s="64" t="s">
        <v>932</v>
      </c>
      <c r="U683" s="64" t="s">
        <v>929</v>
      </c>
      <c r="V683" s="64" t="s">
        <v>930</v>
      </c>
      <c r="W683" s="64" t="s">
        <v>749</v>
      </c>
      <c r="X683" s="64" t="s">
        <v>132</v>
      </c>
    </row>
    <row r="684" spans="1:24">
      <c r="A684" s="64" t="s">
        <v>391</v>
      </c>
      <c r="B684" s="64" t="s">
        <v>392</v>
      </c>
      <c r="C684" s="64" t="s">
        <v>512</v>
      </c>
      <c r="D684" s="65">
        <v>1390.74</v>
      </c>
      <c r="E684" s="64" t="s">
        <v>118</v>
      </c>
      <c r="F684" s="66">
        <v>202110</v>
      </c>
      <c r="G684" s="67">
        <v>44498</v>
      </c>
      <c r="H684" s="64" t="s">
        <v>125</v>
      </c>
      <c r="I684" s="66">
        <v>50000281</v>
      </c>
      <c r="J684" s="64" t="s">
        <v>0</v>
      </c>
      <c r="K684" s="64" t="s">
        <v>120</v>
      </c>
      <c r="L684" s="64" t="s">
        <v>121</v>
      </c>
      <c r="M684" s="64" t="s">
        <v>122</v>
      </c>
      <c r="N684" s="64" t="s">
        <v>92</v>
      </c>
      <c r="O684" s="64" t="s">
        <v>93</v>
      </c>
      <c r="P684" s="64" t="s">
        <v>120</v>
      </c>
      <c r="Q684" s="64" t="s">
        <v>931</v>
      </c>
      <c r="R684" s="64" t="s">
        <v>932</v>
      </c>
      <c r="S684" s="64" t="s">
        <v>933</v>
      </c>
      <c r="T684" s="64" t="s">
        <v>932</v>
      </c>
      <c r="U684" s="64" t="s">
        <v>929</v>
      </c>
      <c r="V684" s="64" t="s">
        <v>930</v>
      </c>
      <c r="W684" s="64" t="s">
        <v>749</v>
      </c>
      <c r="X684" s="64" t="s">
        <v>132</v>
      </c>
    </row>
    <row r="685" spans="1:24">
      <c r="A685" s="64" t="s">
        <v>391</v>
      </c>
      <c r="B685" s="64" t="s">
        <v>392</v>
      </c>
      <c r="C685" s="64" t="s">
        <v>513</v>
      </c>
      <c r="D685" s="65">
        <v>803.33</v>
      </c>
      <c r="E685" s="64" t="s">
        <v>118</v>
      </c>
      <c r="F685" s="66">
        <v>202110</v>
      </c>
      <c r="G685" s="67">
        <v>44498</v>
      </c>
      <c r="H685" s="64" t="s">
        <v>125</v>
      </c>
      <c r="I685" s="66">
        <v>50000281</v>
      </c>
      <c r="J685" s="64" t="s">
        <v>0</v>
      </c>
      <c r="K685" s="64" t="s">
        <v>120</v>
      </c>
      <c r="L685" s="64" t="s">
        <v>121</v>
      </c>
      <c r="M685" s="64" t="s">
        <v>122</v>
      </c>
      <c r="N685" s="64" t="s">
        <v>415</v>
      </c>
      <c r="O685" s="64" t="s">
        <v>416</v>
      </c>
      <c r="P685" s="64" t="s">
        <v>120</v>
      </c>
      <c r="Q685" s="64" t="s">
        <v>931</v>
      </c>
      <c r="R685" s="64" t="s">
        <v>932</v>
      </c>
      <c r="S685" s="64" t="s">
        <v>933</v>
      </c>
      <c r="T685" s="64" t="s">
        <v>932</v>
      </c>
      <c r="U685" s="64" t="s">
        <v>929</v>
      </c>
      <c r="V685" s="64" t="s">
        <v>930</v>
      </c>
      <c r="W685" s="64" t="s">
        <v>749</v>
      </c>
      <c r="X685" s="64" t="s">
        <v>132</v>
      </c>
    </row>
    <row r="686" spans="1:24">
      <c r="A686" s="64" t="s">
        <v>391</v>
      </c>
      <c r="B686" s="64" t="s">
        <v>392</v>
      </c>
      <c r="C686" s="64" t="s">
        <v>144</v>
      </c>
      <c r="D686" s="65">
        <v>89.58</v>
      </c>
      <c r="E686" s="64" t="s">
        <v>118</v>
      </c>
      <c r="F686" s="66">
        <v>202110</v>
      </c>
      <c r="G686" s="67">
        <v>44499</v>
      </c>
      <c r="H686" s="64" t="s">
        <v>125</v>
      </c>
      <c r="I686" s="66">
        <v>50000285</v>
      </c>
      <c r="J686" s="64" t="s">
        <v>0</v>
      </c>
      <c r="K686" s="64" t="s">
        <v>120</v>
      </c>
      <c r="L686" s="64" t="s">
        <v>121</v>
      </c>
      <c r="M686" s="64" t="s">
        <v>122</v>
      </c>
      <c r="N686" s="64" t="s">
        <v>142</v>
      </c>
      <c r="O686" s="64" t="s">
        <v>143</v>
      </c>
      <c r="P686" s="64" t="s">
        <v>120</v>
      </c>
      <c r="Q686" s="64" t="s">
        <v>750</v>
      </c>
      <c r="R686" s="64" t="s">
        <v>144</v>
      </c>
      <c r="S686" s="64" t="s">
        <v>751</v>
      </c>
      <c r="T686" s="64" t="s">
        <v>144</v>
      </c>
      <c r="U686" s="64" t="s">
        <v>752</v>
      </c>
      <c r="V686" s="64" t="s">
        <v>753</v>
      </c>
      <c r="W686" s="64" t="s">
        <v>749</v>
      </c>
      <c r="X686" s="64" t="s">
        <v>132</v>
      </c>
    </row>
    <row r="687" spans="1:24">
      <c r="A687" s="64" t="s">
        <v>391</v>
      </c>
      <c r="B687" s="64" t="s">
        <v>392</v>
      </c>
      <c r="C687" s="64" t="s">
        <v>247</v>
      </c>
      <c r="D687" s="65">
        <v>256.89999999999998</v>
      </c>
      <c r="E687" s="64" t="s">
        <v>118</v>
      </c>
      <c r="F687" s="66">
        <v>202110</v>
      </c>
      <c r="G687" s="67">
        <v>44499</v>
      </c>
      <c r="H687" s="64" t="s">
        <v>125</v>
      </c>
      <c r="I687" s="66">
        <v>50000285</v>
      </c>
      <c r="J687" s="64" t="s">
        <v>0</v>
      </c>
      <c r="K687" s="64" t="s">
        <v>120</v>
      </c>
      <c r="L687" s="64" t="s">
        <v>121</v>
      </c>
      <c r="M687" s="64" t="s">
        <v>122</v>
      </c>
      <c r="N687" s="64" t="s">
        <v>245</v>
      </c>
      <c r="O687" s="64" t="s">
        <v>246</v>
      </c>
      <c r="P687" s="64" t="s">
        <v>120</v>
      </c>
      <c r="Q687" s="64" t="s">
        <v>778</v>
      </c>
      <c r="R687" s="64" t="s">
        <v>247</v>
      </c>
      <c r="S687" s="64" t="s">
        <v>779</v>
      </c>
      <c r="T687" s="64" t="s">
        <v>247</v>
      </c>
      <c r="U687" s="64" t="s">
        <v>752</v>
      </c>
      <c r="V687" s="64" t="s">
        <v>753</v>
      </c>
      <c r="W687" s="64" t="s">
        <v>749</v>
      </c>
      <c r="X687" s="64" t="s">
        <v>132</v>
      </c>
    </row>
    <row r="688" spans="1:24">
      <c r="A688" s="64" t="s">
        <v>391</v>
      </c>
      <c r="B688" s="64" t="s">
        <v>392</v>
      </c>
      <c r="C688" s="64" t="s">
        <v>144</v>
      </c>
      <c r="D688" s="65">
        <v>89.58</v>
      </c>
      <c r="E688" s="64" t="s">
        <v>118</v>
      </c>
      <c r="F688" s="66">
        <v>202110</v>
      </c>
      <c r="G688" s="67">
        <v>44499</v>
      </c>
      <c r="H688" s="64" t="s">
        <v>125</v>
      </c>
      <c r="I688" s="66">
        <v>50000290</v>
      </c>
      <c r="J688" s="64" t="s">
        <v>0</v>
      </c>
      <c r="K688" s="64" t="s">
        <v>120</v>
      </c>
      <c r="L688" s="64" t="s">
        <v>121</v>
      </c>
      <c r="M688" s="64" t="s">
        <v>122</v>
      </c>
      <c r="N688" s="64" t="s">
        <v>142</v>
      </c>
      <c r="O688" s="64" t="s">
        <v>143</v>
      </c>
      <c r="P688" s="64" t="s">
        <v>120</v>
      </c>
      <c r="Q688" s="64" t="s">
        <v>750</v>
      </c>
      <c r="R688" s="64" t="s">
        <v>144</v>
      </c>
      <c r="S688" s="64" t="s">
        <v>751</v>
      </c>
      <c r="T688" s="64" t="s">
        <v>144</v>
      </c>
      <c r="U688" s="64" t="s">
        <v>752</v>
      </c>
      <c r="V688" s="64" t="s">
        <v>753</v>
      </c>
      <c r="W688" s="64" t="s">
        <v>749</v>
      </c>
      <c r="X688" s="64" t="s">
        <v>132</v>
      </c>
    </row>
    <row r="689" spans="1:24">
      <c r="A689" s="64" t="s">
        <v>391</v>
      </c>
      <c r="B689" s="64" t="s">
        <v>392</v>
      </c>
      <c r="C689" s="64" t="s">
        <v>247</v>
      </c>
      <c r="D689" s="65">
        <v>256.89999999999998</v>
      </c>
      <c r="E689" s="64" t="s">
        <v>118</v>
      </c>
      <c r="F689" s="66">
        <v>202110</v>
      </c>
      <c r="G689" s="67">
        <v>44499</v>
      </c>
      <c r="H689" s="64" t="s">
        <v>125</v>
      </c>
      <c r="I689" s="66">
        <v>50000290</v>
      </c>
      <c r="J689" s="64" t="s">
        <v>0</v>
      </c>
      <c r="K689" s="64" t="s">
        <v>120</v>
      </c>
      <c r="L689" s="64" t="s">
        <v>121</v>
      </c>
      <c r="M689" s="64" t="s">
        <v>122</v>
      </c>
      <c r="N689" s="64" t="s">
        <v>245</v>
      </c>
      <c r="O689" s="64" t="s">
        <v>246</v>
      </c>
      <c r="P689" s="64" t="s">
        <v>120</v>
      </c>
      <c r="Q689" s="64" t="s">
        <v>778</v>
      </c>
      <c r="R689" s="64" t="s">
        <v>247</v>
      </c>
      <c r="S689" s="64" t="s">
        <v>779</v>
      </c>
      <c r="T689" s="64" t="s">
        <v>247</v>
      </c>
      <c r="U689" s="64" t="s">
        <v>752</v>
      </c>
      <c r="V689" s="64" t="s">
        <v>753</v>
      </c>
      <c r="W689" s="64" t="s">
        <v>749</v>
      </c>
      <c r="X689" s="64" t="s">
        <v>132</v>
      </c>
    </row>
    <row r="690" spans="1:24">
      <c r="A690" s="64" t="s">
        <v>391</v>
      </c>
      <c r="B690" s="64" t="s">
        <v>392</v>
      </c>
      <c r="C690" s="64" t="s">
        <v>514</v>
      </c>
      <c r="D690" s="65">
        <v>-256.89999999999998</v>
      </c>
      <c r="E690" s="64" t="s">
        <v>118</v>
      </c>
      <c r="F690" s="66">
        <v>202110</v>
      </c>
      <c r="G690" s="67">
        <v>44499</v>
      </c>
      <c r="H690" s="64" t="s">
        <v>125</v>
      </c>
      <c r="I690" s="66">
        <v>50000292</v>
      </c>
      <c r="J690" s="64" t="s">
        <v>0</v>
      </c>
      <c r="K690" s="64" t="s">
        <v>120</v>
      </c>
      <c r="L690" s="64" t="s">
        <v>121</v>
      </c>
      <c r="M690" s="64" t="s">
        <v>122</v>
      </c>
      <c r="N690" s="64" t="s">
        <v>245</v>
      </c>
      <c r="O690" s="64" t="s">
        <v>246</v>
      </c>
      <c r="P690" s="64" t="s">
        <v>120</v>
      </c>
      <c r="Q690" s="64" t="s">
        <v>778</v>
      </c>
      <c r="R690" s="64" t="s">
        <v>247</v>
      </c>
      <c r="S690" s="64" t="s">
        <v>779</v>
      </c>
      <c r="T690" s="64" t="s">
        <v>247</v>
      </c>
      <c r="U690" s="64" t="s">
        <v>752</v>
      </c>
      <c r="V690" s="64" t="s">
        <v>753</v>
      </c>
      <c r="W690" s="64" t="s">
        <v>749</v>
      </c>
      <c r="X690" s="64" t="s">
        <v>132</v>
      </c>
    </row>
    <row r="691" spans="1:24">
      <c r="A691" s="64" t="s">
        <v>391</v>
      </c>
      <c r="B691" s="64" t="s">
        <v>392</v>
      </c>
      <c r="C691" s="64" t="s">
        <v>515</v>
      </c>
      <c r="D691" s="65">
        <v>-89.58</v>
      </c>
      <c r="E691" s="64" t="s">
        <v>118</v>
      </c>
      <c r="F691" s="66">
        <v>202110</v>
      </c>
      <c r="G691" s="67">
        <v>44499</v>
      </c>
      <c r="H691" s="64" t="s">
        <v>125</v>
      </c>
      <c r="I691" s="66">
        <v>50000292</v>
      </c>
      <c r="J691" s="64" t="s">
        <v>0</v>
      </c>
      <c r="K691" s="64" t="s">
        <v>120</v>
      </c>
      <c r="L691" s="64" t="s">
        <v>121</v>
      </c>
      <c r="M691" s="64" t="s">
        <v>122</v>
      </c>
      <c r="N691" s="64" t="s">
        <v>142</v>
      </c>
      <c r="O691" s="64" t="s">
        <v>143</v>
      </c>
      <c r="P691" s="64" t="s">
        <v>120</v>
      </c>
      <c r="Q691" s="64" t="s">
        <v>750</v>
      </c>
      <c r="R691" s="64" t="s">
        <v>144</v>
      </c>
      <c r="S691" s="64" t="s">
        <v>751</v>
      </c>
      <c r="T691" s="64" t="s">
        <v>144</v>
      </c>
      <c r="U691" s="64" t="s">
        <v>752</v>
      </c>
      <c r="V691" s="64" t="s">
        <v>753</v>
      </c>
      <c r="W691" s="64" t="s">
        <v>749</v>
      </c>
      <c r="X691" s="64" t="s">
        <v>132</v>
      </c>
    </row>
    <row r="692" spans="1:24">
      <c r="A692" s="64" t="s">
        <v>391</v>
      </c>
      <c r="B692" s="64" t="s">
        <v>392</v>
      </c>
      <c r="C692" s="64" t="s">
        <v>516</v>
      </c>
      <c r="D692" s="65">
        <v>771.96</v>
      </c>
      <c r="E692" s="64" t="s">
        <v>118</v>
      </c>
      <c r="F692" s="66">
        <v>202111</v>
      </c>
      <c r="G692" s="67">
        <v>44529</v>
      </c>
      <c r="H692" s="64" t="s">
        <v>119</v>
      </c>
      <c r="I692" s="66">
        <v>11001548</v>
      </c>
      <c r="J692" s="64" t="s">
        <v>0</v>
      </c>
      <c r="K692" s="64" t="s">
        <v>120</v>
      </c>
      <c r="L692" s="64" t="s">
        <v>121</v>
      </c>
      <c r="M692" s="64" t="s">
        <v>122</v>
      </c>
      <c r="N692" s="64" t="s">
        <v>418</v>
      </c>
      <c r="O692" s="64" t="s">
        <v>419</v>
      </c>
      <c r="P692" s="64" t="s">
        <v>120</v>
      </c>
      <c r="Q692" s="64" t="s">
        <v>797</v>
      </c>
      <c r="R692" s="64" t="s">
        <v>420</v>
      </c>
      <c r="S692" s="64" t="s">
        <v>798</v>
      </c>
      <c r="T692" s="64" t="s">
        <v>420</v>
      </c>
      <c r="U692" s="64" t="s">
        <v>783</v>
      </c>
      <c r="V692" s="64" t="s">
        <v>784</v>
      </c>
      <c r="W692" s="64" t="s">
        <v>749</v>
      </c>
      <c r="X692" s="64" t="s">
        <v>132</v>
      </c>
    </row>
    <row r="693" spans="1:24">
      <c r="A693" s="64" t="s">
        <v>391</v>
      </c>
      <c r="B693" s="64" t="s">
        <v>392</v>
      </c>
      <c r="C693" s="64" t="s">
        <v>517</v>
      </c>
      <c r="D693" s="65">
        <v>1110.69</v>
      </c>
      <c r="E693" s="64" t="s">
        <v>118</v>
      </c>
      <c r="F693" s="66">
        <v>202111</v>
      </c>
      <c r="G693" s="67">
        <v>44529</v>
      </c>
      <c r="H693" s="64" t="s">
        <v>119</v>
      </c>
      <c r="I693" s="66">
        <v>11001548</v>
      </c>
      <c r="J693" s="64" t="s">
        <v>0</v>
      </c>
      <c r="K693" s="64" t="s">
        <v>120</v>
      </c>
      <c r="L693" s="64" t="s">
        <v>121</v>
      </c>
      <c r="M693" s="64" t="s">
        <v>122</v>
      </c>
      <c r="N693" s="64" t="s">
        <v>418</v>
      </c>
      <c r="O693" s="64" t="s">
        <v>419</v>
      </c>
      <c r="P693" s="64" t="s">
        <v>120</v>
      </c>
      <c r="Q693" s="64" t="s">
        <v>797</v>
      </c>
      <c r="R693" s="64" t="s">
        <v>420</v>
      </c>
      <c r="S693" s="64" t="s">
        <v>798</v>
      </c>
      <c r="T693" s="64" t="s">
        <v>420</v>
      </c>
      <c r="U693" s="64" t="s">
        <v>783</v>
      </c>
      <c r="V693" s="64" t="s">
        <v>784</v>
      </c>
      <c r="W693" s="64" t="s">
        <v>749</v>
      </c>
      <c r="X693" s="64" t="s">
        <v>132</v>
      </c>
    </row>
    <row r="694" spans="1:24">
      <c r="A694" s="64" t="s">
        <v>391</v>
      </c>
      <c r="B694" s="64" t="s">
        <v>392</v>
      </c>
      <c r="C694" s="64" t="s">
        <v>518</v>
      </c>
      <c r="D694" s="65">
        <v>39.39</v>
      </c>
      <c r="E694" s="64" t="s">
        <v>118</v>
      </c>
      <c r="F694" s="66">
        <v>202111</v>
      </c>
      <c r="G694" s="67">
        <v>44529</v>
      </c>
      <c r="H694" s="64" t="s">
        <v>125</v>
      </c>
      <c r="I694" s="66">
        <v>50000288</v>
      </c>
      <c r="J694" s="64" t="s">
        <v>0</v>
      </c>
      <c r="K694" s="64" t="s">
        <v>120</v>
      </c>
      <c r="L694" s="64" t="s">
        <v>121</v>
      </c>
      <c r="M694" s="64" t="s">
        <v>122</v>
      </c>
      <c r="N694" s="64" t="s">
        <v>88</v>
      </c>
      <c r="O694" s="64" t="s">
        <v>401</v>
      </c>
      <c r="P694" s="64" t="s">
        <v>120</v>
      </c>
      <c r="Q694" s="64" t="s">
        <v>926</v>
      </c>
      <c r="R694" s="64" t="s">
        <v>927</v>
      </c>
      <c r="S694" s="64" t="s">
        <v>928</v>
      </c>
      <c r="T694" s="64" t="s">
        <v>927</v>
      </c>
      <c r="U694" s="64" t="s">
        <v>929</v>
      </c>
      <c r="V694" s="64" t="s">
        <v>930</v>
      </c>
      <c r="W694" s="64" t="s">
        <v>749</v>
      </c>
      <c r="X694" s="64" t="s">
        <v>132</v>
      </c>
    </row>
    <row r="695" spans="1:24">
      <c r="A695" s="64" t="s">
        <v>391</v>
      </c>
      <c r="B695" s="64" t="s">
        <v>392</v>
      </c>
      <c r="C695" s="64" t="s">
        <v>519</v>
      </c>
      <c r="D695" s="65">
        <v>68.97</v>
      </c>
      <c r="E695" s="64" t="s">
        <v>118</v>
      </c>
      <c r="F695" s="66">
        <v>202111</v>
      </c>
      <c r="G695" s="67">
        <v>44529</v>
      </c>
      <c r="H695" s="64" t="s">
        <v>125</v>
      </c>
      <c r="I695" s="66">
        <v>50000288</v>
      </c>
      <c r="J695" s="64" t="s">
        <v>0</v>
      </c>
      <c r="K695" s="64" t="s">
        <v>120</v>
      </c>
      <c r="L695" s="64" t="s">
        <v>121</v>
      </c>
      <c r="M695" s="64" t="s">
        <v>122</v>
      </c>
      <c r="N695" s="64" t="s">
        <v>86</v>
      </c>
      <c r="O695" s="64" t="s">
        <v>87</v>
      </c>
      <c r="P695" s="64" t="s">
        <v>120</v>
      </c>
      <c r="Q695" s="64" t="s">
        <v>926</v>
      </c>
      <c r="R695" s="64" t="s">
        <v>927</v>
      </c>
      <c r="S695" s="64" t="s">
        <v>928</v>
      </c>
      <c r="T695" s="64" t="s">
        <v>927</v>
      </c>
      <c r="U695" s="64" t="s">
        <v>929</v>
      </c>
      <c r="V695" s="64" t="s">
        <v>930</v>
      </c>
      <c r="W695" s="64" t="s">
        <v>749</v>
      </c>
      <c r="X695" s="64" t="s">
        <v>132</v>
      </c>
    </row>
    <row r="696" spans="1:24">
      <c r="A696" s="64" t="s">
        <v>391</v>
      </c>
      <c r="B696" s="64" t="s">
        <v>392</v>
      </c>
      <c r="C696" s="64" t="s">
        <v>520</v>
      </c>
      <c r="D696" s="65">
        <v>73.53</v>
      </c>
      <c r="E696" s="64" t="s">
        <v>118</v>
      </c>
      <c r="F696" s="66">
        <v>202111</v>
      </c>
      <c r="G696" s="67">
        <v>44529</v>
      </c>
      <c r="H696" s="64" t="s">
        <v>125</v>
      </c>
      <c r="I696" s="66">
        <v>50000288</v>
      </c>
      <c r="J696" s="64" t="s">
        <v>0</v>
      </c>
      <c r="K696" s="64" t="s">
        <v>120</v>
      </c>
      <c r="L696" s="64" t="s">
        <v>121</v>
      </c>
      <c r="M696" s="64" t="s">
        <v>122</v>
      </c>
      <c r="N696" s="64" t="s">
        <v>84</v>
      </c>
      <c r="O696" s="64" t="s">
        <v>85</v>
      </c>
      <c r="P696" s="64" t="s">
        <v>120</v>
      </c>
      <c r="Q696" s="64" t="s">
        <v>926</v>
      </c>
      <c r="R696" s="64" t="s">
        <v>927</v>
      </c>
      <c r="S696" s="64" t="s">
        <v>928</v>
      </c>
      <c r="T696" s="64" t="s">
        <v>927</v>
      </c>
      <c r="U696" s="64" t="s">
        <v>929</v>
      </c>
      <c r="V696" s="64" t="s">
        <v>930</v>
      </c>
      <c r="W696" s="64" t="s">
        <v>749</v>
      </c>
      <c r="X696" s="64" t="s">
        <v>132</v>
      </c>
    </row>
    <row r="697" spans="1:24">
      <c r="A697" s="64" t="s">
        <v>391</v>
      </c>
      <c r="B697" s="64" t="s">
        <v>392</v>
      </c>
      <c r="C697" s="64" t="s">
        <v>521</v>
      </c>
      <c r="D697" s="65">
        <v>77.8</v>
      </c>
      <c r="E697" s="64" t="s">
        <v>118</v>
      </c>
      <c r="F697" s="66">
        <v>202111</v>
      </c>
      <c r="G697" s="67">
        <v>44529</v>
      </c>
      <c r="H697" s="64" t="s">
        <v>125</v>
      </c>
      <c r="I697" s="66">
        <v>50000288</v>
      </c>
      <c r="J697" s="64" t="s">
        <v>0</v>
      </c>
      <c r="K697" s="64" t="s">
        <v>120</v>
      </c>
      <c r="L697" s="64" t="s">
        <v>121</v>
      </c>
      <c r="M697" s="64" t="s">
        <v>122</v>
      </c>
      <c r="N697" s="64" t="s">
        <v>444</v>
      </c>
      <c r="O697" s="64" t="s">
        <v>445</v>
      </c>
      <c r="P697" s="64" t="s">
        <v>120</v>
      </c>
      <c r="Q697" s="64" t="s">
        <v>931</v>
      </c>
      <c r="R697" s="64" t="s">
        <v>932</v>
      </c>
      <c r="S697" s="64" t="s">
        <v>933</v>
      </c>
      <c r="T697" s="64" t="s">
        <v>932</v>
      </c>
      <c r="U697" s="64" t="s">
        <v>929</v>
      </c>
      <c r="V697" s="64" t="s">
        <v>930</v>
      </c>
      <c r="W697" s="64" t="s">
        <v>749</v>
      </c>
      <c r="X697" s="64" t="s">
        <v>132</v>
      </c>
    </row>
    <row r="698" spans="1:24">
      <c r="A698" s="64" t="s">
        <v>391</v>
      </c>
      <c r="B698" s="64" t="s">
        <v>392</v>
      </c>
      <c r="C698" s="64" t="s">
        <v>522</v>
      </c>
      <c r="D698" s="65">
        <v>99.17</v>
      </c>
      <c r="E698" s="64" t="s">
        <v>118</v>
      </c>
      <c r="F698" s="66">
        <v>202111</v>
      </c>
      <c r="G698" s="67">
        <v>44529</v>
      </c>
      <c r="H698" s="64" t="s">
        <v>125</v>
      </c>
      <c r="I698" s="66">
        <v>50000288</v>
      </c>
      <c r="J698" s="64" t="s">
        <v>0</v>
      </c>
      <c r="K698" s="64" t="s">
        <v>120</v>
      </c>
      <c r="L698" s="64" t="s">
        <v>121</v>
      </c>
      <c r="M698" s="64" t="s">
        <v>122</v>
      </c>
      <c r="N698" s="64" t="s">
        <v>80</v>
      </c>
      <c r="O698" s="64" t="s">
        <v>81</v>
      </c>
      <c r="P698" s="64" t="s">
        <v>120</v>
      </c>
      <c r="Q698" s="64" t="s">
        <v>926</v>
      </c>
      <c r="R698" s="64" t="s">
        <v>927</v>
      </c>
      <c r="S698" s="64" t="s">
        <v>928</v>
      </c>
      <c r="T698" s="64" t="s">
        <v>927</v>
      </c>
      <c r="U698" s="64" t="s">
        <v>929</v>
      </c>
      <c r="V698" s="64" t="s">
        <v>930</v>
      </c>
      <c r="W698" s="64" t="s">
        <v>749</v>
      </c>
      <c r="X698" s="64" t="s">
        <v>132</v>
      </c>
    </row>
    <row r="699" spans="1:24">
      <c r="A699" s="64" t="s">
        <v>391</v>
      </c>
      <c r="B699" s="64" t="s">
        <v>392</v>
      </c>
      <c r="C699" s="64" t="s">
        <v>508</v>
      </c>
      <c r="D699" s="65">
        <v>390.15</v>
      </c>
      <c r="E699" s="64" t="s">
        <v>118</v>
      </c>
      <c r="F699" s="66">
        <v>202111</v>
      </c>
      <c r="G699" s="67">
        <v>44529</v>
      </c>
      <c r="H699" s="64" t="s">
        <v>125</v>
      </c>
      <c r="I699" s="66">
        <v>50000288</v>
      </c>
      <c r="J699" s="64" t="s">
        <v>0</v>
      </c>
      <c r="K699" s="64" t="s">
        <v>120</v>
      </c>
      <c r="L699" s="64" t="s">
        <v>121</v>
      </c>
      <c r="M699" s="64" t="s">
        <v>122</v>
      </c>
      <c r="N699" s="64" t="s">
        <v>78</v>
      </c>
      <c r="O699" s="64" t="s">
        <v>413</v>
      </c>
      <c r="P699" s="64" t="s">
        <v>120</v>
      </c>
      <c r="Q699" s="64" t="s">
        <v>934</v>
      </c>
      <c r="R699" s="64" t="s">
        <v>935</v>
      </c>
      <c r="S699" s="64" t="s">
        <v>936</v>
      </c>
      <c r="T699" s="64" t="s">
        <v>935</v>
      </c>
      <c r="U699" s="64" t="s">
        <v>929</v>
      </c>
      <c r="V699" s="64" t="s">
        <v>930</v>
      </c>
      <c r="W699" s="64" t="s">
        <v>749</v>
      </c>
      <c r="X699" s="64" t="s">
        <v>132</v>
      </c>
    </row>
    <row r="700" spans="1:24">
      <c r="A700" s="64" t="s">
        <v>391</v>
      </c>
      <c r="B700" s="64" t="s">
        <v>392</v>
      </c>
      <c r="C700" s="64" t="s">
        <v>523</v>
      </c>
      <c r="D700" s="65">
        <v>400.08</v>
      </c>
      <c r="E700" s="64" t="s">
        <v>118</v>
      </c>
      <c r="F700" s="66">
        <v>202111</v>
      </c>
      <c r="G700" s="67">
        <v>44529</v>
      </c>
      <c r="H700" s="64" t="s">
        <v>125</v>
      </c>
      <c r="I700" s="66">
        <v>50000288</v>
      </c>
      <c r="J700" s="64" t="s">
        <v>0</v>
      </c>
      <c r="K700" s="64" t="s">
        <v>120</v>
      </c>
      <c r="L700" s="64" t="s">
        <v>121</v>
      </c>
      <c r="M700" s="64" t="s">
        <v>122</v>
      </c>
      <c r="N700" s="64" t="s">
        <v>90</v>
      </c>
      <c r="O700" s="64" t="s">
        <v>409</v>
      </c>
      <c r="P700" s="64" t="s">
        <v>120</v>
      </c>
      <c r="Q700" s="64" t="s">
        <v>934</v>
      </c>
      <c r="R700" s="64" t="s">
        <v>935</v>
      </c>
      <c r="S700" s="64" t="s">
        <v>936</v>
      </c>
      <c r="T700" s="64" t="s">
        <v>935</v>
      </c>
      <c r="U700" s="64" t="s">
        <v>929</v>
      </c>
      <c r="V700" s="64" t="s">
        <v>930</v>
      </c>
      <c r="W700" s="64" t="s">
        <v>749</v>
      </c>
      <c r="X700" s="64" t="s">
        <v>132</v>
      </c>
    </row>
    <row r="701" spans="1:24">
      <c r="A701" s="64" t="s">
        <v>391</v>
      </c>
      <c r="B701" s="64" t="s">
        <v>392</v>
      </c>
      <c r="C701" s="64" t="s">
        <v>524</v>
      </c>
      <c r="D701" s="65">
        <v>420.62</v>
      </c>
      <c r="E701" s="64" t="s">
        <v>118</v>
      </c>
      <c r="F701" s="66">
        <v>202111</v>
      </c>
      <c r="G701" s="67">
        <v>44529</v>
      </c>
      <c r="H701" s="64" t="s">
        <v>125</v>
      </c>
      <c r="I701" s="66">
        <v>50000288</v>
      </c>
      <c r="J701" s="64" t="s">
        <v>0</v>
      </c>
      <c r="K701" s="64" t="s">
        <v>120</v>
      </c>
      <c r="L701" s="64" t="s">
        <v>121</v>
      </c>
      <c r="M701" s="64" t="s">
        <v>122</v>
      </c>
      <c r="N701" s="64" t="s">
        <v>76</v>
      </c>
      <c r="O701" s="64" t="s">
        <v>411</v>
      </c>
      <c r="P701" s="64" t="s">
        <v>120</v>
      </c>
      <c r="Q701" s="64" t="s">
        <v>937</v>
      </c>
      <c r="R701" s="64" t="s">
        <v>938</v>
      </c>
      <c r="S701" s="64" t="s">
        <v>939</v>
      </c>
      <c r="T701" s="64" t="s">
        <v>938</v>
      </c>
      <c r="U701" s="64" t="s">
        <v>929</v>
      </c>
      <c r="V701" s="64" t="s">
        <v>930</v>
      </c>
      <c r="W701" s="64" t="s">
        <v>749</v>
      </c>
      <c r="X701" s="64" t="s">
        <v>132</v>
      </c>
    </row>
    <row r="702" spans="1:24">
      <c r="A702" s="64" t="s">
        <v>391</v>
      </c>
      <c r="B702" s="64" t="s">
        <v>392</v>
      </c>
      <c r="C702" s="64" t="s">
        <v>525</v>
      </c>
      <c r="D702" s="65">
        <v>485.39</v>
      </c>
      <c r="E702" s="64" t="s">
        <v>118</v>
      </c>
      <c r="F702" s="66">
        <v>202111</v>
      </c>
      <c r="G702" s="67">
        <v>44529</v>
      </c>
      <c r="H702" s="64" t="s">
        <v>125</v>
      </c>
      <c r="I702" s="66">
        <v>50000288</v>
      </c>
      <c r="J702" s="64" t="s">
        <v>0</v>
      </c>
      <c r="K702" s="64" t="s">
        <v>120</v>
      </c>
      <c r="L702" s="64" t="s">
        <v>121</v>
      </c>
      <c r="M702" s="64" t="s">
        <v>122</v>
      </c>
      <c r="N702" s="64" t="s">
        <v>403</v>
      </c>
      <c r="O702" s="64" t="s">
        <v>96</v>
      </c>
      <c r="P702" s="64" t="s">
        <v>120</v>
      </c>
      <c r="Q702" s="64" t="s">
        <v>931</v>
      </c>
      <c r="R702" s="64" t="s">
        <v>932</v>
      </c>
      <c r="S702" s="64" t="s">
        <v>933</v>
      </c>
      <c r="T702" s="64" t="s">
        <v>932</v>
      </c>
      <c r="U702" s="64" t="s">
        <v>929</v>
      </c>
      <c r="V702" s="64" t="s">
        <v>930</v>
      </c>
      <c r="W702" s="64" t="s">
        <v>749</v>
      </c>
      <c r="X702" s="64" t="s">
        <v>132</v>
      </c>
    </row>
    <row r="703" spans="1:24">
      <c r="A703" s="64" t="s">
        <v>391</v>
      </c>
      <c r="B703" s="64" t="s">
        <v>392</v>
      </c>
      <c r="C703" s="64" t="s">
        <v>526</v>
      </c>
      <c r="D703" s="65">
        <v>1390.74</v>
      </c>
      <c r="E703" s="64" t="s">
        <v>118</v>
      </c>
      <c r="F703" s="66">
        <v>202111</v>
      </c>
      <c r="G703" s="67">
        <v>44529</v>
      </c>
      <c r="H703" s="64" t="s">
        <v>125</v>
      </c>
      <c r="I703" s="66">
        <v>50000288</v>
      </c>
      <c r="J703" s="64" t="s">
        <v>0</v>
      </c>
      <c r="K703" s="64" t="s">
        <v>120</v>
      </c>
      <c r="L703" s="64" t="s">
        <v>121</v>
      </c>
      <c r="M703" s="64" t="s">
        <v>122</v>
      </c>
      <c r="N703" s="64" t="s">
        <v>92</v>
      </c>
      <c r="O703" s="64" t="s">
        <v>93</v>
      </c>
      <c r="P703" s="64" t="s">
        <v>120</v>
      </c>
      <c r="Q703" s="64" t="s">
        <v>931</v>
      </c>
      <c r="R703" s="64" t="s">
        <v>932</v>
      </c>
      <c r="S703" s="64" t="s">
        <v>933</v>
      </c>
      <c r="T703" s="64" t="s">
        <v>932</v>
      </c>
      <c r="U703" s="64" t="s">
        <v>929</v>
      </c>
      <c r="V703" s="64" t="s">
        <v>930</v>
      </c>
      <c r="W703" s="64" t="s">
        <v>749</v>
      </c>
      <c r="X703" s="64" t="s">
        <v>132</v>
      </c>
    </row>
    <row r="704" spans="1:24">
      <c r="A704" s="64" t="s">
        <v>391</v>
      </c>
      <c r="B704" s="64" t="s">
        <v>392</v>
      </c>
      <c r="C704" s="64" t="s">
        <v>527</v>
      </c>
      <c r="D704" s="65">
        <v>803.33</v>
      </c>
      <c r="E704" s="64" t="s">
        <v>118</v>
      </c>
      <c r="F704" s="66">
        <v>202111</v>
      </c>
      <c r="G704" s="67">
        <v>44529</v>
      </c>
      <c r="H704" s="64" t="s">
        <v>125</v>
      </c>
      <c r="I704" s="66">
        <v>50000288</v>
      </c>
      <c r="J704" s="64" t="s">
        <v>0</v>
      </c>
      <c r="K704" s="64" t="s">
        <v>120</v>
      </c>
      <c r="L704" s="64" t="s">
        <v>121</v>
      </c>
      <c r="M704" s="64" t="s">
        <v>122</v>
      </c>
      <c r="N704" s="64" t="s">
        <v>415</v>
      </c>
      <c r="O704" s="64" t="s">
        <v>416</v>
      </c>
      <c r="P704" s="64" t="s">
        <v>120</v>
      </c>
      <c r="Q704" s="64" t="s">
        <v>931</v>
      </c>
      <c r="R704" s="64" t="s">
        <v>932</v>
      </c>
      <c r="S704" s="64" t="s">
        <v>933</v>
      </c>
      <c r="T704" s="64" t="s">
        <v>932</v>
      </c>
      <c r="U704" s="64" t="s">
        <v>929</v>
      </c>
      <c r="V704" s="64" t="s">
        <v>930</v>
      </c>
      <c r="W704" s="64" t="s">
        <v>749</v>
      </c>
      <c r="X704" s="64" t="s">
        <v>132</v>
      </c>
    </row>
    <row r="705" spans="1:24">
      <c r="A705" s="64" t="s">
        <v>391</v>
      </c>
      <c r="B705" s="64" t="s">
        <v>392</v>
      </c>
      <c r="C705" s="64" t="s">
        <v>528</v>
      </c>
      <c r="D705" s="65">
        <v>148.11000000000001</v>
      </c>
      <c r="E705" s="64" t="s">
        <v>118</v>
      </c>
      <c r="F705" s="66">
        <v>202111</v>
      </c>
      <c r="G705" s="67">
        <v>44529</v>
      </c>
      <c r="H705" s="64" t="s">
        <v>125</v>
      </c>
      <c r="I705" s="66">
        <v>50000291</v>
      </c>
      <c r="J705" s="64" t="s">
        <v>0</v>
      </c>
      <c r="K705" s="64" t="s">
        <v>120</v>
      </c>
      <c r="L705" s="64" t="s">
        <v>121</v>
      </c>
      <c r="M705" s="64" t="s">
        <v>122</v>
      </c>
      <c r="N705" s="64" t="s">
        <v>142</v>
      </c>
      <c r="O705" s="64" t="s">
        <v>143</v>
      </c>
      <c r="P705" s="64" t="s">
        <v>120</v>
      </c>
      <c r="Q705" s="64" t="s">
        <v>750</v>
      </c>
      <c r="R705" s="64" t="s">
        <v>144</v>
      </c>
      <c r="S705" s="64" t="s">
        <v>751</v>
      </c>
      <c r="T705" s="64" t="s">
        <v>144</v>
      </c>
      <c r="U705" s="64" t="s">
        <v>752</v>
      </c>
      <c r="V705" s="64" t="s">
        <v>753</v>
      </c>
      <c r="W705" s="64" t="s">
        <v>749</v>
      </c>
      <c r="X705" s="64" t="s">
        <v>132</v>
      </c>
    </row>
    <row r="706" spans="1:24">
      <c r="A706" s="64" t="s">
        <v>391</v>
      </c>
      <c r="B706" s="64" t="s">
        <v>392</v>
      </c>
      <c r="C706" s="64" t="s">
        <v>529</v>
      </c>
      <c r="D706" s="65">
        <v>270.33</v>
      </c>
      <c r="E706" s="64" t="s">
        <v>118</v>
      </c>
      <c r="F706" s="66">
        <v>202111</v>
      </c>
      <c r="G706" s="67">
        <v>44529</v>
      </c>
      <c r="H706" s="64" t="s">
        <v>125</v>
      </c>
      <c r="I706" s="66">
        <v>50000291</v>
      </c>
      <c r="J706" s="64" t="s">
        <v>0</v>
      </c>
      <c r="K706" s="64" t="s">
        <v>120</v>
      </c>
      <c r="L706" s="64" t="s">
        <v>121</v>
      </c>
      <c r="M706" s="64" t="s">
        <v>122</v>
      </c>
      <c r="N706" s="64" t="s">
        <v>251</v>
      </c>
      <c r="O706" s="64" t="s">
        <v>252</v>
      </c>
      <c r="P706" s="64" t="s">
        <v>120</v>
      </c>
      <c r="Q706" s="64" t="s">
        <v>780</v>
      </c>
      <c r="R706" s="64" t="s">
        <v>781</v>
      </c>
      <c r="S706" s="64" t="s">
        <v>782</v>
      </c>
      <c r="T706" s="64" t="s">
        <v>781</v>
      </c>
      <c r="U706" s="64" t="s">
        <v>783</v>
      </c>
      <c r="V706" s="64" t="s">
        <v>784</v>
      </c>
      <c r="W706" s="64" t="s">
        <v>749</v>
      </c>
      <c r="X706" s="64" t="s">
        <v>132</v>
      </c>
    </row>
    <row r="707" spans="1:24">
      <c r="A707" s="64" t="s">
        <v>391</v>
      </c>
      <c r="B707" s="64" t="s">
        <v>392</v>
      </c>
      <c r="C707" s="64" t="s">
        <v>529</v>
      </c>
      <c r="D707" s="65">
        <f>357-29.92</f>
        <v>327.08</v>
      </c>
      <c r="E707" s="64" t="s">
        <v>118</v>
      </c>
      <c r="F707" s="66">
        <v>202111</v>
      </c>
      <c r="G707" s="67">
        <v>44529</v>
      </c>
      <c r="H707" s="64" t="s">
        <v>125</v>
      </c>
      <c r="I707" s="66">
        <v>50000291</v>
      </c>
      <c r="J707" s="64" t="s">
        <v>0</v>
      </c>
      <c r="K707" s="64" t="s">
        <v>120</v>
      </c>
      <c r="L707" s="64" t="s">
        <v>121</v>
      </c>
      <c r="M707" s="64" t="s">
        <v>122</v>
      </c>
      <c r="N707" s="64" t="s">
        <v>477</v>
      </c>
      <c r="O707" s="64" t="s">
        <v>478</v>
      </c>
      <c r="P707" s="64" t="s">
        <v>120</v>
      </c>
      <c r="Q707" s="64" t="s">
        <v>780</v>
      </c>
      <c r="R707" s="64" t="s">
        <v>781</v>
      </c>
      <c r="S707" s="64" t="s">
        <v>782</v>
      </c>
      <c r="T707" s="64" t="s">
        <v>781</v>
      </c>
      <c r="U707" s="64" t="s">
        <v>783</v>
      </c>
      <c r="V707" s="64" t="s">
        <v>784</v>
      </c>
      <c r="W707" s="64" t="s">
        <v>749</v>
      </c>
      <c r="X707" s="64" t="s">
        <v>132</v>
      </c>
    </row>
    <row r="708" spans="1:24">
      <c r="A708" s="64" t="s">
        <v>391</v>
      </c>
      <c r="B708" s="64" t="s">
        <v>392</v>
      </c>
      <c r="C708" s="64" t="s">
        <v>530</v>
      </c>
      <c r="D708" s="65">
        <v>622.66999999999996</v>
      </c>
      <c r="E708" s="64" t="s">
        <v>118</v>
      </c>
      <c r="F708" s="66">
        <v>202111</v>
      </c>
      <c r="G708" s="67">
        <v>44529</v>
      </c>
      <c r="H708" s="64" t="s">
        <v>125</v>
      </c>
      <c r="I708" s="66">
        <v>50000291</v>
      </c>
      <c r="J708" s="64" t="s">
        <v>0</v>
      </c>
      <c r="K708" s="64" t="s">
        <v>120</v>
      </c>
      <c r="L708" s="64" t="s">
        <v>121</v>
      </c>
      <c r="M708" s="64" t="s">
        <v>122</v>
      </c>
      <c r="N708" s="64" t="s">
        <v>245</v>
      </c>
      <c r="O708" s="64" t="s">
        <v>246</v>
      </c>
      <c r="P708" s="64" t="s">
        <v>120</v>
      </c>
      <c r="Q708" s="64" t="s">
        <v>778</v>
      </c>
      <c r="R708" s="64" t="s">
        <v>247</v>
      </c>
      <c r="S708" s="64" t="s">
        <v>779</v>
      </c>
      <c r="T708" s="64" t="s">
        <v>247</v>
      </c>
      <c r="U708" s="64" t="s">
        <v>752</v>
      </c>
      <c r="V708" s="64" t="s">
        <v>753</v>
      </c>
      <c r="W708" s="64" t="s">
        <v>749</v>
      </c>
      <c r="X708" s="64" t="s">
        <v>132</v>
      </c>
    </row>
    <row r="709" spans="1:24">
      <c r="A709" s="64" t="s">
        <v>391</v>
      </c>
      <c r="B709" s="64" t="s">
        <v>392</v>
      </c>
      <c r="C709" s="64" t="s">
        <v>531</v>
      </c>
      <c r="D709" s="65">
        <v>633.71</v>
      </c>
      <c r="E709" s="64" t="s">
        <v>118</v>
      </c>
      <c r="F709" s="66">
        <v>202112</v>
      </c>
      <c r="G709" s="67">
        <v>44559</v>
      </c>
      <c r="H709" s="64" t="s">
        <v>119</v>
      </c>
      <c r="I709" s="66">
        <v>11001744</v>
      </c>
      <c r="J709" s="64" t="s">
        <v>0</v>
      </c>
      <c r="K709" s="64" t="s">
        <v>120</v>
      </c>
      <c r="L709" s="64" t="s">
        <v>121</v>
      </c>
      <c r="M709" s="64" t="s">
        <v>122</v>
      </c>
      <c r="N709" s="64" t="s">
        <v>357</v>
      </c>
      <c r="O709" s="64" t="s">
        <v>358</v>
      </c>
      <c r="P709" s="64" t="s">
        <v>120</v>
      </c>
      <c r="Q709" s="64" t="s">
        <v>744</v>
      </c>
      <c r="R709" s="64" t="s">
        <v>745</v>
      </c>
      <c r="S709" s="64" t="s">
        <v>746</v>
      </c>
      <c r="T709" s="64" t="s">
        <v>745</v>
      </c>
      <c r="U709" s="64" t="s">
        <v>747</v>
      </c>
      <c r="V709" s="64" t="s">
        <v>748</v>
      </c>
      <c r="W709" s="64" t="s">
        <v>749</v>
      </c>
      <c r="X709" s="64" t="s">
        <v>132</v>
      </c>
    </row>
    <row r="710" spans="1:24">
      <c r="A710" s="64" t="s">
        <v>391</v>
      </c>
      <c r="B710" s="64" t="s">
        <v>392</v>
      </c>
      <c r="C710" s="64" t="s">
        <v>532</v>
      </c>
      <c r="D710" s="65">
        <v>-2029.68</v>
      </c>
      <c r="E710" s="64" t="s">
        <v>118</v>
      </c>
      <c r="F710" s="66">
        <v>202112</v>
      </c>
      <c r="G710" s="67">
        <v>44559</v>
      </c>
      <c r="H710" s="64" t="s">
        <v>119</v>
      </c>
      <c r="I710" s="66">
        <v>11001761</v>
      </c>
      <c r="J710" s="64" t="s">
        <v>0</v>
      </c>
      <c r="K710" s="64" t="s">
        <v>120</v>
      </c>
      <c r="L710" s="64" t="s">
        <v>121</v>
      </c>
      <c r="M710" s="64" t="s">
        <v>122</v>
      </c>
      <c r="N710" s="64" t="s">
        <v>78</v>
      </c>
      <c r="O710" s="64" t="s">
        <v>413</v>
      </c>
      <c r="P710" s="64" t="s">
        <v>120</v>
      </c>
      <c r="Q710" s="64" t="s">
        <v>934</v>
      </c>
      <c r="R710" s="64" t="s">
        <v>935</v>
      </c>
      <c r="S710" s="64" t="s">
        <v>936</v>
      </c>
      <c r="T710" s="64" t="s">
        <v>935</v>
      </c>
      <c r="U710" s="64" t="s">
        <v>929</v>
      </c>
      <c r="V710" s="64" t="s">
        <v>930</v>
      </c>
      <c r="W710" s="64" t="s">
        <v>749</v>
      </c>
      <c r="X710" s="64" t="s">
        <v>132</v>
      </c>
    </row>
    <row r="711" spans="1:24">
      <c r="A711" s="64" t="s">
        <v>391</v>
      </c>
      <c r="B711" s="64" t="s">
        <v>392</v>
      </c>
      <c r="C711" s="64" t="s">
        <v>532</v>
      </c>
      <c r="D711" s="65">
        <v>-1071.22</v>
      </c>
      <c r="E711" s="64" t="s">
        <v>118</v>
      </c>
      <c r="F711" s="66">
        <v>202112</v>
      </c>
      <c r="G711" s="67">
        <v>44559</v>
      </c>
      <c r="H711" s="64" t="s">
        <v>119</v>
      </c>
      <c r="I711" s="66">
        <v>11001761</v>
      </c>
      <c r="J711" s="64" t="s">
        <v>0</v>
      </c>
      <c r="K711" s="64" t="s">
        <v>120</v>
      </c>
      <c r="L711" s="64" t="s">
        <v>121</v>
      </c>
      <c r="M711" s="64" t="s">
        <v>122</v>
      </c>
      <c r="N711" s="64" t="s">
        <v>76</v>
      </c>
      <c r="O711" s="64" t="s">
        <v>411</v>
      </c>
      <c r="P711" s="64" t="s">
        <v>120</v>
      </c>
      <c r="Q711" s="64" t="s">
        <v>937</v>
      </c>
      <c r="R711" s="64" t="s">
        <v>938</v>
      </c>
      <c r="S711" s="64" t="s">
        <v>939</v>
      </c>
      <c r="T711" s="64" t="s">
        <v>938</v>
      </c>
      <c r="U711" s="64" t="s">
        <v>929</v>
      </c>
      <c r="V711" s="64" t="s">
        <v>930</v>
      </c>
      <c r="W711" s="64" t="s">
        <v>749</v>
      </c>
      <c r="X711" s="64" t="s">
        <v>132</v>
      </c>
    </row>
    <row r="712" spans="1:24">
      <c r="A712" s="64" t="s">
        <v>391</v>
      </c>
      <c r="B712" s="64" t="s">
        <v>392</v>
      </c>
      <c r="C712" s="64" t="s">
        <v>940</v>
      </c>
      <c r="D712" s="65">
        <v>-101.12</v>
      </c>
      <c r="E712" s="64" t="s">
        <v>118</v>
      </c>
      <c r="F712" s="66">
        <v>202112</v>
      </c>
      <c r="G712" s="67">
        <v>44559</v>
      </c>
      <c r="H712" s="64" t="s">
        <v>119</v>
      </c>
      <c r="I712" s="66">
        <v>11003035</v>
      </c>
      <c r="J712" s="64" t="s">
        <v>0</v>
      </c>
      <c r="K712" s="64" t="s">
        <v>120</v>
      </c>
      <c r="L712" s="64" t="s">
        <v>121</v>
      </c>
      <c r="M712" s="64" t="s">
        <v>122</v>
      </c>
      <c r="N712" s="64" t="s">
        <v>245</v>
      </c>
      <c r="O712" s="64" t="s">
        <v>246</v>
      </c>
      <c r="P712" s="64" t="s">
        <v>120</v>
      </c>
      <c r="Q712" s="64" t="s">
        <v>778</v>
      </c>
      <c r="R712" s="64" t="s">
        <v>247</v>
      </c>
      <c r="S712" s="64" t="s">
        <v>779</v>
      </c>
      <c r="T712" s="64" t="s">
        <v>247</v>
      </c>
      <c r="U712" s="64" t="s">
        <v>752</v>
      </c>
      <c r="V712" s="64" t="s">
        <v>753</v>
      </c>
      <c r="W712" s="64" t="s">
        <v>749</v>
      </c>
      <c r="X712" s="64" t="s">
        <v>132</v>
      </c>
    </row>
    <row r="713" spans="1:24">
      <c r="A713" s="64" t="s">
        <v>391</v>
      </c>
      <c r="B713" s="64" t="s">
        <v>392</v>
      </c>
      <c r="C713" s="64" t="s">
        <v>941</v>
      </c>
      <c r="D713" s="65">
        <v>-89.22</v>
      </c>
      <c r="E713" s="64" t="s">
        <v>118</v>
      </c>
      <c r="F713" s="66">
        <v>202112</v>
      </c>
      <c r="G713" s="67">
        <v>44559</v>
      </c>
      <c r="H713" s="64" t="s">
        <v>119</v>
      </c>
      <c r="I713" s="66">
        <v>11003035</v>
      </c>
      <c r="J713" s="64" t="s">
        <v>0</v>
      </c>
      <c r="K713" s="64" t="s">
        <v>120</v>
      </c>
      <c r="L713" s="64" t="s">
        <v>121</v>
      </c>
      <c r="M713" s="64" t="s">
        <v>122</v>
      </c>
      <c r="N713" s="64" t="s">
        <v>245</v>
      </c>
      <c r="O713" s="64" t="s">
        <v>246</v>
      </c>
      <c r="P713" s="64" t="s">
        <v>120</v>
      </c>
      <c r="Q713" s="64" t="s">
        <v>778</v>
      </c>
      <c r="R713" s="64" t="s">
        <v>247</v>
      </c>
      <c r="S713" s="64" t="s">
        <v>779</v>
      </c>
      <c r="T713" s="64" t="s">
        <v>247</v>
      </c>
      <c r="U713" s="64" t="s">
        <v>752</v>
      </c>
      <c r="V713" s="64" t="s">
        <v>753</v>
      </c>
      <c r="W713" s="64" t="s">
        <v>749</v>
      </c>
      <c r="X713" s="64" t="s">
        <v>132</v>
      </c>
    </row>
    <row r="714" spans="1:24">
      <c r="A714" s="64" t="s">
        <v>391</v>
      </c>
      <c r="B714" s="64" t="s">
        <v>392</v>
      </c>
      <c r="C714" s="64" t="s">
        <v>942</v>
      </c>
      <c r="D714" s="65">
        <v>89.22</v>
      </c>
      <c r="E714" s="64" t="s">
        <v>118</v>
      </c>
      <c r="F714" s="66">
        <v>202112</v>
      </c>
      <c r="G714" s="67">
        <v>44559</v>
      </c>
      <c r="H714" s="64" t="s">
        <v>119</v>
      </c>
      <c r="I714" s="66">
        <v>11003035</v>
      </c>
      <c r="J714" s="64" t="s">
        <v>0</v>
      </c>
      <c r="K714" s="64" t="s">
        <v>120</v>
      </c>
      <c r="L714" s="64" t="s">
        <v>121</v>
      </c>
      <c r="M714" s="64" t="s">
        <v>122</v>
      </c>
      <c r="N714" s="64" t="s">
        <v>60</v>
      </c>
      <c r="O714" s="64" t="s">
        <v>220</v>
      </c>
      <c r="P714" s="64" t="s">
        <v>120</v>
      </c>
      <c r="Q714" s="64" t="s">
        <v>766</v>
      </c>
      <c r="R714" s="64" t="s">
        <v>767</v>
      </c>
      <c r="S714" s="64" t="s">
        <v>768</v>
      </c>
      <c r="T714" s="64" t="s">
        <v>767</v>
      </c>
      <c r="U714" s="64" t="s">
        <v>747</v>
      </c>
      <c r="V714" s="64" t="s">
        <v>748</v>
      </c>
      <c r="W714" s="64" t="s">
        <v>749</v>
      </c>
      <c r="X714" s="64" t="s">
        <v>132</v>
      </c>
    </row>
    <row r="715" spans="1:24">
      <c r="A715" s="64" t="s">
        <v>391</v>
      </c>
      <c r="B715" s="64" t="s">
        <v>392</v>
      </c>
      <c r="C715" s="64" t="s">
        <v>943</v>
      </c>
      <c r="D715" s="65">
        <v>101.12</v>
      </c>
      <c r="E715" s="64" t="s">
        <v>118</v>
      </c>
      <c r="F715" s="66">
        <v>202112</v>
      </c>
      <c r="G715" s="67">
        <v>44559</v>
      </c>
      <c r="H715" s="64" t="s">
        <v>119</v>
      </c>
      <c r="I715" s="66">
        <v>11003035</v>
      </c>
      <c r="J715" s="64" t="s">
        <v>0</v>
      </c>
      <c r="K715" s="64" t="s">
        <v>120</v>
      </c>
      <c r="L715" s="64" t="s">
        <v>121</v>
      </c>
      <c r="M715" s="64" t="s">
        <v>122</v>
      </c>
      <c r="N715" s="64" t="s">
        <v>60</v>
      </c>
      <c r="O715" s="64" t="s">
        <v>220</v>
      </c>
      <c r="P715" s="64" t="s">
        <v>120</v>
      </c>
      <c r="Q715" s="64" t="s">
        <v>766</v>
      </c>
      <c r="R715" s="64" t="s">
        <v>767</v>
      </c>
      <c r="S715" s="64" t="s">
        <v>768</v>
      </c>
      <c r="T715" s="64" t="s">
        <v>767</v>
      </c>
      <c r="U715" s="64" t="s">
        <v>747</v>
      </c>
      <c r="V715" s="64" t="s">
        <v>748</v>
      </c>
      <c r="W715" s="64" t="s">
        <v>749</v>
      </c>
      <c r="X715" s="64" t="s">
        <v>132</v>
      </c>
    </row>
    <row r="716" spans="1:24">
      <c r="A716" s="64" t="s">
        <v>391</v>
      </c>
      <c r="B716" s="64" t="s">
        <v>392</v>
      </c>
      <c r="C716" s="64" t="s">
        <v>944</v>
      </c>
      <c r="D716" s="65">
        <v>-1113.19</v>
      </c>
      <c r="E716" s="64" t="s">
        <v>118</v>
      </c>
      <c r="F716" s="66">
        <v>202112</v>
      </c>
      <c r="G716" s="67">
        <v>44559</v>
      </c>
      <c r="H716" s="64" t="s">
        <v>119</v>
      </c>
      <c r="I716" s="66">
        <v>11003037</v>
      </c>
      <c r="J716" s="64" t="s">
        <v>0</v>
      </c>
      <c r="K716" s="64" t="s">
        <v>120</v>
      </c>
      <c r="L716" s="64" t="s">
        <v>121</v>
      </c>
      <c r="M716" s="64" t="s">
        <v>122</v>
      </c>
      <c r="N716" s="64" t="s">
        <v>245</v>
      </c>
      <c r="O716" s="64" t="s">
        <v>246</v>
      </c>
      <c r="P716" s="64" t="s">
        <v>120</v>
      </c>
      <c r="Q716" s="64" t="s">
        <v>778</v>
      </c>
      <c r="R716" s="64" t="s">
        <v>247</v>
      </c>
      <c r="S716" s="64" t="s">
        <v>779</v>
      </c>
      <c r="T716" s="64" t="s">
        <v>247</v>
      </c>
      <c r="U716" s="64" t="s">
        <v>752</v>
      </c>
      <c r="V716" s="64" t="s">
        <v>753</v>
      </c>
      <c r="W716" s="64" t="s">
        <v>749</v>
      </c>
      <c r="X716" s="64" t="s">
        <v>132</v>
      </c>
    </row>
    <row r="717" spans="1:24">
      <c r="A717" s="64" t="s">
        <v>391</v>
      </c>
      <c r="B717" s="64" t="s">
        <v>392</v>
      </c>
      <c r="C717" s="64" t="s">
        <v>945</v>
      </c>
      <c r="D717" s="65">
        <v>-308.02999999999997</v>
      </c>
      <c r="E717" s="64" t="s">
        <v>118</v>
      </c>
      <c r="F717" s="66">
        <v>202112</v>
      </c>
      <c r="G717" s="67">
        <v>44559</v>
      </c>
      <c r="H717" s="64" t="s">
        <v>119</v>
      </c>
      <c r="I717" s="66">
        <v>11003037</v>
      </c>
      <c r="J717" s="64" t="s">
        <v>0</v>
      </c>
      <c r="K717" s="64" t="s">
        <v>120</v>
      </c>
      <c r="L717" s="64" t="s">
        <v>121</v>
      </c>
      <c r="M717" s="64" t="s">
        <v>122</v>
      </c>
      <c r="N717" s="64" t="s">
        <v>245</v>
      </c>
      <c r="O717" s="64" t="s">
        <v>246</v>
      </c>
      <c r="P717" s="64" t="s">
        <v>120</v>
      </c>
      <c r="Q717" s="64" t="s">
        <v>778</v>
      </c>
      <c r="R717" s="64" t="s">
        <v>247</v>
      </c>
      <c r="S717" s="64" t="s">
        <v>779</v>
      </c>
      <c r="T717" s="64" t="s">
        <v>247</v>
      </c>
      <c r="U717" s="64" t="s">
        <v>752</v>
      </c>
      <c r="V717" s="64" t="s">
        <v>753</v>
      </c>
      <c r="W717" s="64" t="s">
        <v>749</v>
      </c>
      <c r="X717" s="64" t="s">
        <v>132</v>
      </c>
    </row>
    <row r="718" spans="1:24">
      <c r="A718" s="64" t="s">
        <v>391</v>
      </c>
      <c r="B718" s="64" t="s">
        <v>392</v>
      </c>
      <c r="C718" s="64" t="s">
        <v>946</v>
      </c>
      <c r="D718" s="65">
        <v>-251.24</v>
      </c>
      <c r="E718" s="64" t="s">
        <v>118</v>
      </c>
      <c r="F718" s="66">
        <v>202112</v>
      </c>
      <c r="G718" s="67">
        <v>44559</v>
      </c>
      <c r="H718" s="64" t="s">
        <v>119</v>
      </c>
      <c r="I718" s="66">
        <v>11003037</v>
      </c>
      <c r="J718" s="64" t="s">
        <v>0</v>
      </c>
      <c r="K718" s="64" t="s">
        <v>120</v>
      </c>
      <c r="L718" s="64" t="s">
        <v>121</v>
      </c>
      <c r="M718" s="64" t="s">
        <v>122</v>
      </c>
      <c r="N718" s="64" t="s">
        <v>245</v>
      </c>
      <c r="O718" s="64" t="s">
        <v>246</v>
      </c>
      <c r="P718" s="64" t="s">
        <v>120</v>
      </c>
      <c r="Q718" s="64" t="s">
        <v>778</v>
      </c>
      <c r="R718" s="64" t="s">
        <v>247</v>
      </c>
      <c r="S718" s="64" t="s">
        <v>779</v>
      </c>
      <c r="T718" s="64" t="s">
        <v>247</v>
      </c>
      <c r="U718" s="64" t="s">
        <v>752</v>
      </c>
      <c r="V718" s="64" t="s">
        <v>753</v>
      </c>
      <c r="W718" s="64" t="s">
        <v>749</v>
      </c>
      <c r="X718" s="64" t="s">
        <v>132</v>
      </c>
    </row>
    <row r="719" spans="1:24">
      <c r="A719" s="64" t="s">
        <v>391</v>
      </c>
      <c r="B719" s="64" t="s">
        <v>392</v>
      </c>
      <c r="C719" s="64" t="s">
        <v>947</v>
      </c>
      <c r="D719" s="65">
        <v>-249.81</v>
      </c>
      <c r="E719" s="64" t="s">
        <v>118</v>
      </c>
      <c r="F719" s="66">
        <v>202112</v>
      </c>
      <c r="G719" s="67">
        <v>44559</v>
      </c>
      <c r="H719" s="64" t="s">
        <v>119</v>
      </c>
      <c r="I719" s="66">
        <v>11003037</v>
      </c>
      <c r="J719" s="64" t="s">
        <v>0</v>
      </c>
      <c r="K719" s="64" t="s">
        <v>120</v>
      </c>
      <c r="L719" s="64" t="s">
        <v>121</v>
      </c>
      <c r="M719" s="64" t="s">
        <v>122</v>
      </c>
      <c r="N719" s="64" t="s">
        <v>245</v>
      </c>
      <c r="O719" s="64" t="s">
        <v>246</v>
      </c>
      <c r="P719" s="64" t="s">
        <v>120</v>
      </c>
      <c r="Q719" s="64" t="s">
        <v>778</v>
      </c>
      <c r="R719" s="64" t="s">
        <v>247</v>
      </c>
      <c r="S719" s="64" t="s">
        <v>779</v>
      </c>
      <c r="T719" s="64" t="s">
        <v>247</v>
      </c>
      <c r="U719" s="64" t="s">
        <v>752</v>
      </c>
      <c r="V719" s="64" t="s">
        <v>753</v>
      </c>
      <c r="W719" s="64" t="s">
        <v>749</v>
      </c>
      <c r="X719" s="64" t="s">
        <v>132</v>
      </c>
    </row>
    <row r="720" spans="1:24">
      <c r="A720" s="64" t="s">
        <v>391</v>
      </c>
      <c r="B720" s="64" t="s">
        <v>392</v>
      </c>
      <c r="C720" s="64" t="s">
        <v>948</v>
      </c>
      <c r="D720" s="65">
        <v>249.81</v>
      </c>
      <c r="E720" s="64" t="s">
        <v>118</v>
      </c>
      <c r="F720" s="66">
        <v>202112</v>
      </c>
      <c r="G720" s="67">
        <v>44559</v>
      </c>
      <c r="H720" s="64" t="s">
        <v>119</v>
      </c>
      <c r="I720" s="66">
        <v>11003037</v>
      </c>
      <c r="J720" s="64" t="s">
        <v>0</v>
      </c>
      <c r="K720" s="64" t="s">
        <v>120</v>
      </c>
      <c r="L720" s="64" t="s">
        <v>121</v>
      </c>
      <c r="M720" s="64" t="s">
        <v>122</v>
      </c>
      <c r="N720" s="64" t="s">
        <v>60</v>
      </c>
      <c r="O720" s="64" t="s">
        <v>220</v>
      </c>
      <c r="P720" s="64" t="s">
        <v>120</v>
      </c>
      <c r="Q720" s="64" t="s">
        <v>766</v>
      </c>
      <c r="R720" s="64" t="s">
        <v>767</v>
      </c>
      <c r="S720" s="64" t="s">
        <v>768</v>
      </c>
      <c r="T720" s="64" t="s">
        <v>767</v>
      </c>
      <c r="U720" s="64" t="s">
        <v>747</v>
      </c>
      <c r="V720" s="64" t="s">
        <v>748</v>
      </c>
      <c r="W720" s="64" t="s">
        <v>749</v>
      </c>
      <c r="X720" s="64" t="s">
        <v>132</v>
      </c>
    </row>
    <row r="721" spans="1:24">
      <c r="A721" s="64" t="s">
        <v>391</v>
      </c>
      <c r="B721" s="64" t="s">
        <v>392</v>
      </c>
      <c r="C721" s="64" t="s">
        <v>949</v>
      </c>
      <c r="D721" s="65">
        <v>251.24</v>
      </c>
      <c r="E721" s="64" t="s">
        <v>118</v>
      </c>
      <c r="F721" s="66">
        <v>202112</v>
      </c>
      <c r="G721" s="67">
        <v>44559</v>
      </c>
      <c r="H721" s="64" t="s">
        <v>119</v>
      </c>
      <c r="I721" s="66">
        <v>11003037</v>
      </c>
      <c r="J721" s="64" t="s">
        <v>0</v>
      </c>
      <c r="K721" s="64" t="s">
        <v>120</v>
      </c>
      <c r="L721" s="64" t="s">
        <v>121</v>
      </c>
      <c r="M721" s="64" t="s">
        <v>122</v>
      </c>
      <c r="N721" s="64" t="s">
        <v>60</v>
      </c>
      <c r="O721" s="64" t="s">
        <v>220</v>
      </c>
      <c r="P721" s="64" t="s">
        <v>120</v>
      </c>
      <c r="Q721" s="64" t="s">
        <v>766</v>
      </c>
      <c r="R721" s="64" t="s">
        <v>767</v>
      </c>
      <c r="S721" s="64" t="s">
        <v>768</v>
      </c>
      <c r="T721" s="64" t="s">
        <v>767</v>
      </c>
      <c r="U721" s="64" t="s">
        <v>747</v>
      </c>
      <c r="V721" s="64" t="s">
        <v>748</v>
      </c>
      <c r="W721" s="64" t="s">
        <v>749</v>
      </c>
      <c r="X721" s="64" t="s">
        <v>132</v>
      </c>
    </row>
    <row r="722" spans="1:24">
      <c r="A722" s="64" t="s">
        <v>391</v>
      </c>
      <c r="B722" s="64" t="s">
        <v>392</v>
      </c>
      <c r="C722" s="64" t="s">
        <v>950</v>
      </c>
      <c r="D722" s="65">
        <v>308.02999999999997</v>
      </c>
      <c r="E722" s="64" t="s">
        <v>118</v>
      </c>
      <c r="F722" s="66">
        <v>202112</v>
      </c>
      <c r="G722" s="67">
        <v>44559</v>
      </c>
      <c r="H722" s="64" t="s">
        <v>119</v>
      </c>
      <c r="I722" s="66">
        <v>11003037</v>
      </c>
      <c r="J722" s="64" t="s">
        <v>0</v>
      </c>
      <c r="K722" s="64" t="s">
        <v>120</v>
      </c>
      <c r="L722" s="64" t="s">
        <v>121</v>
      </c>
      <c r="M722" s="64" t="s">
        <v>122</v>
      </c>
      <c r="N722" s="64" t="s">
        <v>60</v>
      </c>
      <c r="O722" s="64" t="s">
        <v>220</v>
      </c>
      <c r="P722" s="64" t="s">
        <v>120</v>
      </c>
      <c r="Q722" s="64" t="s">
        <v>766</v>
      </c>
      <c r="R722" s="64" t="s">
        <v>767</v>
      </c>
      <c r="S722" s="64" t="s">
        <v>768</v>
      </c>
      <c r="T722" s="64" t="s">
        <v>767</v>
      </c>
      <c r="U722" s="64" t="s">
        <v>747</v>
      </c>
      <c r="V722" s="64" t="s">
        <v>748</v>
      </c>
      <c r="W722" s="64" t="s">
        <v>749</v>
      </c>
      <c r="X722" s="64" t="s">
        <v>132</v>
      </c>
    </row>
    <row r="723" spans="1:24">
      <c r="A723" s="64" t="s">
        <v>391</v>
      </c>
      <c r="B723" s="64" t="s">
        <v>392</v>
      </c>
      <c r="C723" s="64" t="s">
        <v>951</v>
      </c>
      <c r="D723" s="65">
        <v>1113.19</v>
      </c>
      <c r="E723" s="64" t="s">
        <v>118</v>
      </c>
      <c r="F723" s="66">
        <v>202112</v>
      </c>
      <c r="G723" s="67">
        <v>44559</v>
      </c>
      <c r="H723" s="64" t="s">
        <v>119</v>
      </c>
      <c r="I723" s="66">
        <v>11003037</v>
      </c>
      <c r="J723" s="64" t="s">
        <v>0</v>
      </c>
      <c r="K723" s="64" t="s">
        <v>120</v>
      </c>
      <c r="L723" s="64" t="s">
        <v>121</v>
      </c>
      <c r="M723" s="64" t="s">
        <v>122</v>
      </c>
      <c r="N723" s="64" t="s">
        <v>60</v>
      </c>
      <c r="O723" s="64" t="s">
        <v>220</v>
      </c>
      <c r="P723" s="64" t="s">
        <v>120</v>
      </c>
      <c r="Q723" s="64" t="s">
        <v>766</v>
      </c>
      <c r="R723" s="64" t="s">
        <v>767</v>
      </c>
      <c r="S723" s="64" t="s">
        <v>768</v>
      </c>
      <c r="T723" s="64" t="s">
        <v>767</v>
      </c>
      <c r="U723" s="64" t="s">
        <v>747</v>
      </c>
      <c r="V723" s="64" t="s">
        <v>748</v>
      </c>
      <c r="W723" s="64" t="s">
        <v>749</v>
      </c>
      <c r="X723" s="64" t="s">
        <v>132</v>
      </c>
    </row>
    <row r="724" spans="1:24">
      <c r="A724" s="64" t="s">
        <v>391</v>
      </c>
      <c r="B724" s="64" t="s">
        <v>392</v>
      </c>
      <c r="C724" s="64" t="s">
        <v>952</v>
      </c>
      <c r="D724" s="65">
        <v>-837.53</v>
      </c>
      <c r="E724" s="64" t="s">
        <v>118</v>
      </c>
      <c r="F724" s="66">
        <v>202112</v>
      </c>
      <c r="G724" s="67">
        <v>44559</v>
      </c>
      <c r="H724" s="64" t="s">
        <v>119</v>
      </c>
      <c r="I724" s="66">
        <v>11003038</v>
      </c>
      <c r="J724" s="64" t="s">
        <v>0</v>
      </c>
      <c r="K724" s="64" t="s">
        <v>120</v>
      </c>
      <c r="L724" s="64" t="s">
        <v>121</v>
      </c>
      <c r="M724" s="64" t="s">
        <v>122</v>
      </c>
      <c r="N724" s="64" t="s">
        <v>245</v>
      </c>
      <c r="O724" s="64" t="s">
        <v>246</v>
      </c>
      <c r="P724" s="64" t="s">
        <v>120</v>
      </c>
      <c r="Q724" s="64" t="s">
        <v>778</v>
      </c>
      <c r="R724" s="64" t="s">
        <v>247</v>
      </c>
      <c r="S724" s="64" t="s">
        <v>779</v>
      </c>
      <c r="T724" s="64" t="s">
        <v>247</v>
      </c>
      <c r="U724" s="64" t="s">
        <v>752</v>
      </c>
      <c r="V724" s="64" t="s">
        <v>753</v>
      </c>
      <c r="W724" s="64" t="s">
        <v>749</v>
      </c>
      <c r="X724" s="64" t="s">
        <v>132</v>
      </c>
    </row>
    <row r="725" spans="1:24">
      <c r="A725" s="64" t="s">
        <v>391</v>
      </c>
      <c r="B725" s="64" t="s">
        <v>392</v>
      </c>
      <c r="C725" s="64" t="s">
        <v>953</v>
      </c>
      <c r="D725" s="65">
        <v>-256.89999999999998</v>
      </c>
      <c r="E725" s="64" t="s">
        <v>118</v>
      </c>
      <c r="F725" s="66">
        <v>202112</v>
      </c>
      <c r="G725" s="67">
        <v>44559</v>
      </c>
      <c r="H725" s="64" t="s">
        <v>119</v>
      </c>
      <c r="I725" s="66">
        <v>11003038</v>
      </c>
      <c r="J725" s="64" t="s">
        <v>0</v>
      </c>
      <c r="K725" s="64" t="s">
        <v>120</v>
      </c>
      <c r="L725" s="64" t="s">
        <v>121</v>
      </c>
      <c r="M725" s="64" t="s">
        <v>122</v>
      </c>
      <c r="N725" s="64" t="s">
        <v>245</v>
      </c>
      <c r="O725" s="64" t="s">
        <v>246</v>
      </c>
      <c r="P725" s="64" t="s">
        <v>120</v>
      </c>
      <c r="Q725" s="64" t="s">
        <v>778</v>
      </c>
      <c r="R725" s="64" t="s">
        <v>247</v>
      </c>
      <c r="S725" s="64" t="s">
        <v>779</v>
      </c>
      <c r="T725" s="64" t="s">
        <v>247</v>
      </c>
      <c r="U725" s="64" t="s">
        <v>752</v>
      </c>
      <c r="V725" s="64" t="s">
        <v>753</v>
      </c>
      <c r="W725" s="64" t="s">
        <v>749</v>
      </c>
      <c r="X725" s="64" t="s">
        <v>132</v>
      </c>
    </row>
    <row r="726" spans="1:24">
      <c r="A726" s="64" t="s">
        <v>391</v>
      </c>
      <c r="B726" s="64" t="s">
        <v>392</v>
      </c>
      <c r="C726" s="64" t="s">
        <v>954</v>
      </c>
      <c r="D726" s="65">
        <v>256.89999999999998</v>
      </c>
      <c r="E726" s="64" t="s">
        <v>118</v>
      </c>
      <c r="F726" s="66">
        <v>202112</v>
      </c>
      <c r="G726" s="67">
        <v>44559</v>
      </c>
      <c r="H726" s="64" t="s">
        <v>119</v>
      </c>
      <c r="I726" s="66">
        <v>11003038</v>
      </c>
      <c r="J726" s="64" t="s">
        <v>0</v>
      </c>
      <c r="K726" s="64" t="s">
        <v>120</v>
      </c>
      <c r="L726" s="64" t="s">
        <v>121</v>
      </c>
      <c r="M726" s="64" t="s">
        <v>122</v>
      </c>
      <c r="N726" s="64" t="s">
        <v>60</v>
      </c>
      <c r="O726" s="64" t="s">
        <v>220</v>
      </c>
      <c r="P726" s="64" t="s">
        <v>120</v>
      </c>
      <c r="Q726" s="64" t="s">
        <v>766</v>
      </c>
      <c r="R726" s="64" t="s">
        <v>767</v>
      </c>
      <c r="S726" s="64" t="s">
        <v>768</v>
      </c>
      <c r="T726" s="64" t="s">
        <v>767</v>
      </c>
      <c r="U726" s="64" t="s">
        <v>747</v>
      </c>
      <c r="V726" s="64" t="s">
        <v>748</v>
      </c>
      <c r="W726" s="64" t="s">
        <v>749</v>
      </c>
      <c r="X726" s="64" t="s">
        <v>132</v>
      </c>
    </row>
    <row r="727" spans="1:24">
      <c r="A727" s="64" t="s">
        <v>391</v>
      </c>
      <c r="B727" s="64" t="s">
        <v>392</v>
      </c>
      <c r="C727" s="64" t="s">
        <v>955</v>
      </c>
      <c r="D727" s="65">
        <v>837.53</v>
      </c>
      <c r="E727" s="64" t="s">
        <v>118</v>
      </c>
      <c r="F727" s="66">
        <v>202112</v>
      </c>
      <c r="G727" s="67">
        <v>44559</v>
      </c>
      <c r="H727" s="64" t="s">
        <v>119</v>
      </c>
      <c r="I727" s="66">
        <v>11003038</v>
      </c>
      <c r="J727" s="64" t="s">
        <v>0</v>
      </c>
      <c r="K727" s="64" t="s">
        <v>120</v>
      </c>
      <c r="L727" s="64" t="s">
        <v>121</v>
      </c>
      <c r="M727" s="64" t="s">
        <v>122</v>
      </c>
      <c r="N727" s="64" t="s">
        <v>60</v>
      </c>
      <c r="O727" s="64" t="s">
        <v>220</v>
      </c>
      <c r="P727" s="64" t="s">
        <v>120</v>
      </c>
      <c r="Q727" s="64" t="s">
        <v>766</v>
      </c>
      <c r="R727" s="64" t="s">
        <v>767</v>
      </c>
      <c r="S727" s="64" t="s">
        <v>768</v>
      </c>
      <c r="T727" s="64" t="s">
        <v>767</v>
      </c>
      <c r="U727" s="64" t="s">
        <v>747</v>
      </c>
      <c r="V727" s="64" t="s">
        <v>748</v>
      </c>
      <c r="W727" s="64" t="s">
        <v>749</v>
      </c>
      <c r="X727" s="64" t="s">
        <v>132</v>
      </c>
    </row>
    <row r="728" spans="1:24">
      <c r="A728" s="64" t="s">
        <v>391</v>
      </c>
      <c r="B728" s="64" t="s">
        <v>392</v>
      </c>
      <c r="C728" s="64" t="s">
        <v>956</v>
      </c>
      <c r="D728" s="65">
        <v>-486.56</v>
      </c>
      <c r="E728" s="64" t="s">
        <v>118</v>
      </c>
      <c r="F728" s="66">
        <v>202112</v>
      </c>
      <c r="G728" s="67">
        <v>44559</v>
      </c>
      <c r="H728" s="64" t="s">
        <v>119</v>
      </c>
      <c r="I728" s="66">
        <v>11003039</v>
      </c>
      <c r="J728" s="64" t="s">
        <v>0</v>
      </c>
      <c r="K728" s="64" t="s">
        <v>120</v>
      </c>
      <c r="L728" s="64" t="s">
        <v>121</v>
      </c>
      <c r="M728" s="64" t="s">
        <v>122</v>
      </c>
      <c r="N728" s="64" t="s">
        <v>418</v>
      </c>
      <c r="O728" s="64" t="s">
        <v>419</v>
      </c>
      <c r="P728" s="64" t="s">
        <v>120</v>
      </c>
      <c r="Q728" s="64" t="s">
        <v>797</v>
      </c>
      <c r="R728" s="64" t="s">
        <v>420</v>
      </c>
      <c r="S728" s="64" t="s">
        <v>798</v>
      </c>
      <c r="T728" s="64" t="s">
        <v>420</v>
      </c>
      <c r="U728" s="64" t="s">
        <v>783</v>
      </c>
      <c r="V728" s="64" t="s">
        <v>784</v>
      </c>
      <c r="W728" s="64" t="s">
        <v>749</v>
      </c>
      <c r="X728" s="64" t="s">
        <v>132</v>
      </c>
    </row>
    <row r="729" spans="1:24">
      <c r="A729" s="64" t="s">
        <v>391</v>
      </c>
      <c r="B729" s="64" t="s">
        <v>392</v>
      </c>
      <c r="C729" s="64" t="s">
        <v>957</v>
      </c>
      <c r="D729" s="65">
        <v>-270.14999999999998</v>
      </c>
      <c r="E729" s="64" t="s">
        <v>118</v>
      </c>
      <c r="F729" s="66">
        <v>202112</v>
      </c>
      <c r="G729" s="67">
        <v>44559</v>
      </c>
      <c r="H729" s="64" t="s">
        <v>119</v>
      </c>
      <c r="I729" s="66">
        <v>11003039</v>
      </c>
      <c r="J729" s="64" t="s">
        <v>0</v>
      </c>
      <c r="K729" s="64" t="s">
        <v>120</v>
      </c>
      <c r="L729" s="64" t="s">
        <v>121</v>
      </c>
      <c r="M729" s="64" t="s">
        <v>122</v>
      </c>
      <c r="N729" s="64" t="s">
        <v>418</v>
      </c>
      <c r="O729" s="64" t="s">
        <v>419</v>
      </c>
      <c r="P729" s="64" t="s">
        <v>120</v>
      </c>
      <c r="Q729" s="64" t="s">
        <v>797</v>
      </c>
      <c r="R729" s="64" t="s">
        <v>420</v>
      </c>
      <c r="S729" s="64" t="s">
        <v>798</v>
      </c>
      <c r="T729" s="64" t="s">
        <v>420</v>
      </c>
      <c r="U729" s="64" t="s">
        <v>783</v>
      </c>
      <c r="V729" s="64" t="s">
        <v>784</v>
      </c>
      <c r="W729" s="64" t="s">
        <v>749</v>
      </c>
      <c r="X729" s="64" t="s">
        <v>132</v>
      </c>
    </row>
    <row r="730" spans="1:24">
      <c r="A730" s="64" t="s">
        <v>391</v>
      </c>
      <c r="B730" s="64" t="s">
        <v>392</v>
      </c>
      <c r="C730" s="64" t="s">
        <v>958</v>
      </c>
      <c r="D730" s="65">
        <v>-256.82</v>
      </c>
      <c r="E730" s="64" t="s">
        <v>118</v>
      </c>
      <c r="F730" s="66">
        <v>202112</v>
      </c>
      <c r="G730" s="67">
        <v>44559</v>
      </c>
      <c r="H730" s="64" t="s">
        <v>119</v>
      </c>
      <c r="I730" s="66">
        <v>11003039</v>
      </c>
      <c r="J730" s="64" t="s">
        <v>0</v>
      </c>
      <c r="K730" s="64" t="s">
        <v>120</v>
      </c>
      <c r="L730" s="64" t="s">
        <v>121</v>
      </c>
      <c r="M730" s="64" t="s">
        <v>122</v>
      </c>
      <c r="N730" s="64" t="s">
        <v>418</v>
      </c>
      <c r="O730" s="64" t="s">
        <v>419</v>
      </c>
      <c r="P730" s="64" t="s">
        <v>120</v>
      </c>
      <c r="Q730" s="64" t="s">
        <v>797</v>
      </c>
      <c r="R730" s="64" t="s">
        <v>420</v>
      </c>
      <c r="S730" s="64" t="s">
        <v>798</v>
      </c>
      <c r="T730" s="64" t="s">
        <v>420</v>
      </c>
      <c r="U730" s="64" t="s">
        <v>783</v>
      </c>
      <c r="V730" s="64" t="s">
        <v>784</v>
      </c>
      <c r="W730" s="64" t="s">
        <v>749</v>
      </c>
      <c r="X730" s="64" t="s">
        <v>132</v>
      </c>
    </row>
    <row r="731" spans="1:24">
      <c r="A731" s="64" t="s">
        <v>391</v>
      </c>
      <c r="B731" s="64" t="s">
        <v>392</v>
      </c>
      <c r="C731" s="64" t="s">
        <v>959</v>
      </c>
      <c r="D731" s="65">
        <v>256.82</v>
      </c>
      <c r="E731" s="64" t="s">
        <v>118</v>
      </c>
      <c r="F731" s="66">
        <v>202112</v>
      </c>
      <c r="G731" s="67">
        <v>44559</v>
      </c>
      <c r="H731" s="64" t="s">
        <v>119</v>
      </c>
      <c r="I731" s="66">
        <v>11003039</v>
      </c>
      <c r="J731" s="64" t="s">
        <v>0</v>
      </c>
      <c r="K731" s="64" t="s">
        <v>120</v>
      </c>
      <c r="L731" s="64" t="s">
        <v>121</v>
      </c>
      <c r="M731" s="64" t="s">
        <v>122</v>
      </c>
      <c r="N731" s="64" t="s">
        <v>58</v>
      </c>
      <c r="O731" s="64" t="s">
        <v>59</v>
      </c>
      <c r="P731" s="64" t="s">
        <v>120</v>
      </c>
      <c r="Q731" s="64" t="s">
        <v>766</v>
      </c>
      <c r="R731" s="64" t="s">
        <v>767</v>
      </c>
      <c r="S731" s="64" t="s">
        <v>768</v>
      </c>
      <c r="T731" s="64" t="s">
        <v>767</v>
      </c>
      <c r="U731" s="64" t="s">
        <v>747</v>
      </c>
      <c r="V731" s="64" t="s">
        <v>748</v>
      </c>
      <c r="W731" s="64" t="s">
        <v>749</v>
      </c>
      <c r="X731" s="64" t="s">
        <v>132</v>
      </c>
    </row>
    <row r="732" spans="1:24">
      <c r="A732" s="64" t="s">
        <v>391</v>
      </c>
      <c r="B732" s="64" t="s">
        <v>392</v>
      </c>
      <c r="C732" s="64" t="s">
        <v>960</v>
      </c>
      <c r="D732" s="65">
        <v>270.14999999999998</v>
      </c>
      <c r="E732" s="64" t="s">
        <v>118</v>
      </c>
      <c r="F732" s="66">
        <v>202112</v>
      </c>
      <c r="G732" s="67">
        <v>44559</v>
      </c>
      <c r="H732" s="64" t="s">
        <v>119</v>
      </c>
      <c r="I732" s="66">
        <v>11003039</v>
      </c>
      <c r="J732" s="64" t="s">
        <v>0</v>
      </c>
      <c r="K732" s="64" t="s">
        <v>120</v>
      </c>
      <c r="L732" s="64" t="s">
        <v>121</v>
      </c>
      <c r="M732" s="64" t="s">
        <v>122</v>
      </c>
      <c r="N732" s="64" t="s">
        <v>58</v>
      </c>
      <c r="O732" s="64" t="s">
        <v>59</v>
      </c>
      <c r="P732" s="64" t="s">
        <v>120</v>
      </c>
      <c r="Q732" s="64" t="s">
        <v>766</v>
      </c>
      <c r="R732" s="64" t="s">
        <v>767</v>
      </c>
      <c r="S732" s="64" t="s">
        <v>768</v>
      </c>
      <c r="T732" s="64" t="s">
        <v>767</v>
      </c>
      <c r="U732" s="64" t="s">
        <v>747</v>
      </c>
      <c r="V732" s="64" t="s">
        <v>748</v>
      </c>
      <c r="W732" s="64" t="s">
        <v>749</v>
      </c>
      <c r="X732" s="64" t="s">
        <v>132</v>
      </c>
    </row>
    <row r="733" spans="1:24">
      <c r="A733" s="64" t="s">
        <v>391</v>
      </c>
      <c r="B733" s="64" t="s">
        <v>392</v>
      </c>
      <c r="C733" s="64" t="s">
        <v>961</v>
      </c>
      <c r="D733" s="65">
        <v>486.56</v>
      </c>
      <c r="E733" s="64" t="s">
        <v>118</v>
      </c>
      <c r="F733" s="66">
        <v>202112</v>
      </c>
      <c r="G733" s="67">
        <v>44559</v>
      </c>
      <c r="H733" s="64" t="s">
        <v>119</v>
      </c>
      <c r="I733" s="66">
        <v>11003039</v>
      </c>
      <c r="J733" s="64" t="s">
        <v>0</v>
      </c>
      <c r="K733" s="64" t="s">
        <v>120</v>
      </c>
      <c r="L733" s="64" t="s">
        <v>121</v>
      </c>
      <c r="M733" s="64" t="s">
        <v>122</v>
      </c>
      <c r="N733" s="64" t="s">
        <v>58</v>
      </c>
      <c r="O733" s="64" t="s">
        <v>59</v>
      </c>
      <c r="P733" s="64" t="s">
        <v>120</v>
      </c>
      <c r="Q733" s="64" t="s">
        <v>766</v>
      </c>
      <c r="R733" s="64" t="s">
        <v>767</v>
      </c>
      <c r="S733" s="64" t="s">
        <v>768</v>
      </c>
      <c r="T733" s="64" t="s">
        <v>767</v>
      </c>
      <c r="U733" s="64" t="s">
        <v>747</v>
      </c>
      <c r="V733" s="64" t="s">
        <v>748</v>
      </c>
      <c r="W733" s="64" t="s">
        <v>749</v>
      </c>
      <c r="X733" s="64" t="s">
        <v>132</v>
      </c>
    </row>
    <row r="734" spans="1:24">
      <c r="A734" s="64" t="s">
        <v>391</v>
      </c>
      <c r="B734" s="64" t="s">
        <v>392</v>
      </c>
      <c r="C734" s="64" t="s">
        <v>962</v>
      </c>
      <c r="D734" s="65">
        <v>-741.57</v>
      </c>
      <c r="E734" s="64" t="s">
        <v>118</v>
      </c>
      <c r="F734" s="66">
        <v>202112</v>
      </c>
      <c r="G734" s="67">
        <v>44559</v>
      </c>
      <c r="H734" s="64" t="s">
        <v>119</v>
      </c>
      <c r="I734" s="66">
        <v>11003041</v>
      </c>
      <c r="J734" s="64" t="s">
        <v>0</v>
      </c>
      <c r="K734" s="64" t="s">
        <v>120</v>
      </c>
      <c r="L734" s="64" t="s">
        <v>121</v>
      </c>
      <c r="M734" s="64" t="s">
        <v>122</v>
      </c>
      <c r="N734" s="64" t="s">
        <v>418</v>
      </c>
      <c r="O734" s="64" t="s">
        <v>419</v>
      </c>
      <c r="P734" s="64" t="s">
        <v>120</v>
      </c>
      <c r="Q734" s="64" t="s">
        <v>797</v>
      </c>
      <c r="R734" s="64" t="s">
        <v>420</v>
      </c>
      <c r="S734" s="64" t="s">
        <v>798</v>
      </c>
      <c r="T734" s="64" t="s">
        <v>420</v>
      </c>
      <c r="U734" s="64" t="s">
        <v>783</v>
      </c>
      <c r="V734" s="64" t="s">
        <v>784</v>
      </c>
      <c r="W734" s="64" t="s">
        <v>749</v>
      </c>
      <c r="X734" s="64" t="s">
        <v>132</v>
      </c>
    </row>
    <row r="735" spans="1:24">
      <c r="A735" s="64" t="s">
        <v>391</v>
      </c>
      <c r="B735" s="64" t="s">
        <v>392</v>
      </c>
      <c r="C735" s="64" t="s">
        <v>963</v>
      </c>
      <c r="D735" s="65">
        <v>-598.80999999999995</v>
      </c>
      <c r="E735" s="64" t="s">
        <v>118</v>
      </c>
      <c r="F735" s="66">
        <v>202112</v>
      </c>
      <c r="G735" s="67">
        <v>44559</v>
      </c>
      <c r="H735" s="64" t="s">
        <v>119</v>
      </c>
      <c r="I735" s="66">
        <v>11003041</v>
      </c>
      <c r="J735" s="64" t="s">
        <v>0</v>
      </c>
      <c r="K735" s="64" t="s">
        <v>120</v>
      </c>
      <c r="L735" s="64" t="s">
        <v>121</v>
      </c>
      <c r="M735" s="64" t="s">
        <v>122</v>
      </c>
      <c r="N735" s="64" t="s">
        <v>418</v>
      </c>
      <c r="O735" s="64" t="s">
        <v>419</v>
      </c>
      <c r="P735" s="64" t="s">
        <v>120</v>
      </c>
      <c r="Q735" s="64" t="s">
        <v>797</v>
      </c>
      <c r="R735" s="64" t="s">
        <v>420</v>
      </c>
      <c r="S735" s="64" t="s">
        <v>798</v>
      </c>
      <c r="T735" s="64" t="s">
        <v>420</v>
      </c>
      <c r="U735" s="64" t="s">
        <v>783</v>
      </c>
      <c r="V735" s="64" t="s">
        <v>784</v>
      </c>
      <c r="W735" s="64" t="s">
        <v>749</v>
      </c>
      <c r="X735" s="64" t="s">
        <v>132</v>
      </c>
    </row>
    <row r="736" spans="1:24">
      <c r="A736" s="64" t="s">
        <v>391</v>
      </c>
      <c r="B736" s="64" t="s">
        <v>392</v>
      </c>
      <c r="C736" s="64" t="s">
        <v>964</v>
      </c>
      <c r="D736" s="65">
        <v>-551.83000000000004</v>
      </c>
      <c r="E736" s="64" t="s">
        <v>118</v>
      </c>
      <c r="F736" s="66">
        <v>202112</v>
      </c>
      <c r="G736" s="67">
        <v>44559</v>
      </c>
      <c r="H736" s="64" t="s">
        <v>119</v>
      </c>
      <c r="I736" s="66">
        <v>11003041</v>
      </c>
      <c r="J736" s="64" t="s">
        <v>0</v>
      </c>
      <c r="K736" s="64" t="s">
        <v>120</v>
      </c>
      <c r="L736" s="64" t="s">
        <v>121</v>
      </c>
      <c r="M736" s="64" t="s">
        <v>122</v>
      </c>
      <c r="N736" s="64" t="s">
        <v>418</v>
      </c>
      <c r="O736" s="64" t="s">
        <v>419</v>
      </c>
      <c r="P736" s="64" t="s">
        <v>120</v>
      </c>
      <c r="Q736" s="64" t="s">
        <v>797</v>
      </c>
      <c r="R736" s="64" t="s">
        <v>420</v>
      </c>
      <c r="S736" s="64" t="s">
        <v>798</v>
      </c>
      <c r="T736" s="64" t="s">
        <v>420</v>
      </c>
      <c r="U736" s="64" t="s">
        <v>783</v>
      </c>
      <c r="V736" s="64" t="s">
        <v>784</v>
      </c>
      <c r="W736" s="64" t="s">
        <v>749</v>
      </c>
      <c r="X736" s="64" t="s">
        <v>132</v>
      </c>
    </row>
    <row r="737" spans="1:24">
      <c r="A737" s="64" t="s">
        <v>391</v>
      </c>
      <c r="B737" s="64" t="s">
        <v>392</v>
      </c>
      <c r="C737" s="64" t="s">
        <v>965</v>
      </c>
      <c r="D737" s="65">
        <v>-169.48</v>
      </c>
      <c r="E737" s="64" t="s">
        <v>118</v>
      </c>
      <c r="F737" s="66">
        <v>202112</v>
      </c>
      <c r="G737" s="67">
        <v>44559</v>
      </c>
      <c r="H737" s="64" t="s">
        <v>119</v>
      </c>
      <c r="I737" s="66">
        <v>11003041</v>
      </c>
      <c r="J737" s="64" t="s">
        <v>0</v>
      </c>
      <c r="K737" s="64" t="s">
        <v>120</v>
      </c>
      <c r="L737" s="64" t="s">
        <v>121</v>
      </c>
      <c r="M737" s="64" t="s">
        <v>122</v>
      </c>
      <c r="N737" s="64" t="s">
        <v>418</v>
      </c>
      <c r="O737" s="64" t="s">
        <v>419</v>
      </c>
      <c r="P737" s="64" t="s">
        <v>120</v>
      </c>
      <c r="Q737" s="64" t="s">
        <v>797</v>
      </c>
      <c r="R737" s="64" t="s">
        <v>420</v>
      </c>
      <c r="S737" s="64" t="s">
        <v>798</v>
      </c>
      <c r="T737" s="64" t="s">
        <v>420</v>
      </c>
      <c r="U737" s="64" t="s">
        <v>783</v>
      </c>
      <c r="V737" s="64" t="s">
        <v>784</v>
      </c>
      <c r="W737" s="64" t="s">
        <v>749</v>
      </c>
      <c r="X737" s="64" t="s">
        <v>132</v>
      </c>
    </row>
    <row r="738" spans="1:24">
      <c r="A738" s="64" t="s">
        <v>391</v>
      </c>
      <c r="B738" s="64" t="s">
        <v>392</v>
      </c>
      <c r="C738" s="64" t="s">
        <v>966</v>
      </c>
      <c r="D738" s="65">
        <v>-43.48</v>
      </c>
      <c r="E738" s="64" t="s">
        <v>118</v>
      </c>
      <c r="F738" s="66">
        <v>202112</v>
      </c>
      <c r="G738" s="67">
        <v>44559</v>
      </c>
      <c r="H738" s="64" t="s">
        <v>119</v>
      </c>
      <c r="I738" s="66">
        <v>11003041</v>
      </c>
      <c r="J738" s="64" t="s">
        <v>0</v>
      </c>
      <c r="K738" s="64" t="s">
        <v>120</v>
      </c>
      <c r="L738" s="64" t="s">
        <v>121</v>
      </c>
      <c r="M738" s="64" t="s">
        <v>122</v>
      </c>
      <c r="N738" s="64" t="s">
        <v>418</v>
      </c>
      <c r="O738" s="64" t="s">
        <v>419</v>
      </c>
      <c r="P738" s="64" t="s">
        <v>120</v>
      </c>
      <c r="Q738" s="64" t="s">
        <v>797</v>
      </c>
      <c r="R738" s="64" t="s">
        <v>420</v>
      </c>
      <c r="S738" s="64" t="s">
        <v>798</v>
      </c>
      <c r="T738" s="64" t="s">
        <v>420</v>
      </c>
      <c r="U738" s="64" t="s">
        <v>783</v>
      </c>
      <c r="V738" s="64" t="s">
        <v>784</v>
      </c>
      <c r="W738" s="64" t="s">
        <v>749</v>
      </c>
      <c r="X738" s="64" t="s">
        <v>132</v>
      </c>
    </row>
    <row r="739" spans="1:24">
      <c r="A739" s="64" t="s">
        <v>391</v>
      </c>
      <c r="B739" s="64" t="s">
        <v>392</v>
      </c>
      <c r="C739" s="64" t="s">
        <v>967</v>
      </c>
      <c r="D739" s="65">
        <v>43.48</v>
      </c>
      <c r="E739" s="64" t="s">
        <v>118</v>
      </c>
      <c r="F739" s="66">
        <v>202112</v>
      </c>
      <c r="G739" s="67">
        <v>44559</v>
      </c>
      <c r="H739" s="64" t="s">
        <v>119</v>
      </c>
      <c r="I739" s="66">
        <v>11003041</v>
      </c>
      <c r="J739" s="64" t="s">
        <v>0</v>
      </c>
      <c r="K739" s="64" t="s">
        <v>120</v>
      </c>
      <c r="L739" s="64" t="s">
        <v>121</v>
      </c>
      <c r="M739" s="64" t="s">
        <v>122</v>
      </c>
      <c r="N739" s="64" t="s">
        <v>58</v>
      </c>
      <c r="O739" s="64" t="s">
        <v>59</v>
      </c>
      <c r="P739" s="64" t="s">
        <v>120</v>
      </c>
      <c r="Q739" s="64" t="s">
        <v>766</v>
      </c>
      <c r="R739" s="64" t="s">
        <v>767</v>
      </c>
      <c r="S739" s="64" t="s">
        <v>768</v>
      </c>
      <c r="T739" s="64" t="s">
        <v>767</v>
      </c>
      <c r="U739" s="64" t="s">
        <v>747</v>
      </c>
      <c r="V739" s="64" t="s">
        <v>748</v>
      </c>
      <c r="W739" s="64" t="s">
        <v>749</v>
      </c>
      <c r="X739" s="64" t="s">
        <v>132</v>
      </c>
    </row>
    <row r="740" spans="1:24">
      <c r="A740" s="64" t="s">
        <v>391</v>
      </c>
      <c r="B740" s="64" t="s">
        <v>392</v>
      </c>
      <c r="C740" s="64" t="s">
        <v>968</v>
      </c>
      <c r="D740" s="65">
        <v>169.48</v>
      </c>
      <c r="E740" s="64" t="s">
        <v>118</v>
      </c>
      <c r="F740" s="66">
        <v>202112</v>
      </c>
      <c r="G740" s="67">
        <v>44559</v>
      </c>
      <c r="H740" s="64" t="s">
        <v>119</v>
      </c>
      <c r="I740" s="66">
        <v>11003041</v>
      </c>
      <c r="J740" s="64" t="s">
        <v>0</v>
      </c>
      <c r="K740" s="64" t="s">
        <v>120</v>
      </c>
      <c r="L740" s="64" t="s">
        <v>121</v>
      </c>
      <c r="M740" s="64" t="s">
        <v>122</v>
      </c>
      <c r="N740" s="64" t="s">
        <v>58</v>
      </c>
      <c r="O740" s="64" t="s">
        <v>59</v>
      </c>
      <c r="P740" s="64" t="s">
        <v>120</v>
      </c>
      <c r="Q740" s="64" t="s">
        <v>766</v>
      </c>
      <c r="R740" s="64" t="s">
        <v>767</v>
      </c>
      <c r="S740" s="64" t="s">
        <v>768</v>
      </c>
      <c r="T740" s="64" t="s">
        <v>767</v>
      </c>
      <c r="U740" s="64" t="s">
        <v>747</v>
      </c>
      <c r="V740" s="64" t="s">
        <v>748</v>
      </c>
      <c r="W740" s="64" t="s">
        <v>749</v>
      </c>
      <c r="X740" s="64" t="s">
        <v>132</v>
      </c>
    </row>
    <row r="741" spans="1:24">
      <c r="A741" s="64" t="s">
        <v>391</v>
      </c>
      <c r="B741" s="64" t="s">
        <v>392</v>
      </c>
      <c r="C741" s="64" t="s">
        <v>969</v>
      </c>
      <c r="D741" s="65">
        <v>551.83000000000004</v>
      </c>
      <c r="E741" s="64" t="s">
        <v>118</v>
      </c>
      <c r="F741" s="66">
        <v>202112</v>
      </c>
      <c r="G741" s="67">
        <v>44559</v>
      </c>
      <c r="H741" s="64" t="s">
        <v>119</v>
      </c>
      <c r="I741" s="66">
        <v>11003041</v>
      </c>
      <c r="J741" s="64" t="s">
        <v>0</v>
      </c>
      <c r="K741" s="64" t="s">
        <v>120</v>
      </c>
      <c r="L741" s="64" t="s">
        <v>121</v>
      </c>
      <c r="M741" s="64" t="s">
        <v>122</v>
      </c>
      <c r="N741" s="64" t="s">
        <v>58</v>
      </c>
      <c r="O741" s="64" t="s">
        <v>59</v>
      </c>
      <c r="P741" s="64" t="s">
        <v>120</v>
      </c>
      <c r="Q741" s="64" t="s">
        <v>766</v>
      </c>
      <c r="R741" s="64" t="s">
        <v>767</v>
      </c>
      <c r="S741" s="64" t="s">
        <v>768</v>
      </c>
      <c r="T741" s="64" t="s">
        <v>767</v>
      </c>
      <c r="U741" s="64" t="s">
        <v>747</v>
      </c>
      <c r="V741" s="64" t="s">
        <v>748</v>
      </c>
      <c r="W741" s="64" t="s">
        <v>749</v>
      </c>
      <c r="X741" s="64" t="s">
        <v>132</v>
      </c>
    </row>
    <row r="742" spans="1:24">
      <c r="A742" s="64" t="s">
        <v>391</v>
      </c>
      <c r="B742" s="64" t="s">
        <v>392</v>
      </c>
      <c r="C742" s="64" t="s">
        <v>970</v>
      </c>
      <c r="D742" s="65">
        <v>598.80999999999995</v>
      </c>
      <c r="E742" s="64" t="s">
        <v>118</v>
      </c>
      <c r="F742" s="66">
        <v>202112</v>
      </c>
      <c r="G742" s="67">
        <v>44559</v>
      </c>
      <c r="H742" s="64" t="s">
        <v>119</v>
      </c>
      <c r="I742" s="66">
        <v>11003041</v>
      </c>
      <c r="J742" s="64" t="s">
        <v>0</v>
      </c>
      <c r="K742" s="64" t="s">
        <v>120</v>
      </c>
      <c r="L742" s="64" t="s">
        <v>121</v>
      </c>
      <c r="M742" s="64" t="s">
        <v>122</v>
      </c>
      <c r="N742" s="64" t="s">
        <v>58</v>
      </c>
      <c r="O742" s="64" t="s">
        <v>59</v>
      </c>
      <c r="P742" s="64" t="s">
        <v>120</v>
      </c>
      <c r="Q742" s="64" t="s">
        <v>766</v>
      </c>
      <c r="R742" s="64" t="s">
        <v>767</v>
      </c>
      <c r="S742" s="64" t="s">
        <v>768</v>
      </c>
      <c r="T742" s="64" t="s">
        <v>767</v>
      </c>
      <c r="U742" s="64" t="s">
        <v>747</v>
      </c>
      <c r="V742" s="64" t="s">
        <v>748</v>
      </c>
      <c r="W742" s="64" t="s">
        <v>749</v>
      </c>
      <c r="X742" s="64" t="s">
        <v>132</v>
      </c>
    </row>
    <row r="743" spans="1:24">
      <c r="A743" s="64" t="s">
        <v>391</v>
      </c>
      <c r="B743" s="64" t="s">
        <v>392</v>
      </c>
      <c r="C743" s="64" t="s">
        <v>971</v>
      </c>
      <c r="D743" s="65">
        <v>741.57</v>
      </c>
      <c r="E743" s="64" t="s">
        <v>118</v>
      </c>
      <c r="F743" s="66">
        <v>202112</v>
      </c>
      <c r="G743" s="67">
        <v>44559</v>
      </c>
      <c r="H743" s="64" t="s">
        <v>119</v>
      </c>
      <c r="I743" s="66">
        <v>11003041</v>
      </c>
      <c r="J743" s="64" t="s">
        <v>0</v>
      </c>
      <c r="K743" s="64" t="s">
        <v>120</v>
      </c>
      <c r="L743" s="64" t="s">
        <v>121</v>
      </c>
      <c r="M743" s="64" t="s">
        <v>122</v>
      </c>
      <c r="N743" s="64" t="s">
        <v>58</v>
      </c>
      <c r="O743" s="64" t="s">
        <v>59</v>
      </c>
      <c r="P743" s="64" t="s">
        <v>120</v>
      </c>
      <c r="Q743" s="64" t="s">
        <v>766</v>
      </c>
      <c r="R743" s="64" t="s">
        <v>767</v>
      </c>
      <c r="S743" s="64" t="s">
        <v>768</v>
      </c>
      <c r="T743" s="64" t="s">
        <v>767</v>
      </c>
      <c r="U743" s="64" t="s">
        <v>747</v>
      </c>
      <c r="V743" s="64" t="s">
        <v>748</v>
      </c>
      <c r="W743" s="64" t="s">
        <v>749</v>
      </c>
      <c r="X743" s="64" t="s">
        <v>132</v>
      </c>
    </row>
    <row r="744" spans="1:24">
      <c r="A744" s="64" t="s">
        <v>391</v>
      </c>
      <c r="B744" s="64" t="s">
        <v>392</v>
      </c>
      <c r="C744" s="64" t="s">
        <v>533</v>
      </c>
      <c r="D744" s="65">
        <v>39.39</v>
      </c>
      <c r="E744" s="64" t="s">
        <v>118</v>
      </c>
      <c r="F744" s="66">
        <v>202112</v>
      </c>
      <c r="G744" s="67">
        <v>44559</v>
      </c>
      <c r="H744" s="64" t="s">
        <v>125</v>
      </c>
      <c r="I744" s="66">
        <v>50000299</v>
      </c>
      <c r="J744" s="64" t="s">
        <v>0</v>
      </c>
      <c r="K744" s="64" t="s">
        <v>120</v>
      </c>
      <c r="L744" s="64" t="s">
        <v>121</v>
      </c>
      <c r="M744" s="64" t="s">
        <v>122</v>
      </c>
      <c r="N744" s="64" t="s">
        <v>88</v>
      </c>
      <c r="O744" s="64" t="s">
        <v>401</v>
      </c>
      <c r="P744" s="64" t="s">
        <v>120</v>
      </c>
      <c r="Q744" s="64" t="s">
        <v>926</v>
      </c>
      <c r="R744" s="64" t="s">
        <v>927</v>
      </c>
      <c r="S744" s="64" t="s">
        <v>928</v>
      </c>
      <c r="T744" s="64" t="s">
        <v>927</v>
      </c>
      <c r="U744" s="64" t="s">
        <v>929</v>
      </c>
      <c r="V744" s="64" t="s">
        <v>930</v>
      </c>
      <c r="W744" s="64" t="s">
        <v>749</v>
      </c>
      <c r="X744" s="64" t="s">
        <v>132</v>
      </c>
    </row>
    <row r="745" spans="1:24">
      <c r="A745" s="64" t="s">
        <v>391</v>
      </c>
      <c r="B745" s="64" t="s">
        <v>392</v>
      </c>
      <c r="C745" s="64" t="s">
        <v>534</v>
      </c>
      <c r="D745" s="65">
        <v>68.97</v>
      </c>
      <c r="E745" s="64" t="s">
        <v>118</v>
      </c>
      <c r="F745" s="66">
        <v>202112</v>
      </c>
      <c r="G745" s="67">
        <v>44559</v>
      </c>
      <c r="H745" s="64" t="s">
        <v>125</v>
      </c>
      <c r="I745" s="66">
        <v>50000299</v>
      </c>
      <c r="J745" s="64" t="s">
        <v>0</v>
      </c>
      <c r="K745" s="64" t="s">
        <v>120</v>
      </c>
      <c r="L745" s="64" t="s">
        <v>121</v>
      </c>
      <c r="M745" s="64" t="s">
        <v>122</v>
      </c>
      <c r="N745" s="64" t="s">
        <v>86</v>
      </c>
      <c r="O745" s="64" t="s">
        <v>87</v>
      </c>
      <c r="P745" s="64" t="s">
        <v>120</v>
      </c>
      <c r="Q745" s="64" t="s">
        <v>926</v>
      </c>
      <c r="R745" s="64" t="s">
        <v>927</v>
      </c>
      <c r="S745" s="64" t="s">
        <v>928</v>
      </c>
      <c r="T745" s="64" t="s">
        <v>927</v>
      </c>
      <c r="U745" s="64" t="s">
        <v>929</v>
      </c>
      <c r="V745" s="64" t="s">
        <v>930</v>
      </c>
      <c r="W745" s="64" t="s">
        <v>749</v>
      </c>
      <c r="X745" s="64" t="s">
        <v>132</v>
      </c>
    </row>
    <row r="746" spans="1:24">
      <c r="A746" s="64" t="s">
        <v>391</v>
      </c>
      <c r="B746" s="64" t="s">
        <v>392</v>
      </c>
      <c r="C746" s="64" t="s">
        <v>535</v>
      </c>
      <c r="D746" s="65">
        <v>77.8</v>
      </c>
      <c r="E746" s="64" t="s">
        <v>118</v>
      </c>
      <c r="F746" s="66">
        <v>202112</v>
      </c>
      <c r="G746" s="67">
        <v>44559</v>
      </c>
      <c r="H746" s="64" t="s">
        <v>125</v>
      </c>
      <c r="I746" s="66">
        <v>50000299</v>
      </c>
      <c r="J746" s="64" t="s">
        <v>0</v>
      </c>
      <c r="K746" s="64" t="s">
        <v>120</v>
      </c>
      <c r="L746" s="64" t="s">
        <v>121</v>
      </c>
      <c r="M746" s="64" t="s">
        <v>122</v>
      </c>
      <c r="N746" s="64" t="s">
        <v>444</v>
      </c>
      <c r="O746" s="64" t="s">
        <v>445</v>
      </c>
      <c r="P746" s="64" t="s">
        <v>120</v>
      </c>
      <c r="Q746" s="64" t="s">
        <v>931</v>
      </c>
      <c r="R746" s="64" t="s">
        <v>932</v>
      </c>
      <c r="S746" s="64" t="s">
        <v>933</v>
      </c>
      <c r="T746" s="64" t="s">
        <v>932</v>
      </c>
      <c r="U746" s="64" t="s">
        <v>929</v>
      </c>
      <c r="V746" s="64" t="s">
        <v>930</v>
      </c>
      <c r="W746" s="64" t="s">
        <v>749</v>
      </c>
      <c r="X746" s="64" t="s">
        <v>132</v>
      </c>
    </row>
    <row r="747" spans="1:24">
      <c r="A747" s="64" t="s">
        <v>391</v>
      </c>
      <c r="B747" s="64" t="s">
        <v>392</v>
      </c>
      <c r="C747" s="64" t="s">
        <v>536</v>
      </c>
      <c r="D747" s="65">
        <v>99.17</v>
      </c>
      <c r="E747" s="64" t="s">
        <v>118</v>
      </c>
      <c r="F747" s="66">
        <v>202112</v>
      </c>
      <c r="G747" s="67">
        <v>44559</v>
      </c>
      <c r="H747" s="64" t="s">
        <v>125</v>
      </c>
      <c r="I747" s="66">
        <v>50000299</v>
      </c>
      <c r="J747" s="64" t="s">
        <v>0</v>
      </c>
      <c r="K747" s="64" t="s">
        <v>120</v>
      </c>
      <c r="L747" s="64" t="s">
        <v>121</v>
      </c>
      <c r="M747" s="64" t="s">
        <v>122</v>
      </c>
      <c r="N747" s="64" t="s">
        <v>80</v>
      </c>
      <c r="O747" s="64" t="s">
        <v>81</v>
      </c>
      <c r="P747" s="64" t="s">
        <v>120</v>
      </c>
      <c r="Q747" s="64" t="s">
        <v>926</v>
      </c>
      <c r="R747" s="64" t="s">
        <v>927</v>
      </c>
      <c r="S747" s="64" t="s">
        <v>928</v>
      </c>
      <c r="T747" s="64" t="s">
        <v>927</v>
      </c>
      <c r="U747" s="64" t="s">
        <v>929</v>
      </c>
      <c r="V747" s="64" t="s">
        <v>930</v>
      </c>
      <c r="W747" s="64" t="s">
        <v>749</v>
      </c>
      <c r="X747" s="64" t="s">
        <v>132</v>
      </c>
    </row>
    <row r="748" spans="1:24">
      <c r="A748" s="64" t="s">
        <v>391</v>
      </c>
      <c r="B748" s="64" t="s">
        <v>392</v>
      </c>
      <c r="C748" s="64" t="s">
        <v>537</v>
      </c>
      <c r="D748" s="65">
        <v>382.04</v>
      </c>
      <c r="E748" s="64" t="s">
        <v>118</v>
      </c>
      <c r="F748" s="66">
        <v>202112</v>
      </c>
      <c r="G748" s="67">
        <v>44559</v>
      </c>
      <c r="H748" s="64" t="s">
        <v>125</v>
      </c>
      <c r="I748" s="66">
        <v>50000299</v>
      </c>
      <c r="J748" s="64" t="s">
        <v>0</v>
      </c>
      <c r="K748" s="64" t="s">
        <v>120</v>
      </c>
      <c r="L748" s="64" t="s">
        <v>121</v>
      </c>
      <c r="M748" s="64" t="s">
        <v>122</v>
      </c>
      <c r="N748" s="64" t="s">
        <v>78</v>
      </c>
      <c r="O748" s="64" t="s">
        <v>413</v>
      </c>
      <c r="P748" s="64" t="s">
        <v>120</v>
      </c>
      <c r="Q748" s="64" t="s">
        <v>934</v>
      </c>
      <c r="R748" s="64" t="s">
        <v>935</v>
      </c>
      <c r="S748" s="64" t="s">
        <v>936</v>
      </c>
      <c r="T748" s="64" t="s">
        <v>935</v>
      </c>
      <c r="U748" s="64" t="s">
        <v>929</v>
      </c>
      <c r="V748" s="64" t="s">
        <v>930</v>
      </c>
      <c r="W748" s="64" t="s">
        <v>749</v>
      </c>
      <c r="X748" s="64" t="s">
        <v>132</v>
      </c>
    </row>
    <row r="749" spans="1:24">
      <c r="A749" s="64" t="s">
        <v>391</v>
      </c>
      <c r="B749" s="64" t="s">
        <v>392</v>
      </c>
      <c r="C749" s="64" t="s">
        <v>538</v>
      </c>
      <c r="D749" s="65">
        <v>393.92</v>
      </c>
      <c r="E749" s="64" t="s">
        <v>118</v>
      </c>
      <c r="F749" s="66">
        <v>202112</v>
      </c>
      <c r="G749" s="67">
        <v>44559</v>
      </c>
      <c r="H749" s="64" t="s">
        <v>125</v>
      </c>
      <c r="I749" s="66">
        <v>50000299</v>
      </c>
      <c r="J749" s="64" t="s">
        <v>0</v>
      </c>
      <c r="K749" s="64" t="s">
        <v>120</v>
      </c>
      <c r="L749" s="64" t="s">
        <v>121</v>
      </c>
      <c r="M749" s="64" t="s">
        <v>122</v>
      </c>
      <c r="N749" s="64" t="s">
        <v>90</v>
      </c>
      <c r="O749" s="64" t="s">
        <v>409</v>
      </c>
      <c r="P749" s="64" t="s">
        <v>120</v>
      </c>
      <c r="Q749" s="64" t="s">
        <v>934</v>
      </c>
      <c r="R749" s="64" t="s">
        <v>935</v>
      </c>
      <c r="S749" s="64" t="s">
        <v>936</v>
      </c>
      <c r="T749" s="64" t="s">
        <v>935</v>
      </c>
      <c r="U749" s="64" t="s">
        <v>929</v>
      </c>
      <c r="V749" s="64" t="s">
        <v>930</v>
      </c>
      <c r="W749" s="64" t="s">
        <v>749</v>
      </c>
      <c r="X749" s="64" t="s">
        <v>132</v>
      </c>
    </row>
    <row r="750" spans="1:24">
      <c r="A750" s="64" t="s">
        <v>391</v>
      </c>
      <c r="B750" s="64" t="s">
        <v>392</v>
      </c>
      <c r="C750" s="64" t="s">
        <v>539</v>
      </c>
      <c r="D750" s="65">
        <v>412.97</v>
      </c>
      <c r="E750" s="64" t="s">
        <v>118</v>
      </c>
      <c r="F750" s="66">
        <v>202112</v>
      </c>
      <c r="G750" s="67">
        <v>44559</v>
      </c>
      <c r="H750" s="64" t="s">
        <v>125</v>
      </c>
      <c r="I750" s="66">
        <v>50000299</v>
      </c>
      <c r="J750" s="64" t="s">
        <v>0</v>
      </c>
      <c r="K750" s="64" t="s">
        <v>120</v>
      </c>
      <c r="L750" s="64" t="s">
        <v>121</v>
      </c>
      <c r="M750" s="64" t="s">
        <v>122</v>
      </c>
      <c r="N750" s="64" t="s">
        <v>76</v>
      </c>
      <c r="O750" s="64" t="s">
        <v>411</v>
      </c>
      <c r="P750" s="64" t="s">
        <v>120</v>
      </c>
      <c r="Q750" s="64" t="s">
        <v>937</v>
      </c>
      <c r="R750" s="64" t="s">
        <v>938</v>
      </c>
      <c r="S750" s="64" t="s">
        <v>939</v>
      </c>
      <c r="T750" s="64" t="s">
        <v>938</v>
      </c>
      <c r="U750" s="64" t="s">
        <v>929</v>
      </c>
      <c r="V750" s="64" t="s">
        <v>930</v>
      </c>
      <c r="W750" s="64" t="s">
        <v>749</v>
      </c>
      <c r="X750" s="64" t="s">
        <v>132</v>
      </c>
    </row>
    <row r="751" spans="1:24">
      <c r="A751" s="64" t="s">
        <v>391</v>
      </c>
      <c r="B751" s="64" t="s">
        <v>392</v>
      </c>
      <c r="C751" s="64" t="s">
        <v>540</v>
      </c>
      <c r="D751" s="65">
        <v>502.5</v>
      </c>
      <c r="E751" s="64" t="s">
        <v>118</v>
      </c>
      <c r="F751" s="66">
        <v>202112</v>
      </c>
      <c r="G751" s="67">
        <v>44559</v>
      </c>
      <c r="H751" s="64" t="s">
        <v>125</v>
      </c>
      <c r="I751" s="66">
        <v>50000299</v>
      </c>
      <c r="J751" s="64" t="s">
        <v>0</v>
      </c>
      <c r="K751" s="64" t="s">
        <v>120</v>
      </c>
      <c r="L751" s="64" t="s">
        <v>121</v>
      </c>
      <c r="M751" s="64" t="s">
        <v>122</v>
      </c>
      <c r="N751" s="64" t="s">
        <v>403</v>
      </c>
      <c r="O751" s="64" t="s">
        <v>96</v>
      </c>
      <c r="P751" s="64" t="s">
        <v>120</v>
      </c>
      <c r="Q751" s="64" t="s">
        <v>931</v>
      </c>
      <c r="R751" s="64" t="s">
        <v>932</v>
      </c>
      <c r="S751" s="64" t="s">
        <v>933</v>
      </c>
      <c r="T751" s="64" t="s">
        <v>932</v>
      </c>
      <c r="U751" s="64" t="s">
        <v>929</v>
      </c>
      <c r="V751" s="64" t="s">
        <v>930</v>
      </c>
      <c r="W751" s="64" t="s">
        <v>749</v>
      </c>
      <c r="X751" s="64" t="s">
        <v>132</v>
      </c>
    </row>
    <row r="752" spans="1:24">
      <c r="A752" s="64" t="s">
        <v>391</v>
      </c>
      <c r="B752" s="64" t="s">
        <v>392</v>
      </c>
      <c r="C752" s="64" t="s">
        <v>541</v>
      </c>
      <c r="D752" s="65">
        <v>1390.74</v>
      </c>
      <c r="E752" s="64" t="s">
        <v>118</v>
      </c>
      <c r="F752" s="66">
        <v>202112</v>
      </c>
      <c r="G752" s="67">
        <v>44559</v>
      </c>
      <c r="H752" s="64" t="s">
        <v>125</v>
      </c>
      <c r="I752" s="66">
        <v>50000299</v>
      </c>
      <c r="J752" s="64" t="s">
        <v>0</v>
      </c>
      <c r="K752" s="64" t="s">
        <v>120</v>
      </c>
      <c r="L752" s="64" t="s">
        <v>121</v>
      </c>
      <c r="M752" s="64" t="s">
        <v>122</v>
      </c>
      <c r="N752" s="64" t="s">
        <v>92</v>
      </c>
      <c r="O752" s="64" t="s">
        <v>93</v>
      </c>
      <c r="P752" s="64" t="s">
        <v>120</v>
      </c>
      <c r="Q752" s="64" t="s">
        <v>931</v>
      </c>
      <c r="R752" s="64" t="s">
        <v>932</v>
      </c>
      <c r="S752" s="64" t="s">
        <v>933</v>
      </c>
      <c r="T752" s="64" t="s">
        <v>932</v>
      </c>
      <c r="U752" s="64" t="s">
        <v>929</v>
      </c>
      <c r="V752" s="64" t="s">
        <v>930</v>
      </c>
      <c r="W752" s="64" t="s">
        <v>749</v>
      </c>
      <c r="X752" s="64" t="s">
        <v>132</v>
      </c>
    </row>
    <row r="753" spans="1:24">
      <c r="A753" s="64" t="s">
        <v>391</v>
      </c>
      <c r="B753" s="64" t="s">
        <v>392</v>
      </c>
      <c r="C753" s="64" t="s">
        <v>542</v>
      </c>
      <c r="D753" s="65">
        <v>803.33</v>
      </c>
      <c r="E753" s="64" t="s">
        <v>118</v>
      </c>
      <c r="F753" s="66">
        <v>202112</v>
      </c>
      <c r="G753" s="67">
        <v>44559</v>
      </c>
      <c r="H753" s="64" t="s">
        <v>125</v>
      </c>
      <c r="I753" s="66">
        <v>50000299</v>
      </c>
      <c r="J753" s="64" t="s">
        <v>0</v>
      </c>
      <c r="K753" s="64" t="s">
        <v>120</v>
      </c>
      <c r="L753" s="64" t="s">
        <v>121</v>
      </c>
      <c r="M753" s="64" t="s">
        <v>122</v>
      </c>
      <c r="N753" s="64" t="s">
        <v>415</v>
      </c>
      <c r="O753" s="64" t="s">
        <v>416</v>
      </c>
      <c r="P753" s="64" t="s">
        <v>120</v>
      </c>
      <c r="Q753" s="64" t="s">
        <v>931</v>
      </c>
      <c r="R753" s="64" t="s">
        <v>932</v>
      </c>
      <c r="S753" s="64" t="s">
        <v>933</v>
      </c>
      <c r="T753" s="64" t="s">
        <v>932</v>
      </c>
      <c r="U753" s="64" t="s">
        <v>929</v>
      </c>
      <c r="V753" s="64" t="s">
        <v>930</v>
      </c>
      <c r="W753" s="64" t="s">
        <v>749</v>
      </c>
      <c r="X753" s="64" t="s">
        <v>132</v>
      </c>
    </row>
    <row r="754" spans="1:24">
      <c r="A754" s="64" t="s">
        <v>391</v>
      </c>
      <c r="B754" s="64" t="s">
        <v>392</v>
      </c>
      <c r="C754" s="64" t="s">
        <v>543</v>
      </c>
      <c r="D754" s="65">
        <v>2120.33</v>
      </c>
      <c r="E754" s="64" t="s">
        <v>118</v>
      </c>
      <c r="F754" s="66">
        <v>202112</v>
      </c>
      <c r="G754" s="67">
        <v>44559</v>
      </c>
      <c r="H754" s="64" t="s">
        <v>125</v>
      </c>
      <c r="I754" s="66">
        <v>50000299</v>
      </c>
      <c r="J754" s="64" t="s">
        <v>0</v>
      </c>
      <c r="K754" s="64" t="s">
        <v>120</v>
      </c>
      <c r="L754" s="64" t="s">
        <v>121</v>
      </c>
      <c r="M754" s="64" t="s">
        <v>122</v>
      </c>
      <c r="N754" s="64" t="s">
        <v>92</v>
      </c>
      <c r="O754" s="64" t="s">
        <v>93</v>
      </c>
      <c r="P754" s="64" t="s">
        <v>120</v>
      </c>
      <c r="Q754" s="64" t="s">
        <v>931</v>
      </c>
      <c r="R754" s="64" t="s">
        <v>932</v>
      </c>
      <c r="S754" s="64" t="s">
        <v>933</v>
      </c>
      <c r="T754" s="64" t="s">
        <v>932</v>
      </c>
      <c r="U754" s="64" t="s">
        <v>929</v>
      </c>
      <c r="V754" s="64" t="s">
        <v>930</v>
      </c>
      <c r="W754" s="64" t="s">
        <v>749</v>
      </c>
      <c r="X754" s="64" t="s">
        <v>132</v>
      </c>
    </row>
    <row r="755" spans="1:24">
      <c r="A755" s="64" t="s">
        <v>391</v>
      </c>
      <c r="B755" s="64" t="s">
        <v>392</v>
      </c>
      <c r="C755" s="64" t="s">
        <v>544</v>
      </c>
      <c r="D755" s="65">
        <v>1887.72</v>
      </c>
      <c r="E755" s="64" t="s">
        <v>118</v>
      </c>
      <c r="F755" s="66">
        <v>202112</v>
      </c>
      <c r="G755" s="67">
        <v>44559</v>
      </c>
      <c r="H755" s="64" t="s">
        <v>125</v>
      </c>
      <c r="I755" s="66">
        <v>50000357</v>
      </c>
      <c r="J755" s="64" t="s">
        <v>0</v>
      </c>
      <c r="K755" s="64" t="s">
        <v>120</v>
      </c>
      <c r="L755" s="64" t="s">
        <v>121</v>
      </c>
      <c r="M755" s="64" t="s">
        <v>122</v>
      </c>
      <c r="N755" s="64" t="s">
        <v>545</v>
      </c>
      <c r="O755" s="64" t="s">
        <v>546</v>
      </c>
      <c r="P755" s="64" t="s">
        <v>120</v>
      </c>
      <c r="Q755" s="64" t="s">
        <v>786</v>
      </c>
      <c r="R755" s="64" t="s">
        <v>787</v>
      </c>
      <c r="S755" s="64" t="s">
        <v>788</v>
      </c>
      <c r="T755" s="64" t="s">
        <v>787</v>
      </c>
      <c r="U755" s="64" t="s">
        <v>747</v>
      </c>
      <c r="V755" s="64" t="s">
        <v>748</v>
      </c>
      <c r="W755" s="64" t="s">
        <v>749</v>
      </c>
      <c r="X755" s="64" t="s">
        <v>132</v>
      </c>
    </row>
    <row r="756" spans="1:24">
      <c r="A756" s="64" t="s">
        <v>391</v>
      </c>
      <c r="B756" s="64" t="s">
        <v>392</v>
      </c>
      <c r="C756" s="64" t="s">
        <v>547</v>
      </c>
      <c r="D756" s="65">
        <f>2677.9-538.25</f>
        <v>2139.65</v>
      </c>
      <c r="E756" s="64" t="s">
        <v>118</v>
      </c>
      <c r="F756" s="66">
        <v>202112</v>
      </c>
      <c r="G756" s="67">
        <v>44559</v>
      </c>
      <c r="H756" s="64" t="s">
        <v>125</v>
      </c>
      <c r="I756" s="66">
        <v>50000357</v>
      </c>
      <c r="J756" s="64" t="s">
        <v>0</v>
      </c>
      <c r="K756" s="64" t="s">
        <v>120</v>
      </c>
      <c r="L756" s="64" t="s">
        <v>121</v>
      </c>
      <c r="M756" s="64" t="s">
        <v>122</v>
      </c>
      <c r="N756" s="64" t="s">
        <v>545</v>
      </c>
      <c r="O756" s="64" t="s">
        <v>546</v>
      </c>
      <c r="P756" s="64" t="s">
        <v>120</v>
      </c>
      <c r="Q756" s="64" t="s">
        <v>786</v>
      </c>
      <c r="R756" s="64" t="s">
        <v>787</v>
      </c>
      <c r="S756" s="64" t="s">
        <v>788</v>
      </c>
      <c r="T756" s="64" t="s">
        <v>787</v>
      </c>
      <c r="U756" s="64" t="s">
        <v>747</v>
      </c>
      <c r="V756" s="64" t="s">
        <v>748</v>
      </c>
      <c r="W756" s="64" t="s">
        <v>749</v>
      </c>
      <c r="X756" s="64" t="s">
        <v>132</v>
      </c>
    </row>
    <row r="757" spans="1:24">
      <c r="A757" s="64" t="s">
        <v>391</v>
      </c>
      <c r="B757" s="64" t="s">
        <v>392</v>
      </c>
      <c r="C757" s="64" t="s">
        <v>548</v>
      </c>
      <c r="D757" s="65">
        <v>397.34</v>
      </c>
      <c r="E757" s="64" t="s">
        <v>118</v>
      </c>
      <c r="F757" s="66">
        <v>202112</v>
      </c>
      <c r="G757" s="67">
        <v>44559</v>
      </c>
      <c r="H757" s="64" t="s">
        <v>125</v>
      </c>
      <c r="I757" s="66">
        <v>50000358</v>
      </c>
      <c r="J757" s="64" t="s">
        <v>0</v>
      </c>
      <c r="K757" s="64" t="s">
        <v>120</v>
      </c>
      <c r="L757" s="64" t="s">
        <v>121</v>
      </c>
      <c r="M757" s="64" t="s">
        <v>122</v>
      </c>
      <c r="N757" s="64" t="s">
        <v>142</v>
      </c>
      <c r="O757" s="64" t="s">
        <v>143</v>
      </c>
      <c r="P757" s="64" t="s">
        <v>120</v>
      </c>
      <c r="Q757" s="64" t="s">
        <v>750</v>
      </c>
      <c r="R757" s="64" t="s">
        <v>144</v>
      </c>
      <c r="S757" s="64" t="s">
        <v>751</v>
      </c>
      <c r="T757" s="64" t="s">
        <v>144</v>
      </c>
      <c r="U757" s="64" t="s">
        <v>752</v>
      </c>
      <c r="V757" s="64" t="s">
        <v>753</v>
      </c>
      <c r="W757" s="64" t="s">
        <v>749</v>
      </c>
      <c r="X757" s="64" t="s">
        <v>132</v>
      </c>
    </row>
    <row r="758" spans="1:24">
      <c r="A758" s="64" t="s">
        <v>391</v>
      </c>
      <c r="B758" s="64" t="s">
        <v>392</v>
      </c>
      <c r="C758" s="64" t="s">
        <v>549</v>
      </c>
      <c r="D758" s="65">
        <v>-260.64999999999998</v>
      </c>
      <c r="E758" s="64" t="s">
        <v>118</v>
      </c>
      <c r="F758" s="66">
        <v>202112</v>
      </c>
      <c r="G758" s="67">
        <v>44559</v>
      </c>
      <c r="H758" s="64" t="s">
        <v>125</v>
      </c>
      <c r="I758" s="66">
        <v>50000359</v>
      </c>
      <c r="J758" s="64" t="s">
        <v>0</v>
      </c>
      <c r="K758" s="64" t="s">
        <v>120</v>
      </c>
      <c r="L758" s="64" t="s">
        <v>121</v>
      </c>
      <c r="M758" s="64" t="s">
        <v>122</v>
      </c>
      <c r="N758" s="64" t="s">
        <v>142</v>
      </c>
      <c r="O758" s="64" t="s">
        <v>143</v>
      </c>
      <c r="P758" s="64" t="s">
        <v>120</v>
      </c>
      <c r="Q758" s="64" t="s">
        <v>750</v>
      </c>
      <c r="R758" s="64" t="s">
        <v>144</v>
      </c>
      <c r="S758" s="64" t="s">
        <v>751</v>
      </c>
      <c r="T758" s="64" t="s">
        <v>144</v>
      </c>
      <c r="U758" s="64" t="s">
        <v>752</v>
      </c>
      <c r="V758" s="64" t="s">
        <v>753</v>
      </c>
      <c r="W758" s="64" t="s">
        <v>749</v>
      </c>
      <c r="X758" s="64" t="s">
        <v>132</v>
      </c>
    </row>
    <row r="759" spans="1:24">
      <c r="A759" s="64" t="s">
        <v>391</v>
      </c>
      <c r="B759" s="64" t="s">
        <v>392</v>
      </c>
      <c r="C759" s="64" t="s">
        <v>550</v>
      </c>
      <c r="D759" s="65">
        <v>1293.5999999999999</v>
      </c>
      <c r="E759" s="64" t="s">
        <v>118</v>
      </c>
      <c r="F759" s="66">
        <v>202112</v>
      </c>
      <c r="G759" s="67">
        <v>44560</v>
      </c>
      <c r="H759" s="64" t="s">
        <v>119</v>
      </c>
      <c r="I759" s="66">
        <v>11001676</v>
      </c>
      <c r="J759" s="64" t="s">
        <v>0</v>
      </c>
      <c r="K759" s="64" t="s">
        <v>120</v>
      </c>
      <c r="L759" s="64" t="s">
        <v>121</v>
      </c>
      <c r="M759" s="64" t="s">
        <v>122</v>
      </c>
      <c r="N759" s="64" t="s">
        <v>418</v>
      </c>
      <c r="O759" s="64" t="s">
        <v>419</v>
      </c>
      <c r="P759" s="64" t="s">
        <v>120</v>
      </c>
      <c r="Q759" s="64" t="s">
        <v>797</v>
      </c>
      <c r="R759" s="64" t="s">
        <v>420</v>
      </c>
      <c r="S759" s="64" t="s">
        <v>798</v>
      </c>
      <c r="T759" s="64" t="s">
        <v>420</v>
      </c>
      <c r="U759" s="64" t="s">
        <v>783</v>
      </c>
      <c r="V759" s="64" t="s">
        <v>784</v>
      </c>
      <c r="W759" s="64" t="s">
        <v>749</v>
      </c>
      <c r="X759" s="64" t="s">
        <v>132</v>
      </c>
    </row>
    <row r="760" spans="1:24">
      <c r="A760" s="64" t="s">
        <v>391</v>
      </c>
      <c r="B760" s="64" t="s">
        <v>392</v>
      </c>
      <c r="C760" s="64" t="s">
        <v>551</v>
      </c>
      <c r="D760" s="65">
        <v>264.39999999999998</v>
      </c>
      <c r="E760" s="64" t="s">
        <v>118</v>
      </c>
      <c r="F760" s="66">
        <v>202112</v>
      </c>
      <c r="G760" s="67">
        <v>44560</v>
      </c>
      <c r="H760" s="64" t="s">
        <v>125</v>
      </c>
      <c r="I760" s="66">
        <v>50000325</v>
      </c>
      <c r="J760" s="64" t="s">
        <v>0</v>
      </c>
      <c r="K760" s="64" t="s">
        <v>120</v>
      </c>
      <c r="L760" s="64" t="s">
        <v>121</v>
      </c>
      <c r="M760" s="64" t="s">
        <v>122</v>
      </c>
      <c r="N760" s="64" t="s">
        <v>477</v>
      </c>
      <c r="O760" s="64" t="s">
        <v>478</v>
      </c>
      <c r="P760" s="64" t="s">
        <v>120</v>
      </c>
      <c r="Q760" s="64" t="s">
        <v>780</v>
      </c>
      <c r="R760" s="64" t="s">
        <v>781</v>
      </c>
      <c r="S760" s="64" t="s">
        <v>782</v>
      </c>
      <c r="T760" s="64" t="s">
        <v>781</v>
      </c>
      <c r="U760" s="64" t="s">
        <v>783</v>
      </c>
      <c r="V760" s="64" t="s">
        <v>784</v>
      </c>
      <c r="W760" s="64" t="s">
        <v>749</v>
      </c>
      <c r="X760" s="64" t="s">
        <v>132</v>
      </c>
    </row>
    <row r="761" spans="1:24">
      <c r="A761" s="64" t="s">
        <v>391</v>
      </c>
      <c r="B761" s="64" t="s">
        <v>392</v>
      </c>
      <c r="C761" s="64" t="s">
        <v>552</v>
      </c>
      <c r="D761" s="65">
        <v>385.76</v>
      </c>
      <c r="E761" s="64" t="s">
        <v>118</v>
      </c>
      <c r="F761" s="66">
        <v>202112</v>
      </c>
      <c r="G761" s="67">
        <v>44560</v>
      </c>
      <c r="H761" s="64" t="s">
        <v>125</v>
      </c>
      <c r="I761" s="66">
        <v>50000325</v>
      </c>
      <c r="J761" s="64" t="s">
        <v>0</v>
      </c>
      <c r="K761" s="64" t="s">
        <v>120</v>
      </c>
      <c r="L761" s="64" t="s">
        <v>121</v>
      </c>
      <c r="M761" s="64" t="s">
        <v>122</v>
      </c>
      <c r="N761" s="64" t="s">
        <v>142</v>
      </c>
      <c r="O761" s="64" t="s">
        <v>143</v>
      </c>
      <c r="P761" s="64" t="s">
        <v>120</v>
      </c>
      <c r="Q761" s="64" t="s">
        <v>750</v>
      </c>
      <c r="R761" s="64" t="s">
        <v>144</v>
      </c>
      <c r="S761" s="64" t="s">
        <v>751</v>
      </c>
      <c r="T761" s="64" t="s">
        <v>144</v>
      </c>
      <c r="U761" s="64" t="s">
        <v>752</v>
      </c>
      <c r="V761" s="64" t="s">
        <v>753</v>
      </c>
      <c r="W761" s="64" t="s">
        <v>749</v>
      </c>
      <c r="X761" s="64" t="s">
        <v>132</v>
      </c>
    </row>
    <row r="762" spans="1:24">
      <c r="A762" s="64" t="s">
        <v>391</v>
      </c>
      <c r="B762" s="64" t="s">
        <v>392</v>
      </c>
      <c r="C762" s="64" t="s">
        <v>553</v>
      </c>
      <c r="D762" s="65">
        <f>1161.83-180.17</f>
        <v>981.66</v>
      </c>
      <c r="E762" s="64" t="s">
        <v>118</v>
      </c>
      <c r="F762" s="66">
        <v>202112</v>
      </c>
      <c r="G762" s="67">
        <v>44560</v>
      </c>
      <c r="H762" s="64" t="s">
        <v>125</v>
      </c>
      <c r="I762" s="66">
        <v>50000325</v>
      </c>
      <c r="J762" s="64" t="s">
        <v>0</v>
      </c>
      <c r="K762" s="64" t="s">
        <v>120</v>
      </c>
      <c r="L762" s="64" t="s">
        <v>121</v>
      </c>
      <c r="M762" s="64" t="s">
        <v>122</v>
      </c>
      <c r="N762" s="64" t="s">
        <v>245</v>
      </c>
      <c r="O762" s="64" t="s">
        <v>246</v>
      </c>
      <c r="P762" s="64" t="s">
        <v>120</v>
      </c>
      <c r="Q762" s="64" t="s">
        <v>778</v>
      </c>
      <c r="R762" s="64" t="s">
        <v>247</v>
      </c>
      <c r="S762" s="64" t="s">
        <v>779</v>
      </c>
      <c r="T762" s="64" t="s">
        <v>247</v>
      </c>
      <c r="U762" s="64" t="s">
        <v>752</v>
      </c>
      <c r="V762" s="64" t="s">
        <v>753</v>
      </c>
      <c r="W762" s="64" t="s">
        <v>749</v>
      </c>
      <c r="X762" s="64" t="s">
        <v>132</v>
      </c>
    </row>
    <row r="763" spans="1:24">
      <c r="A763" s="64" t="s">
        <v>391</v>
      </c>
      <c r="B763" s="64" t="s">
        <v>392</v>
      </c>
      <c r="C763" s="64" t="s">
        <v>554</v>
      </c>
      <c r="D763" s="65">
        <v>-650</v>
      </c>
      <c r="E763" s="64" t="s">
        <v>118</v>
      </c>
      <c r="F763" s="66">
        <v>202201</v>
      </c>
      <c r="G763" s="67">
        <v>44589</v>
      </c>
      <c r="H763" s="64" t="s">
        <v>119</v>
      </c>
      <c r="I763" s="66">
        <v>11001886</v>
      </c>
      <c r="J763" s="64" t="s">
        <v>0</v>
      </c>
      <c r="K763" s="64" t="s">
        <v>120</v>
      </c>
      <c r="L763" s="64" t="s">
        <v>121</v>
      </c>
      <c r="M763" s="64" t="s">
        <v>122</v>
      </c>
      <c r="N763" s="64" t="s">
        <v>339</v>
      </c>
      <c r="O763" s="64" t="s">
        <v>340</v>
      </c>
      <c r="P763" s="64" t="s">
        <v>120</v>
      </c>
      <c r="Q763" s="64" t="s">
        <v>744</v>
      </c>
      <c r="R763" s="64" t="s">
        <v>745</v>
      </c>
      <c r="S763" s="64" t="s">
        <v>746</v>
      </c>
      <c r="T763" s="64" t="s">
        <v>745</v>
      </c>
      <c r="U763" s="64" t="s">
        <v>747</v>
      </c>
      <c r="V763" s="64" t="s">
        <v>748</v>
      </c>
      <c r="W763" s="64" t="s">
        <v>749</v>
      </c>
      <c r="X763" s="64" t="s">
        <v>132</v>
      </c>
    </row>
    <row r="764" spans="1:24">
      <c r="A764" s="64" t="s">
        <v>391</v>
      </c>
      <c r="B764" s="64" t="s">
        <v>392</v>
      </c>
      <c r="C764" s="64" t="s">
        <v>555</v>
      </c>
      <c r="D764" s="65">
        <v>441.63</v>
      </c>
      <c r="E764" s="64" t="s">
        <v>118</v>
      </c>
      <c r="F764" s="66">
        <v>202201</v>
      </c>
      <c r="G764" s="67">
        <v>44589</v>
      </c>
      <c r="H764" s="64" t="s">
        <v>125</v>
      </c>
      <c r="I764" s="66">
        <v>50000367</v>
      </c>
      <c r="J764" s="64" t="s">
        <v>0</v>
      </c>
      <c r="K764" s="64" t="s">
        <v>120</v>
      </c>
      <c r="L764" s="64" t="s">
        <v>121</v>
      </c>
      <c r="M764" s="64" t="s">
        <v>122</v>
      </c>
      <c r="N764" s="64" t="s">
        <v>78</v>
      </c>
      <c r="O764" s="64" t="s">
        <v>413</v>
      </c>
      <c r="P764" s="64" t="s">
        <v>120</v>
      </c>
      <c r="Q764" s="64" t="s">
        <v>934</v>
      </c>
      <c r="R764" s="64" t="s">
        <v>935</v>
      </c>
      <c r="S764" s="64" t="s">
        <v>936</v>
      </c>
      <c r="T764" s="64" t="s">
        <v>935</v>
      </c>
      <c r="U764" s="64" t="s">
        <v>929</v>
      </c>
      <c r="V764" s="64" t="s">
        <v>930</v>
      </c>
      <c r="W764" s="64" t="s">
        <v>749</v>
      </c>
      <c r="X764" s="64" t="s">
        <v>132</v>
      </c>
    </row>
    <row r="765" spans="1:24">
      <c r="A765" s="64" t="s">
        <v>391</v>
      </c>
      <c r="B765" s="64" t="s">
        <v>392</v>
      </c>
      <c r="C765" s="64" t="s">
        <v>556</v>
      </c>
      <c r="D765" s="65">
        <v>505.83</v>
      </c>
      <c r="E765" s="64" t="s">
        <v>118</v>
      </c>
      <c r="F765" s="66">
        <v>202201</v>
      </c>
      <c r="G765" s="67">
        <v>44589</v>
      </c>
      <c r="H765" s="64" t="s">
        <v>125</v>
      </c>
      <c r="I765" s="66">
        <v>50000367</v>
      </c>
      <c r="J765" s="64" t="s">
        <v>0</v>
      </c>
      <c r="K765" s="64" t="s">
        <v>120</v>
      </c>
      <c r="L765" s="64" t="s">
        <v>121</v>
      </c>
      <c r="M765" s="64" t="s">
        <v>122</v>
      </c>
      <c r="N765" s="64" t="s">
        <v>90</v>
      </c>
      <c r="O765" s="64" t="s">
        <v>409</v>
      </c>
      <c r="P765" s="64" t="s">
        <v>120</v>
      </c>
      <c r="Q765" s="64" t="s">
        <v>934</v>
      </c>
      <c r="R765" s="64" t="s">
        <v>935</v>
      </c>
      <c r="S765" s="64" t="s">
        <v>936</v>
      </c>
      <c r="T765" s="64" t="s">
        <v>935</v>
      </c>
      <c r="U765" s="64" t="s">
        <v>929</v>
      </c>
      <c r="V765" s="64" t="s">
        <v>930</v>
      </c>
      <c r="W765" s="64" t="s">
        <v>749</v>
      </c>
      <c r="X765" s="64" t="s">
        <v>132</v>
      </c>
    </row>
    <row r="766" spans="1:24">
      <c r="A766" s="64" t="s">
        <v>391</v>
      </c>
      <c r="B766" s="64" t="s">
        <v>392</v>
      </c>
      <c r="C766" s="64" t="s">
        <v>557</v>
      </c>
      <c r="D766" s="65">
        <v>556.72</v>
      </c>
      <c r="E766" s="64" t="s">
        <v>118</v>
      </c>
      <c r="F766" s="66">
        <v>202201</v>
      </c>
      <c r="G766" s="67">
        <v>44589</v>
      </c>
      <c r="H766" s="64" t="s">
        <v>125</v>
      </c>
      <c r="I766" s="66">
        <v>50000367</v>
      </c>
      <c r="J766" s="64" t="s">
        <v>0</v>
      </c>
      <c r="K766" s="64" t="s">
        <v>120</v>
      </c>
      <c r="L766" s="64" t="s">
        <v>121</v>
      </c>
      <c r="M766" s="64" t="s">
        <v>122</v>
      </c>
      <c r="N766" s="64" t="s">
        <v>76</v>
      </c>
      <c r="O766" s="64" t="s">
        <v>411</v>
      </c>
      <c r="P766" s="64" t="s">
        <v>120</v>
      </c>
      <c r="Q766" s="64" t="s">
        <v>937</v>
      </c>
      <c r="R766" s="64" t="s">
        <v>938</v>
      </c>
      <c r="S766" s="64" t="s">
        <v>939</v>
      </c>
      <c r="T766" s="64" t="s">
        <v>938</v>
      </c>
      <c r="U766" s="64" t="s">
        <v>929</v>
      </c>
      <c r="V766" s="64" t="s">
        <v>930</v>
      </c>
      <c r="W766" s="64" t="s">
        <v>749</v>
      </c>
      <c r="X766" s="64" t="s">
        <v>132</v>
      </c>
    </row>
    <row r="767" spans="1:24">
      <c r="A767" s="64" t="s">
        <v>391</v>
      </c>
      <c r="B767" s="64" t="s">
        <v>392</v>
      </c>
      <c r="C767" s="64" t="s">
        <v>558</v>
      </c>
      <c r="D767" s="65">
        <v>45.46</v>
      </c>
      <c r="E767" s="64" t="s">
        <v>118</v>
      </c>
      <c r="F767" s="66">
        <v>202201</v>
      </c>
      <c r="G767" s="67">
        <v>44589</v>
      </c>
      <c r="H767" s="64" t="s">
        <v>125</v>
      </c>
      <c r="I767" s="66">
        <v>50000368</v>
      </c>
      <c r="J767" s="64" t="s">
        <v>0</v>
      </c>
      <c r="K767" s="64" t="s">
        <v>120</v>
      </c>
      <c r="L767" s="64" t="s">
        <v>121</v>
      </c>
      <c r="M767" s="64" t="s">
        <v>122</v>
      </c>
      <c r="N767" s="64" t="s">
        <v>88</v>
      </c>
      <c r="O767" s="64" t="s">
        <v>401</v>
      </c>
      <c r="P767" s="64" t="s">
        <v>120</v>
      </c>
      <c r="Q767" s="64" t="s">
        <v>926</v>
      </c>
      <c r="R767" s="64" t="s">
        <v>927</v>
      </c>
      <c r="S767" s="64" t="s">
        <v>928</v>
      </c>
      <c r="T767" s="64" t="s">
        <v>927</v>
      </c>
      <c r="U767" s="64" t="s">
        <v>929</v>
      </c>
      <c r="V767" s="64" t="s">
        <v>930</v>
      </c>
      <c r="W767" s="64" t="s">
        <v>749</v>
      </c>
      <c r="X767" s="64" t="s">
        <v>132</v>
      </c>
    </row>
    <row r="768" spans="1:24">
      <c r="A768" s="64" t="s">
        <v>391</v>
      </c>
      <c r="B768" s="64" t="s">
        <v>392</v>
      </c>
      <c r="C768" s="64" t="s">
        <v>559</v>
      </c>
      <c r="D768" s="65">
        <v>79.61</v>
      </c>
      <c r="E768" s="64" t="s">
        <v>118</v>
      </c>
      <c r="F768" s="66">
        <v>202201</v>
      </c>
      <c r="G768" s="67">
        <v>44589</v>
      </c>
      <c r="H768" s="64" t="s">
        <v>125</v>
      </c>
      <c r="I768" s="66">
        <v>50000368</v>
      </c>
      <c r="J768" s="64" t="s">
        <v>0</v>
      </c>
      <c r="K768" s="64" t="s">
        <v>120</v>
      </c>
      <c r="L768" s="64" t="s">
        <v>121</v>
      </c>
      <c r="M768" s="64" t="s">
        <v>122</v>
      </c>
      <c r="N768" s="64" t="s">
        <v>86</v>
      </c>
      <c r="O768" s="64" t="s">
        <v>87</v>
      </c>
      <c r="P768" s="64" t="s">
        <v>120</v>
      </c>
      <c r="Q768" s="64" t="s">
        <v>926</v>
      </c>
      <c r="R768" s="64" t="s">
        <v>927</v>
      </c>
      <c r="S768" s="64" t="s">
        <v>928</v>
      </c>
      <c r="T768" s="64" t="s">
        <v>927</v>
      </c>
      <c r="U768" s="64" t="s">
        <v>929</v>
      </c>
      <c r="V768" s="64" t="s">
        <v>930</v>
      </c>
      <c r="W768" s="64" t="s">
        <v>749</v>
      </c>
      <c r="X768" s="64" t="s">
        <v>132</v>
      </c>
    </row>
    <row r="769" spans="1:24">
      <c r="A769" s="64" t="s">
        <v>391</v>
      </c>
      <c r="B769" s="64" t="s">
        <v>392</v>
      </c>
      <c r="C769" s="64" t="s">
        <v>560</v>
      </c>
      <c r="D769" s="65">
        <v>89.83</v>
      </c>
      <c r="E769" s="64" t="s">
        <v>118</v>
      </c>
      <c r="F769" s="66">
        <v>202201</v>
      </c>
      <c r="G769" s="67">
        <v>44589</v>
      </c>
      <c r="H769" s="64" t="s">
        <v>125</v>
      </c>
      <c r="I769" s="66">
        <v>50000368</v>
      </c>
      <c r="J769" s="64" t="s">
        <v>0</v>
      </c>
      <c r="K769" s="64" t="s">
        <v>120</v>
      </c>
      <c r="L769" s="64" t="s">
        <v>121</v>
      </c>
      <c r="M769" s="64" t="s">
        <v>122</v>
      </c>
      <c r="N769" s="64" t="s">
        <v>82</v>
      </c>
      <c r="O769" s="64" t="s">
        <v>83</v>
      </c>
      <c r="P769" s="64" t="s">
        <v>120</v>
      </c>
      <c r="Q769" s="64" t="s">
        <v>926</v>
      </c>
      <c r="R769" s="64" t="s">
        <v>927</v>
      </c>
      <c r="S769" s="64" t="s">
        <v>928</v>
      </c>
      <c r="T769" s="64" t="s">
        <v>927</v>
      </c>
      <c r="U769" s="64" t="s">
        <v>929</v>
      </c>
      <c r="V769" s="64" t="s">
        <v>930</v>
      </c>
      <c r="W769" s="64" t="s">
        <v>749</v>
      </c>
      <c r="X769" s="64" t="s">
        <v>132</v>
      </c>
    </row>
    <row r="770" spans="1:24">
      <c r="A770" s="64" t="s">
        <v>391</v>
      </c>
      <c r="B770" s="64" t="s">
        <v>392</v>
      </c>
      <c r="C770" s="64" t="s">
        <v>561</v>
      </c>
      <c r="D770" s="65">
        <v>114.54</v>
      </c>
      <c r="E770" s="64" t="s">
        <v>118</v>
      </c>
      <c r="F770" s="66">
        <v>202201</v>
      </c>
      <c r="G770" s="67">
        <v>44589</v>
      </c>
      <c r="H770" s="64" t="s">
        <v>125</v>
      </c>
      <c r="I770" s="66">
        <v>50000368</v>
      </c>
      <c r="J770" s="64" t="s">
        <v>0</v>
      </c>
      <c r="K770" s="64" t="s">
        <v>120</v>
      </c>
      <c r="L770" s="64" t="s">
        <v>121</v>
      </c>
      <c r="M770" s="64" t="s">
        <v>122</v>
      </c>
      <c r="N770" s="64" t="s">
        <v>80</v>
      </c>
      <c r="O770" s="64" t="s">
        <v>81</v>
      </c>
      <c r="P770" s="64" t="s">
        <v>120</v>
      </c>
      <c r="Q770" s="64" t="s">
        <v>926</v>
      </c>
      <c r="R770" s="64" t="s">
        <v>927</v>
      </c>
      <c r="S770" s="64" t="s">
        <v>928</v>
      </c>
      <c r="T770" s="64" t="s">
        <v>927</v>
      </c>
      <c r="U770" s="64" t="s">
        <v>929</v>
      </c>
      <c r="V770" s="64" t="s">
        <v>930</v>
      </c>
      <c r="W770" s="64" t="s">
        <v>749</v>
      </c>
      <c r="X770" s="64" t="s">
        <v>132</v>
      </c>
    </row>
    <row r="771" spans="1:24">
      <c r="A771" s="64" t="s">
        <v>391</v>
      </c>
      <c r="B771" s="64" t="s">
        <v>392</v>
      </c>
      <c r="C771" s="64" t="s">
        <v>562</v>
      </c>
      <c r="D771" s="65">
        <v>559.92999999999995</v>
      </c>
      <c r="E771" s="64" t="s">
        <v>118</v>
      </c>
      <c r="F771" s="66">
        <v>202201</v>
      </c>
      <c r="G771" s="67">
        <v>44589</v>
      </c>
      <c r="H771" s="64" t="s">
        <v>125</v>
      </c>
      <c r="I771" s="66">
        <v>50000368</v>
      </c>
      <c r="J771" s="64" t="s">
        <v>0</v>
      </c>
      <c r="K771" s="64" t="s">
        <v>120</v>
      </c>
      <c r="L771" s="64" t="s">
        <v>121</v>
      </c>
      <c r="M771" s="64" t="s">
        <v>122</v>
      </c>
      <c r="N771" s="64" t="s">
        <v>403</v>
      </c>
      <c r="O771" s="64" t="s">
        <v>96</v>
      </c>
      <c r="P771" s="64" t="s">
        <v>120</v>
      </c>
      <c r="Q771" s="64" t="s">
        <v>931</v>
      </c>
      <c r="R771" s="64" t="s">
        <v>932</v>
      </c>
      <c r="S771" s="64" t="s">
        <v>933</v>
      </c>
      <c r="T771" s="64" t="s">
        <v>932</v>
      </c>
      <c r="U771" s="64" t="s">
        <v>929</v>
      </c>
      <c r="V771" s="64" t="s">
        <v>930</v>
      </c>
      <c r="W771" s="64" t="s">
        <v>749</v>
      </c>
      <c r="X771" s="64" t="s">
        <v>132</v>
      </c>
    </row>
    <row r="772" spans="1:24">
      <c r="A772" s="64" t="s">
        <v>391</v>
      </c>
      <c r="B772" s="64" t="s">
        <v>392</v>
      </c>
      <c r="C772" s="64" t="s">
        <v>563</v>
      </c>
      <c r="D772" s="65">
        <v>928.26</v>
      </c>
      <c r="E772" s="64" t="s">
        <v>118</v>
      </c>
      <c r="F772" s="66">
        <v>202201</v>
      </c>
      <c r="G772" s="67">
        <v>44589</v>
      </c>
      <c r="H772" s="64" t="s">
        <v>125</v>
      </c>
      <c r="I772" s="66">
        <v>50000368</v>
      </c>
      <c r="J772" s="64" t="s">
        <v>0</v>
      </c>
      <c r="K772" s="64" t="s">
        <v>120</v>
      </c>
      <c r="L772" s="64" t="s">
        <v>121</v>
      </c>
      <c r="M772" s="64" t="s">
        <v>122</v>
      </c>
      <c r="N772" s="64" t="s">
        <v>415</v>
      </c>
      <c r="O772" s="64" t="s">
        <v>416</v>
      </c>
      <c r="P772" s="64" t="s">
        <v>120</v>
      </c>
      <c r="Q772" s="64" t="s">
        <v>931</v>
      </c>
      <c r="R772" s="64" t="s">
        <v>932</v>
      </c>
      <c r="S772" s="64" t="s">
        <v>933</v>
      </c>
      <c r="T772" s="64" t="s">
        <v>932</v>
      </c>
      <c r="U772" s="64" t="s">
        <v>929</v>
      </c>
      <c r="V772" s="64" t="s">
        <v>930</v>
      </c>
      <c r="W772" s="64" t="s">
        <v>749</v>
      </c>
      <c r="X772" s="64" t="s">
        <v>132</v>
      </c>
    </row>
    <row r="773" spans="1:24">
      <c r="A773" s="64" t="s">
        <v>391</v>
      </c>
      <c r="B773" s="64" t="s">
        <v>392</v>
      </c>
      <c r="C773" s="64" t="s">
        <v>564</v>
      </c>
      <c r="D773" s="65">
        <v>1606.23</v>
      </c>
      <c r="E773" s="64" t="s">
        <v>118</v>
      </c>
      <c r="F773" s="66">
        <v>202201</v>
      </c>
      <c r="G773" s="67">
        <v>44589</v>
      </c>
      <c r="H773" s="64" t="s">
        <v>125</v>
      </c>
      <c r="I773" s="66">
        <v>50000368</v>
      </c>
      <c r="J773" s="64" t="s">
        <v>0</v>
      </c>
      <c r="K773" s="64" t="s">
        <v>120</v>
      </c>
      <c r="L773" s="64" t="s">
        <v>121</v>
      </c>
      <c r="M773" s="64" t="s">
        <v>122</v>
      </c>
      <c r="N773" s="64" t="s">
        <v>92</v>
      </c>
      <c r="O773" s="64" t="s">
        <v>93</v>
      </c>
      <c r="P773" s="64" t="s">
        <v>120</v>
      </c>
      <c r="Q773" s="64" t="s">
        <v>931</v>
      </c>
      <c r="R773" s="64" t="s">
        <v>932</v>
      </c>
      <c r="S773" s="64" t="s">
        <v>933</v>
      </c>
      <c r="T773" s="64" t="s">
        <v>932</v>
      </c>
      <c r="U773" s="64" t="s">
        <v>929</v>
      </c>
      <c r="V773" s="64" t="s">
        <v>930</v>
      </c>
      <c r="W773" s="64" t="s">
        <v>749</v>
      </c>
      <c r="X773" s="64" t="s">
        <v>132</v>
      </c>
    </row>
    <row r="774" spans="1:24">
      <c r="A774" s="64" t="s">
        <v>391</v>
      </c>
      <c r="B774" s="64" t="s">
        <v>392</v>
      </c>
      <c r="C774" s="64" t="s">
        <v>565</v>
      </c>
      <c r="D774" s="65">
        <v>2449.6999999999998</v>
      </c>
      <c r="E774" s="64" t="s">
        <v>118</v>
      </c>
      <c r="F774" s="66">
        <v>202201</v>
      </c>
      <c r="G774" s="67">
        <v>44589</v>
      </c>
      <c r="H774" s="64" t="s">
        <v>125</v>
      </c>
      <c r="I774" s="66">
        <v>50000368</v>
      </c>
      <c r="J774" s="64" t="s">
        <v>0</v>
      </c>
      <c r="K774" s="64" t="s">
        <v>120</v>
      </c>
      <c r="L774" s="64" t="s">
        <v>121</v>
      </c>
      <c r="M774" s="64" t="s">
        <v>122</v>
      </c>
      <c r="N774" s="64" t="s">
        <v>444</v>
      </c>
      <c r="O774" s="64" t="s">
        <v>445</v>
      </c>
      <c r="P774" s="64" t="s">
        <v>120</v>
      </c>
      <c r="Q774" s="64" t="s">
        <v>931</v>
      </c>
      <c r="R774" s="64" t="s">
        <v>932</v>
      </c>
      <c r="S774" s="64" t="s">
        <v>933</v>
      </c>
      <c r="T774" s="64" t="s">
        <v>932</v>
      </c>
      <c r="U774" s="64" t="s">
        <v>929</v>
      </c>
      <c r="V774" s="64" t="s">
        <v>930</v>
      </c>
      <c r="W774" s="64" t="s">
        <v>749</v>
      </c>
      <c r="X774" s="64" t="s">
        <v>132</v>
      </c>
    </row>
    <row r="775" spans="1:24">
      <c r="A775" s="64" t="s">
        <v>391</v>
      </c>
      <c r="B775" s="64" t="s">
        <v>392</v>
      </c>
      <c r="C775" s="64" t="s">
        <v>566</v>
      </c>
      <c r="D775" s="65">
        <v>6.91</v>
      </c>
      <c r="E775" s="64" t="s">
        <v>118</v>
      </c>
      <c r="F775" s="66">
        <v>202201</v>
      </c>
      <c r="G775" s="67">
        <v>44589</v>
      </c>
      <c r="H775" s="64" t="s">
        <v>125</v>
      </c>
      <c r="I775" s="66">
        <v>50000378</v>
      </c>
      <c r="J775" s="64" t="s">
        <v>0</v>
      </c>
      <c r="K775" s="64" t="s">
        <v>120</v>
      </c>
      <c r="L775" s="64" t="s">
        <v>121</v>
      </c>
      <c r="M775" s="64" t="s">
        <v>122</v>
      </c>
      <c r="N775" s="64" t="s">
        <v>567</v>
      </c>
      <c r="O775" s="64" t="s">
        <v>568</v>
      </c>
      <c r="P775" s="64" t="s">
        <v>120</v>
      </c>
      <c r="Q775" s="64" t="s">
        <v>786</v>
      </c>
      <c r="R775" s="64" t="s">
        <v>787</v>
      </c>
      <c r="S775" s="64" t="s">
        <v>788</v>
      </c>
      <c r="T775" s="64" t="s">
        <v>787</v>
      </c>
      <c r="U775" s="64" t="s">
        <v>747</v>
      </c>
      <c r="V775" s="64" t="s">
        <v>748</v>
      </c>
      <c r="W775" s="64" t="s">
        <v>749</v>
      </c>
      <c r="X775" s="64" t="s">
        <v>132</v>
      </c>
    </row>
    <row r="776" spans="1:24">
      <c r="A776" s="64" t="s">
        <v>391</v>
      </c>
      <c r="B776" s="64" t="s">
        <v>392</v>
      </c>
      <c r="C776" s="64" t="s">
        <v>569</v>
      </c>
      <c r="D776" s="65">
        <v>34.53</v>
      </c>
      <c r="E776" s="64" t="s">
        <v>118</v>
      </c>
      <c r="F776" s="66">
        <v>202201</v>
      </c>
      <c r="G776" s="67">
        <v>44589</v>
      </c>
      <c r="H776" s="64" t="s">
        <v>125</v>
      </c>
      <c r="I776" s="66">
        <v>50000378</v>
      </c>
      <c r="J776" s="64" t="s">
        <v>0</v>
      </c>
      <c r="K776" s="64" t="s">
        <v>120</v>
      </c>
      <c r="L776" s="64" t="s">
        <v>121</v>
      </c>
      <c r="M776" s="64" t="s">
        <v>122</v>
      </c>
      <c r="N776" s="64" t="s">
        <v>398</v>
      </c>
      <c r="O776" s="64" t="s">
        <v>399</v>
      </c>
      <c r="P776" s="64" t="s">
        <v>120</v>
      </c>
      <c r="Q776" s="64" t="s">
        <v>802</v>
      </c>
      <c r="R776" s="64" t="s">
        <v>803</v>
      </c>
      <c r="S776" s="64" t="s">
        <v>804</v>
      </c>
      <c r="T776" s="64" t="s">
        <v>803</v>
      </c>
      <c r="U776" s="64" t="s">
        <v>757</v>
      </c>
      <c r="V776" s="64" t="s">
        <v>758</v>
      </c>
      <c r="W776" s="64" t="s">
        <v>749</v>
      </c>
      <c r="X776" s="64" t="s">
        <v>132</v>
      </c>
    </row>
    <row r="777" spans="1:24">
      <c r="A777" s="64" t="s">
        <v>391</v>
      </c>
      <c r="B777" s="64" t="s">
        <v>392</v>
      </c>
      <c r="C777" s="64" t="s">
        <v>570</v>
      </c>
      <c r="D777" s="65">
        <v>67.84</v>
      </c>
      <c r="E777" s="64" t="s">
        <v>118</v>
      </c>
      <c r="F777" s="66">
        <v>202201</v>
      </c>
      <c r="G777" s="67">
        <v>44589</v>
      </c>
      <c r="H777" s="64" t="s">
        <v>125</v>
      </c>
      <c r="I777" s="66">
        <v>50000378</v>
      </c>
      <c r="J777" s="64" t="s">
        <v>0</v>
      </c>
      <c r="K777" s="64" t="s">
        <v>120</v>
      </c>
      <c r="L777" s="64" t="s">
        <v>121</v>
      </c>
      <c r="M777" s="64" t="s">
        <v>122</v>
      </c>
      <c r="N777" s="64" t="s">
        <v>394</v>
      </c>
      <c r="O777" s="64" t="s">
        <v>395</v>
      </c>
      <c r="P777" s="64" t="s">
        <v>120</v>
      </c>
      <c r="Q777" s="64" t="s">
        <v>802</v>
      </c>
      <c r="R777" s="64" t="s">
        <v>803</v>
      </c>
      <c r="S777" s="64" t="s">
        <v>804</v>
      </c>
      <c r="T777" s="64" t="s">
        <v>803</v>
      </c>
      <c r="U777" s="64" t="s">
        <v>757</v>
      </c>
      <c r="V777" s="64" t="s">
        <v>758</v>
      </c>
      <c r="W777" s="64" t="s">
        <v>749</v>
      </c>
      <c r="X777" s="64" t="s">
        <v>132</v>
      </c>
    </row>
    <row r="778" spans="1:24">
      <c r="A778" s="64" t="s">
        <v>391</v>
      </c>
      <c r="B778" s="64" t="s">
        <v>392</v>
      </c>
      <c r="C778" s="64" t="s">
        <v>571</v>
      </c>
      <c r="D778" s="65">
        <v>134.29</v>
      </c>
      <c r="E778" s="64" t="s">
        <v>118</v>
      </c>
      <c r="F778" s="66">
        <v>202201</v>
      </c>
      <c r="G778" s="67">
        <v>44589</v>
      </c>
      <c r="H778" s="64" t="s">
        <v>125</v>
      </c>
      <c r="I778" s="66">
        <v>50000378</v>
      </c>
      <c r="J778" s="64" t="s">
        <v>0</v>
      </c>
      <c r="K778" s="64" t="s">
        <v>120</v>
      </c>
      <c r="L778" s="64" t="s">
        <v>121</v>
      </c>
      <c r="M778" s="64" t="s">
        <v>122</v>
      </c>
      <c r="N778" s="64" t="s">
        <v>142</v>
      </c>
      <c r="O778" s="64" t="s">
        <v>143</v>
      </c>
      <c r="P778" s="64" t="s">
        <v>120</v>
      </c>
      <c r="Q778" s="64" t="s">
        <v>750</v>
      </c>
      <c r="R778" s="64" t="s">
        <v>144</v>
      </c>
      <c r="S778" s="64" t="s">
        <v>751</v>
      </c>
      <c r="T778" s="64" t="s">
        <v>144</v>
      </c>
      <c r="U778" s="64" t="s">
        <v>752</v>
      </c>
      <c r="V778" s="64" t="s">
        <v>753</v>
      </c>
      <c r="W778" s="64" t="s">
        <v>749</v>
      </c>
      <c r="X778" s="64" t="s">
        <v>132</v>
      </c>
    </row>
    <row r="779" spans="1:24">
      <c r="A779" s="64" t="s">
        <v>391</v>
      </c>
      <c r="B779" s="64" t="s">
        <v>392</v>
      </c>
      <c r="C779" s="64" t="s">
        <v>572</v>
      </c>
      <c r="D779" s="65">
        <v>183.59</v>
      </c>
      <c r="E779" s="64" t="s">
        <v>118</v>
      </c>
      <c r="F779" s="66">
        <v>202201</v>
      </c>
      <c r="G779" s="67">
        <v>44589</v>
      </c>
      <c r="H779" s="64" t="s">
        <v>125</v>
      </c>
      <c r="I779" s="66">
        <v>50000378</v>
      </c>
      <c r="J779" s="64" t="s">
        <v>0</v>
      </c>
      <c r="K779" s="64" t="s">
        <v>120</v>
      </c>
      <c r="L779" s="64" t="s">
        <v>121</v>
      </c>
      <c r="M779" s="64" t="s">
        <v>122</v>
      </c>
      <c r="N779" s="64" t="s">
        <v>545</v>
      </c>
      <c r="O779" s="64" t="s">
        <v>546</v>
      </c>
      <c r="P779" s="64" t="s">
        <v>120</v>
      </c>
      <c r="Q779" s="64" t="s">
        <v>786</v>
      </c>
      <c r="R779" s="64" t="s">
        <v>787</v>
      </c>
      <c r="S779" s="64" t="s">
        <v>788</v>
      </c>
      <c r="T779" s="64" t="s">
        <v>787</v>
      </c>
      <c r="U779" s="64" t="s">
        <v>747</v>
      </c>
      <c r="V779" s="64" t="s">
        <v>748</v>
      </c>
      <c r="W779" s="64" t="s">
        <v>749</v>
      </c>
      <c r="X779" s="64" t="s">
        <v>132</v>
      </c>
    </row>
    <row r="780" spans="1:24">
      <c r="A780" s="64" t="s">
        <v>391</v>
      </c>
      <c r="B780" s="64" t="s">
        <v>392</v>
      </c>
      <c r="C780" s="64" t="s">
        <v>573</v>
      </c>
      <c r="D780" s="65">
        <v>413.79</v>
      </c>
      <c r="E780" s="64" t="s">
        <v>118</v>
      </c>
      <c r="F780" s="66">
        <v>202201</v>
      </c>
      <c r="G780" s="67">
        <v>44589</v>
      </c>
      <c r="H780" s="64" t="s">
        <v>125</v>
      </c>
      <c r="I780" s="66">
        <v>50000378</v>
      </c>
      <c r="J780" s="64" t="s">
        <v>0</v>
      </c>
      <c r="K780" s="64" t="s">
        <v>120</v>
      </c>
      <c r="L780" s="64" t="s">
        <v>121</v>
      </c>
      <c r="M780" s="64" t="s">
        <v>122</v>
      </c>
      <c r="N780" s="64" t="s">
        <v>245</v>
      </c>
      <c r="O780" s="64" t="s">
        <v>246</v>
      </c>
      <c r="P780" s="64" t="s">
        <v>120</v>
      </c>
      <c r="Q780" s="64" t="s">
        <v>778</v>
      </c>
      <c r="R780" s="64" t="s">
        <v>247</v>
      </c>
      <c r="S780" s="64" t="s">
        <v>779</v>
      </c>
      <c r="T780" s="64" t="s">
        <v>247</v>
      </c>
      <c r="U780" s="64" t="s">
        <v>752</v>
      </c>
      <c r="V780" s="64" t="s">
        <v>753</v>
      </c>
      <c r="W780" s="64" t="s">
        <v>749</v>
      </c>
      <c r="X780" s="64" t="s">
        <v>132</v>
      </c>
    </row>
    <row r="781" spans="1:24">
      <c r="A781" s="64" t="s">
        <v>391</v>
      </c>
      <c r="B781" s="64" t="s">
        <v>392</v>
      </c>
      <c r="C781" s="64" t="s">
        <v>574</v>
      </c>
      <c r="D781" s="65">
        <v>-556.72</v>
      </c>
      <c r="E781" s="64" t="s">
        <v>118</v>
      </c>
      <c r="F781" s="66">
        <v>202201</v>
      </c>
      <c r="G781" s="67">
        <v>44589</v>
      </c>
      <c r="H781" s="64" t="s">
        <v>125</v>
      </c>
      <c r="I781" s="66">
        <v>50000389</v>
      </c>
      <c r="J781" s="64" t="s">
        <v>0</v>
      </c>
      <c r="K781" s="64" t="s">
        <v>120</v>
      </c>
      <c r="L781" s="64" t="s">
        <v>121</v>
      </c>
      <c r="M781" s="64" t="s">
        <v>122</v>
      </c>
      <c r="N781" s="64" t="s">
        <v>76</v>
      </c>
      <c r="O781" s="64" t="s">
        <v>411</v>
      </c>
      <c r="P781" s="64" t="s">
        <v>120</v>
      </c>
      <c r="Q781" s="64" t="s">
        <v>937</v>
      </c>
      <c r="R781" s="64" t="s">
        <v>938</v>
      </c>
      <c r="S781" s="64" t="s">
        <v>939</v>
      </c>
      <c r="T781" s="64" t="s">
        <v>938</v>
      </c>
      <c r="U781" s="64" t="s">
        <v>929</v>
      </c>
      <c r="V781" s="64" t="s">
        <v>930</v>
      </c>
      <c r="W781" s="64" t="s">
        <v>749</v>
      </c>
      <c r="X781" s="64" t="s">
        <v>132</v>
      </c>
    </row>
    <row r="782" spans="1:24">
      <c r="A782" s="64" t="s">
        <v>391</v>
      </c>
      <c r="B782" s="64" t="s">
        <v>392</v>
      </c>
      <c r="C782" s="64" t="s">
        <v>575</v>
      </c>
      <c r="D782" s="65">
        <v>-505.83</v>
      </c>
      <c r="E782" s="64" t="s">
        <v>118</v>
      </c>
      <c r="F782" s="66">
        <v>202201</v>
      </c>
      <c r="G782" s="67">
        <v>44589</v>
      </c>
      <c r="H782" s="64" t="s">
        <v>125</v>
      </c>
      <c r="I782" s="66">
        <v>50000389</v>
      </c>
      <c r="J782" s="64" t="s">
        <v>0</v>
      </c>
      <c r="K782" s="64" t="s">
        <v>120</v>
      </c>
      <c r="L782" s="64" t="s">
        <v>121</v>
      </c>
      <c r="M782" s="64" t="s">
        <v>122</v>
      </c>
      <c r="N782" s="64" t="s">
        <v>90</v>
      </c>
      <c r="O782" s="64" t="s">
        <v>409</v>
      </c>
      <c r="P782" s="64" t="s">
        <v>120</v>
      </c>
      <c r="Q782" s="64" t="s">
        <v>934</v>
      </c>
      <c r="R782" s="64" t="s">
        <v>935</v>
      </c>
      <c r="S782" s="64" t="s">
        <v>936</v>
      </c>
      <c r="T782" s="64" t="s">
        <v>935</v>
      </c>
      <c r="U782" s="64" t="s">
        <v>929</v>
      </c>
      <c r="V782" s="64" t="s">
        <v>930</v>
      </c>
      <c r="W782" s="64" t="s">
        <v>749</v>
      </c>
      <c r="X782" s="64" t="s">
        <v>132</v>
      </c>
    </row>
    <row r="783" spans="1:24">
      <c r="A783" s="64" t="s">
        <v>391</v>
      </c>
      <c r="B783" s="64" t="s">
        <v>392</v>
      </c>
      <c r="C783" s="64" t="s">
        <v>576</v>
      </c>
      <c r="D783" s="65">
        <v>-441.63</v>
      </c>
      <c r="E783" s="64" t="s">
        <v>118</v>
      </c>
      <c r="F783" s="66">
        <v>202201</v>
      </c>
      <c r="G783" s="67">
        <v>44589</v>
      </c>
      <c r="H783" s="64" t="s">
        <v>125</v>
      </c>
      <c r="I783" s="66">
        <v>50000389</v>
      </c>
      <c r="J783" s="64" t="s">
        <v>0</v>
      </c>
      <c r="K783" s="64" t="s">
        <v>120</v>
      </c>
      <c r="L783" s="64" t="s">
        <v>121</v>
      </c>
      <c r="M783" s="64" t="s">
        <v>122</v>
      </c>
      <c r="N783" s="64" t="s">
        <v>78</v>
      </c>
      <c r="O783" s="64" t="s">
        <v>413</v>
      </c>
      <c r="P783" s="64" t="s">
        <v>120</v>
      </c>
      <c r="Q783" s="64" t="s">
        <v>934</v>
      </c>
      <c r="R783" s="64" t="s">
        <v>935</v>
      </c>
      <c r="S783" s="64" t="s">
        <v>936</v>
      </c>
      <c r="T783" s="64" t="s">
        <v>935</v>
      </c>
      <c r="U783" s="64" t="s">
        <v>929</v>
      </c>
      <c r="V783" s="64" t="s">
        <v>930</v>
      </c>
      <c r="W783" s="64" t="s">
        <v>749</v>
      </c>
      <c r="X783" s="64" t="s">
        <v>132</v>
      </c>
    </row>
    <row r="784" spans="1:24">
      <c r="A784" s="64" t="s">
        <v>391</v>
      </c>
      <c r="B784" s="64" t="s">
        <v>392</v>
      </c>
      <c r="C784" s="64" t="s">
        <v>577</v>
      </c>
      <c r="D784" s="65">
        <v>389.65</v>
      </c>
      <c r="E784" s="64" t="s">
        <v>118</v>
      </c>
      <c r="F784" s="66">
        <v>202201</v>
      </c>
      <c r="G784" s="67">
        <v>44589</v>
      </c>
      <c r="H784" s="64" t="s">
        <v>125</v>
      </c>
      <c r="I784" s="66">
        <v>50000390</v>
      </c>
      <c r="J784" s="64" t="s">
        <v>0</v>
      </c>
      <c r="K784" s="64" t="s">
        <v>120</v>
      </c>
      <c r="L784" s="64" t="s">
        <v>121</v>
      </c>
      <c r="M784" s="64" t="s">
        <v>122</v>
      </c>
      <c r="N784" s="64" t="s">
        <v>78</v>
      </c>
      <c r="O784" s="64" t="s">
        <v>413</v>
      </c>
      <c r="P784" s="64" t="s">
        <v>120</v>
      </c>
      <c r="Q784" s="64" t="s">
        <v>934</v>
      </c>
      <c r="R784" s="64" t="s">
        <v>935</v>
      </c>
      <c r="S784" s="64" t="s">
        <v>936</v>
      </c>
      <c r="T784" s="64" t="s">
        <v>935</v>
      </c>
      <c r="U784" s="64" t="s">
        <v>929</v>
      </c>
      <c r="V784" s="64" t="s">
        <v>930</v>
      </c>
      <c r="W784" s="64" t="s">
        <v>749</v>
      </c>
      <c r="X784" s="64" t="s">
        <v>132</v>
      </c>
    </row>
    <row r="785" spans="1:24">
      <c r="A785" s="64" t="s">
        <v>391</v>
      </c>
      <c r="B785" s="64" t="s">
        <v>392</v>
      </c>
      <c r="C785" s="64" t="s">
        <v>578</v>
      </c>
      <c r="D785" s="65">
        <v>446.29</v>
      </c>
      <c r="E785" s="64" t="s">
        <v>118</v>
      </c>
      <c r="F785" s="66">
        <v>202201</v>
      </c>
      <c r="G785" s="67">
        <v>44589</v>
      </c>
      <c r="H785" s="64" t="s">
        <v>125</v>
      </c>
      <c r="I785" s="66">
        <v>50000390</v>
      </c>
      <c r="J785" s="64" t="s">
        <v>0</v>
      </c>
      <c r="K785" s="64" t="s">
        <v>120</v>
      </c>
      <c r="L785" s="64" t="s">
        <v>121</v>
      </c>
      <c r="M785" s="64" t="s">
        <v>122</v>
      </c>
      <c r="N785" s="64" t="s">
        <v>90</v>
      </c>
      <c r="O785" s="64" t="s">
        <v>409</v>
      </c>
      <c r="P785" s="64" t="s">
        <v>120</v>
      </c>
      <c r="Q785" s="64" t="s">
        <v>934</v>
      </c>
      <c r="R785" s="64" t="s">
        <v>935</v>
      </c>
      <c r="S785" s="64" t="s">
        <v>936</v>
      </c>
      <c r="T785" s="64" t="s">
        <v>935</v>
      </c>
      <c r="U785" s="64" t="s">
        <v>929</v>
      </c>
      <c r="V785" s="64" t="s">
        <v>930</v>
      </c>
      <c r="W785" s="64" t="s">
        <v>749</v>
      </c>
      <c r="X785" s="64" t="s">
        <v>132</v>
      </c>
    </row>
    <row r="786" spans="1:24">
      <c r="A786" s="64" t="s">
        <v>391</v>
      </c>
      <c r="B786" s="64" t="s">
        <v>392</v>
      </c>
      <c r="C786" s="64" t="s">
        <v>579</v>
      </c>
      <c r="D786" s="65">
        <v>491.2</v>
      </c>
      <c r="E786" s="64" t="s">
        <v>118</v>
      </c>
      <c r="F786" s="66">
        <v>202201</v>
      </c>
      <c r="G786" s="67">
        <v>44589</v>
      </c>
      <c r="H786" s="64" t="s">
        <v>125</v>
      </c>
      <c r="I786" s="66">
        <v>50000390</v>
      </c>
      <c r="J786" s="64" t="s">
        <v>0</v>
      </c>
      <c r="K786" s="64" t="s">
        <v>120</v>
      </c>
      <c r="L786" s="64" t="s">
        <v>121</v>
      </c>
      <c r="M786" s="64" t="s">
        <v>122</v>
      </c>
      <c r="N786" s="64" t="s">
        <v>76</v>
      </c>
      <c r="O786" s="64" t="s">
        <v>411</v>
      </c>
      <c r="P786" s="64" t="s">
        <v>120</v>
      </c>
      <c r="Q786" s="64" t="s">
        <v>937</v>
      </c>
      <c r="R786" s="64" t="s">
        <v>938</v>
      </c>
      <c r="S786" s="64" t="s">
        <v>939</v>
      </c>
      <c r="T786" s="64" t="s">
        <v>938</v>
      </c>
      <c r="U786" s="64" t="s">
        <v>929</v>
      </c>
      <c r="V786" s="64" t="s">
        <v>930</v>
      </c>
      <c r="W786" s="64" t="s">
        <v>749</v>
      </c>
      <c r="X786" s="64" t="s">
        <v>132</v>
      </c>
    </row>
    <row r="787" spans="1:24">
      <c r="A787" s="64" t="s">
        <v>391</v>
      </c>
      <c r="B787" s="64" t="s">
        <v>392</v>
      </c>
      <c r="C787" s="64" t="s">
        <v>580</v>
      </c>
      <c r="D787" s="65">
        <v>-2449.6999999999998</v>
      </c>
      <c r="E787" s="64" t="s">
        <v>118</v>
      </c>
      <c r="F787" s="66">
        <v>202201</v>
      </c>
      <c r="G787" s="67">
        <v>44589</v>
      </c>
      <c r="H787" s="64" t="s">
        <v>125</v>
      </c>
      <c r="I787" s="66">
        <v>50000391</v>
      </c>
      <c r="J787" s="64" t="s">
        <v>0</v>
      </c>
      <c r="K787" s="64" t="s">
        <v>120</v>
      </c>
      <c r="L787" s="64" t="s">
        <v>121</v>
      </c>
      <c r="M787" s="64" t="s">
        <v>122</v>
      </c>
      <c r="N787" s="64" t="s">
        <v>444</v>
      </c>
      <c r="O787" s="64" t="s">
        <v>445</v>
      </c>
      <c r="P787" s="64" t="s">
        <v>120</v>
      </c>
      <c r="Q787" s="64" t="s">
        <v>931</v>
      </c>
      <c r="R787" s="64" t="s">
        <v>932</v>
      </c>
      <c r="S787" s="64" t="s">
        <v>933</v>
      </c>
      <c r="T787" s="64" t="s">
        <v>932</v>
      </c>
      <c r="U787" s="64" t="s">
        <v>929</v>
      </c>
      <c r="V787" s="64" t="s">
        <v>930</v>
      </c>
      <c r="W787" s="64" t="s">
        <v>749</v>
      </c>
      <c r="X787" s="64" t="s">
        <v>132</v>
      </c>
    </row>
    <row r="788" spans="1:24">
      <c r="A788" s="64" t="s">
        <v>391</v>
      </c>
      <c r="B788" s="64" t="s">
        <v>392</v>
      </c>
      <c r="C788" s="64" t="s">
        <v>581</v>
      </c>
      <c r="D788" s="65">
        <v>-1606.23</v>
      </c>
      <c r="E788" s="64" t="s">
        <v>118</v>
      </c>
      <c r="F788" s="66">
        <v>202201</v>
      </c>
      <c r="G788" s="67">
        <v>44589</v>
      </c>
      <c r="H788" s="64" t="s">
        <v>125</v>
      </c>
      <c r="I788" s="66">
        <v>50000391</v>
      </c>
      <c r="J788" s="64" t="s">
        <v>0</v>
      </c>
      <c r="K788" s="64" t="s">
        <v>120</v>
      </c>
      <c r="L788" s="64" t="s">
        <v>121</v>
      </c>
      <c r="M788" s="64" t="s">
        <v>122</v>
      </c>
      <c r="N788" s="64" t="s">
        <v>92</v>
      </c>
      <c r="O788" s="64" t="s">
        <v>93</v>
      </c>
      <c r="P788" s="64" t="s">
        <v>120</v>
      </c>
      <c r="Q788" s="64" t="s">
        <v>931</v>
      </c>
      <c r="R788" s="64" t="s">
        <v>932</v>
      </c>
      <c r="S788" s="64" t="s">
        <v>933</v>
      </c>
      <c r="T788" s="64" t="s">
        <v>932</v>
      </c>
      <c r="U788" s="64" t="s">
        <v>929</v>
      </c>
      <c r="V788" s="64" t="s">
        <v>930</v>
      </c>
      <c r="W788" s="64" t="s">
        <v>749</v>
      </c>
      <c r="X788" s="64" t="s">
        <v>132</v>
      </c>
    </row>
    <row r="789" spans="1:24">
      <c r="A789" s="64" t="s">
        <v>391</v>
      </c>
      <c r="B789" s="64" t="s">
        <v>392</v>
      </c>
      <c r="C789" s="64" t="s">
        <v>582</v>
      </c>
      <c r="D789" s="65">
        <v>-928.26</v>
      </c>
      <c r="E789" s="64" t="s">
        <v>118</v>
      </c>
      <c r="F789" s="66">
        <v>202201</v>
      </c>
      <c r="G789" s="67">
        <v>44589</v>
      </c>
      <c r="H789" s="64" t="s">
        <v>125</v>
      </c>
      <c r="I789" s="66">
        <v>50000391</v>
      </c>
      <c r="J789" s="64" t="s">
        <v>0</v>
      </c>
      <c r="K789" s="64" t="s">
        <v>120</v>
      </c>
      <c r="L789" s="64" t="s">
        <v>121</v>
      </c>
      <c r="M789" s="64" t="s">
        <v>122</v>
      </c>
      <c r="N789" s="64" t="s">
        <v>415</v>
      </c>
      <c r="O789" s="64" t="s">
        <v>416</v>
      </c>
      <c r="P789" s="64" t="s">
        <v>120</v>
      </c>
      <c r="Q789" s="64" t="s">
        <v>931</v>
      </c>
      <c r="R789" s="64" t="s">
        <v>932</v>
      </c>
      <c r="S789" s="64" t="s">
        <v>933</v>
      </c>
      <c r="T789" s="64" t="s">
        <v>932</v>
      </c>
      <c r="U789" s="64" t="s">
        <v>929</v>
      </c>
      <c r="V789" s="64" t="s">
        <v>930</v>
      </c>
      <c r="W789" s="64" t="s">
        <v>749</v>
      </c>
      <c r="X789" s="64" t="s">
        <v>132</v>
      </c>
    </row>
    <row r="790" spans="1:24">
      <c r="A790" s="64" t="s">
        <v>391</v>
      </c>
      <c r="B790" s="64" t="s">
        <v>392</v>
      </c>
      <c r="C790" s="64" t="s">
        <v>583</v>
      </c>
      <c r="D790" s="65">
        <v>-559.92999999999995</v>
      </c>
      <c r="E790" s="64" t="s">
        <v>118</v>
      </c>
      <c r="F790" s="66">
        <v>202201</v>
      </c>
      <c r="G790" s="67">
        <v>44589</v>
      </c>
      <c r="H790" s="64" t="s">
        <v>125</v>
      </c>
      <c r="I790" s="66">
        <v>50000391</v>
      </c>
      <c r="J790" s="64" t="s">
        <v>0</v>
      </c>
      <c r="K790" s="64" t="s">
        <v>120</v>
      </c>
      <c r="L790" s="64" t="s">
        <v>121</v>
      </c>
      <c r="M790" s="64" t="s">
        <v>122</v>
      </c>
      <c r="N790" s="64" t="s">
        <v>403</v>
      </c>
      <c r="O790" s="64" t="s">
        <v>96</v>
      </c>
      <c r="P790" s="64" t="s">
        <v>120</v>
      </c>
      <c r="Q790" s="64" t="s">
        <v>931</v>
      </c>
      <c r="R790" s="64" t="s">
        <v>932</v>
      </c>
      <c r="S790" s="64" t="s">
        <v>933</v>
      </c>
      <c r="T790" s="64" t="s">
        <v>932</v>
      </c>
      <c r="U790" s="64" t="s">
        <v>929</v>
      </c>
      <c r="V790" s="64" t="s">
        <v>930</v>
      </c>
      <c r="W790" s="64" t="s">
        <v>749</v>
      </c>
      <c r="X790" s="64" t="s">
        <v>132</v>
      </c>
    </row>
    <row r="791" spans="1:24">
      <c r="A791" s="64" t="s">
        <v>391</v>
      </c>
      <c r="B791" s="64" t="s">
        <v>392</v>
      </c>
      <c r="C791" s="64" t="s">
        <v>584</v>
      </c>
      <c r="D791" s="65">
        <v>-114.54</v>
      </c>
      <c r="E791" s="64" t="s">
        <v>118</v>
      </c>
      <c r="F791" s="66">
        <v>202201</v>
      </c>
      <c r="G791" s="67">
        <v>44589</v>
      </c>
      <c r="H791" s="64" t="s">
        <v>125</v>
      </c>
      <c r="I791" s="66">
        <v>50000391</v>
      </c>
      <c r="J791" s="64" t="s">
        <v>0</v>
      </c>
      <c r="K791" s="64" t="s">
        <v>120</v>
      </c>
      <c r="L791" s="64" t="s">
        <v>121</v>
      </c>
      <c r="M791" s="64" t="s">
        <v>122</v>
      </c>
      <c r="N791" s="64" t="s">
        <v>80</v>
      </c>
      <c r="O791" s="64" t="s">
        <v>81</v>
      </c>
      <c r="P791" s="64" t="s">
        <v>120</v>
      </c>
      <c r="Q791" s="64" t="s">
        <v>926</v>
      </c>
      <c r="R791" s="64" t="s">
        <v>927</v>
      </c>
      <c r="S791" s="64" t="s">
        <v>928</v>
      </c>
      <c r="T791" s="64" t="s">
        <v>927</v>
      </c>
      <c r="U791" s="64" t="s">
        <v>929</v>
      </c>
      <c r="V791" s="64" t="s">
        <v>930</v>
      </c>
      <c r="W791" s="64" t="s">
        <v>749</v>
      </c>
      <c r="X791" s="64" t="s">
        <v>132</v>
      </c>
    </row>
    <row r="792" spans="1:24">
      <c r="A792" s="64" t="s">
        <v>391</v>
      </c>
      <c r="B792" s="64" t="s">
        <v>392</v>
      </c>
      <c r="C792" s="64" t="s">
        <v>585</v>
      </c>
      <c r="D792" s="65">
        <v>-89.83</v>
      </c>
      <c r="E792" s="64" t="s">
        <v>118</v>
      </c>
      <c r="F792" s="66">
        <v>202201</v>
      </c>
      <c r="G792" s="67">
        <v>44589</v>
      </c>
      <c r="H792" s="64" t="s">
        <v>125</v>
      </c>
      <c r="I792" s="66">
        <v>50000391</v>
      </c>
      <c r="J792" s="64" t="s">
        <v>0</v>
      </c>
      <c r="K792" s="64" t="s">
        <v>120</v>
      </c>
      <c r="L792" s="64" t="s">
        <v>121</v>
      </c>
      <c r="M792" s="64" t="s">
        <v>122</v>
      </c>
      <c r="N792" s="64" t="s">
        <v>82</v>
      </c>
      <c r="O792" s="64" t="s">
        <v>83</v>
      </c>
      <c r="P792" s="64" t="s">
        <v>120</v>
      </c>
      <c r="Q792" s="64" t="s">
        <v>926</v>
      </c>
      <c r="R792" s="64" t="s">
        <v>927</v>
      </c>
      <c r="S792" s="64" t="s">
        <v>928</v>
      </c>
      <c r="T792" s="64" t="s">
        <v>927</v>
      </c>
      <c r="U792" s="64" t="s">
        <v>929</v>
      </c>
      <c r="V792" s="64" t="s">
        <v>930</v>
      </c>
      <c r="W792" s="64" t="s">
        <v>749</v>
      </c>
      <c r="X792" s="64" t="s">
        <v>132</v>
      </c>
    </row>
    <row r="793" spans="1:24">
      <c r="A793" s="64" t="s">
        <v>391</v>
      </c>
      <c r="B793" s="64" t="s">
        <v>392</v>
      </c>
      <c r="C793" s="64" t="s">
        <v>586</v>
      </c>
      <c r="D793" s="65">
        <v>-79.61</v>
      </c>
      <c r="E793" s="64" t="s">
        <v>118</v>
      </c>
      <c r="F793" s="66">
        <v>202201</v>
      </c>
      <c r="G793" s="67">
        <v>44589</v>
      </c>
      <c r="H793" s="64" t="s">
        <v>125</v>
      </c>
      <c r="I793" s="66">
        <v>50000391</v>
      </c>
      <c r="J793" s="64" t="s">
        <v>0</v>
      </c>
      <c r="K793" s="64" t="s">
        <v>120</v>
      </c>
      <c r="L793" s="64" t="s">
        <v>121</v>
      </c>
      <c r="M793" s="64" t="s">
        <v>122</v>
      </c>
      <c r="N793" s="64" t="s">
        <v>86</v>
      </c>
      <c r="O793" s="64" t="s">
        <v>87</v>
      </c>
      <c r="P793" s="64" t="s">
        <v>120</v>
      </c>
      <c r="Q793" s="64" t="s">
        <v>926</v>
      </c>
      <c r="R793" s="64" t="s">
        <v>927</v>
      </c>
      <c r="S793" s="64" t="s">
        <v>928</v>
      </c>
      <c r="T793" s="64" t="s">
        <v>927</v>
      </c>
      <c r="U793" s="64" t="s">
        <v>929</v>
      </c>
      <c r="V793" s="64" t="s">
        <v>930</v>
      </c>
      <c r="W793" s="64" t="s">
        <v>749</v>
      </c>
      <c r="X793" s="64" t="s">
        <v>132</v>
      </c>
    </row>
    <row r="794" spans="1:24">
      <c r="A794" s="64" t="s">
        <v>391</v>
      </c>
      <c r="B794" s="64" t="s">
        <v>392</v>
      </c>
      <c r="C794" s="64" t="s">
        <v>587</v>
      </c>
      <c r="D794" s="65">
        <v>-45.46</v>
      </c>
      <c r="E794" s="64" t="s">
        <v>118</v>
      </c>
      <c r="F794" s="66">
        <v>202201</v>
      </c>
      <c r="G794" s="67">
        <v>44589</v>
      </c>
      <c r="H794" s="64" t="s">
        <v>125</v>
      </c>
      <c r="I794" s="66">
        <v>50000391</v>
      </c>
      <c r="J794" s="64" t="s">
        <v>0</v>
      </c>
      <c r="K794" s="64" t="s">
        <v>120</v>
      </c>
      <c r="L794" s="64" t="s">
        <v>121</v>
      </c>
      <c r="M794" s="64" t="s">
        <v>122</v>
      </c>
      <c r="N794" s="64" t="s">
        <v>88</v>
      </c>
      <c r="O794" s="64" t="s">
        <v>401</v>
      </c>
      <c r="P794" s="64" t="s">
        <v>120</v>
      </c>
      <c r="Q794" s="64" t="s">
        <v>926</v>
      </c>
      <c r="R794" s="64" t="s">
        <v>927</v>
      </c>
      <c r="S794" s="64" t="s">
        <v>928</v>
      </c>
      <c r="T794" s="64" t="s">
        <v>927</v>
      </c>
      <c r="U794" s="64" t="s">
        <v>929</v>
      </c>
      <c r="V794" s="64" t="s">
        <v>930</v>
      </c>
      <c r="W794" s="64" t="s">
        <v>749</v>
      </c>
      <c r="X794" s="64" t="s">
        <v>132</v>
      </c>
    </row>
    <row r="795" spans="1:24">
      <c r="A795" s="64" t="s">
        <v>391</v>
      </c>
      <c r="B795" s="64" t="s">
        <v>392</v>
      </c>
      <c r="C795" s="64" t="s">
        <v>588</v>
      </c>
      <c r="D795" s="65">
        <v>40.11</v>
      </c>
      <c r="E795" s="64" t="s">
        <v>118</v>
      </c>
      <c r="F795" s="66">
        <v>202201</v>
      </c>
      <c r="G795" s="67">
        <v>44589</v>
      </c>
      <c r="H795" s="64" t="s">
        <v>125</v>
      </c>
      <c r="I795" s="66">
        <v>50000394</v>
      </c>
      <c r="J795" s="64" t="s">
        <v>0</v>
      </c>
      <c r="K795" s="64" t="s">
        <v>120</v>
      </c>
      <c r="L795" s="64" t="s">
        <v>121</v>
      </c>
      <c r="M795" s="64" t="s">
        <v>122</v>
      </c>
      <c r="N795" s="64" t="s">
        <v>88</v>
      </c>
      <c r="O795" s="64" t="s">
        <v>401</v>
      </c>
      <c r="P795" s="64" t="s">
        <v>120</v>
      </c>
      <c r="Q795" s="64" t="s">
        <v>926</v>
      </c>
      <c r="R795" s="64" t="s">
        <v>927</v>
      </c>
      <c r="S795" s="64" t="s">
        <v>928</v>
      </c>
      <c r="T795" s="64" t="s">
        <v>927</v>
      </c>
      <c r="U795" s="64" t="s">
        <v>929</v>
      </c>
      <c r="V795" s="64" t="s">
        <v>930</v>
      </c>
      <c r="W795" s="64" t="s">
        <v>749</v>
      </c>
      <c r="X795" s="64" t="s">
        <v>132</v>
      </c>
    </row>
    <row r="796" spans="1:24">
      <c r="A796" s="64" t="s">
        <v>391</v>
      </c>
      <c r="B796" s="64" t="s">
        <v>392</v>
      </c>
      <c r="C796" s="64" t="s">
        <v>589</v>
      </c>
      <c r="D796" s="65">
        <v>70.239999999999995</v>
      </c>
      <c r="E796" s="64" t="s">
        <v>118</v>
      </c>
      <c r="F796" s="66">
        <v>202201</v>
      </c>
      <c r="G796" s="67">
        <v>44589</v>
      </c>
      <c r="H796" s="64" t="s">
        <v>125</v>
      </c>
      <c r="I796" s="66">
        <v>50000394</v>
      </c>
      <c r="J796" s="64" t="s">
        <v>0</v>
      </c>
      <c r="K796" s="64" t="s">
        <v>120</v>
      </c>
      <c r="L796" s="64" t="s">
        <v>121</v>
      </c>
      <c r="M796" s="64" t="s">
        <v>122</v>
      </c>
      <c r="N796" s="64" t="s">
        <v>86</v>
      </c>
      <c r="O796" s="64" t="s">
        <v>87</v>
      </c>
      <c r="P796" s="64" t="s">
        <v>120</v>
      </c>
      <c r="Q796" s="64" t="s">
        <v>926</v>
      </c>
      <c r="R796" s="64" t="s">
        <v>927</v>
      </c>
      <c r="S796" s="64" t="s">
        <v>928</v>
      </c>
      <c r="T796" s="64" t="s">
        <v>927</v>
      </c>
      <c r="U796" s="64" t="s">
        <v>929</v>
      </c>
      <c r="V796" s="64" t="s">
        <v>930</v>
      </c>
      <c r="W796" s="64" t="s">
        <v>749</v>
      </c>
      <c r="X796" s="64" t="s">
        <v>132</v>
      </c>
    </row>
    <row r="797" spans="1:24">
      <c r="A797" s="64" t="s">
        <v>391</v>
      </c>
      <c r="B797" s="64" t="s">
        <v>392</v>
      </c>
      <c r="C797" s="64" t="s">
        <v>590</v>
      </c>
      <c r="D797" s="65">
        <v>79.25</v>
      </c>
      <c r="E797" s="64" t="s">
        <v>118</v>
      </c>
      <c r="F797" s="66">
        <v>202201</v>
      </c>
      <c r="G797" s="67">
        <v>44589</v>
      </c>
      <c r="H797" s="64" t="s">
        <v>125</v>
      </c>
      <c r="I797" s="66">
        <v>50000394</v>
      </c>
      <c r="J797" s="64" t="s">
        <v>0</v>
      </c>
      <c r="K797" s="64" t="s">
        <v>120</v>
      </c>
      <c r="L797" s="64" t="s">
        <v>121</v>
      </c>
      <c r="M797" s="64" t="s">
        <v>122</v>
      </c>
      <c r="N797" s="64" t="s">
        <v>82</v>
      </c>
      <c r="O797" s="64" t="s">
        <v>83</v>
      </c>
      <c r="P797" s="64" t="s">
        <v>120</v>
      </c>
      <c r="Q797" s="64" t="s">
        <v>926</v>
      </c>
      <c r="R797" s="64" t="s">
        <v>927</v>
      </c>
      <c r="S797" s="64" t="s">
        <v>928</v>
      </c>
      <c r="T797" s="64" t="s">
        <v>927</v>
      </c>
      <c r="U797" s="64" t="s">
        <v>929</v>
      </c>
      <c r="V797" s="64" t="s">
        <v>930</v>
      </c>
      <c r="W797" s="64" t="s">
        <v>749</v>
      </c>
      <c r="X797" s="64" t="s">
        <v>132</v>
      </c>
    </row>
    <row r="798" spans="1:24">
      <c r="A798" s="64" t="s">
        <v>391</v>
      </c>
      <c r="B798" s="64" t="s">
        <v>392</v>
      </c>
      <c r="C798" s="64" t="s">
        <v>591</v>
      </c>
      <c r="D798" s="65">
        <v>101.06</v>
      </c>
      <c r="E798" s="64" t="s">
        <v>118</v>
      </c>
      <c r="F798" s="66">
        <v>202201</v>
      </c>
      <c r="G798" s="67">
        <v>44589</v>
      </c>
      <c r="H798" s="64" t="s">
        <v>125</v>
      </c>
      <c r="I798" s="66">
        <v>50000394</v>
      </c>
      <c r="J798" s="64" t="s">
        <v>0</v>
      </c>
      <c r="K798" s="64" t="s">
        <v>120</v>
      </c>
      <c r="L798" s="64" t="s">
        <v>121</v>
      </c>
      <c r="M798" s="64" t="s">
        <v>122</v>
      </c>
      <c r="N798" s="64" t="s">
        <v>80</v>
      </c>
      <c r="O798" s="64" t="s">
        <v>81</v>
      </c>
      <c r="P798" s="64" t="s">
        <v>120</v>
      </c>
      <c r="Q798" s="64" t="s">
        <v>926</v>
      </c>
      <c r="R798" s="64" t="s">
        <v>927</v>
      </c>
      <c r="S798" s="64" t="s">
        <v>928</v>
      </c>
      <c r="T798" s="64" t="s">
        <v>927</v>
      </c>
      <c r="U798" s="64" t="s">
        <v>929</v>
      </c>
      <c r="V798" s="64" t="s">
        <v>930</v>
      </c>
      <c r="W798" s="64" t="s">
        <v>749</v>
      </c>
      <c r="X798" s="64" t="s">
        <v>132</v>
      </c>
    </row>
    <row r="799" spans="1:24">
      <c r="A799" s="64" t="s">
        <v>391</v>
      </c>
      <c r="B799" s="64" t="s">
        <v>392</v>
      </c>
      <c r="C799" s="64" t="s">
        <v>592</v>
      </c>
      <c r="D799" s="65">
        <v>494.03</v>
      </c>
      <c r="E799" s="64" t="s">
        <v>118</v>
      </c>
      <c r="F799" s="66">
        <v>202201</v>
      </c>
      <c r="G799" s="67">
        <v>44589</v>
      </c>
      <c r="H799" s="64" t="s">
        <v>125</v>
      </c>
      <c r="I799" s="66">
        <v>50000394</v>
      </c>
      <c r="J799" s="64" t="s">
        <v>0</v>
      </c>
      <c r="K799" s="64" t="s">
        <v>120</v>
      </c>
      <c r="L799" s="64" t="s">
        <v>121</v>
      </c>
      <c r="M799" s="64" t="s">
        <v>122</v>
      </c>
      <c r="N799" s="64" t="s">
        <v>403</v>
      </c>
      <c r="O799" s="64" t="s">
        <v>96</v>
      </c>
      <c r="P799" s="64" t="s">
        <v>120</v>
      </c>
      <c r="Q799" s="64" t="s">
        <v>931</v>
      </c>
      <c r="R799" s="64" t="s">
        <v>932</v>
      </c>
      <c r="S799" s="64" t="s">
        <v>933</v>
      </c>
      <c r="T799" s="64" t="s">
        <v>932</v>
      </c>
      <c r="U799" s="64" t="s">
        <v>929</v>
      </c>
      <c r="V799" s="64" t="s">
        <v>930</v>
      </c>
      <c r="W799" s="64" t="s">
        <v>749</v>
      </c>
      <c r="X799" s="64" t="s">
        <v>132</v>
      </c>
    </row>
    <row r="800" spans="1:24">
      <c r="A800" s="64" t="s">
        <v>391</v>
      </c>
      <c r="B800" s="64" t="s">
        <v>392</v>
      </c>
      <c r="C800" s="64" t="s">
        <v>593</v>
      </c>
      <c r="D800" s="65">
        <v>819.01</v>
      </c>
      <c r="E800" s="64" t="s">
        <v>118</v>
      </c>
      <c r="F800" s="66">
        <v>202201</v>
      </c>
      <c r="G800" s="67">
        <v>44589</v>
      </c>
      <c r="H800" s="64" t="s">
        <v>125</v>
      </c>
      <c r="I800" s="66">
        <v>50000394</v>
      </c>
      <c r="J800" s="64" t="s">
        <v>0</v>
      </c>
      <c r="K800" s="64" t="s">
        <v>120</v>
      </c>
      <c r="L800" s="64" t="s">
        <v>121</v>
      </c>
      <c r="M800" s="64" t="s">
        <v>122</v>
      </c>
      <c r="N800" s="64" t="s">
        <v>415</v>
      </c>
      <c r="O800" s="64" t="s">
        <v>416</v>
      </c>
      <c r="P800" s="64" t="s">
        <v>120</v>
      </c>
      <c r="Q800" s="64" t="s">
        <v>931</v>
      </c>
      <c r="R800" s="64" t="s">
        <v>932</v>
      </c>
      <c r="S800" s="64" t="s">
        <v>933</v>
      </c>
      <c r="T800" s="64" t="s">
        <v>932</v>
      </c>
      <c r="U800" s="64" t="s">
        <v>929</v>
      </c>
      <c r="V800" s="64" t="s">
        <v>930</v>
      </c>
      <c r="W800" s="64" t="s">
        <v>749</v>
      </c>
      <c r="X800" s="64" t="s">
        <v>132</v>
      </c>
    </row>
    <row r="801" spans="1:24">
      <c r="A801" s="64" t="s">
        <v>391</v>
      </c>
      <c r="B801" s="64" t="s">
        <v>392</v>
      </c>
      <c r="C801" s="64" t="s">
        <v>594</v>
      </c>
      <c r="D801" s="65">
        <v>1417.18</v>
      </c>
      <c r="E801" s="64" t="s">
        <v>118</v>
      </c>
      <c r="F801" s="66">
        <v>202201</v>
      </c>
      <c r="G801" s="67">
        <v>44589</v>
      </c>
      <c r="H801" s="64" t="s">
        <v>125</v>
      </c>
      <c r="I801" s="66">
        <v>50000394</v>
      </c>
      <c r="J801" s="64" t="s">
        <v>0</v>
      </c>
      <c r="K801" s="64" t="s">
        <v>120</v>
      </c>
      <c r="L801" s="64" t="s">
        <v>121</v>
      </c>
      <c r="M801" s="64" t="s">
        <v>122</v>
      </c>
      <c r="N801" s="64" t="s">
        <v>92</v>
      </c>
      <c r="O801" s="64" t="s">
        <v>93</v>
      </c>
      <c r="P801" s="64" t="s">
        <v>120</v>
      </c>
      <c r="Q801" s="64" t="s">
        <v>931</v>
      </c>
      <c r="R801" s="64" t="s">
        <v>932</v>
      </c>
      <c r="S801" s="64" t="s">
        <v>933</v>
      </c>
      <c r="T801" s="64" t="s">
        <v>932</v>
      </c>
      <c r="U801" s="64" t="s">
        <v>929</v>
      </c>
      <c r="V801" s="64" t="s">
        <v>930</v>
      </c>
      <c r="W801" s="64" t="s">
        <v>749</v>
      </c>
      <c r="X801" s="64" t="s">
        <v>132</v>
      </c>
    </row>
    <row r="802" spans="1:24">
      <c r="A802" s="64" t="s">
        <v>391</v>
      </c>
      <c r="B802" s="64" t="s">
        <v>392</v>
      </c>
      <c r="C802" s="64" t="s">
        <v>595</v>
      </c>
      <c r="D802" s="65">
        <v>2161.37</v>
      </c>
      <c r="E802" s="64" t="s">
        <v>118</v>
      </c>
      <c r="F802" s="66">
        <v>202201</v>
      </c>
      <c r="G802" s="67">
        <v>44589</v>
      </c>
      <c r="H802" s="64" t="s">
        <v>125</v>
      </c>
      <c r="I802" s="66">
        <v>50000394</v>
      </c>
      <c r="J802" s="64" t="s">
        <v>0</v>
      </c>
      <c r="K802" s="64" t="s">
        <v>120</v>
      </c>
      <c r="L802" s="64" t="s">
        <v>121</v>
      </c>
      <c r="M802" s="64" t="s">
        <v>122</v>
      </c>
      <c r="N802" s="64" t="s">
        <v>444</v>
      </c>
      <c r="O802" s="64" t="s">
        <v>445</v>
      </c>
      <c r="P802" s="64" t="s">
        <v>120</v>
      </c>
      <c r="Q802" s="64" t="s">
        <v>931</v>
      </c>
      <c r="R802" s="64" t="s">
        <v>932</v>
      </c>
      <c r="S802" s="64" t="s">
        <v>933</v>
      </c>
      <c r="T802" s="64" t="s">
        <v>932</v>
      </c>
      <c r="U802" s="64" t="s">
        <v>929</v>
      </c>
      <c r="V802" s="64" t="s">
        <v>930</v>
      </c>
      <c r="W802" s="64" t="s">
        <v>749</v>
      </c>
      <c r="X802" s="64" t="s">
        <v>132</v>
      </c>
    </row>
    <row r="803" spans="1:24">
      <c r="A803" s="64" t="s">
        <v>391</v>
      </c>
      <c r="B803" s="64" t="s">
        <v>392</v>
      </c>
      <c r="C803" s="64" t="s">
        <v>588</v>
      </c>
      <c r="D803" s="65">
        <v>40.11</v>
      </c>
      <c r="E803" s="64" t="s">
        <v>118</v>
      </c>
      <c r="F803" s="66">
        <v>202202</v>
      </c>
      <c r="G803" s="67">
        <v>44589</v>
      </c>
      <c r="H803" s="64" t="s">
        <v>125</v>
      </c>
      <c r="I803" s="66">
        <v>50000405</v>
      </c>
      <c r="J803" s="64" t="s">
        <v>0</v>
      </c>
      <c r="K803" s="64" t="s">
        <v>120</v>
      </c>
      <c r="L803" s="64" t="s">
        <v>121</v>
      </c>
      <c r="M803" s="64" t="s">
        <v>122</v>
      </c>
      <c r="N803" s="64" t="s">
        <v>88</v>
      </c>
      <c r="O803" s="64" t="s">
        <v>401</v>
      </c>
      <c r="P803" s="64" t="s">
        <v>120</v>
      </c>
      <c r="Q803" s="64" t="s">
        <v>926</v>
      </c>
      <c r="R803" s="64" t="s">
        <v>927</v>
      </c>
      <c r="S803" s="64" t="s">
        <v>928</v>
      </c>
      <c r="T803" s="64" t="s">
        <v>927</v>
      </c>
      <c r="U803" s="64" t="s">
        <v>929</v>
      </c>
      <c r="V803" s="64" t="s">
        <v>930</v>
      </c>
      <c r="W803" s="64" t="s">
        <v>749</v>
      </c>
      <c r="X803" s="64" t="s">
        <v>132</v>
      </c>
    </row>
    <row r="804" spans="1:24">
      <c r="A804" s="64" t="s">
        <v>391</v>
      </c>
      <c r="B804" s="64" t="s">
        <v>392</v>
      </c>
      <c r="C804" s="64" t="s">
        <v>596</v>
      </c>
      <c r="D804" s="65">
        <v>59.24</v>
      </c>
      <c r="E804" s="64" t="s">
        <v>118</v>
      </c>
      <c r="F804" s="66">
        <v>202202</v>
      </c>
      <c r="G804" s="67">
        <v>44589</v>
      </c>
      <c r="H804" s="64" t="s">
        <v>125</v>
      </c>
      <c r="I804" s="66">
        <v>50000405</v>
      </c>
      <c r="J804" s="64" t="s">
        <v>0</v>
      </c>
      <c r="K804" s="64" t="s">
        <v>120</v>
      </c>
      <c r="L804" s="64" t="s">
        <v>121</v>
      </c>
      <c r="M804" s="64" t="s">
        <v>122</v>
      </c>
      <c r="N804" s="64" t="s">
        <v>84</v>
      </c>
      <c r="O804" s="64" t="s">
        <v>85</v>
      </c>
      <c r="P804" s="64" t="s">
        <v>120</v>
      </c>
      <c r="Q804" s="64" t="s">
        <v>926</v>
      </c>
      <c r="R804" s="64" t="s">
        <v>927</v>
      </c>
      <c r="S804" s="64" t="s">
        <v>928</v>
      </c>
      <c r="T804" s="64" t="s">
        <v>927</v>
      </c>
      <c r="U804" s="64" t="s">
        <v>929</v>
      </c>
      <c r="V804" s="64" t="s">
        <v>930</v>
      </c>
      <c r="W804" s="64" t="s">
        <v>749</v>
      </c>
      <c r="X804" s="64" t="s">
        <v>132</v>
      </c>
    </row>
    <row r="805" spans="1:24">
      <c r="A805" s="64" t="s">
        <v>391</v>
      </c>
      <c r="B805" s="64" t="s">
        <v>392</v>
      </c>
      <c r="C805" s="64" t="s">
        <v>589</v>
      </c>
      <c r="D805" s="65">
        <v>70.239999999999995</v>
      </c>
      <c r="E805" s="64" t="s">
        <v>118</v>
      </c>
      <c r="F805" s="66">
        <v>202202</v>
      </c>
      <c r="G805" s="67">
        <v>44589</v>
      </c>
      <c r="H805" s="64" t="s">
        <v>125</v>
      </c>
      <c r="I805" s="66">
        <v>50000405</v>
      </c>
      <c r="J805" s="64" t="s">
        <v>0</v>
      </c>
      <c r="K805" s="64" t="s">
        <v>120</v>
      </c>
      <c r="L805" s="64" t="s">
        <v>121</v>
      </c>
      <c r="M805" s="64" t="s">
        <v>122</v>
      </c>
      <c r="N805" s="64" t="s">
        <v>86</v>
      </c>
      <c r="O805" s="64" t="s">
        <v>87</v>
      </c>
      <c r="P805" s="64" t="s">
        <v>120</v>
      </c>
      <c r="Q805" s="64" t="s">
        <v>926</v>
      </c>
      <c r="R805" s="64" t="s">
        <v>927</v>
      </c>
      <c r="S805" s="64" t="s">
        <v>928</v>
      </c>
      <c r="T805" s="64" t="s">
        <v>927</v>
      </c>
      <c r="U805" s="64" t="s">
        <v>929</v>
      </c>
      <c r="V805" s="64" t="s">
        <v>930</v>
      </c>
      <c r="W805" s="64" t="s">
        <v>749</v>
      </c>
      <c r="X805" s="64" t="s">
        <v>132</v>
      </c>
    </row>
    <row r="806" spans="1:24">
      <c r="A806" s="64" t="s">
        <v>391</v>
      </c>
      <c r="B806" s="64" t="s">
        <v>392</v>
      </c>
      <c r="C806" s="64" t="s">
        <v>590</v>
      </c>
      <c r="D806" s="65">
        <v>79.25</v>
      </c>
      <c r="E806" s="64" t="s">
        <v>118</v>
      </c>
      <c r="F806" s="66">
        <v>202202</v>
      </c>
      <c r="G806" s="67">
        <v>44589</v>
      </c>
      <c r="H806" s="64" t="s">
        <v>125</v>
      </c>
      <c r="I806" s="66">
        <v>50000405</v>
      </c>
      <c r="J806" s="64" t="s">
        <v>0</v>
      </c>
      <c r="K806" s="64" t="s">
        <v>120</v>
      </c>
      <c r="L806" s="64" t="s">
        <v>121</v>
      </c>
      <c r="M806" s="64" t="s">
        <v>122</v>
      </c>
      <c r="N806" s="64" t="s">
        <v>82</v>
      </c>
      <c r="O806" s="64" t="s">
        <v>83</v>
      </c>
      <c r="P806" s="64" t="s">
        <v>120</v>
      </c>
      <c r="Q806" s="64" t="s">
        <v>926</v>
      </c>
      <c r="R806" s="64" t="s">
        <v>927</v>
      </c>
      <c r="S806" s="64" t="s">
        <v>928</v>
      </c>
      <c r="T806" s="64" t="s">
        <v>927</v>
      </c>
      <c r="U806" s="64" t="s">
        <v>929</v>
      </c>
      <c r="V806" s="64" t="s">
        <v>930</v>
      </c>
      <c r="W806" s="64" t="s">
        <v>749</v>
      </c>
      <c r="X806" s="64" t="s">
        <v>132</v>
      </c>
    </row>
    <row r="807" spans="1:24">
      <c r="A807" s="64" t="s">
        <v>391</v>
      </c>
      <c r="B807" s="64" t="s">
        <v>392</v>
      </c>
      <c r="C807" s="64" t="s">
        <v>591</v>
      </c>
      <c r="D807" s="65">
        <v>101.06</v>
      </c>
      <c r="E807" s="64" t="s">
        <v>118</v>
      </c>
      <c r="F807" s="66">
        <v>202202</v>
      </c>
      <c r="G807" s="67">
        <v>44589</v>
      </c>
      <c r="H807" s="64" t="s">
        <v>125</v>
      </c>
      <c r="I807" s="66">
        <v>50000405</v>
      </c>
      <c r="J807" s="64" t="s">
        <v>0</v>
      </c>
      <c r="K807" s="64" t="s">
        <v>120</v>
      </c>
      <c r="L807" s="64" t="s">
        <v>121</v>
      </c>
      <c r="M807" s="64" t="s">
        <v>122</v>
      </c>
      <c r="N807" s="64" t="s">
        <v>80</v>
      </c>
      <c r="O807" s="64" t="s">
        <v>81</v>
      </c>
      <c r="P807" s="64" t="s">
        <v>120</v>
      </c>
      <c r="Q807" s="64" t="s">
        <v>926</v>
      </c>
      <c r="R807" s="64" t="s">
        <v>927</v>
      </c>
      <c r="S807" s="64" t="s">
        <v>928</v>
      </c>
      <c r="T807" s="64" t="s">
        <v>927</v>
      </c>
      <c r="U807" s="64" t="s">
        <v>929</v>
      </c>
      <c r="V807" s="64" t="s">
        <v>930</v>
      </c>
      <c r="W807" s="64" t="s">
        <v>749</v>
      </c>
      <c r="X807" s="64" t="s">
        <v>132</v>
      </c>
    </row>
    <row r="808" spans="1:24">
      <c r="A808" s="64" t="s">
        <v>391</v>
      </c>
      <c r="B808" s="64" t="s">
        <v>392</v>
      </c>
      <c r="C808" s="64" t="s">
        <v>592</v>
      </c>
      <c r="D808" s="65">
        <v>494.03</v>
      </c>
      <c r="E808" s="64" t="s">
        <v>118</v>
      </c>
      <c r="F808" s="66">
        <v>202202</v>
      </c>
      <c r="G808" s="67">
        <v>44589</v>
      </c>
      <c r="H808" s="64" t="s">
        <v>125</v>
      </c>
      <c r="I808" s="66">
        <v>50000405</v>
      </c>
      <c r="J808" s="64" t="s">
        <v>0</v>
      </c>
      <c r="K808" s="64" t="s">
        <v>120</v>
      </c>
      <c r="L808" s="64" t="s">
        <v>121</v>
      </c>
      <c r="M808" s="64" t="s">
        <v>122</v>
      </c>
      <c r="N808" s="64" t="s">
        <v>403</v>
      </c>
      <c r="O808" s="64" t="s">
        <v>96</v>
      </c>
      <c r="P808" s="64" t="s">
        <v>120</v>
      </c>
      <c r="Q808" s="64" t="s">
        <v>931</v>
      </c>
      <c r="R808" s="64" t="s">
        <v>932</v>
      </c>
      <c r="S808" s="64" t="s">
        <v>933</v>
      </c>
      <c r="T808" s="64" t="s">
        <v>932</v>
      </c>
      <c r="U808" s="64" t="s">
        <v>929</v>
      </c>
      <c r="V808" s="64" t="s">
        <v>930</v>
      </c>
      <c r="W808" s="64" t="s">
        <v>749</v>
      </c>
      <c r="X808" s="64" t="s">
        <v>132</v>
      </c>
    </row>
    <row r="809" spans="1:24">
      <c r="A809" s="64" t="s">
        <v>391</v>
      </c>
      <c r="B809" s="64" t="s">
        <v>392</v>
      </c>
      <c r="C809" s="64" t="s">
        <v>593</v>
      </c>
      <c r="D809" s="65">
        <v>819.01</v>
      </c>
      <c r="E809" s="64" t="s">
        <v>118</v>
      </c>
      <c r="F809" s="66">
        <v>202202</v>
      </c>
      <c r="G809" s="67">
        <v>44589</v>
      </c>
      <c r="H809" s="64" t="s">
        <v>125</v>
      </c>
      <c r="I809" s="66">
        <v>50000405</v>
      </c>
      <c r="J809" s="64" t="s">
        <v>0</v>
      </c>
      <c r="K809" s="64" t="s">
        <v>120</v>
      </c>
      <c r="L809" s="64" t="s">
        <v>121</v>
      </c>
      <c r="M809" s="64" t="s">
        <v>122</v>
      </c>
      <c r="N809" s="64" t="s">
        <v>415</v>
      </c>
      <c r="O809" s="64" t="s">
        <v>416</v>
      </c>
      <c r="P809" s="64" t="s">
        <v>120</v>
      </c>
      <c r="Q809" s="64" t="s">
        <v>931</v>
      </c>
      <c r="R809" s="64" t="s">
        <v>932</v>
      </c>
      <c r="S809" s="64" t="s">
        <v>933</v>
      </c>
      <c r="T809" s="64" t="s">
        <v>932</v>
      </c>
      <c r="U809" s="64" t="s">
        <v>929</v>
      </c>
      <c r="V809" s="64" t="s">
        <v>930</v>
      </c>
      <c r="W809" s="64" t="s">
        <v>749</v>
      </c>
      <c r="X809" s="64" t="s">
        <v>132</v>
      </c>
    </row>
    <row r="810" spans="1:24">
      <c r="A810" s="64" t="s">
        <v>391</v>
      </c>
      <c r="B810" s="64" t="s">
        <v>392</v>
      </c>
      <c r="C810" s="64" t="s">
        <v>594</v>
      </c>
      <c r="D810" s="65">
        <v>1417.18</v>
      </c>
      <c r="E810" s="64" t="s">
        <v>118</v>
      </c>
      <c r="F810" s="66">
        <v>202202</v>
      </c>
      <c r="G810" s="67">
        <v>44589</v>
      </c>
      <c r="H810" s="64" t="s">
        <v>125</v>
      </c>
      <c r="I810" s="66">
        <v>50000405</v>
      </c>
      <c r="J810" s="64" t="s">
        <v>0</v>
      </c>
      <c r="K810" s="64" t="s">
        <v>120</v>
      </c>
      <c r="L810" s="64" t="s">
        <v>121</v>
      </c>
      <c r="M810" s="64" t="s">
        <v>122</v>
      </c>
      <c r="N810" s="64" t="s">
        <v>92</v>
      </c>
      <c r="O810" s="64" t="s">
        <v>93</v>
      </c>
      <c r="P810" s="64" t="s">
        <v>120</v>
      </c>
      <c r="Q810" s="64" t="s">
        <v>931</v>
      </c>
      <c r="R810" s="64" t="s">
        <v>932</v>
      </c>
      <c r="S810" s="64" t="s">
        <v>933</v>
      </c>
      <c r="T810" s="64" t="s">
        <v>932</v>
      </c>
      <c r="U810" s="64" t="s">
        <v>929</v>
      </c>
      <c r="V810" s="64" t="s">
        <v>930</v>
      </c>
      <c r="W810" s="64" t="s">
        <v>749</v>
      </c>
      <c r="X810" s="64" t="s">
        <v>132</v>
      </c>
    </row>
    <row r="811" spans="1:24">
      <c r="A811" s="64" t="s">
        <v>391</v>
      </c>
      <c r="B811" s="64" t="s">
        <v>392</v>
      </c>
      <c r="C811" s="64" t="s">
        <v>595</v>
      </c>
      <c r="D811" s="65">
        <v>2161.37</v>
      </c>
      <c r="E811" s="64" t="s">
        <v>118</v>
      </c>
      <c r="F811" s="66">
        <v>202202</v>
      </c>
      <c r="G811" s="67">
        <v>44589</v>
      </c>
      <c r="H811" s="64" t="s">
        <v>125</v>
      </c>
      <c r="I811" s="66">
        <v>50000405</v>
      </c>
      <c r="J811" s="64" t="s">
        <v>0</v>
      </c>
      <c r="K811" s="64" t="s">
        <v>120</v>
      </c>
      <c r="L811" s="64" t="s">
        <v>121</v>
      </c>
      <c r="M811" s="64" t="s">
        <v>122</v>
      </c>
      <c r="N811" s="64" t="s">
        <v>444</v>
      </c>
      <c r="O811" s="64" t="s">
        <v>445</v>
      </c>
      <c r="P811" s="64" t="s">
        <v>120</v>
      </c>
      <c r="Q811" s="64" t="s">
        <v>931</v>
      </c>
      <c r="R811" s="64" t="s">
        <v>932</v>
      </c>
      <c r="S811" s="64" t="s">
        <v>933</v>
      </c>
      <c r="T811" s="64" t="s">
        <v>932</v>
      </c>
      <c r="U811" s="64" t="s">
        <v>929</v>
      </c>
      <c r="V811" s="64" t="s">
        <v>930</v>
      </c>
      <c r="W811" s="64" t="s">
        <v>749</v>
      </c>
      <c r="X811" s="64" t="s">
        <v>132</v>
      </c>
    </row>
    <row r="812" spans="1:24">
      <c r="A812" s="64" t="s">
        <v>391</v>
      </c>
      <c r="B812" s="64" t="s">
        <v>392</v>
      </c>
      <c r="C812" s="64" t="s">
        <v>597</v>
      </c>
      <c r="D812" s="65">
        <v>1316.61</v>
      </c>
      <c r="E812" s="64" t="s">
        <v>118</v>
      </c>
      <c r="F812" s="66">
        <v>202201</v>
      </c>
      <c r="G812" s="67">
        <v>44591</v>
      </c>
      <c r="H812" s="64" t="s">
        <v>119</v>
      </c>
      <c r="I812" s="66">
        <v>11001844</v>
      </c>
      <c r="J812" s="64" t="s">
        <v>0</v>
      </c>
      <c r="K812" s="64" t="s">
        <v>120</v>
      </c>
      <c r="L812" s="64" t="s">
        <v>121</v>
      </c>
      <c r="M812" s="64" t="s">
        <v>122</v>
      </c>
      <c r="N812" s="64" t="s">
        <v>418</v>
      </c>
      <c r="O812" s="64" t="s">
        <v>419</v>
      </c>
      <c r="P812" s="64" t="s">
        <v>120</v>
      </c>
      <c r="Q812" s="64" t="s">
        <v>797</v>
      </c>
      <c r="R812" s="64" t="s">
        <v>420</v>
      </c>
      <c r="S812" s="64" t="s">
        <v>798</v>
      </c>
      <c r="T812" s="64" t="s">
        <v>420</v>
      </c>
      <c r="U812" s="64" t="s">
        <v>783</v>
      </c>
      <c r="V812" s="64" t="s">
        <v>784</v>
      </c>
      <c r="W812" s="64" t="s">
        <v>749</v>
      </c>
      <c r="X812" s="64" t="s">
        <v>132</v>
      </c>
    </row>
    <row r="813" spans="1:24">
      <c r="A813" s="64" t="s">
        <v>391</v>
      </c>
      <c r="B813" s="64" t="s">
        <v>392</v>
      </c>
      <c r="C813" s="64" t="s">
        <v>598</v>
      </c>
      <c r="D813" s="65">
        <v>75</v>
      </c>
      <c r="E813" s="64" t="s">
        <v>118</v>
      </c>
      <c r="F813" s="66">
        <v>202201</v>
      </c>
      <c r="G813" s="67">
        <v>44591</v>
      </c>
      <c r="H813" s="64" t="s">
        <v>119</v>
      </c>
      <c r="I813" s="66">
        <v>11001881</v>
      </c>
      <c r="J813" s="64" t="s">
        <v>0</v>
      </c>
      <c r="K813" s="64" t="s">
        <v>120</v>
      </c>
      <c r="L813" s="64" t="s">
        <v>121</v>
      </c>
      <c r="M813" s="64" t="s">
        <v>122</v>
      </c>
      <c r="N813" s="64" t="s">
        <v>339</v>
      </c>
      <c r="O813" s="64" t="s">
        <v>340</v>
      </c>
      <c r="P813" s="64" t="s">
        <v>120</v>
      </c>
      <c r="Q813" s="64" t="s">
        <v>744</v>
      </c>
      <c r="R813" s="64" t="s">
        <v>745</v>
      </c>
      <c r="S813" s="64" t="s">
        <v>746</v>
      </c>
      <c r="T813" s="64" t="s">
        <v>745</v>
      </c>
      <c r="U813" s="64" t="s">
        <v>747</v>
      </c>
      <c r="V813" s="64" t="s">
        <v>748</v>
      </c>
      <c r="W813" s="64" t="s">
        <v>749</v>
      </c>
      <c r="X813" s="64" t="s">
        <v>132</v>
      </c>
    </row>
    <row r="814" spans="1:24">
      <c r="A814" s="64" t="s">
        <v>391</v>
      </c>
      <c r="B814" s="64" t="s">
        <v>392</v>
      </c>
      <c r="C814" s="64" t="s">
        <v>599</v>
      </c>
      <c r="D814" s="65">
        <v>159.16999999999999</v>
      </c>
      <c r="E814" s="64" t="s">
        <v>118</v>
      </c>
      <c r="F814" s="66">
        <v>202202</v>
      </c>
      <c r="G814" s="67">
        <v>44617</v>
      </c>
      <c r="H814" s="64" t="s">
        <v>119</v>
      </c>
      <c r="I814" s="66">
        <v>11001940</v>
      </c>
      <c r="J814" s="64" t="s">
        <v>0</v>
      </c>
      <c r="K814" s="64" t="s">
        <v>120</v>
      </c>
      <c r="L814" s="64" t="s">
        <v>121</v>
      </c>
      <c r="M814" s="64" t="s">
        <v>122</v>
      </c>
      <c r="N814" s="64" t="s">
        <v>545</v>
      </c>
      <c r="O814" s="64" t="s">
        <v>546</v>
      </c>
      <c r="P814" s="64" t="s">
        <v>120</v>
      </c>
      <c r="Q814" s="64" t="s">
        <v>786</v>
      </c>
      <c r="R814" s="64" t="s">
        <v>787</v>
      </c>
      <c r="S814" s="64" t="s">
        <v>788</v>
      </c>
      <c r="T814" s="64" t="s">
        <v>787</v>
      </c>
      <c r="U814" s="64" t="s">
        <v>747</v>
      </c>
      <c r="V814" s="64" t="s">
        <v>748</v>
      </c>
      <c r="W814" s="64" t="s">
        <v>749</v>
      </c>
      <c r="X814" s="64" t="s">
        <v>132</v>
      </c>
    </row>
    <row r="815" spans="1:24">
      <c r="A815" s="64" t="s">
        <v>391</v>
      </c>
      <c r="B815" s="64" t="s">
        <v>392</v>
      </c>
      <c r="C815" s="64" t="s">
        <v>600</v>
      </c>
      <c r="D815" s="65">
        <v>116.1</v>
      </c>
      <c r="E815" s="64" t="s">
        <v>118</v>
      </c>
      <c r="F815" s="66">
        <v>202202</v>
      </c>
      <c r="G815" s="67">
        <v>44617</v>
      </c>
      <c r="H815" s="64" t="s">
        <v>119</v>
      </c>
      <c r="I815" s="66">
        <v>11001941</v>
      </c>
      <c r="J815" s="64" t="s">
        <v>0</v>
      </c>
      <c r="K815" s="64" t="s">
        <v>120</v>
      </c>
      <c r="L815" s="64" t="s">
        <v>121</v>
      </c>
      <c r="M815" s="64" t="s">
        <v>122</v>
      </c>
      <c r="N815" s="64" t="s">
        <v>567</v>
      </c>
      <c r="O815" s="64" t="s">
        <v>568</v>
      </c>
      <c r="P815" s="64" t="s">
        <v>120</v>
      </c>
      <c r="Q815" s="64" t="s">
        <v>786</v>
      </c>
      <c r="R815" s="64" t="s">
        <v>787</v>
      </c>
      <c r="S815" s="64" t="s">
        <v>788</v>
      </c>
      <c r="T815" s="64" t="s">
        <v>787</v>
      </c>
      <c r="U815" s="64" t="s">
        <v>747</v>
      </c>
      <c r="V815" s="64" t="s">
        <v>748</v>
      </c>
      <c r="W815" s="64" t="s">
        <v>749</v>
      </c>
      <c r="X815" s="64" t="s">
        <v>132</v>
      </c>
    </row>
    <row r="816" spans="1:24">
      <c r="A816" s="64" t="s">
        <v>391</v>
      </c>
      <c r="B816" s="64" t="s">
        <v>392</v>
      </c>
      <c r="C816" s="64" t="s">
        <v>601</v>
      </c>
      <c r="D816" s="65">
        <v>358.78</v>
      </c>
      <c r="E816" s="64" t="s">
        <v>118</v>
      </c>
      <c r="F816" s="66">
        <v>202202</v>
      </c>
      <c r="G816" s="67">
        <v>44617</v>
      </c>
      <c r="H816" s="64" t="s">
        <v>119</v>
      </c>
      <c r="I816" s="66">
        <v>11001942</v>
      </c>
      <c r="J816" s="64" t="s">
        <v>0</v>
      </c>
      <c r="K816" s="64" t="s">
        <v>120</v>
      </c>
      <c r="L816" s="64" t="s">
        <v>121</v>
      </c>
      <c r="M816" s="64" t="s">
        <v>122</v>
      </c>
      <c r="N816" s="64" t="s">
        <v>245</v>
      </c>
      <c r="O816" s="64" t="s">
        <v>246</v>
      </c>
      <c r="P816" s="64" t="s">
        <v>120</v>
      </c>
      <c r="Q816" s="64" t="s">
        <v>778</v>
      </c>
      <c r="R816" s="64" t="s">
        <v>247</v>
      </c>
      <c r="S816" s="64" t="s">
        <v>779</v>
      </c>
      <c r="T816" s="64" t="s">
        <v>247</v>
      </c>
      <c r="U816" s="64" t="s">
        <v>752</v>
      </c>
      <c r="V816" s="64" t="s">
        <v>753</v>
      </c>
      <c r="W816" s="64" t="s">
        <v>749</v>
      </c>
      <c r="X816" s="64" t="s">
        <v>132</v>
      </c>
    </row>
    <row r="817" spans="1:24">
      <c r="A817" s="64" t="s">
        <v>391</v>
      </c>
      <c r="B817" s="64" t="s">
        <v>392</v>
      </c>
      <c r="C817" s="64" t="s">
        <v>602</v>
      </c>
      <c r="D817" s="65">
        <v>216.99</v>
      </c>
      <c r="E817" s="64" t="s">
        <v>118</v>
      </c>
      <c r="F817" s="66">
        <v>202202</v>
      </c>
      <c r="G817" s="67">
        <v>44617</v>
      </c>
      <c r="H817" s="64" t="s">
        <v>119</v>
      </c>
      <c r="I817" s="66">
        <v>11001943</v>
      </c>
      <c r="J817" s="64" t="s">
        <v>0</v>
      </c>
      <c r="K817" s="64" t="s">
        <v>120</v>
      </c>
      <c r="L817" s="64" t="s">
        <v>121</v>
      </c>
      <c r="M817" s="64" t="s">
        <v>122</v>
      </c>
      <c r="N817" s="64" t="s">
        <v>142</v>
      </c>
      <c r="O817" s="64" t="s">
        <v>143</v>
      </c>
      <c r="P817" s="64" t="s">
        <v>120</v>
      </c>
      <c r="Q817" s="64" t="s">
        <v>750</v>
      </c>
      <c r="R817" s="64" t="s">
        <v>144</v>
      </c>
      <c r="S817" s="64" t="s">
        <v>751</v>
      </c>
      <c r="T817" s="64" t="s">
        <v>144</v>
      </c>
      <c r="U817" s="64" t="s">
        <v>752</v>
      </c>
      <c r="V817" s="64" t="s">
        <v>753</v>
      </c>
      <c r="W817" s="64" t="s">
        <v>749</v>
      </c>
      <c r="X817" s="64" t="s">
        <v>132</v>
      </c>
    </row>
    <row r="818" spans="1:24">
      <c r="A818" s="64" t="s">
        <v>391</v>
      </c>
      <c r="B818" s="64" t="s">
        <v>392</v>
      </c>
      <c r="C818" s="64" t="s">
        <v>603</v>
      </c>
      <c r="D818" s="65">
        <v>84.57</v>
      </c>
      <c r="E818" s="64" t="s">
        <v>118</v>
      </c>
      <c r="F818" s="66">
        <v>202202</v>
      </c>
      <c r="G818" s="67">
        <v>44617</v>
      </c>
      <c r="H818" s="64" t="s">
        <v>119</v>
      </c>
      <c r="I818" s="66">
        <v>11001944</v>
      </c>
      <c r="J818" s="64" t="s">
        <v>0</v>
      </c>
      <c r="K818" s="64" t="s">
        <v>120</v>
      </c>
      <c r="L818" s="64" t="s">
        <v>121</v>
      </c>
      <c r="M818" s="64" t="s">
        <v>122</v>
      </c>
      <c r="N818" s="64" t="s">
        <v>394</v>
      </c>
      <c r="O818" s="64" t="s">
        <v>395</v>
      </c>
      <c r="P818" s="64" t="s">
        <v>120</v>
      </c>
      <c r="Q818" s="64" t="s">
        <v>802</v>
      </c>
      <c r="R818" s="64" t="s">
        <v>803</v>
      </c>
      <c r="S818" s="64" t="s">
        <v>804</v>
      </c>
      <c r="T818" s="64" t="s">
        <v>803</v>
      </c>
      <c r="U818" s="64" t="s">
        <v>757</v>
      </c>
      <c r="V818" s="64" t="s">
        <v>758</v>
      </c>
      <c r="W818" s="64" t="s">
        <v>749</v>
      </c>
      <c r="X818" s="64" t="s">
        <v>132</v>
      </c>
    </row>
    <row r="819" spans="1:24">
      <c r="A819" s="64" t="s">
        <v>391</v>
      </c>
      <c r="B819" s="64" t="s">
        <v>392</v>
      </c>
      <c r="C819" s="64" t="s">
        <v>604</v>
      </c>
      <c r="D819" s="65">
        <v>30</v>
      </c>
      <c r="E819" s="64" t="s">
        <v>118</v>
      </c>
      <c r="F819" s="66">
        <v>202202</v>
      </c>
      <c r="G819" s="67">
        <v>44617</v>
      </c>
      <c r="H819" s="64" t="s">
        <v>119</v>
      </c>
      <c r="I819" s="66">
        <v>11001950</v>
      </c>
      <c r="J819" s="64" t="s">
        <v>0</v>
      </c>
      <c r="K819" s="64" t="s">
        <v>120</v>
      </c>
      <c r="L819" s="64" t="s">
        <v>121</v>
      </c>
      <c r="M819" s="64" t="s">
        <v>122</v>
      </c>
      <c r="N819" s="64" t="s">
        <v>90</v>
      </c>
      <c r="O819" s="64" t="s">
        <v>409</v>
      </c>
      <c r="P819" s="64" t="s">
        <v>120</v>
      </c>
      <c r="Q819" s="64" t="s">
        <v>934</v>
      </c>
      <c r="R819" s="64" t="s">
        <v>935</v>
      </c>
      <c r="S819" s="64" t="s">
        <v>936</v>
      </c>
      <c r="T819" s="64" t="s">
        <v>935</v>
      </c>
      <c r="U819" s="64" t="s">
        <v>929</v>
      </c>
      <c r="V819" s="64" t="s">
        <v>930</v>
      </c>
      <c r="W819" s="64" t="s">
        <v>749</v>
      </c>
      <c r="X819" s="64" t="s">
        <v>132</v>
      </c>
    </row>
    <row r="820" spans="1:24">
      <c r="A820" s="64" t="s">
        <v>391</v>
      </c>
      <c r="B820" s="64" t="s">
        <v>392</v>
      </c>
      <c r="C820" s="64" t="s">
        <v>972</v>
      </c>
      <c r="D820" s="65">
        <v>-358.78</v>
      </c>
      <c r="E820" s="64" t="s">
        <v>118</v>
      </c>
      <c r="F820" s="66">
        <v>202202</v>
      </c>
      <c r="G820" s="67">
        <v>44617</v>
      </c>
      <c r="H820" s="64" t="s">
        <v>119</v>
      </c>
      <c r="I820" s="66">
        <v>11003030</v>
      </c>
      <c r="J820" s="64" t="s">
        <v>0</v>
      </c>
      <c r="K820" s="64" t="s">
        <v>120</v>
      </c>
      <c r="L820" s="64" t="s">
        <v>121</v>
      </c>
      <c r="M820" s="64" t="s">
        <v>122</v>
      </c>
      <c r="N820" s="64" t="s">
        <v>245</v>
      </c>
      <c r="O820" s="64" t="s">
        <v>246</v>
      </c>
      <c r="P820" s="64" t="s">
        <v>120</v>
      </c>
      <c r="Q820" s="64" t="s">
        <v>778</v>
      </c>
      <c r="R820" s="64" t="s">
        <v>247</v>
      </c>
      <c r="S820" s="64" t="s">
        <v>779</v>
      </c>
      <c r="T820" s="64" t="s">
        <v>247</v>
      </c>
      <c r="U820" s="64" t="s">
        <v>752</v>
      </c>
      <c r="V820" s="64" t="s">
        <v>753</v>
      </c>
      <c r="W820" s="64" t="s">
        <v>749</v>
      </c>
      <c r="X820" s="64" t="s">
        <v>132</v>
      </c>
    </row>
    <row r="821" spans="1:24">
      <c r="A821" s="64" t="s">
        <v>391</v>
      </c>
      <c r="B821" s="64" t="s">
        <v>392</v>
      </c>
      <c r="C821" s="64" t="s">
        <v>973</v>
      </c>
      <c r="D821" s="65">
        <v>358.78</v>
      </c>
      <c r="E821" s="64" t="s">
        <v>118</v>
      </c>
      <c r="F821" s="66">
        <v>202202</v>
      </c>
      <c r="G821" s="67">
        <v>44617</v>
      </c>
      <c r="H821" s="64" t="s">
        <v>119</v>
      </c>
      <c r="I821" s="66">
        <v>11003030</v>
      </c>
      <c r="J821" s="64" t="s">
        <v>0</v>
      </c>
      <c r="K821" s="64" t="s">
        <v>120</v>
      </c>
      <c r="L821" s="64" t="s">
        <v>121</v>
      </c>
      <c r="M821" s="64" t="s">
        <v>122</v>
      </c>
      <c r="N821" s="64" t="s">
        <v>60</v>
      </c>
      <c r="O821" s="64" t="s">
        <v>220</v>
      </c>
      <c r="P821" s="64" t="s">
        <v>120</v>
      </c>
      <c r="Q821" s="64" t="s">
        <v>766</v>
      </c>
      <c r="R821" s="64" t="s">
        <v>767</v>
      </c>
      <c r="S821" s="64" t="s">
        <v>768</v>
      </c>
      <c r="T821" s="64" t="s">
        <v>767</v>
      </c>
      <c r="U821" s="64" t="s">
        <v>747</v>
      </c>
      <c r="V821" s="64" t="s">
        <v>748</v>
      </c>
      <c r="W821" s="64" t="s">
        <v>749</v>
      </c>
      <c r="X821" s="64" t="s">
        <v>132</v>
      </c>
    </row>
    <row r="822" spans="1:24">
      <c r="A822" s="64" t="s">
        <v>391</v>
      </c>
      <c r="B822" s="64" t="s">
        <v>392</v>
      </c>
      <c r="C822" s="64" t="s">
        <v>605</v>
      </c>
      <c r="D822" s="65">
        <v>389.27</v>
      </c>
      <c r="E822" s="64" t="s">
        <v>118</v>
      </c>
      <c r="F822" s="66">
        <v>202202</v>
      </c>
      <c r="G822" s="67">
        <v>44617</v>
      </c>
      <c r="H822" s="64" t="s">
        <v>125</v>
      </c>
      <c r="I822" s="66">
        <v>50000404</v>
      </c>
      <c r="J822" s="64" t="s">
        <v>0</v>
      </c>
      <c r="K822" s="64" t="s">
        <v>120</v>
      </c>
      <c r="L822" s="64" t="s">
        <v>121</v>
      </c>
      <c r="M822" s="64" t="s">
        <v>122</v>
      </c>
      <c r="N822" s="64" t="s">
        <v>78</v>
      </c>
      <c r="O822" s="64" t="s">
        <v>413</v>
      </c>
      <c r="P822" s="64" t="s">
        <v>120</v>
      </c>
      <c r="Q822" s="64" t="s">
        <v>934</v>
      </c>
      <c r="R822" s="64" t="s">
        <v>935</v>
      </c>
      <c r="S822" s="64" t="s">
        <v>936</v>
      </c>
      <c r="T822" s="64" t="s">
        <v>935</v>
      </c>
      <c r="U822" s="64" t="s">
        <v>929</v>
      </c>
      <c r="V822" s="64" t="s">
        <v>930</v>
      </c>
      <c r="W822" s="64" t="s">
        <v>749</v>
      </c>
      <c r="X822" s="64" t="s">
        <v>132</v>
      </c>
    </row>
    <row r="823" spans="1:24">
      <c r="A823" s="64" t="s">
        <v>391</v>
      </c>
      <c r="B823" s="64" t="s">
        <v>392</v>
      </c>
      <c r="C823" s="64" t="s">
        <v>606</v>
      </c>
      <c r="D823" s="65">
        <v>472.76</v>
      </c>
      <c r="E823" s="64" t="s">
        <v>118</v>
      </c>
      <c r="F823" s="66">
        <v>202202</v>
      </c>
      <c r="G823" s="67">
        <v>44617</v>
      </c>
      <c r="H823" s="64" t="s">
        <v>125</v>
      </c>
      <c r="I823" s="66">
        <v>50000404</v>
      </c>
      <c r="J823" s="64" t="s">
        <v>0</v>
      </c>
      <c r="K823" s="64" t="s">
        <v>120</v>
      </c>
      <c r="L823" s="64" t="s">
        <v>121</v>
      </c>
      <c r="M823" s="64" t="s">
        <v>122</v>
      </c>
      <c r="N823" s="64" t="s">
        <v>90</v>
      </c>
      <c r="O823" s="64" t="s">
        <v>409</v>
      </c>
      <c r="P823" s="64" t="s">
        <v>120</v>
      </c>
      <c r="Q823" s="64" t="s">
        <v>934</v>
      </c>
      <c r="R823" s="64" t="s">
        <v>935</v>
      </c>
      <c r="S823" s="64" t="s">
        <v>936</v>
      </c>
      <c r="T823" s="64" t="s">
        <v>935</v>
      </c>
      <c r="U823" s="64" t="s">
        <v>929</v>
      </c>
      <c r="V823" s="64" t="s">
        <v>930</v>
      </c>
      <c r="W823" s="64" t="s">
        <v>749</v>
      </c>
      <c r="X823" s="64" t="s">
        <v>132</v>
      </c>
    </row>
    <row r="824" spans="1:24">
      <c r="A824" s="64" t="s">
        <v>391</v>
      </c>
      <c r="B824" s="64" t="s">
        <v>392</v>
      </c>
      <c r="C824" s="64" t="s">
        <v>607</v>
      </c>
      <c r="D824" s="65">
        <v>520.24</v>
      </c>
      <c r="E824" s="64" t="s">
        <v>118</v>
      </c>
      <c r="F824" s="66">
        <v>202202</v>
      </c>
      <c r="G824" s="67">
        <v>44617</v>
      </c>
      <c r="H824" s="64" t="s">
        <v>125</v>
      </c>
      <c r="I824" s="66">
        <v>50000404</v>
      </c>
      <c r="J824" s="64" t="s">
        <v>0</v>
      </c>
      <c r="K824" s="64" t="s">
        <v>120</v>
      </c>
      <c r="L824" s="64" t="s">
        <v>121</v>
      </c>
      <c r="M824" s="64" t="s">
        <v>122</v>
      </c>
      <c r="N824" s="64" t="s">
        <v>76</v>
      </c>
      <c r="O824" s="64" t="s">
        <v>411</v>
      </c>
      <c r="P824" s="64" t="s">
        <v>120</v>
      </c>
      <c r="Q824" s="64" t="s">
        <v>937</v>
      </c>
      <c r="R824" s="64" t="s">
        <v>938</v>
      </c>
      <c r="S824" s="64" t="s">
        <v>939</v>
      </c>
      <c r="T824" s="64" t="s">
        <v>938</v>
      </c>
      <c r="U824" s="64" t="s">
        <v>929</v>
      </c>
      <c r="V824" s="64" t="s">
        <v>930</v>
      </c>
      <c r="W824" s="64" t="s">
        <v>749</v>
      </c>
      <c r="X824" s="64" t="s">
        <v>132</v>
      </c>
    </row>
    <row r="825" spans="1:24">
      <c r="A825" s="64" t="s">
        <v>391</v>
      </c>
      <c r="B825" s="64" t="s">
        <v>392</v>
      </c>
      <c r="C825" s="64" t="s">
        <v>608</v>
      </c>
      <c r="D825" s="65">
        <v>2212.66</v>
      </c>
      <c r="E825" s="64" t="s">
        <v>118</v>
      </c>
      <c r="F825" s="66">
        <v>202202</v>
      </c>
      <c r="G825" s="67">
        <v>44619</v>
      </c>
      <c r="H825" s="64" t="s">
        <v>119</v>
      </c>
      <c r="I825" s="66">
        <v>11001934</v>
      </c>
      <c r="J825" s="64" t="s">
        <v>0</v>
      </c>
      <c r="K825" s="64" t="s">
        <v>120</v>
      </c>
      <c r="L825" s="64" t="s">
        <v>121</v>
      </c>
      <c r="M825" s="64" t="s">
        <v>122</v>
      </c>
      <c r="N825" s="64" t="s">
        <v>418</v>
      </c>
      <c r="O825" s="64" t="s">
        <v>419</v>
      </c>
      <c r="P825" s="64" t="s">
        <v>120</v>
      </c>
      <c r="Q825" s="64" t="s">
        <v>797</v>
      </c>
      <c r="R825" s="64" t="s">
        <v>420</v>
      </c>
      <c r="S825" s="64" t="s">
        <v>798</v>
      </c>
      <c r="T825" s="64" t="s">
        <v>420</v>
      </c>
      <c r="U825" s="64" t="s">
        <v>783</v>
      </c>
      <c r="V825" s="64" t="s">
        <v>784</v>
      </c>
      <c r="W825" s="64" t="s">
        <v>749</v>
      </c>
      <c r="X825" s="64" t="s">
        <v>132</v>
      </c>
    </row>
    <row r="826" spans="1:24">
      <c r="A826" s="64" t="s">
        <v>391</v>
      </c>
      <c r="B826" s="64" t="s">
        <v>392</v>
      </c>
      <c r="C826" s="64" t="s">
        <v>609</v>
      </c>
      <c r="D826" s="65">
        <v>626.38</v>
      </c>
      <c r="E826" s="64" t="s">
        <v>118</v>
      </c>
      <c r="F826" s="66">
        <v>202203</v>
      </c>
      <c r="G826" s="67">
        <v>44645</v>
      </c>
      <c r="H826" s="64" t="s">
        <v>119</v>
      </c>
      <c r="I826" s="66">
        <v>11002011</v>
      </c>
      <c r="J826" s="64" t="s">
        <v>0</v>
      </c>
      <c r="K826" s="64" t="s">
        <v>120</v>
      </c>
      <c r="L826" s="64" t="s">
        <v>121</v>
      </c>
      <c r="M826" s="64" t="s">
        <v>122</v>
      </c>
      <c r="N826" s="64" t="s">
        <v>76</v>
      </c>
      <c r="O826" s="64" t="s">
        <v>411</v>
      </c>
      <c r="P826" s="64" t="s">
        <v>120</v>
      </c>
      <c r="Q826" s="64" t="s">
        <v>937</v>
      </c>
      <c r="R826" s="64" t="s">
        <v>938</v>
      </c>
      <c r="S826" s="64" t="s">
        <v>939</v>
      </c>
      <c r="T826" s="64" t="s">
        <v>938</v>
      </c>
      <c r="U826" s="64" t="s">
        <v>929</v>
      </c>
      <c r="V826" s="64" t="s">
        <v>930</v>
      </c>
      <c r="W826" s="64" t="s">
        <v>749</v>
      </c>
      <c r="X826" s="64" t="s">
        <v>132</v>
      </c>
    </row>
    <row r="827" spans="1:24">
      <c r="A827" s="64" t="s">
        <v>391</v>
      </c>
      <c r="B827" s="64" t="s">
        <v>392</v>
      </c>
      <c r="C827" s="64" t="s">
        <v>610</v>
      </c>
      <c r="D827" s="65">
        <v>564.04999999999995</v>
      </c>
      <c r="E827" s="64" t="s">
        <v>118</v>
      </c>
      <c r="F827" s="66">
        <v>202203</v>
      </c>
      <c r="G827" s="67">
        <v>44645</v>
      </c>
      <c r="H827" s="64" t="s">
        <v>119</v>
      </c>
      <c r="I827" s="66">
        <v>11002012</v>
      </c>
      <c r="J827" s="64" t="s">
        <v>0</v>
      </c>
      <c r="K827" s="64" t="s">
        <v>120</v>
      </c>
      <c r="L827" s="64" t="s">
        <v>121</v>
      </c>
      <c r="M827" s="64" t="s">
        <v>122</v>
      </c>
      <c r="N827" s="64" t="s">
        <v>90</v>
      </c>
      <c r="O827" s="64" t="s">
        <v>409</v>
      </c>
      <c r="P827" s="64" t="s">
        <v>120</v>
      </c>
      <c r="Q827" s="64" t="s">
        <v>934</v>
      </c>
      <c r="R827" s="64" t="s">
        <v>935</v>
      </c>
      <c r="S827" s="64" t="s">
        <v>936</v>
      </c>
      <c r="T827" s="64" t="s">
        <v>935</v>
      </c>
      <c r="U827" s="64" t="s">
        <v>929</v>
      </c>
      <c r="V827" s="64" t="s">
        <v>930</v>
      </c>
      <c r="W827" s="64" t="s">
        <v>749</v>
      </c>
      <c r="X827" s="64" t="s">
        <v>132</v>
      </c>
    </row>
    <row r="828" spans="1:24">
      <c r="A828" s="64" t="s">
        <v>391</v>
      </c>
      <c r="B828" s="64" t="s">
        <v>392</v>
      </c>
      <c r="C828" s="64" t="s">
        <v>611</v>
      </c>
      <c r="D828" s="65">
        <v>386.72</v>
      </c>
      <c r="E828" s="64" t="s">
        <v>118</v>
      </c>
      <c r="F828" s="66">
        <v>202203</v>
      </c>
      <c r="G828" s="67">
        <v>44645</v>
      </c>
      <c r="H828" s="64" t="s">
        <v>119</v>
      </c>
      <c r="I828" s="66">
        <v>11002014</v>
      </c>
      <c r="J828" s="64" t="s">
        <v>0</v>
      </c>
      <c r="K828" s="64" t="s">
        <v>120</v>
      </c>
      <c r="L828" s="64" t="s">
        <v>121</v>
      </c>
      <c r="M828" s="64" t="s">
        <v>122</v>
      </c>
      <c r="N828" s="64" t="s">
        <v>78</v>
      </c>
      <c r="O828" s="64" t="s">
        <v>413</v>
      </c>
      <c r="P828" s="64" t="s">
        <v>120</v>
      </c>
      <c r="Q828" s="64" t="s">
        <v>934</v>
      </c>
      <c r="R828" s="64" t="s">
        <v>935</v>
      </c>
      <c r="S828" s="64" t="s">
        <v>936</v>
      </c>
      <c r="T828" s="64" t="s">
        <v>935</v>
      </c>
      <c r="U828" s="64" t="s">
        <v>929</v>
      </c>
      <c r="V828" s="64" t="s">
        <v>930</v>
      </c>
      <c r="W828" s="64" t="s">
        <v>749</v>
      </c>
      <c r="X828" s="64" t="s">
        <v>132</v>
      </c>
    </row>
    <row r="829" spans="1:24">
      <c r="A829" s="64" t="s">
        <v>391</v>
      </c>
      <c r="B829" s="64" t="s">
        <v>392</v>
      </c>
      <c r="C829" s="64" t="s">
        <v>558</v>
      </c>
      <c r="D829" s="65">
        <v>40.11</v>
      </c>
      <c r="E829" s="64" t="s">
        <v>118</v>
      </c>
      <c r="F829" s="66">
        <v>202203</v>
      </c>
      <c r="G829" s="67">
        <v>44645</v>
      </c>
      <c r="H829" s="64" t="s">
        <v>125</v>
      </c>
      <c r="I829" s="66">
        <v>50000412</v>
      </c>
      <c r="J829" s="64" t="s">
        <v>0</v>
      </c>
      <c r="K829" s="64" t="s">
        <v>120</v>
      </c>
      <c r="L829" s="64" t="s">
        <v>121</v>
      </c>
      <c r="M829" s="64" t="s">
        <v>122</v>
      </c>
      <c r="N829" s="64" t="s">
        <v>88</v>
      </c>
      <c r="O829" s="64" t="s">
        <v>401</v>
      </c>
      <c r="P829" s="64" t="s">
        <v>120</v>
      </c>
      <c r="Q829" s="64" t="s">
        <v>926</v>
      </c>
      <c r="R829" s="64" t="s">
        <v>927</v>
      </c>
      <c r="S829" s="64" t="s">
        <v>928</v>
      </c>
      <c r="T829" s="64" t="s">
        <v>927</v>
      </c>
      <c r="U829" s="64" t="s">
        <v>929</v>
      </c>
      <c r="V829" s="64" t="s">
        <v>930</v>
      </c>
      <c r="W829" s="64" t="s">
        <v>749</v>
      </c>
      <c r="X829" s="64" t="s">
        <v>132</v>
      </c>
    </row>
    <row r="830" spans="1:24">
      <c r="A830" s="64" t="s">
        <v>391</v>
      </c>
      <c r="B830" s="64" t="s">
        <v>392</v>
      </c>
      <c r="C830" s="64" t="s">
        <v>612</v>
      </c>
      <c r="D830" s="65">
        <v>60.65</v>
      </c>
      <c r="E830" s="64" t="s">
        <v>118</v>
      </c>
      <c r="F830" s="66">
        <v>202203</v>
      </c>
      <c r="G830" s="67">
        <v>44645</v>
      </c>
      <c r="H830" s="64" t="s">
        <v>125</v>
      </c>
      <c r="I830" s="66">
        <v>50000412</v>
      </c>
      <c r="J830" s="64" t="s">
        <v>0</v>
      </c>
      <c r="K830" s="64" t="s">
        <v>120</v>
      </c>
      <c r="L830" s="64" t="s">
        <v>121</v>
      </c>
      <c r="M830" s="64" t="s">
        <v>122</v>
      </c>
      <c r="N830" s="64" t="s">
        <v>84</v>
      </c>
      <c r="O830" s="64" t="s">
        <v>85</v>
      </c>
      <c r="P830" s="64" t="s">
        <v>120</v>
      </c>
      <c r="Q830" s="64" t="s">
        <v>926</v>
      </c>
      <c r="R830" s="64" t="s">
        <v>927</v>
      </c>
      <c r="S830" s="64" t="s">
        <v>928</v>
      </c>
      <c r="T830" s="64" t="s">
        <v>927</v>
      </c>
      <c r="U830" s="64" t="s">
        <v>929</v>
      </c>
      <c r="V830" s="64" t="s">
        <v>930</v>
      </c>
      <c r="W830" s="64" t="s">
        <v>749</v>
      </c>
      <c r="X830" s="64" t="s">
        <v>132</v>
      </c>
    </row>
    <row r="831" spans="1:24">
      <c r="A831" s="64" t="s">
        <v>391</v>
      </c>
      <c r="B831" s="64" t="s">
        <v>392</v>
      </c>
      <c r="C831" s="64" t="s">
        <v>559</v>
      </c>
      <c r="D831" s="65">
        <v>70.239999999999995</v>
      </c>
      <c r="E831" s="64" t="s">
        <v>118</v>
      </c>
      <c r="F831" s="66">
        <v>202203</v>
      </c>
      <c r="G831" s="67">
        <v>44645</v>
      </c>
      <c r="H831" s="64" t="s">
        <v>125</v>
      </c>
      <c r="I831" s="66">
        <v>50000412</v>
      </c>
      <c r="J831" s="64" t="s">
        <v>0</v>
      </c>
      <c r="K831" s="64" t="s">
        <v>120</v>
      </c>
      <c r="L831" s="64" t="s">
        <v>121</v>
      </c>
      <c r="M831" s="64" t="s">
        <v>122</v>
      </c>
      <c r="N831" s="64" t="s">
        <v>86</v>
      </c>
      <c r="O831" s="64" t="s">
        <v>87</v>
      </c>
      <c r="P831" s="64" t="s">
        <v>120</v>
      </c>
      <c r="Q831" s="64" t="s">
        <v>926</v>
      </c>
      <c r="R831" s="64" t="s">
        <v>927</v>
      </c>
      <c r="S831" s="64" t="s">
        <v>928</v>
      </c>
      <c r="T831" s="64" t="s">
        <v>927</v>
      </c>
      <c r="U831" s="64" t="s">
        <v>929</v>
      </c>
      <c r="V831" s="64" t="s">
        <v>930</v>
      </c>
      <c r="W831" s="64" t="s">
        <v>749</v>
      </c>
      <c r="X831" s="64" t="s">
        <v>132</v>
      </c>
    </row>
    <row r="832" spans="1:24">
      <c r="A832" s="64" t="s">
        <v>391</v>
      </c>
      <c r="B832" s="64" t="s">
        <v>392</v>
      </c>
      <c r="C832" s="64" t="s">
        <v>560</v>
      </c>
      <c r="D832" s="65">
        <v>79.25</v>
      </c>
      <c r="E832" s="64" t="s">
        <v>118</v>
      </c>
      <c r="F832" s="66">
        <v>202203</v>
      </c>
      <c r="G832" s="67">
        <v>44645</v>
      </c>
      <c r="H832" s="64" t="s">
        <v>125</v>
      </c>
      <c r="I832" s="66">
        <v>50000412</v>
      </c>
      <c r="J832" s="64" t="s">
        <v>0</v>
      </c>
      <c r="K832" s="64" t="s">
        <v>120</v>
      </c>
      <c r="L832" s="64" t="s">
        <v>121</v>
      </c>
      <c r="M832" s="64" t="s">
        <v>122</v>
      </c>
      <c r="N832" s="64" t="s">
        <v>82</v>
      </c>
      <c r="O832" s="64" t="s">
        <v>83</v>
      </c>
      <c r="P832" s="64" t="s">
        <v>120</v>
      </c>
      <c r="Q832" s="64" t="s">
        <v>926</v>
      </c>
      <c r="R832" s="64" t="s">
        <v>927</v>
      </c>
      <c r="S832" s="64" t="s">
        <v>928</v>
      </c>
      <c r="T832" s="64" t="s">
        <v>927</v>
      </c>
      <c r="U832" s="64" t="s">
        <v>929</v>
      </c>
      <c r="V832" s="64" t="s">
        <v>930</v>
      </c>
      <c r="W832" s="64" t="s">
        <v>749</v>
      </c>
      <c r="X832" s="64" t="s">
        <v>132</v>
      </c>
    </row>
    <row r="833" spans="1:24">
      <c r="A833" s="64" t="s">
        <v>391</v>
      </c>
      <c r="B833" s="64" t="s">
        <v>392</v>
      </c>
      <c r="C833" s="64" t="s">
        <v>561</v>
      </c>
      <c r="D833" s="65">
        <v>101.06</v>
      </c>
      <c r="E833" s="64" t="s">
        <v>118</v>
      </c>
      <c r="F833" s="66">
        <v>202203</v>
      </c>
      <c r="G833" s="67">
        <v>44645</v>
      </c>
      <c r="H833" s="64" t="s">
        <v>125</v>
      </c>
      <c r="I833" s="66">
        <v>50000412</v>
      </c>
      <c r="J833" s="64" t="s">
        <v>0</v>
      </c>
      <c r="K833" s="64" t="s">
        <v>120</v>
      </c>
      <c r="L833" s="64" t="s">
        <v>121</v>
      </c>
      <c r="M833" s="64" t="s">
        <v>122</v>
      </c>
      <c r="N833" s="64" t="s">
        <v>80</v>
      </c>
      <c r="O833" s="64" t="s">
        <v>81</v>
      </c>
      <c r="P833" s="64" t="s">
        <v>120</v>
      </c>
      <c r="Q833" s="64" t="s">
        <v>926</v>
      </c>
      <c r="R833" s="64" t="s">
        <v>927</v>
      </c>
      <c r="S833" s="64" t="s">
        <v>928</v>
      </c>
      <c r="T833" s="64" t="s">
        <v>927</v>
      </c>
      <c r="U833" s="64" t="s">
        <v>929</v>
      </c>
      <c r="V833" s="64" t="s">
        <v>930</v>
      </c>
      <c r="W833" s="64" t="s">
        <v>749</v>
      </c>
      <c r="X833" s="64" t="s">
        <v>132</v>
      </c>
    </row>
    <row r="834" spans="1:24">
      <c r="A834" s="64" t="s">
        <v>391</v>
      </c>
      <c r="B834" s="64" t="s">
        <v>392</v>
      </c>
      <c r="C834" s="64" t="s">
        <v>562</v>
      </c>
      <c r="D834" s="65">
        <v>590.13</v>
      </c>
      <c r="E834" s="64" t="s">
        <v>118</v>
      </c>
      <c r="F834" s="66">
        <v>202203</v>
      </c>
      <c r="G834" s="67">
        <v>44645</v>
      </c>
      <c r="H834" s="64" t="s">
        <v>125</v>
      </c>
      <c r="I834" s="66">
        <v>50000412</v>
      </c>
      <c r="J834" s="64" t="s">
        <v>0</v>
      </c>
      <c r="K834" s="64" t="s">
        <v>120</v>
      </c>
      <c r="L834" s="64" t="s">
        <v>121</v>
      </c>
      <c r="M834" s="64" t="s">
        <v>122</v>
      </c>
      <c r="N834" s="64" t="s">
        <v>403</v>
      </c>
      <c r="O834" s="64" t="s">
        <v>96</v>
      </c>
      <c r="P834" s="64" t="s">
        <v>120</v>
      </c>
      <c r="Q834" s="64" t="s">
        <v>931</v>
      </c>
      <c r="R834" s="64" t="s">
        <v>932</v>
      </c>
      <c r="S834" s="64" t="s">
        <v>933</v>
      </c>
      <c r="T834" s="64" t="s">
        <v>932</v>
      </c>
      <c r="U834" s="64" t="s">
        <v>929</v>
      </c>
      <c r="V834" s="64" t="s">
        <v>930</v>
      </c>
      <c r="W834" s="64" t="s">
        <v>749</v>
      </c>
      <c r="X834" s="64" t="s">
        <v>132</v>
      </c>
    </row>
    <row r="835" spans="1:24">
      <c r="A835" s="64" t="s">
        <v>391</v>
      </c>
      <c r="B835" s="64" t="s">
        <v>392</v>
      </c>
      <c r="C835" s="64" t="s">
        <v>563</v>
      </c>
      <c r="D835" s="65">
        <v>819.01</v>
      </c>
      <c r="E835" s="64" t="s">
        <v>118</v>
      </c>
      <c r="F835" s="66">
        <v>202203</v>
      </c>
      <c r="G835" s="67">
        <v>44645</v>
      </c>
      <c r="H835" s="64" t="s">
        <v>125</v>
      </c>
      <c r="I835" s="66">
        <v>50000412</v>
      </c>
      <c r="J835" s="64" t="s">
        <v>0</v>
      </c>
      <c r="K835" s="64" t="s">
        <v>120</v>
      </c>
      <c r="L835" s="64" t="s">
        <v>121</v>
      </c>
      <c r="M835" s="64" t="s">
        <v>122</v>
      </c>
      <c r="N835" s="64" t="s">
        <v>415</v>
      </c>
      <c r="O835" s="64" t="s">
        <v>416</v>
      </c>
      <c r="P835" s="64" t="s">
        <v>120</v>
      </c>
      <c r="Q835" s="64" t="s">
        <v>931</v>
      </c>
      <c r="R835" s="64" t="s">
        <v>932</v>
      </c>
      <c r="S835" s="64" t="s">
        <v>933</v>
      </c>
      <c r="T835" s="64" t="s">
        <v>932</v>
      </c>
      <c r="U835" s="64" t="s">
        <v>929</v>
      </c>
      <c r="V835" s="64" t="s">
        <v>930</v>
      </c>
      <c r="W835" s="64" t="s">
        <v>749</v>
      </c>
      <c r="X835" s="64" t="s">
        <v>132</v>
      </c>
    </row>
    <row r="836" spans="1:24">
      <c r="A836" s="64" t="s">
        <v>391</v>
      </c>
      <c r="B836" s="64" t="s">
        <v>392</v>
      </c>
      <c r="C836" s="64" t="s">
        <v>564</v>
      </c>
      <c r="D836" s="65">
        <v>1417.18</v>
      </c>
      <c r="E836" s="64" t="s">
        <v>118</v>
      </c>
      <c r="F836" s="66">
        <v>202203</v>
      </c>
      <c r="G836" s="67">
        <v>44645</v>
      </c>
      <c r="H836" s="64" t="s">
        <v>125</v>
      </c>
      <c r="I836" s="66">
        <v>50000412</v>
      </c>
      <c r="J836" s="64" t="s">
        <v>0</v>
      </c>
      <c r="K836" s="64" t="s">
        <v>120</v>
      </c>
      <c r="L836" s="64" t="s">
        <v>121</v>
      </c>
      <c r="M836" s="64" t="s">
        <v>122</v>
      </c>
      <c r="N836" s="64" t="s">
        <v>92</v>
      </c>
      <c r="O836" s="64" t="s">
        <v>93</v>
      </c>
      <c r="P836" s="64" t="s">
        <v>120</v>
      </c>
      <c r="Q836" s="64" t="s">
        <v>931</v>
      </c>
      <c r="R836" s="64" t="s">
        <v>932</v>
      </c>
      <c r="S836" s="64" t="s">
        <v>933</v>
      </c>
      <c r="T836" s="64" t="s">
        <v>932</v>
      </c>
      <c r="U836" s="64" t="s">
        <v>929</v>
      </c>
      <c r="V836" s="64" t="s">
        <v>930</v>
      </c>
      <c r="W836" s="64" t="s">
        <v>749</v>
      </c>
      <c r="X836" s="64" t="s">
        <v>132</v>
      </c>
    </row>
    <row r="837" spans="1:24">
      <c r="A837" s="64" t="s">
        <v>391</v>
      </c>
      <c r="B837" s="64" t="s">
        <v>392</v>
      </c>
      <c r="C837" s="64" t="s">
        <v>565</v>
      </c>
      <c r="D837" s="65">
        <v>2161.37</v>
      </c>
      <c r="E837" s="64" t="s">
        <v>118</v>
      </c>
      <c r="F837" s="66">
        <v>202203</v>
      </c>
      <c r="G837" s="67">
        <v>44645</v>
      </c>
      <c r="H837" s="64" t="s">
        <v>125</v>
      </c>
      <c r="I837" s="66">
        <v>50000412</v>
      </c>
      <c r="J837" s="64" t="s">
        <v>0</v>
      </c>
      <c r="K837" s="64" t="s">
        <v>120</v>
      </c>
      <c r="L837" s="64" t="s">
        <v>121</v>
      </c>
      <c r="M837" s="64" t="s">
        <v>122</v>
      </c>
      <c r="N837" s="64" t="s">
        <v>444</v>
      </c>
      <c r="O837" s="64" t="s">
        <v>445</v>
      </c>
      <c r="P837" s="64" t="s">
        <v>120</v>
      </c>
      <c r="Q837" s="64" t="s">
        <v>931</v>
      </c>
      <c r="R837" s="64" t="s">
        <v>932</v>
      </c>
      <c r="S837" s="64" t="s">
        <v>933</v>
      </c>
      <c r="T837" s="64" t="s">
        <v>932</v>
      </c>
      <c r="U837" s="64" t="s">
        <v>929</v>
      </c>
      <c r="V837" s="64" t="s">
        <v>930</v>
      </c>
      <c r="W837" s="64" t="s">
        <v>749</v>
      </c>
      <c r="X837" s="64" t="s">
        <v>132</v>
      </c>
    </row>
    <row r="838" spans="1:24">
      <c r="A838" s="64" t="s">
        <v>391</v>
      </c>
      <c r="B838" s="64" t="s">
        <v>392</v>
      </c>
      <c r="C838" s="64" t="s">
        <v>613</v>
      </c>
      <c r="D838" s="65">
        <v>100</v>
      </c>
      <c r="E838" s="64" t="s">
        <v>118</v>
      </c>
      <c r="F838" s="66">
        <v>202203</v>
      </c>
      <c r="G838" s="67">
        <v>44649</v>
      </c>
      <c r="H838" s="64" t="s">
        <v>119</v>
      </c>
      <c r="I838" s="66">
        <v>11001996</v>
      </c>
      <c r="J838" s="64" t="s">
        <v>0</v>
      </c>
      <c r="K838" s="64" t="s">
        <v>120</v>
      </c>
      <c r="L838" s="64" t="s">
        <v>121</v>
      </c>
      <c r="M838" s="64" t="s">
        <v>122</v>
      </c>
      <c r="N838" s="64" t="s">
        <v>398</v>
      </c>
      <c r="O838" s="64" t="s">
        <v>399</v>
      </c>
      <c r="P838" s="64" t="s">
        <v>120</v>
      </c>
      <c r="Q838" s="64" t="s">
        <v>802</v>
      </c>
      <c r="R838" s="64" t="s">
        <v>803</v>
      </c>
      <c r="S838" s="64" t="s">
        <v>804</v>
      </c>
      <c r="T838" s="64" t="s">
        <v>803</v>
      </c>
      <c r="U838" s="64" t="s">
        <v>757</v>
      </c>
      <c r="V838" s="64" t="s">
        <v>758</v>
      </c>
      <c r="W838" s="64" t="s">
        <v>749</v>
      </c>
      <c r="X838" s="64" t="s">
        <v>132</v>
      </c>
    </row>
    <row r="839" spans="1:24">
      <c r="A839" s="64" t="s">
        <v>391</v>
      </c>
      <c r="B839" s="64" t="s">
        <v>392</v>
      </c>
      <c r="C839" s="64" t="s">
        <v>613</v>
      </c>
      <c r="D839" s="65">
        <v>160</v>
      </c>
      <c r="E839" s="64" t="s">
        <v>118</v>
      </c>
      <c r="F839" s="66">
        <v>202203</v>
      </c>
      <c r="G839" s="67">
        <v>44649</v>
      </c>
      <c r="H839" s="64" t="s">
        <v>119</v>
      </c>
      <c r="I839" s="66">
        <v>11001996</v>
      </c>
      <c r="J839" s="64" t="s">
        <v>0</v>
      </c>
      <c r="K839" s="64" t="s">
        <v>120</v>
      </c>
      <c r="L839" s="64" t="s">
        <v>121</v>
      </c>
      <c r="M839" s="64" t="s">
        <v>122</v>
      </c>
      <c r="N839" s="64" t="s">
        <v>394</v>
      </c>
      <c r="O839" s="64" t="s">
        <v>395</v>
      </c>
      <c r="P839" s="64" t="s">
        <v>120</v>
      </c>
      <c r="Q839" s="64" t="s">
        <v>802</v>
      </c>
      <c r="R839" s="64" t="s">
        <v>803</v>
      </c>
      <c r="S839" s="64" t="s">
        <v>804</v>
      </c>
      <c r="T839" s="64" t="s">
        <v>803</v>
      </c>
      <c r="U839" s="64" t="s">
        <v>757</v>
      </c>
      <c r="V839" s="64" t="s">
        <v>758</v>
      </c>
      <c r="W839" s="64" t="s">
        <v>749</v>
      </c>
      <c r="X839" s="64" t="s">
        <v>132</v>
      </c>
    </row>
    <row r="840" spans="1:24">
      <c r="A840" s="64" t="s">
        <v>391</v>
      </c>
      <c r="B840" s="64" t="s">
        <v>392</v>
      </c>
      <c r="C840" s="64" t="s">
        <v>614</v>
      </c>
      <c r="D840" s="65">
        <v>194</v>
      </c>
      <c r="E840" s="64" t="s">
        <v>118</v>
      </c>
      <c r="F840" s="66">
        <v>202203</v>
      </c>
      <c r="G840" s="67">
        <v>44650</v>
      </c>
      <c r="H840" s="64" t="s">
        <v>119</v>
      </c>
      <c r="I840" s="66">
        <v>11002027</v>
      </c>
      <c r="J840" s="64" t="s">
        <v>0</v>
      </c>
      <c r="K840" s="64" t="s">
        <v>120</v>
      </c>
      <c r="L840" s="64" t="s">
        <v>121</v>
      </c>
      <c r="M840" s="64" t="s">
        <v>122</v>
      </c>
      <c r="N840" s="64" t="s">
        <v>545</v>
      </c>
      <c r="O840" s="64" t="s">
        <v>546</v>
      </c>
      <c r="P840" s="64" t="s">
        <v>120</v>
      </c>
      <c r="Q840" s="64" t="s">
        <v>786</v>
      </c>
      <c r="R840" s="64" t="s">
        <v>787</v>
      </c>
      <c r="S840" s="64" t="s">
        <v>788</v>
      </c>
      <c r="T840" s="64" t="s">
        <v>787</v>
      </c>
      <c r="U840" s="64" t="s">
        <v>747</v>
      </c>
      <c r="V840" s="64" t="s">
        <v>748</v>
      </c>
      <c r="W840" s="64" t="s">
        <v>749</v>
      </c>
      <c r="X840" s="64" t="s">
        <v>132</v>
      </c>
    </row>
    <row r="841" spans="1:24">
      <c r="A841" s="64" t="s">
        <v>391</v>
      </c>
      <c r="B841" s="64" t="s">
        <v>392</v>
      </c>
      <c r="C841" s="64" t="s">
        <v>615</v>
      </c>
      <c r="D841" s="65">
        <v>341.78</v>
      </c>
      <c r="E841" s="64" t="s">
        <v>118</v>
      </c>
      <c r="F841" s="66">
        <v>202203</v>
      </c>
      <c r="G841" s="67">
        <v>44650</v>
      </c>
      <c r="H841" s="64" t="s">
        <v>119</v>
      </c>
      <c r="I841" s="66">
        <v>11002027</v>
      </c>
      <c r="J841" s="64" t="s">
        <v>0</v>
      </c>
      <c r="K841" s="64" t="s">
        <v>120</v>
      </c>
      <c r="L841" s="64" t="s">
        <v>121</v>
      </c>
      <c r="M841" s="64" t="s">
        <v>122</v>
      </c>
      <c r="N841" s="64" t="s">
        <v>567</v>
      </c>
      <c r="O841" s="64" t="s">
        <v>568</v>
      </c>
      <c r="P841" s="64" t="s">
        <v>120</v>
      </c>
      <c r="Q841" s="64" t="s">
        <v>786</v>
      </c>
      <c r="R841" s="64" t="s">
        <v>787</v>
      </c>
      <c r="S841" s="64" t="s">
        <v>788</v>
      </c>
      <c r="T841" s="64" t="s">
        <v>787</v>
      </c>
      <c r="U841" s="64" t="s">
        <v>747</v>
      </c>
      <c r="V841" s="64" t="s">
        <v>748</v>
      </c>
      <c r="W841" s="64" t="s">
        <v>749</v>
      </c>
      <c r="X841" s="64" t="s">
        <v>132</v>
      </c>
    </row>
    <row r="842" spans="1:24">
      <c r="A842" s="64" t="s">
        <v>391</v>
      </c>
      <c r="B842" s="64" t="s">
        <v>392</v>
      </c>
      <c r="C842" s="64" t="s">
        <v>616</v>
      </c>
      <c r="D842" s="65">
        <v>108.9</v>
      </c>
      <c r="E842" s="64" t="s">
        <v>118</v>
      </c>
      <c r="F842" s="66">
        <v>202203</v>
      </c>
      <c r="G842" s="67">
        <v>44650</v>
      </c>
      <c r="H842" s="64" t="s">
        <v>119</v>
      </c>
      <c r="I842" s="66">
        <v>11002028</v>
      </c>
      <c r="J842" s="64" t="s">
        <v>0</v>
      </c>
      <c r="K842" s="64" t="s">
        <v>120</v>
      </c>
      <c r="L842" s="64" t="s">
        <v>121</v>
      </c>
      <c r="M842" s="64" t="s">
        <v>122</v>
      </c>
      <c r="N842" s="64" t="s">
        <v>617</v>
      </c>
      <c r="O842" s="64" t="s">
        <v>618</v>
      </c>
      <c r="P842" s="64" t="s">
        <v>120</v>
      </c>
      <c r="Q842" s="64" t="s">
        <v>890</v>
      </c>
      <c r="R842" s="64" t="s">
        <v>891</v>
      </c>
      <c r="S842" s="64" t="s">
        <v>892</v>
      </c>
      <c r="T842" s="64" t="s">
        <v>891</v>
      </c>
      <c r="U842" s="64" t="s">
        <v>757</v>
      </c>
      <c r="V842" s="64" t="s">
        <v>758</v>
      </c>
      <c r="W842" s="64" t="s">
        <v>749</v>
      </c>
      <c r="X842" s="64" t="s">
        <v>132</v>
      </c>
    </row>
    <row r="843" spans="1:24">
      <c r="A843" s="64" t="s">
        <v>391</v>
      </c>
      <c r="B843" s="64" t="s">
        <v>392</v>
      </c>
      <c r="C843" s="64" t="s">
        <v>619</v>
      </c>
      <c r="D843" s="65">
        <v>395.88</v>
      </c>
      <c r="E843" s="64" t="s">
        <v>118</v>
      </c>
      <c r="F843" s="66">
        <v>202203</v>
      </c>
      <c r="G843" s="67">
        <v>44650</v>
      </c>
      <c r="H843" s="64" t="s">
        <v>119</v>
      </c>
      <c r="I843" s="66">
        <v>11002029</v>
      </c>
      <c r="J843" s="64" t="s">
        <v>0</v>
      </c>
      <c r="K843" s="64" t="s">
        <v>120</v>
      </c>
      <c r="L843" s="64" t="s">
        <v>121</v>
      </c>
      <c r="M843" s="64" t="s">
        <v>122</v>
      </c>
      <c r="N843" s="64" t="s">
        <v>245</v>
      </c>
      <c r="O843" s="64" t="s">
        <v>246</v>
      </c>
      <c r="P843" s="64" t="s">
        <v>120</v>
      </c>
      <c r="Q843" s="64" t="s">
        <v>778</v>
      </c>
      <c r="R843" s="64" t="s">
        <v>247</v>
      </c>
      <c r="S843" s="64" t="s">
        <v>779</v>
      </c>
      <c r="T843" s="64" t="s">
        <v>247</v>
      </c>
      <c r="U843" s="64" t="s">
        <v>752</v>
      </c>
      <c r="V843" s="64" t="s">
        <v>753</v>
      </c>
      <c r="W843" s="64" t="s">
        <v>749</v>
      </c>
      <c r="X843" s="64" t="s">
        <v>132</v>
      </c>
    </row>
    <row r="844" spans="1:24">
      <c r="A844" s="64" t="s">
        <v>391</v>
      </c>
      <c r="B844" s="64" t="s">
        <v>392</v>
      </c>
      <c r="C844" s="64" t="s">
        <v>620</v>
      </c>
      <c r="D844" s="65">
        <v>282.58999999999997</v>
      </c>
      <c r="E844" s="64" t="s">
        <v>118</v>
      </c>
      <c r="F844" s="66">
        <v>202203</v>
      </c>
      <c r="G844" s="67">
        <v>44650</v>
      </c>
      <c r="H844" s="64" t="s">
        <v>119</v>
      </c>
      <c r="I844" s="66">
        <v>11002030</v>
      </c>
      <c r="J844" s="64" t="s">
        <v>0</v>
      </c>
      <c r="K844" s="64" t="s">
        <v>120</v>
      </c>
      <c r="L844" s="64" t="s">
        <v>121</v>
      </c>
      <c r="M844" s="64" t="s">
        <v>122</v>
      </c>
      <c r="N844" s="64" t="s">
        <v>142</v>
      </c>
      <c r="O844" s="64" t="s">
        <v>143</v>
      </c>
      <c r="P844" s="64" t="s">
        <v>120</v>
      </c>
      <c r="Q844" s="64" t="s">
        <v>750</v>
      </c>
      <c r="R844" s="64" t="s">
        <v>144</v>
      </c>
      <c r="S844" s="64" t="s">
        <v>751</v>
      </c>
      <c r="T844" s="64" t="s">
        <v>144</v>
      </c>
      <c r="U844" s="64" t="s">
        <v>752</v>
      </c>
      <c r="V844" s="64" t="s">
        <v>753</v>
      </c>
      <c r="W844" s="64" t="s">
        <v>749</v>
      </c>
      <c r="X844" s="64" t="s">
        <v>132</v>
      </c>
    </row>
    <row r="845" spans="1:24">
      <c r="A845" s="64" t="s">
        <v>391</v>
      </c>
      <c r="B845" s="64" t="s">
        <v>392</v>
      </c>
      <c r="C845" s="64" t="s">
        <v>621</v>
      </c>
      <c r="D845" s="65">
        <v>173.85</v>
      </c>
      <c r="E845" s="64" t="s">
        <v>118</v>
      </c>
      <c r="F845" s="66">
        <v>202203</v>
      </c>
      <c r="G845" s="67">
        <v>44650</v>
      </c>
      <c r="H845" s="64" t="s">
        <v>119</v>
      </c>
      <c r="I845" s="66">
        <v>11002031</v>
      </c>
      <c r="J845" s="64" t="s">
        <v>0</v>
      </c>
      <c r="K845" s="64" t="s">
        <v>120</v>
      </c>
      <c r="L845" s="64" t="s">
        <v>121</v>
      </c>
      <c r="M845" s="64" t="s">
        <v>122</v>
      </c>
      <c r="N845" s="64" t="s">
        <v>398</v>
      </c>
      <c r="O845" s="64" t="s">
        <v>399</v>
      </c>
      <c r="P845" s="64" t="s">
        <v>120</v>
      </c>
      <c r="Q845" s="64" t="s">
        <v>802</v>
      </c>
      <c r="R845" s="64" t="s">
        <v>803</v>
      </c>
      <c r="S845" s="64" t="s">
        <v>804</v>
      </c>
      <c r="T845" s="64" t="s">
        <v>803</v>
      </c>
      <c r="U845" s="64" t="s">
        <v>757</v>
      </c>
      <c r="V845" s="64" t="s">
        <v>758</v>
      </c>
      <c r="W845" s="64" t="s">
        <v>749</v>
      </c>
      <c r="X845" s="64" t="s">
        <v>132</v>
      </c>
    </row>
    <row r="846" spans="1:24">
      <c r="A846" s="64" t="s">
        <v>391</v>
      </c>
      <c r="B846" s="64" t="s">
        <v>392</v>
      </c>
      <c r="C846" s="64" t="s">
        <v>621</v>
      </c>
      <c r="D846" s="65">
        <v>229.93</v>
      </c>
      <c r="E846" s="64" t="s">
        <v>118</v>
      </c>
      <c r="F846" s="66">
        <v>202203</v>
      </c>
      <c r="G846" s="67">
        <v>44650</v>
      </c>
      <c r="H846" s="64" t="s">
        <v>119</v>
      </c>
      <c r="I846" s="66">
        <v>11002031</v>
      </c>
      <c r="J846" s="64" t="s">
        <v>0</v>
      </c>
      <c r="K846" s="64" t="s">
        <v>120</v>
      </c>
      <c r="L846" s="64" t="s">
        <v>121</v>
      </c>
      <c r="M846" s="64" t="s">
        <v>122</v>
      </c>
      <c r="N846" s="64" t="s">
        <v>394</v>
      </c>
      <c r="O846" s="64" t="s">
        <v>395</v>
      </c>
      <c r="P846" s="64" t="s">
        <v>120</v>
      </c>
      <c r="Q846" s="64" t="s">
        <v>802</v>
      </c>
      <c r="R846" s="64" t="s">
        <v>803</v>
      </c>
      <c r="S846" s="64" t="s">
        <v>804</v>
      </c>
      <c r="T846" s="64" t="s">
        <v>803</v>
      </c>
      <c r="U846" s="64" t="s">
        <v>757</v>
      </c>
      <c r="V846" s="64" t="s">
        <v>758</v>
      </c>
      <c r="W846" s="64" t="s">
        <v>749</v>
      </c>
      <c r="X846" s="64" t="s">
        <v>132</v>
      </c>
    </row>
    <row r="847" spans="1:24">
      <c r="A847" s="64" t="s">
        <v>391</v>
      </c>
      <c r="B847" s="64" t="s">
        <v>392</v>
      </c>
      <c r="C847" s="64" t="s">
        <v>622</v>
      </c>
      <c r="D847" s="65">
        <v>144.68</v>
      </c>
      <c r="E847" s="64" t="s">
        <v>118</v>
      </c>
      <c r="F847" s="66">
        <v>202203</v>
      </c>
      <c r="G847" s="67">
        <v>44650</v>
      </c>
      <c r="H847" s="64" t="s">
        <v>119</v>
      </c>
      <c r="I847" s="66">
        <v>11002032</v>
      </c>
      <c r="J847" s="64" t="s">
        <v>0</v>
      </c>
      <c r="K847" s="64" t="s">
        <v>120</v>
      </c>
      <c r="L847" s="64" t="s">
        <v>121</v>
      </c>
      <c r="M847" s="64" t="s">
        <v>122</v>
      </c>
      <c r="N847" s="64" t="s">
        <v>398</v>
      </c>
      <c r="O847" s="64" t="s">
        <v>399</v>
      </c>
      <c r="P847" s="64" t="s">
        <v>120</v>
      </c>
      <c r="Q847" s="64" t="s">
        <v>802</v>
      </c>
      <c r="R847" s="64" t="s">
        <v>803</v>
      </c>
      <c r="S847" s="64" t="s">
        <v>804</v>
      </c>
      <c r="T847" s="64" t="s">
        <v>803</v>
      </c>
      <c r="U847" s="64" t="s">
        <v>757</v>
      </c>
      <c r="V847" s="64" t="s">
        <v>758</v>
      </c>
      <c r="W847" s="64" t="s">
        <v>749</v>
      </c>
      <c r="X847" s="64" t="s">
        <v>132</v>
      </c>
    </row>
    <row r="848" spans="1:24">
      <c r="A848" s="64" t="s">
        <v>391</v>
      </c>
      <c r="B848" s="64" t="s">
        <v>392</v>
      </c>
      <c r="C848" s="64" t="s">
        <v>623</v>
      </c>
      <c r="D848" s="65">
        <v>634.36</v>
      </c>
      <c r="E848" s="64" t="s">
        <v>118</v>
      </c>
      <c r="F848" s="66">
        <v>202203</v>
      </c>
      <c r="G848" s="67">
        <v>44650</v>
      </c>
      <c r="H848" s="64" t="s">
        <v>119</v>
      </c>
      <c r="I848" s="66">
        <v>11002038</v>
      </c>
      <c r="J848" s="64" t="s">
        <v>0</v>
      </c>
      <c r="K848" s="64" t="s">
        <v>120</v>
      </c>
      <c r="L848" s="64" t="s">
        <v>121</v>
      </c>
      <c r="M848" s="64" t="s">
        <v>122</v>
      </c>
      <c r="N848" s="64" t="s">
        <v>418</v>
      </c>
      <c r="O848" s="64" t="s">
        <v>419</v>
      </c>
      <c r="P848" s="64" t="s">
        <v>120</v>
      </c>
      <c r="Q848" s="64" t="s">
        <v>797</v>
      </c>
      <c r="R848" s="64" t="s">
        <v>420</v>
      </c>
      <c r="S848" s="64" t="s">
        <v>798</v>
      </c>
      <c r="T848" s="64" t="s">
        <v>420</v>
      </c>
      <c r="U848" s="64" t="s">
        <v>783</v>
      </c>
      <c r="V848" s="64" t="s">
        <v>784</v>
      </c>
      <c r="W848" s="64" t="s">
        <v>749</v>
      </c>
      <c r="X848" s="64" t="s">
        <v>132</v>
      </c>
    </row>
    <row r="849" spans="1:24">
      <c r="A849" s="64" t="s">
        <v>391</v>
      </c>
      <c r="B849" s="64" t="s">
        <v>392</v>
      </c>
      <c r="C849" s="64" t="s">
        <v>624</v>
      </c>
      <c r="D849" s="65">
        <v>250</v>
      </c>
      <c r="E849" s="64" t="s">
        <v>118</v>
      </c>
      <c r="F849" s="66">
        <v>202203</v>
      </c>
      <c r="G849" s="67">
        <v>44650</v>
      </c>
      <c r="H849" s="64" t="s">
        <v>119</v>
      </c>
      <c r="I849" s="66">
        <v>11002045</v>
      </c>
      <c r="J849" s="64" t="s">
        <v>0</v>
      </c>
      <c r="K849" s="64" t="s">
        <v>120</v>
      </c>
      <c r="L849" s="64" t="s">
        <v>121</v>
      </c>
      <c r="M849" s="64" t="s">
        <v>122</v>
      </c>
      <c r="N849" s="64" t="s">
        <v>418</v>
      </c>
      <c r="O849" s="64" t="s">
        <v>419</v>
      </c>
      <c r="P849" s="64" t="s">
        <v>120</v>
      </c>
      <c r="Q849" s="64" t="s">
        <v>797</v>
      </c>
      <c r="R849" s="64" t="s">
        <v>420</v>
      </c>
      <c r="S849" s="64" t="s">
        <v>798</v>
      </c>
      <c r="T849" s="64" t="s">
        <v>420</v>
      </c>
      <c r="U849" s="64" t="s">
        <v>783</v>
      </c>
      <c r="V849" s="64" t="s">
        <v>784</v>
      </c>
      <c r="W849" s="64" t="s">
        <v>749</v>
      </c>
      <c r="X849" s="64" t="s">
        <v>132</v>
      </c>
    </row>
    <row r="850" spans="1:24">
      <c r="A850" s="64" t="s">
        <v>391</v>
      </c>
      <c r="B850" s="64" t="s">
        <v>392</v>
      </c>
      <c r="C850" s="64" t="s">
        <v>625</v>
      </c>
      <c r="D850" s="65">
        <v>-10903.26</v>
      </c>
      <c r="E850" s="64" t="s">
        <v>118</v>
      </c>
      <c r="F850" s="66">
        <v>202203</v>
      </c>
      <c r="G850" s="67">
        <v>44650</v>
      </c>
      <c r="H850" s="64" t="s">
        <v>119</v>
      </c>
      <c r="I850" s="66">
        <v>11002083</v>
      </c>
      <c r="J850" s="64" t="s">
        <v>0</v>
      </c>
      <c r="K850" s="64" t="s">
        <v>120</v>
      </c>
      <c r="L850" s="64" t="s">
        <v>121</v>
      </c>
      <c r="M850" s="64" t="s">
        <v>122</v>
      </c>
      <c r="N850" s="64" t="s">
        <v>444</v>
      </c>
      <c r="O850" s="64" t="s">
        <v>445</v>
      </c>
      <c r="P850" s="64" t="s">
        <v>120</v>
      </c>
      <c r="Q850" s="64" t="s">
        <v>931</v>
      </c>
      <c r="R850" s="64" t="s">
        <v>932</v>
      </c>
      <c r="S850" s="64" t="s">
        <v>933</v>
      </c>
      <c r="T850" s="64" t="s">
        <v>932</v>
      </c>
      <c r="U850" s="64" t="s">
        <v>929</v>
      </c>
      <c r="V850" s="64" t="s">
        <v>930</v>
      </c>
      <c r="W850" s="64" t="s">
        <v>749</v>
      </c>
      <c r="X850" s="64" t="s">
        <v>132</v>
      </c>
    </row>
    <row r="851" spans="1:24">
      <c r="A851" s="64" t="s">
        <v>391</v>
      </c>
      <c r="B851" s="64" t="s">
        <v>392</v>
      </c>
      <c r="C851" s="64" t="s">
        <v>626</v>
      </c>
      <c r="D851" s="65">
        <v>-10306.08</v>
      </c>
      <c r="E851" s="64" t="s">
        <v>118</v>
      </c>
      <c r="F851" s="66">
        <v>202203</v>
      </c>
      <c r="G851" s="67">
        <v>44650</v>
      </c>
      <c r="H851" s="64" t="s">
        <v>119</v>
      </c>
      <c r="I851" s="66">
        <v>11002083</v>
      </c>
      <c r="J851" s="64" t="s">
        <v>0</v>
      </c>
      <c r="K851" s="64" t="s">
        <v>120</v>
      </c>
      <c r="L851" s="64" t="s">
        <v>121</v>
      </c>
      <c r="M851" s="64" t="s">
        <v>122</v>
      </c>
      <c r="N851" s="64" t="s">
        <v>415</v>
      </c>
      <c r="O851" s="64" t="s">
        <v>416</v>
      </c>
      <c r="P851" s="64" t="s">
        <v>120</v>
      </c>
      <c r="Q851" s="64" t="s">
        <v>931</v>
      </c>
      <c r="R851" s="64" t="s">
        <v>932</v>
      </c>
      <c r="S851" s="64" t="s">
        <v>933</v>
      </c>
      <c r="T851" s="64" t="s">
        <v>932</v>
      </c>
      <c r="U851" s="64" t="s">
        <v>929</v>
      </c>
      <c r="V851" s="64" t="s">
        <v>930</v>
      </c>
      <c r="W851" s="64" t="s">
        <v>749</v>
      </c>
      <c r="X851" s="64" t="s">
        <v>132</v>
      </c>
    </row>
    <row r="852" spans="1:24">
      <c r="A852" s="64" t="s">
        <v>391</v>
      </c>
      <c r="B852" s="64" t="s">
        <v>392</v>
      </c>
      <c r="C852" s="64" t="s">
        <v>99</v>
      </c>
      <c r="D852" s="65">
        <v>-9371.91</v>
      </c>
      <c r="E852" s="64" t="s">
        <v>118</v>
      </c>
      <c r="F852" s="66">
        <v>202203</v>
      </c>
      <c r="G852" s="67">
        <v>44650</v>
      </c>
      <c r="H852" s="64" t="s">
        <v>119</v>
      </c>
      <c r="I852" s="66">
        <v>11002083</v>
      </c>
      <c r="J852" s="64" t="s">
        <v>0</v>
      </c>
      <c r="K852" s="64" t="s">
        <v>120</v>
      </c>
      <c r="L852" s="64" t="s">
        <v>121</v>
      </c>
      <c r="M852" s="64" t="s">
        <v>122</v>
      </c>
      <c r="N852" s="64" t="s">
        <v>156</v>
      </c>
      <c r="O852" s="64" t="s">
        <v>157</v>
      </c>
      <c r="P852" s="64" t="s">
        <v>120</v>
      </c>
      <c r="Q852" s="64" t="s">
        <v>759</v>
      </c>
      <c r="R852" s="64" t="s">
        <v>760</v>
      </c>
      <c r="S852" s="64" t="s">
        <v>761</v>
      </c>
      <c r="T852" s="64" t="s">
        <v>158</v>
      </c>
      <c r="U852" s="64" t="s">
        <v>762</v>
      </c>
      <c r="V852" s="64" t="s">
        <v>158</v>
      </c>
      <c r="W852" s="64" t="s">
        <v>749</v>
      </c>
      <c r="X852" s="64" t="s">
        <v>132</v>
      </c>
    </row>
    <row r="853" spans="1:24">
      <c r="A853" s="64" t="s">
        <v>391</v>
      </c>
      <c r="B853" s="64" t="s">
        <v>392</v>
      </c>
      <c r="C853" s="64" t="s">
        <v>627</v>
      </c>
      <c r="D853" s="65">
        <f>12056.25-109.24</f>
        <v>11947.01</v>
      </c>
      <c r="E853" s="64" t="s">
        <v>118</v>
      </c>
      <c r="F853" s="66">
        <v>202203</v>
      </c>
      <c r="G853" s="67">
        <v>44650</v>
      </c>
      <c r="H853" s="64" t="s">
        <v>119</v>
      </c>
      <c r="I853" s="66">
        <v>11002083</v>
      </c>
      <c r="J853" s="64" t="s">
        <v>0</v>
      </c>
      <c r="K853" s="64" t="s">
        <v>120</v>
      </c>
      <c r="L853" s="64" t="s">
        <v>121</v>
      </c>
      <c r="M853" s="64" t="s">
        <v>122</v>
      </c>
      <c r="N853" s="64" t="s">
        <v>415</v>
      </c>
      <c r="O853" s="64" t="s">
        <v>416</v>
      </c>
      <c r="P853" s="64" t="s">
        <v>120</v>
      </c>
      <c r="Q853" s="64" t="s">
        <v>931</v>
      </c>
      <c r="R853" s="64" t="s">
        <v>932</v>
      </c>
      <c r="S853" s="64" t="s">
        <v>933</v>
      </c>
      <c r="T853" s="64" t="s">
        <v>932</v>
      </c>
      <c r="U853" s="64" t="s">
        <v>929</v>
      </c>
      <c r="V853" s="64" t="s">
        <v>930</v>
      </c>
      <c r="W853" s="64" t="s">
        <v>749</v>
      </c>
      <c r="X853" s="64" t="s">
        <v>132</v>
      </c>
    </row>
    <row r="854" spans="1:24">
      <c r="A854" s="64" t="s">
        <v>391</v>
      </c>
      <c r="B854" s="64" t="s">
        <v>392</v>
      </c>
      <c r="C854" s="64" t="s">
        <v>628</v>
      </c>
      <c r="D854" s="65">
        <f>18525-288.31</f>
        <v>18236.689999999999</v>
      </c>
      <c r="E854" s="64" t="s">
        <v>118</v>
      </c>
      <c r="F854" s="66">
        <v>202203</v>
      </c>
      <c r="G854" s="67">
        <v>44650</v>
      </c>
      <c r="H854" s="64" t="s">
        <v>119</v>
      </c>
      <c r="I854" s="66">
        <v>11002083</v>
      </c>
      <c r="J854" s="64" t="s">
        <v>0</v>
      </c>
      <c r="K854" s="64" t="s">
        <v>120</v>
      </c>
      <c r="L854" s="64" t="s">
        <v>121</v>
      </c>
      <c r="M854" s="64" t="s">
        <v>122</v>
      </c>
      <c r="N854" s="64" t="s">
        <v>444</v>
      </c>
      <c r="O854" s="64" t="s">
        <v>445</v>
      </c>
      <c r="P854" s="64" t="s">
        <v>120</v>
      </c>
      <c r="Q854" s="64" t="s">
        <v>931</v>
      </c>
      <c r="R854" s="64" t="s">
        <v>932</v>
      </c>
      <c r="S854" s="64" t="s">
        <v>933</v>
      </c>
      <c r="T854" s="64" t="s">
        <v>932</v>
      </c>
      <c r="U854" s="64" t="s">
        <v>929</v>
      </c>
      <c r="V854" s="64" t="s">
        <v>930</v>
      </c>
      <c r="W854" s="64" t="s">
        <v>749</v>
      </c>
      <c r="X854" s="64" t="s">
        <v>132</v>
      </c>
    </row>
    <row r="855" spans="1:24">
      <c r="A855" s="64" t="s">
        <v>391</v>
      </c>
      <c r="B855" s="64" t="s">
        <v>392</v>
      </c>
      <c r="C855" s="64" t="s">
        <v>629</v>
      </c>
      <c r="D855" s="65">
        <v>531.6</v>
      </c>
      <c r="E855" s="64" t="s">
        <v>118</v>
      </c>
      <c r="F855" s="66">
        <v>202204</v>
      </c>
      <c r="G855" s="67">
        <v>44679</v>
      </c>
      <c r="H855" s="64" t="s">
        <v>119</v>
      </c>
      <c r="I855" s="66">
        <v>11002131</v>
      </c>
      <c r="J855" s="64" t="s">
        <v>0</v>
      </c>
      <c r="K855" s="64" t="s">
        <v>120</v>
      </c>
      <c r="L855" s="64" t="s">
        <v>121</v>
      </c>
      <c r="M855" s="64" t="s">
        <v>122</v>
      </c>
      <c r="N855" s="64" t="s">
        <v>76</v>
      </c>
      <c r="O855" s="64" t="s">
        <v>411</v>
      </c>
      <c r="P855" s="64" t="s">
        <v>120</v>
      </c>
      <c r="Q855" s="64" t="s">
        <v>937</v>
      </c>
      <c r="R855" s="64" t="s">
        <v>938</v>
      </c>
      <c r="S855" s="64" t="s">
        <v>939</v>
      </c>
      <c r="T855" s="64" t="s">
        <v>938</v>
      </c>
      <c r="U855" s="64" t="s">
        <v>929</v>
      </c>
      <c r="V855" s="64" t="s">
        <v>930</v>
      </c>
      <c r="W855" s="64" t="s">
        <v>749</v>
      </c>
      <c r="X855" s="64" t="s">
        <v>132</v>
      </c>
    </row>
    <row r="856" spans="1:24">
      <c r="A856" s="64" t="s">
        <v>391</v>
      </c>
      <c r="B856" s="64" t="s">
        <v>392</v>
      </c>
      <c r="C856" s="64" t="s">
        <v>630</v>
      </c>
      <c r="D856" s="65">
        <v>494.7</v>
      </c>
      <c r="E856" s="64" t="s">
        <v>118</v>
      </c>
      <c r="F856" s="66">
        <v>202204</v>
      </c>
      <c r="G856" s="67">
        <v>44679</v>
      </c>
      <c r="H856" s="64" t="s">
        <v>119</v>
      </c>
      <c r="I856" s="66">
        <v>11002132</v>
      </c>
      <c r="J856" s="64" t="s">
        <v>0</v>
      </c>
      <c r="K856" s="64" t="s">
        <v>120</v>
      </c>
      <c r="L856" s="64" t="s">
        <v>121</v>
      </c>
      <c r="M856" s="64" t="s">
        <v>122</v>
      </c>
      <c r="N856" s="64" t="s">
        <v>90</v>
      </c>
      <c r="O856" s="64" t="s">
        <v>409</v>
      </c>
      <c r="P856" s="64" t="s">
        <v>120</v>
      </c>
      <c r="Q856" s="64" t="s">
        <v>934</v>
      </c>
      <c r="R856" s="64" t="s">
        <v>935</v>
      </c>
      <c r="S856" s="64" t="s">
        <v>936</v>
      </c>
      <c r="T856" s="64" t="s">
        <v>935</v>
      </c>
      <c r="U856" s="64" t="s">
        <v>929</v>
      </c>
      <c r="V856" s="64" t="s">
        <v>930</v>
      </c>
      <c r="W856" s="64" t="s">
        <v>749</v>
      </c>
      <c r="X856" s="64" t="s">
        <v>132</v>
      </c>
    </row>
    <row r="857" spans="1:24">
      <c r="A857" s="64" t="s">
        <v>391</v>
      </c>
      <c r="B857" s="64" t="s">
        <v>392</v>
      </c>
      <c r="C857" s="64" t="s">
        <v>631</v>
      </c>
      <c r="D857" s="65">
        <v>415.72</v>
      </c>
      <c r="E857" s="64" t="s">
        <v>118</v>
      </c>
      <c r="F857" s="66">
        <v>202204</v>
      </c>
      <c r="G857" s="67">
        <v>44679</v>
      </c>
      <c r="H857" s="64" t="s">
        <v>119</v>
      </c>
      <c r="I857" s="66">
        <v>11002134</v>
      </c>
      <c r="J857" s="64" t="s">
        <v>0</v>
      </c>
      <c r="K857" s="64" t="s">
        <v>120</v>
      </c>
      <c r="L857" s="64" t="s">
        <v>121</v>
      </c>
      <c r="M857" s="64" t="s">
        <v>122</v>
      </c>
      <c r="N857" s="64" t="s">
        <v>78</v>
      </c>
      <c r="O857" s="64" t="s">
        <v>413</v>
      </c>
      <c r="P857" s="64" t="s">
        <v>120</v>
      </c>
      <c r="Q857" s="64" t="s">
        <v>934</v>
      </c>
      <c r="R857" s="64" t="s">
        <v>935</v>
      </c>
      <c r="S857" s="64" t="s">
        <v>936</v>
      </c>
      <c r="T857" s="64" t="s">
        <v>935</v>
      </c>
      <c r="U857" s="64" t="s">
        <v>929</v>
      </c>
      <c r="V857" s="64" t="s">
        <v>930</v>
      </c>
      <c r="W857" s="64" t="s">
        <v>749</v>
      </c>
      <c r="X857" s="64" t="s">
        <v>132</v>
      </c>
    </row>
    <row r="858" spans="1:24">
      <c r="A858" s="64" t="s">
        <v>391</v>
      </c>
      <c r="B858" s="64" t="s">
        <v>392</v>
      </c>
      <c r="C858" s="64" t="s">
        <v>558</v>
      </c>
      <c r="D858" s="65">
        <v>40.11</v>
      </c>
      <c r="E858" s="64" t="s">
        <v>118</v>
      </c>
      <c r="F858" s="66">
        <v>202204</v>
      </c>
      <c r="G858" s="67">
        <v>44679</v>
      </c>
      <c r="H858" s="64" t="s">
        <v>119</v>
      </c>
      <c r="I858" s="66">
        <v>11002144</v>
      </c>
      <c r="J858" s="64" t="s">
        <v>0</v>
      </c>
      <c r="K858" s="64" t="s">
        <v>120</v>
      </c>
      <c r="L858" s="64" t="s">
        <v>121</v>
      </c>
      <c r="M858" s="64" t="s">
        <v>122</v>
      </c>
      <c r="N858" s="64" t="s">
        <v>88</v>
      </c>
      <c r="O858" s="64" t="s">
        <v>401</v>
      </c>
      <c r="P858" s="64" t="s">
        <v>120</v>
      </c>
      <c r="Q858" s="64" t="s">
        <v>926</v>
      </c>
      <c r="R858" s="64" t="s">
        <v>927</v>
      </c>
      <c r="S858" s="64" t="s">
        <v>928</v>
      </c>
      <c r="T858" s="64" t="s">
        <v>927</v>
      </c>
      <c r="U858" s="64" t="s">
        <v>929</v>
      </c>
      <c r="V858" s="64" t="s">
        <v>930</v>
      </c>
      <c r="W858" s="64" t="s">
        <v>749</v>
      </c>
      <c r="X858" s="64" t="s">
        <v>132</v>
      </c>
    </row>
    <row r="859" spans="1:24">
      <c r="A859" s="64" t="s">
        <v>391</v>
      </c>
      <c r="B859" s="64" t="s">
        <v>392</v>
      </c>
      <c r="C859" s="64" t="s">
        <v>632</v>
      </c>
      <c r="D859" s="65">
        <v>60.66</v>
      </c>
      <c r="E859" s="64" t="s">
        <v>118</v>
      </c>
      <c r="F859" s="66">
        <v>202204</v>
      </c>
      <c r="G859" s="67">
        <v>44679</v>
      </c>
      <c r="H859" s="64" t="s">
        <v>119</v>
      </c>
      <c r="I859" s="66">
        <v>11002144</v>
      </c>
      <c r="J859" s="64" t="s">
        <v>0</v>
      </c>
      <c r="K859" s="64" t="s">
        <v>120</v>
      </c>
      <c r="L859" s="64" t="s">
        <v>121</v>
      </c>
      <c r="M859" s="64" t="s">
        <v>122</v>
      </c>
      <c r="N859" s="64" t="s">
        <v>84</v>
      </c>
      <c r="O859" s="64" t="s">
        <v>85</v>
      </c>
      <c r="P859" s="64" t="s">
        <v>120</v>
      </c>
      <c r="Q859" s="64" t="s">
        <v>926</v>
      </c>
      <c r="R859" s="64" t="s">
        <v>927</v>
      </c>
      <c r="S859" s="64" t="s">
        <v>928</v>
      </c>
      <c r="T859" s="64" t="s">
        <v>927</v>
      </c>
      <c r="U859" s="64" t="s">
        <v>929</v>
      </c>
      <c r="V859" s="64" t="s">
        <v>930</v>
      </c>
      <c r="W859" s="64" t="s">
        <v>749</v>
      </c>
      <c r="X859" s="64" t="s">
        <v>132</v>
      </c>
    </row>
    <row r="860" spans="1:24">
      <c r="A860" s="64" t="s">
        <v>391</v>
      </c>
      <c r="B860" s="64" t="s">
        <v>392</v>
      </c>
      <c r="C860" s="64" t="s">
        <v>559</v>
      </c>
      <c r="D860" s="65">
        <v>70.239999999999995</v>
      </c>
      <c r="E860" s="64" t="s">
        <v>118</v>
      </c>
      <c r="F860" s="66">
        <v>202204</v>
      </c>
      <c r="G860" s="67">
        <v>44679</v>
      </c>
      <c r="H860" s="64" t="s">
        <v>119</v>
      </c>
      <c r="I860" s="66">
        <v>11002144</v>
      </c>
      <c r="J860" s="64" t="s">
        <v>0</v>
      </c>
      <c r="K860" s="64" t="s">
        <v>120</v>
      </c>
      <c r="L860" s="64" t="s">
        <v>121</v>
      </c>
      <c r="M860" s="64" t="s">
        <v>122</v>
      </c>
      <c r="N860" s="64" t="s">
        <v>86</v>
      </c>
      <c r="O860" s="64" t="s">
        <v>87</v>
      </c>
      <c r="P860" s="64" t="s">
        <v>120</v>
      </c>
      <c r="Q860" s="64" t="s">
        <v>926</v>
      </c>
      <c r="R860" s="64" t="s">
        <v>927</v>
      </c>
      <c r="S860" s="64" t="s">
        <v>928</v>
      </c>
      <c r="T860" s="64" t="s">
        <v>927</v>
      </c>
      <c r="U860" s="64" t="s">
        <v>929</v>
      </c>
      <c r="V860" s="64" t="s">
        <v>930</v>
      </c>
      <c r="W860" s="64" t="s">
        <v>749</v>
      </c>
      <c r="X860" s="64" t="s">
        <v>132</v>
      </c>
    </row>
    <row r="861" spans="1:24">
      <c r="A861" s="64" t="s">
        <v>391</v>
      </c>
      <c r="B861" s="64" t="s">
        <v>392</v>
      </c>
      <c r="C861" s="64" t="s">
        <v>560</v>
      </c>
      <c r="D861" s="65">
        <v>79.25</v>
      </c>
      <c r="E861" s="64" t="s">
        <v>118</v>
      </c>
      <c r="F861" s="66">
        <v>202204</v>
      </c>
      <c r="G861" s="67">
        <v>44679</v>
      </c>
      <c r="H861" s="64" t="s">
        <v>119</v>
      </c>
      <c r="I861" s="66">
        <v>11002144</v>
      </c>
      <c r="J861" s="64" t="s">
        <v>0</v>
      </c>
      <c r="K861" s="64" t="s">
        <v>120</v>
      </c>
      <c r="L861" s="64" t="s">
        <v>121</v>
      </c>
      <c r="M861" s="64" t="s">
        <v>122</v>
      </c>
      <c r="N861" s="64" t="s">
        <v>82</v>
      </c>
      <c r="O861" s="64" t="s">
        <v>83</v>
      </c>
      <c r="P861" s="64" t="s">
        <v>120</v>
      </c>
      <c r="Q861" s="64" t="s">
        <v>926</v>
      </c>
      <c r="R861" s="64" t="s">
        <v>927</v>
      </c>
      <c r="S861" s="64" t="s">
        <v>928</v>
      </c>
      <c r="T861" s="64" t="s">
        <v>927</v>
      </c>
      <c r="U861" s="64" t="s">
        <v>929</v>
      </c>
      <c r="V861" s="64" t="s">
        <v>930</v>
      </c>
      <c r="W861" s="64" t="s">
        <v>749</v>
      </c>
      <c r="X861" s="64" t="s">
        <v>132</v>
      </c>
    </row>
    <row r="862" spans="1:24">
      <c r="A862" s="64" t="s">
        <v>391</v>
      </c>
      <c r="B862" s="64" t="s">
        <v>392</v>
      </c>
      <c r="C862" s="64" t="s">
        <v>561</v>
      </c>
      <c r="D862" s="65">
        <v>101.06</v>
      </c>
      <c r="E862" s="64" t="s">
        <v>118</v>
      </c>
      <c r="F862" s="66">
        <v>202204</v>
      </c>
      <c r="G862" s="67">
        <v>44679</v>
      </c>
      <c r="H862" s="64" t="s">
        <v>119</v>
      </c>
      <c r="I862" s="66">
        <v>11002144</v>
      </c>
      <c r="J862" s="64" t="s">
        <v>0</v>
      </c>
      <c r="K862" s="64" t="s">
        <v>120</v>
      </c>
      <c r="L862" s="64" t="s">
        <v>121</v>
      </c>
      <c r="M862" s="64" t="s">
        <v>122</v>
      </c>
      <c r="N862" s="64" t="s">
        <v>80</v>
      </c>
      <c r="O862" s="64" t="s">
        <v>81</v>
      </c>
      <c r="P862" s="64" t="s">
        <v>120</v>
      </c>
      <c r="Q862" s="64" t="s">
        <v>926</v>
      </c>
      <c r="R862" s="64" t="s">
        <v>927</v>
      </c>
      <c r="S862" s="64" t="s">
        <v>928</v>
      </c>
      <c r="T862" s="64" t="s">
        <v>927</v>
      </c>
      <c r="U862" s="64" t="s">
        <v>929</v>
      </c>
      <c r="V862" s="64" t="s">
        <v>930</v>
      </c>
      <c r="W862" s="64" t="s">
        <v>749</v>
      </c>
      <c r="X862" s="64" t="s">
        <v>132</v>
      </c>
    </row>
    <row r="863" spans="1:24">
      <c r="A863" s="64" t="s">
        <v>391</v>
      </c>
      <c r="B863" s="64" t="s">
        <v>392</v>
      </c>
      <c r="C863" s="64" t="s">
        <v>562</v>
      </c>
      <c r="D863" s="65">
        <v>590.37</v>
      </c>
      <c r="E863" s="64" t="s">
        <v>118</v>
      </c>
      <c r="F863" s="66">
        <v>202204</v>
      </c>
      <c r="G863" s="67">
        <v>44679</v>
      </c>
      <c r="H863" s="64" t="s">
        <v>119</v>
      </c>
      <c r="I863" s="66">
        <v>11002144</v>
      </c>
      <c r="J863" s="64" t="s">
        <v>0</v>
      </c>
      <c r="K863" s="64" t="s">
        <v>120</v>
      </c>
      <c r="L863" s="64" t="s">
        <v>121</v>
      </c>
      <c r="M863" s="64" t="s">
        <v>122</v>
      </c>
      <c r="N863" s="64" t="s">
        <v>403</v>
      </c>
      <c r="O863" s="64" t="s">
        <v>96</v>
      </c>
      <c r="P863" s="64" t="s">
        <v>120</v>
      </c>
      <c r="Q863" s="64" t="s">
        <v>931</v>
      </c>
      <c r="R863" s="64" t="s">
        <v>932</v>
      </c>
      <c r="S863" s="64" t="s">
        <v>933</v>
      </c>
      <c r="T863" s="64" t="s">
        <v>932</v>
      </c>
      <c r="U863" s="64" t="s">
        <v>929</v>
      </c>
      <c r="V863" s="64" t="s">
        <v>930</v>
      </c>
      <c r="W863" s="64" t="s">
        <v>749</v>
      </c>
      <c r="X863" s="64" t="s">
        <v>132</v>
      </c>
    </row>
    <row r="864" spans="1:24">
      <c r="A864" s="64" t="s">
        <v>391</v>
      </c>
      <c r="B864" s="64" t="s">
        <v>392</v>
      </c>
      <c r="C864" s="64" t="s">
        <v>563</v>
      </c>
      <c r="D864" s="65">
        <v>819.01</v>
      </c>
      <c r="E864" s="64" t="s">
        <v>118</v>
      </c>
      <c r="F864" s="66">
        <v>202204</v>
      </c>
      <c r="G864" s="67">
        <v>44679</v>
      </c>
      <c r="H864" s="64" t="s">
        <v>119</v>
      </c>
      <c r="I864" s="66">
        <v>11002144</v>
      </c>
      <c r="J864" s="64" t="s">
        <v>0</v>
      </c>
      <c r="K864" s="64" t="s">
        <v>120</v>
      </c>
      <c r="L864" s="64" t="s">
        <v>121</v>
      </c>
      <c r="M864" s="64" t="s">
        <v>122</v>
      </c>
      <c r="N864" s="64" t="s">
        <v>415</v>
      </c>
      <c r="O864" s="64" t="s">
        <v>416</v>
      </c>
      <c r="P864" s="64" t="s">
        <v>120</v>
      </c>
      <c r="Q864" s="64" t="s">
        <v>931</v>
      </c>
      <c r="R864" s="64" t="s">
        <v>932</v>
      </c>
      <c r="S864" s="64" t="s">
        <v>933</v>
      </c>
      <c r="T864" s="64" t="s">
        <v>932</v>
      </c>
      <c r="U864" s="64" t="s">
        <v>929</v>
      </c>
      <c r="V864" s="64" t="s">
        <v>930</v>
      </c>
      <c r="W864" s="64" t="s">
        <v>749</v>
      </c>
      <c r="X864" s="64" t="s">
        <v>132</v>
      </c>
    </row>
    <row r="865" spans="1:24">
      <c r="A865" s="64" t="s">
        <v>391</v>
      </c>
      <c r="B865" s="64" t="s">
        <v>392</v>
      </c>
      <c r="C865" s="64" t="s">
        <v>564</v>
      </c>
      <c r="D865" s="65">
        <v>1417.17</v>
      </c>
      <c r="E865" s="64" t="s">
        <v>118</v>
      </c>
      <c r="F865" s="66">
        <v>202204</v>
      </c>
      <c r="G865" s="67">
        <v>44679</v>
      </c>
      <c r="H865" s="64" t="s">
        <v>119</v>
      </c>
      <c r="I865" s="66">
        <v>11002144</v>
      </c>
      <c r="J865" s="64" t="s">
        <v>0</v>
      </c>
      <c r="K865" s="64" t="s">
        <v>120</v>
      </c>
      <c r="L865" s="64" t="s">
        <v>121</v>
      </c>
      <c r="M865" s="64" t="s">
        <v>122</v>
      </c>
      <c r="N865" s="64" t="s">
        <v>92</v>
      </c>
      <c r="O865" s="64" t="s">
        <v>93</v>
      </c>
      <c r="P865" s="64" t="s">
        <v>120</v>
      </c>
      <c r="Q865" s="64" t="s">
        <v>931</v>
      </c>
      <c r="R865" s="64" t="s">
        <v>932</v>
      </c>
      <c r="S865" s="64" t="s">
        <v>933</v>
      </c>
      <c r="T865" s="64" t="s">
        <v>932</v>
      </c>
      <c r="U865" s="64" t="s">
        <v>929</v>
      </c>
      <c r="V865" s="64" t="s">
        <v>930</v>
      </c>
      <c r="W865" s="64" t="s">
        <v>749</v>
      </c>
      <c r="X865" s="64" t="s">
        <v>132</v>
      </c>
    </row>
    <row r="866" spans="1:24">
      <c r="A866" s="64" t="s">
        <v>391</v>
      </c>
      <c r="B866" s="64" t="s">
        <v>392</v>
      </c>
      <c r="C866" s="64" t="s">
        <v>565</v>
      </c>
      <c r="D866" s="65">
        <v>2161.37</v>
      </c>
      <c r="E866" s="64" t="s">
        <v>118</v>
      </c>
      <c r="F866" s="66">
        <v>202204</v>
      </c>
      <c r="G866" s="67">
        <v>44679</v>
      </c>
      <c r="H866" s="64" t="s">
        <v>119</v>
      </c>
      <c r="I866" s="66">
        <v>11002144</v>
      </c>
      <c r="J866" s="64" t="s">
        <v>0</v>
      </c>
      <c r="K866" s="64" t="s">
        <v>120</v>
      </c>
      <c r="L866" s="64" t="s">
        <v>121</v>
      </c>
      <c r="M866" s="64" t="s">
        <v>122</v>
      </c>
      <c r="N866" s="64" t="s">
        <v>444</v>
      </c>
      <c r="O866" s="64" t="s">
        <v>445</v>
      </c>
      <c r="P866" s="64" t="s">
        <v>120</v>
      </c>
      <c r="Q866" s="64" t="s">
        <v>931</v>
      </c>
      <c r="R866" s="64" t="s">
        <v>932</v>
      </c>
      <c r="S866" s="64" t="s">
        <v>933</v>
      </c>
      <c r="T866" s="64" t="s">
        <v>932</v>
      </c>
      <c r="U866" s="64" t="s">
        <v>929</v>
      </c>
      <c r="V866" s="64" t="s">
        <v>930</v>
      </c>
      <c r="W866" s="64" t="s">
        <v>749</v>
      </c>
      <c r="X866" s="64" t="s">
        <v>132</v>
      </c>
    </row>
    <row r="867" spans="1:24">
      <c r="A867" s="64" t="s">
        <v>391</v>
      </c>
      <c r="B867" s="64" t="s">
        <v>392</v>
      </c>
      <c r="C867" s="64" t="s">
        <v>633</v>
      </c>
      <c r="D867" s="65">
        <v>180</v>
      </c>
      <c r="E867" s="64" t="s">
        <v>118</v>
      </c>
      <c r="F867" s="66">
        <v>202204</v>
      </c>
      <c r="G867" s="67">
        <v>44679</v>
      </c>
      <c r="H867" s="64" t="s">
        <v>119</v>
      </c>
      <c r="I867" s="66">
        <v>11002157</v>
      </c>
      <c r="J867" s="64" t="s">
        <v>0</v>
      </c>
      <c r="K867" s="64" t="s">
        <v>120</v>
      </c>
      <c r="L867" s="64" t="s">
        <v>121</v>
      </c>
      <c r="M867" s="64" t="s">
        <v>122</v>
      </c>
      <c r="N867" s="64" t="s">
        <v>418</v>
      </c>
      <c r="O867" s="64" t="s">
        <v>419</v>
      </c>
      <c r="P867" s="64" t="s">
        <v>120</v>
      </c>
      <c r="Q867" s="64" t="s">
        <v>797</v>
      </c>
      <c r="R867" s="64" t="s">
        <v>420</v>
      </c>
      <c r="S867" s="64" t="s">
        <v>798</v>
      </c>
      <c r="T867" s="64" t="s">
        <v>420</v>
      </c>
      <c r="U867" s="64" t="s">
        <v>783</v>
      </c>
      <c r="V867" s="64" t="s">
        <v>784</v>
      </c>
      <c r="W867" s="64" t="s">
        <v>749</v>
      </c>
      <c r="X867" s="64" t="s">
        <v>132</v>
      </c>
    </row>
    <row r="868" spans="1:24">
      <c r="A868" s="64" t="s">
        <v>391</v>
      </c>
      <c r="B868" s="64" t="s">
        <v>392</v>
      </c>
      <c r="C868" s="64" t="s">
        <v>634</v>
      </c>
      <c r="D868" s="65">
        <v>290</v>
      </c>
      <c r="E868" s="64" t="s">
        <v>118</v>
      </c>
      <c r="F868" s="66">
        <v>202204</v>
      </c>
      <c r="G868" s="67">
        <v>44679</v>
      </c>
      <c r="H868" s="64" t="s">
        <v>119</v>
      </c>
      <c r="I868" s="66">
        <v>11002157</v>
      </c>
      <c r="J868" s="64" t="s">
        <v>0</v>
      </c>
      <c r="K868" s="64" t="s">
        <v>120</v>
      </c>
      <c r="L868" s="64" t="s">
        <v>121</v>
      </c>
      <c r="M868" s="64" t="s">
        <v>122</v>
      </c>
      <c r="N868" s="64" t="s">
        <v>418</v>
      </c>
      <c r="O868" s="64" t="s">
        <v>419</v>
      </c>
      <c r="P868" s="64" t="s">
        <v>120</v>
      </c>
      <c r="Q868" s="64" t="s">
        <v>797</v>
      </c>
      <c r="R868" s="64" t="s">
        <v>420</v>
      </c>
      <c r="S868" s="64" t="s">
        <v>798</v>
      </c>
      <c r="T868" s="64" t="s">
        <v>420</v>
      </c>
      <c r="U868" s="64" t="s">
        <v>783</v>
      </c>
      <c r="V868" s="64" t="s">
        <v>784</v>
      </c>
      <c r="W868" s="64" t="s">
        <v>749</v>
      </c>
      <c r="X868" s="64" t="s">
        <v>132</v>
      </c>
    </row>
    <row r="869" spans="1:24">
      <c r="A869" s="64" t="s">
        <v>391</v>
      </c>
      <c r="B869" s="64" t="s">
        <v>392</v>
      </c>
      <c r="C869" s="64" t="s">
        <v>635</v>
      </c>
      <c r="D869" s="65">
        <v>1688.94</v>
      </c>
      <c r="E869" s="64" t="s">
        <v>118</v>
      </c>
      <c r="F869" s="66">
        <v>202204</v>
      </c>
      <c r="G869" s="67">
        <v>44680</v>
      </c>
      <c r="H869" s="64" t="s">
        <v>119</v>
      </c>
      <c r="I869" s="66">
        <v>11002103</v>
      </c>
      <c r="J869" s="64" t="s">
        <v>0</v>
      </c>
      <c r="K869" s="64" t="s">
        <v>120</v>
      </c>
      <c r="L869" s="64" t="s">
        <v>121</v>
      </c>
      <c r="M869" s="64" t="s">
        <v>122</v>
      </c>
      <c r="N869" s="64" t="s">
        <v>418</v>
      </c>
      <c r="O869" s="64" t="s">
        <v>419</v>
      </c>
      <c r="P869" s="64" t="s">
        <v>120</v>
      </c>
      <c r="Q869" s="64" t="s">
        <v>797</v>
      </c>
      <c r="R869" s="64" t="s">
        <v>420</v>
      </c>
      <c r="S869" s="64" t="s">
        <v>798</v>
      </c>
      <c r="T869" s="64" t="s">
        <v>420</v>
      </c>
      <c r="U869" s="64" t="s">
        <v>783</v>
      </c>
      <c r="V869" s="64" t="s">
        <v>784</v>
      </c>
      <c r="W869" s="64" t="s">
        <v>749</v>
      </c>
      <c r="X869" s="64" t="s">
        <v>132</v>
      </c>
    </row>
    <row r="870" spans="1:24">
      <c r="A870" s="64" t="s">
        <v>391</v>
      </c>
      <c r="B870" s="64" t="s">
        <v>392</v>
      </c>
      <c r="C870" s="64" t="s">
        <v>636</v>
      </c>
      <c r="D870" s="65">
        <v>304.06</v>
      </c>
      <c r="E870" s="64" t="s">
        <v>118</v>
      </c>
      <c r="F870" s="66">
        <v>202204</v>
      </c>
      <c r="G870" s="67">
        <v>44680</v>
      </c>
      <c r="H870" s="64" t="s">
        <v>125</v>
      </c>
      <c r="I870" s="66">
        <v>50000420</v>
      </c>
      <c r="J870" s="64" t="s">
        <v>0</v>
      </c>
      <c r="K870" s="64" t="s">
        <v>120</v>
      </c>
      <c r="L870" s="64" t="s">
        <v>121</v>
      </c>
      <c r="M870" s="64" t="s">
        <v>122</v>
      </c>
      <c r="N870" s="64" t="s">
        <v>142</v>
      </c>
      <c r="O870" s="64" t="s">
        <v>143</v>
      </c>
      <c r="P870" s="64" t="s">
        <v>120</v>
      </c>
      <c r="Q870" s="64" t="s">
        <v>750</v>
      </c>
      <c r="R870" s="64" t="s">
        <v>144</v>
      </c>
      <c r="S870" s="64" t="s">
        <v>751</v>
      </c>
      <c r="T870" s="64" t="s">
        <v>144</v>
      </c>
      <c r="U870" s="64" t="s">
        <v>752</v>
      </c>
      <c r="V870" s="64" t="s">
        <v>753</v>
      </c>
      <c r="W870" s="64" t="s">
        <v>749</v>
      </c>
      <c r="X870" s="64" t="s">
        <v>132</v>
      </c>
    </row>
    <row r="871" spans="1:24">
      <c r="A871" s="64" t="s">
        <v>391</v>
      </c>
      <c r="B871" s="64" t="s">
        <v>392</v>
      </c>
      <c r="C871" s="64" t="s">
        <v>637</v>
      </c>
      <c r="D871" s="65">
        <v>784.84</v>
      </c>
      <c r="E871" s="64" t="s">
        <v>118</v>
      </c>
      <c r="F871" s="66">
        <v>202204</v>
      </c>
      <c r="G871" s="67">
        <v>44680</v>
      </c>
      <c r="H871" s="64" t="s">
        <v>125</v>
      </c>
      <c r="I871" s="66">
        <v>50000420</v>
      </c>
      <c r="J871" s="64" t="s">
        <v>0</v>
      </c>
      <c r="K871" s="64" t="s">
        <v>120</v>
      </c>
      <c r="L871" s="64" t="s">
        <v>121</v>
      </c>
      <c r="M871" s="64" t="s">
        <v>122</v>
      </c>
      <c r="N871" s="64" t="s">
        <v>245</v>
      </c>
      <c r="O871" s="64" t="s">
        <v>246</v>
      </c>
      <c r="P871" s="64" t="s">
        <v>120</v>
      </c>
      <c r="Q871" s="64" t="s">
        <v>778</v>
      </c>
      <c r="R871" s="64" t="s">
        <v>247</v>
      </c>
      <c r="S871" s="64" t="s">
        <v>779</v>
      </c>
      <c r="T871" s="64" t="s">
        <v>247</v>
      </c>
      <c r="U871" s="64" t="s">
        <v>752</v>
      </c>
      <c r="V871" s="64" t="s">
        <v>753</v>
      </c>
      <c r="W871" s="64" t="s">
        <v>749</v>
      </c>
      <c r="X871" s="64" t="s">
        <v>132</v>
      </c>
    </row>
    <row r="872" spans="1:24">
      <c r="A872" s="64" t="s">
        <v>391</v>
      </c>
      <c r="B872" s="64" t="s">
        <v>392</v>
      </c>
      <c r="C872" s="64" t="s">
        <v>638</v>
      </c>
      <c r="D872" s="65">
        <v>483.64</v>
      </c>
      <c r="E872" s="64" t="s">
        <v>118</v>
      </c>
      <c r="F872" s="66">
        <v>202205</v>
      </c>
      <c r="G872" s="67">
        <v>44708</v>
      </c>
      <c r="H872" s="64" t="s">
        <v>119</v>
      </c>
      <c r="I872" s="66">
        <v>11002233</v>
      </c>
      <c r="J872" s="64" t="s">
        <v>0</v>
      </c>
      <c r="K872" s="64" t="s">
        <v>120</v>
      </c>
      <c r="L872" s="64" t="s">
        <v>121</v>
      </c>
      <c r="M872" s="64" t="s">
        <v>122</v>
      </c>
      <c r="N872" s="64" t="s">
        <v>76</v>
      </c>
      <c r="O872" s="64" t="s">
        <v>411</v>
      </c>
      <c r="P872" s="64" t="s">
        <v>120</v>
      </c>
      <c r="Q872" s="64" t="s">
        <v>937</v>
      </c>
      <c r="R872" s="64" t="s">
        <v>938</v>
      </c>
      <c r="S872" s="64" t="s">
        <v>939</v>
      </c>
      <c r="T872" s="64" t="s">
        <v>938</v>
      </c>
      <c r="U872" s="64" t="s">
        <v>929</v>
      </c>
      <c r="V872" s="64" t="s">
        <v>930</v>
      </c>
      <c r="W872" s="64" t="s">
        <v>749</v>
      </c>
      <c r="X872" s="64" t="s">
        <v>132</v>
      </c>
    </row>
    <row r="873" spans="1:24">
      <c r="A873" s="64" t="s">
        <v>391</v>
      </c>
      <c r="B873" s="64" t="s">
        <v>392</v>
      </c>
      <c r="C873" s="64" t="s">
        <v>639</v>
      </c>
      <c r="D873" s="65">
        <v>449.48</v>
      </c>
      <c r="E873" s="64" t="s">
        <v>118</v>
      </c>
      <c r="F873" s="66">
        <v>202205</v>
      </c>
      <c r="G873" s="67">
        <v>44708</v>
      </c>
      <c r="H873" s="64" t="s">
        <v>119</v>
      </c>
      <c r="I873" s="66">
        <v>11002234</v>
      </c>
      <c r="J873" s="64" t="s">
        <v>0</v>
      </c>
      <c r="K873" s="64" t="s">
        <v>120</v>
      </c>
      <c r="L873" s="64" t="s">
        <v>121</v>
      </c>
      <c r="M873" s="64" t="s">
        <v>122</v>
      </c>
      <c r="N873" s="64" t="s">
        <v>90</v>
      </c>
      <c r="O873" s="64" t="s">
        <v>409</v>
      </c>
      <c r="P873" s="64" t="s">
        <v>120</v>
      </c>
      <c r="Q873" s="64" t="s">
        <v>934</v>
      </c>
      <c r="R873" s="64" t="s">
        <v>935</v>
      </c>
      <c r="S873" s="64" t="s">
        <v>936</v>
      </c>
      <c r="T873" s="64" t="s">
        <v>935</v>
      </c>
      <c r="U873" s="64" t="s">
        <v>929</v>
      </c>
      <c r="V873" s="64" t="s">
        <v>930</v>
      </c>
      <c r="W873" s="64" t="s">
        <v>749</v>
      </c>
      <c r="X873" s="64" t="s">
        <v>132</v>
      </c>
    </row>
    <row r="874" spans="1:24">
      <c r="A874" s="64" t="s">
        <v>391</v>
      </c>
      <c r="B874" s="64" t="s">
        <v>392</v>
      </c>
      <c r="C874" s="64" t="s">
        <v>640</v>
      </c>
      <c r="D874" s="65">
        <v>396.44</v>
      </c>
      <c r="E874" s="64" t="s">
        <v>118</v>
      </c>
      <c r="F874" s="66">
        <v>202205</v>
      </c>
      <c r="G874" s="67">
        <v>44708</v>
      </c>
      <c r="H874" s="64" t="s">
        <v>119</v>
      </c>
      <c r="I874" s="66">
        <v>11002236</v>
      </c>
      <c r="J874" s="64" t="s">
        <v>0</v>
      </c>
      <c r="K874" s="64" t="s">
        <v>120</v>
      </c>
      <c r="L874" s="64" t="s">
        <v>121</v>
      </c>
      <c r="M874" s="64" t="s">
        <v>122</v>
      </c>
      <c r="N874" s="64" t="s">
        <v>78</v>
      </c>
      <c r="O874" s="64" t="s">
        <v>413</v>
      </c>
      <c r="P874" s="64" t="s">
        <v>120</v>
      </c>
      <c r="Q874" s="64" t="s">
        <v>934</v>
      </c>
      <c r="R874" s="64" t="s">
        <v>935</v>
      </c>
      <c r="S874" s="64" t="s">
        <v>936</v>
      </c>
      <c r="T874" s="64" t="s">
        <v>935</v>
      </c>
      <c r="U874" s="64" t="s">
        <v>929</v>
      </c>
      <c r="V874" s="64" t="s">
        <v>930</v>
      </c>
      <c r="W874" s="64" t="s">
        <v>749</v>
      </c>
      <c r="X874" s="64" t="s">
        <v>132</v>
      </c>
    </row>
    <row r="875" spans="1:24">
      <c r="A875" s="64" t="s">
        <v>391</v>
      </c>
      <c r="B875" s="64" t="s">
        <v>392</v>
      </c>
      <c r="C875" s="64" t="s">
        <v>641</v>
      </c>
      <c r="D875" s="65">
        <v>-483.64</v>
      </c>
      <c r="E875" s="64" t="s">
        <v>118</v>
      </c>
      <c r="F875" s="66">
        <v>202205</v>
      </c>
      <c r="G875" s="67">
        <v>44708</v>
      </c>
      <c r="H875" s="64" t="s">
        <v>119</v>
      </c>
      <c r="I875" s="66">
        <v>11002242</v>
      </c>
      <c r="J875" s="64" t="s">
        <v>0</v>
      </c>
      <c r="K875" s="64" t="s">
        <v>120</v>
      </c>
      <c r="L875" s="64" t="s">
        <v>121</v>
      </c>
      <c r="M875" s="64" t="s">
        <v>122</v>
      </c>
      <c r="N875" s="64" t="s">
        <v>76</v>
      </c>
      <c r="O875" s="64" t="s">
        <v>411</v>
      </c>
      <c r="P875" s="64" t="s">
        <v>120</v>
      </c>
      <c r="Q875" s="64" t="s">
        <v>937</v>
      </c>
      <c r="R875" s="64" t="s">
        <v>938</v>
      </c>
      <c r="S875" s="64" t="s">
        <v>939</v>
      </c>
      <c r="T875" s="64" t="s">
        <v>938</v>
      </c>
      <c r="U875" s="64" t="s">
        <v>929</v>
      </c>
      <c r="V875" s="64" t="s">
        <v>930</v>
      </c>
      <c r="W875" s="64" t="s">
        <v>749</v>
      </c>
      <c r="X875" s="64" t="s">
        <v>132</v>
      </c>
    </row>
    <row r="876" spans="1:24">
      <c r="A876" s="64" t="s">
        <v>391</v>
      </c>
      <c r="B876" s="64" t="s">
        <v>392</v>
      </c>
      <c r="C876" s="64" t="s">
        <v>642</v>
      </c>
      <c r="D876" s="65">
        <v>-449.48</v>
      </c>
      <c r="E876" s="64" t="s">
        <v>118</v>
      </c>
      <c r="F876" s="66">
        <v>202205</v>
      </c>
      <c r="G876" s="67">
        <v>44708</v>
      </c>
      <c r="H876" s="64" t="s">
        <v>119</v>
      </c>
      <c r="I876" s="66">
        <v>11002243</v>
      </c>
      <c r="J876" s="64" t="s">
        <v>0</v>
      </c>
      <c r="K876" s="64" t="s">
        <v>120</v>
      </c>
      <c r="L876" s="64" t="s">
        <v>121</v>
      </c>
      <c r="M876" s="64" t="s">
        <v>122</v>
      </c>
      <c r="N876" s="64" t="s">
        <v>90</v>
      </c>
      <c r="O876" s="64" t="s">
        <v>409</v>
      </c>
      <c r="P876" s="64" t="s">
        <v>120</v>
      </c>
      <c r="Q876" s="64" t="s">
        <v>934</v>
      </c>
      <c r="R876" s="64" t="s">
        <v>935</v>
      </c>
      <c r="S876" s="64" t="s">
        <v>936</v>
      </c>
      <c r="T876" s="64" t="s">
        <v>935</v>
      </c>
      <c r="U876" s="64" t="s">
        <v>929</v>
      </c>
      <c r="V876" s="64" t="s">
        <v>930</v>
      </c>
      <c r="W876" s="64" t="s">
        <v>749</v>
      </c>
      <c r="X876" s="64" t="s">
        <v>132</v>
      </c>
    </row>
    <row r="877" spans="1:24">
      <c r="A877" s="64" t="s">
        <v>391</v>
      </c>
      <c r="B877" s="64" t="s">
        <v>392</v>
      </c>
      <c r="C877" s="64" t="s">
        <v>643</v>
      </c>
      <c r="D877" s="65">
        <v>-396.44</v>
      </c>
      <c r="E877" s="64" t="s">
        <v>118</v>
      </c>
      <c r="F877" s="66">
        <v>202205</v>
      </c>
      <c r="G877" s="67">
        <v>44708</v>
      </c>
      <c r="H877" s="64" t="s">
        <v>119</v>
      </c>
      <c r="I877" s="66">
        <v>11002245</v>
      </c>
      <c r="J877" s="64" t="s">
        <v>0</v>
      </c>
      <c r="K877" s="64" t="s">
        <v>120</v>
      </c>
      <c r="L877" s="64" t="s">
        <v>121</v>
      </c>
      <c r="M877" s="64" t="s">
        <v>122</v>
      </c>
      <c r="N877" s="64" t="s">
        <v>78</v>
      </c>
      <c r="O877" s="64" t="s">
        <v>413</v>
      </c>
      <c r="P877" s="64" t="s">
        <v>120</v>
      </c>
      <c r="Q877" s="64" t="s">
        <v>934</v>
      </c>
      <c r="R877" s="64" t="s">
        <v>935</v>
      </c>
      <c r="S877" s="64" t="s">
        <v>936</v>
      </c>
      <c r="T877" s="64" t="s">
        <v>935</v>
      </c>
      <c r="U877" s="64" t="s">
        <v>929</v>
      </c>
      <c r="V877" s="64" t="s">
        <v>930</v>
      </c>
      <c r="W877" s="64" t="s">
        <v>749</v>
      </c>
      <c r="X877" s="64" t="s">
        <v>132</v>
      </c>
    </row>
    <row r="878" spans="1:24">
      <c r="A878" s="64" t="s">
        <v>391</v>
      </c>
      <c r="B878" s="64" t="s">
        <v>392</v>
      </c>
      <c r="C878" s="64" t="s">
        <v>638</v>
      </c>
      <c r="D878" s="65">
        <v>534.54</v>
      </c>
      <c r="E878" s="64" t="s">
        <v>118</v>
      </c>
      <c r="F878" s="66">
        <v>202205</v>
      </c>
      <c r="G878" s="67">
        <v>44708</v>
      </c>
      <c r="H878" s="64" t="s">
        <v>119</v>
      </c>
      <c r="I878" s="66">
        <v>11002247</v>
      </c>
      <c r="J878" s="64" t="s">
        <v>0</v>
      </c>
      <c r="K878" s="64" t="s">
        <v>120</v>
      </c>
      <c r="L878" s="64" t="s">
        <v>121</v>
      </c>
      <c r="M878" s="64" t="s">
        <v>122</v>
      </c>
      <c r="N878" s="64" t="s">
        <v>76</v>
      </c>
      <c r="O878" s="64" t="s">
        <v>411</v>
      </c>
      <c r="P878" s="64" t="s">
        <v>120</v>
      </c>
      <c r="Q878" s="64" t="s">
        <v>937</v>
      </c>
      <c r="R878" s="64" t="s">
        <v>938</v>
      </c>
      <c r="S878" s="64" t="s">
        <v>939</v>
      </c>
      <c r="T878" s="64" t="s">
        <v>938</v>
      </c>
      <c r="U878" s="64" t="s">
        <v>929</v>
      </c>
      <c r="V878" s="64" t="s">
        <v>930</v>
      </c>
      <c r="W878" s="64" t="s">
        <v>749</v>
      </c>
      <c r="X878" s="64" t="s">
        <v>132</v>
      </c>
    </row>
    <row r="879" spans="1:24">
      <c r="A879" s="64" t="s">
        <v>391</v>
      </c>
      <c r="B879" s="64" t="s">
        <v>392</v>
      </c>
      <c r="C879" s="64" t="s">
        <v>639</v>
      </c>
      <c r="D879" s="65">
        <v>480.09</v>
      </c>
      <c r="E879" s="64" t="s">
        <v>118</v>
      </c>
      <c r="F879" s="66">
        <v>202205</v>
      </c>
      <c r="G879" s="67">
        <v>44708</v>
      </c>
      <c r="H879" s="64" t="s">
        <v>119</v>
      </c>
      <c r="I879" s="66">
        <v>11002248</v>
      </c>
      <c r="J879" s="64" t="s">
        <v>0</v>
      </c>
      <c r="K879" s="64" t="s">
        <v>120</v>
      </c>
      <c r="L879" s="64" t="s">
        <v>121</v>
      </c>
      <c r="M879" s="64" t="s">
        <v>122</v>
      </c>
      <c r="N879" s="64" t="s">
        <v>90</v>
      </c>
      <c r="O879" s="64" t="s">
        <v>409</v>
      </c>
      <c r="P879" s="64" t="s">
        <v>120</v>
      </c>
      <c r="Q879" s="64" t="s">
        <v>934</v>
      </c>
      <c r="R879" s="64" t="s">
        <v>935</v>
      </c>
      <c r="S879" s="64" t="s">
        <v>936</v>
      </c>
      <c r="T879" s="64" t="s">
        <v>935</v>
      </c>
      <c r="U879" s="64" t="s">
        <v>929</v>
      </c>
      <c r="V879" s="64" t="s">
        <v>930</v>
      </c>
      <c r="W879" s="64" t="s">
        <v>749</v>
      </c>
      <c r="X879" s="64" t="s">
        <v>132</v>
      </c>
    </row>
    <row r="880" spans="1:24">
      <c r="A880" s="64" t="s">
        <v>391</v>
      </c>
      <c r="B880" s="64" t="s">
        <v>392</v>
      </c>
      <c r="C880" s="64" t="s">
        <v>640</v>
      </c>
      <c r="D880" s="65">
        <v>389.21</v>
      </c>
      <c r="E880" s="64" t="s">
        <v>118</v>
      </c>
      <c r="F880" s="66">
        <v>202205</v>
      </c>
      <c r="G880" s="67">
        <v>44708</v>
      </c>
      <c r="H880" s="64" t="s">
        <v>119</v>
      </c>
      <c r="I880" s="66">
        <v>11002250</v>
      </c>
      <c r="J880" s="64" t="s">
        <v>0</v>
      </c>
      <c r="K880" s="64" t="s">
        <v>120</v>
      </c>
      <c r="L880" s="64" t="s">
        <v>121</v>
      </c>
      <c r="M880" s="64" t="s">
        <v>122</v>
      </c>
      <c r="N880" s="64" t="s">
        <v>78</v>
      </c>
      <c r="O880" s="64" t="s">
        <v>413</v>
      </c>
      <c r="P880" s="64" t="s">
        <v>120</v>
      </c>
      <c r="Q880" s="64" t="s">
        <v>934</v>
      </c>
      <c r="R880" s="64" t="s">
        <v>935</v>
      </c>
      <c r="S880" s="64" t="s">
        <v>936</v>
      </c>
      <c r="T880" s="64" t="s">
        <v>935</v>
      </c>
      <c r="U880" s="64" t="s">
        <v>929</v>
      </c>
      <c r="V880" s="64" t="s">
        <v>930</v>
      </c>
      <c r="W880" s="64" t="s">
        <v>749</v>
      </c>
      <c r="X880" s="64" t="s">
        <v>132</v>
      </c>
    </row>
    <row r="881" spans="1:24">
      <c r="A881" s="64" t="s">
        <v>391</v>
      </c>
      <c r="B881" s="64" t="s">
        <v>392</v>
      </c>
      <c r="C881" s="64" t="s">
        <v>558</v>
      </c>
      <c r="D881" s="65">
        <v>40.11</v>
      </c>
      <c r="E881" s="64" t="s">
        <v>118</v>
      </c>
      <c r="F881" s="66">
        <v>202205</v>
      </c>
      <c r="G881" s="67">
        <v>44708</v>
      </c>
      <c r="H881" s="64" t="s">
        <v>119</v>
      </c>
      <c r="I881" s="66">
        <v>11002256</v>
      </c>
      <c r="J881" s="64" t="s">
        <v>0</v>
      </c>
      <c r="K881" s="64" t="s">
        <v>120</v>
      </c>
      <c r="L881" s="64" t="s">
        <v>121</v>
      </c>
      <c r="M881" s="64" t="s">
        <v>122</v>
      </c>
      <c r="N881" s="64" t="s">
        <v>88</v>
      </c>
      <c r="O881" s="64" t="s">
        <v>401</v>
      </c>
      <c r="P881" s="64" t="s">
        <v>120</v>
      </c>
      <c r="Q881" s="64" t="s">
        <v>926</v>
      </c>
      <c r="R881" s="64" t="s">
        <v>927</v>
      </c>
      <c r="S881" s="64" t="s">
        <v>928</v>
      </c>
      <c r="T881" s="64" t="s">
        <v>927</v>
      </c>
      <c r="U881" s="64" t="s">
        <v>929</v>
      </c>
      <c r="V881" s="64" t="s">
        <v>930</v>
      </c>
      <c r="W881" s="64" t="s">
        <v>749</v>
      </c>
      <c r="X881" s="64" t="s">
        <v>132</v>
      </c>
    </row>
    <row r="882" spans="1:24">
      <c r="A882" s="64" t="s">
        <v>391</v>
      </c>
      <c r="B882" s="64" t="s">
        <v>392</v>
      </c>
      <c r="C882" s="64" t="s">
        <v>644</v>
      </c>
      <c r="D882" s="65">
        <v>60.65</v>
      </c>
      <c r="E882" s="64" t="s">
        <v>118</v>
      </c>
      <c r="F882" s="66">
        <v>202205</v>
      </c>
      <c r="G882" s="67">
        <v>44708</v>
      </c>
      <c r="H882" s="64" t="s">
        <v>119</v>
      </c>
      <c r="I882" s="66">
        <v>11002256</v>
      </c>
      <c r="J882" s="64" t="s">
        <v>0</v>
      </c>
      <c r="K882" s="64" t="s">
        <v>120</v>
      </c>
      <c r="L882" s="64" t="s">
        <v>121</v>
      </c>
      <c r="M882" s="64" t="s">
        <v>122</v>
      </c>
      <c r="N882" s="64" t="s">
        <v>84</v>
      </c>
      <c r="O882" s="64" t="s">
        <v>85</v>
      </c>
      <c r="P882" s="64" t="s">
        <v>120</v>
      </c>
      <c r="Q882" s="64" t="s">
        <v>926</v>
      </c>
      <c r="R882" s="64" t="s">
        <v>927</v>
      </c>
      <c r="S882" s="64" t="s">
        <v>928</v>
      </c>
      <c r="T882" s="64" t="s">
        <v>927</v>
      </c>
      <c r="U882" s="64" t="s">
        <v>929</v>
      </c>
      <c r="V882" s="64" t="s">
        <v>930</v>
      </c>
      <c r="W882" s="64" t="s">
        <v>749</v>
      </c>
      <c r="X882" s="64" t="s">
        <v>132</v>
      </c>
    </row>
    <row r="883" spans="1:24">
      <c r="A883" s="64" t="s">
        <v>391</v>
      </c>
      <c r="B883" s="64" t="s">
        <v>392</v>
      </c>
      <c r="C883" s="64" t="s">
        <v>559</v>
      </c>
      <c r="D883" s="65">
        <v>70.239999999999995</v>
      </c>
      <c r="E883" s="64" t="s">
        <v>118</v>
      </c>
      <c r="F883" s="66">
        <v>202205</v>
      </c>
      <c r="G883" s="67">
        <v>44708</v>
      </c>
      <c r="H883" s="64" t="s">
        <v>119</v>
      </c>
      <c r="I883" s="66">
        <v>11002256</v>
      </c>
      <c r="J883" s="64" t="s">
        <v>0</v>
      </c>
      <c r="K883" s="64" t="s">
        <v>120</v>
      </c>
      <c r="L883" s="64" t="s">
        <v>121</v>
      </c>
      <c r="M883" s="64" t="s">
        <v>122</v>
      </c>
      <c r="N883" s="64" t="s">
        <v>86</v>
      </c>
      <c r="O883" s="64" t="s">
        <v>87</v>
      </c>
      <c r="P883" s="64" t="s">
        <v>120</v>
      </c>
      <c r="Q883" s="64" t="s">
        <v>926</v>
      </c>
      <c r="R883" s="64" t="s">
        <v>927</v>
      </c>
      <c r="S883" s="64" t="s">
        <v>928</v>
      </c>
      <c r="T883" s="64" t="s">
        <v>927</v>
      </c>
      <c r="U883" s="64" t="s">
        <v>929</v>
      </c>
      <c r="V883" s="64" t="s">
        <v>930</v>
      </c>
      <c r="W883" s="64" t="s">
        <v>749</v>
      </c>
      <c r="X883" s="64" t="s">
        <v>132</v>
      </c>
    </row>
    <row r="884" spans="1:24">
      <c r="A884" s="64" t="s">
        <v>391</v>
      </c>
      <c r="B884" s="64" t="s">
        <v>392</v>
      </c>
      <c r="C884" s="64" t="s">
        <v>560</v>
      </c>
      <c r="D884" s="65">
        <v>79.260000000000005</v>
      </c>
      <c r="E884" s="64" t="s">
        <v>118</v>
      </c>
      <c r="F884" s="66">
        <v>202205</v>
      </c>
      <c r="G884" s="67">
        <v>44708</v>
      </c>
      <c r="H884" s="64" t="s">
        <v>119</v>
      </c>
      <c r="I884" s="66">
        <v>11002256</v>
      </c>
      <c r="J884" s="64" t="s">
        <v>0</v>
      </c>
      <c r="K884" s="64" t="s">
        <v>120</v>
      </c>
      <c r="L884" s="64" t="s">
        <v>121</v>
      </c>
      <c r="M884" s="64" t="s">
        <v>122</v>
      </c>
      <c r="N884" s="64" t="s">
        <v>82</v>
      </c>
      <c r="O884" s="64" t="s">
        <v>83</v>
      </c>
      <c r="P884" s="64" t="s">
        <v>120</v>
      </c>
      <c r="Q884" s="64" t="s">
        <v>926</v>
      </c>
      <c r="R884" s="64" t="s">
        <v>927</v>
      </c>
      <c r="S884" s="64" t="s">
        <v>928</v>
      </c>
      <c r="T884" s="64" t="s">
        <v>927</v>
      </c>
      <c r="U884" s="64" t="s">
        <v>929</v>
      </c>
      <c r="V884" s="64" t="s">
        <v>930</v>
      </c>
      <c r="W884" s="64" t="s">
        <v>749</v>
      </c>
      <c r="X884" s="64" t="s">
        <v>132</v>
      </c>
    </row>
    <row r="885" spans="1:24">
      <c r="A885" s="64" t="s">
        <v>391</v>
      </c>
      <c r="B885" s="64" t="s">
        <v>392</v>
      </c>
      <c r="C885" s="64" t="s">
        <v>561</v>
      </c>
      <c r="D885" s="65">
        <v>101.05</v>
      </c>
      <c r="E885" s="64" t="s">
        <v>118</v>
      </c>
      <c r="F885" s="66">
        <v>202205</v>
      </c>
      <c r="G885" s="67">
        <v>44708</v>
      </c>
      <c r="H885" s="64" t="s">
        <v>119</v>
      </c>
      <c r="I885" s="66">
        <v>11002256</v>
      </c>
      <c r="J885" s="64" t="s">
        <v>0</v>
      </c>
      <c r="K885" s="64" t="s">
        <v>120</v>
      </c>
      <c r="L885" s="64" t="s">
        <v>121</v>
      </c>
      <c r="M885" s="64" t="s">
        <v>122</v>
      </c>
      <c r="N885" s="64" t="s">
        <v>80</v>
      </c>
      <c r="O885" s="64" t="s">
        <v>81</v>
      </c>
      <c r="P885" s="64" t="s">
        <v>120</v>
      </c>
      <c r="Q885" s="64" t="s">
        <v>926</v>
      </c>
      <c r="R885" s="64" t="s">
        <v>927</v>
      </c>
      <c r="S885" s="64" t="s">
        <v>928</v>
      </c>
      <c r="T885" s="64" t="s">
        <v>927</v>
      </c>
      <c r="U885" s="64" t="s">
        <v>929</v>
      </c>
      <c r="V885" s="64" t="s">
        <v>930</v>
      </c>
      <c r="W885" s="64" t="s">
        <v>749</v>
      </c>
      <c r="X885" s="64" t="s">
        <v>132</v>
      </c>
    </row>
    <row r="886" spans="1:24">
      <c r="A886" s="64" t="s">
        <v>391</v>
      </c>
      <c r="B886" s="64" t="s">
        <v>392</v>
      </c>
      <c r="C886" s="64" t="s">
        <v>562</v>
      </c>
      <c r="D886" s="65">
        <v>494.03</v>
      </c>
      <c r="E886" s="64" t="s">
        <v>118</v>
      </c>
      <c r="F886" s="66">
        <v>202205</v>
      </c>
      <c r="G886" s="67">
        <v>44708</v>
      </c>
      <c r="H886" s="64" t="s">
        <v>119</v>
      </c>
      <c r="I886" s="66">
        <v>11002256</v>
      </c>
      <c r="J886" s="64" t="s">
        <v>0</v>
      </c>
      <c r="K886" s="64" t="s">
        <v>120</v>
      </c>
      <c r="L886" s="64" t="s">
        <v>121</v>
      </c>
      <c r="M886" s="64" t="s">
        <v>122</v>
      </c>
      <c r="N886" s="64" t="s">
        <v>403</v>
      </c>
      <c r="O886" s="64" t="s">
        <v>96</v>
      </c>
      <c r="P886" s="64" t="s">
        <v>120</v>
      </c>
      <c r="Q886" s="64" t="s">
        <v>931</v>
      </c>
      <c r="R886" s="64" t="s">
        <v>932</v>
      </c>
      <c r="S886" s="64" t="s">
        <v>933</v>
      </c>
      <c r="T886" s="64" t="s">
        <v>932</v>
      </c>
      <c r="U886" s="64" t="s">
        <v>929</v>
      </c>
      <c r="V886" s="64" t="s">
        <v>930</v>
      </c>
      <c r="W886" s="64" t="s">
        <v>749</v>
      </c>
      <c r="X886" s="64" t="s">
        <v>132</v>
      </c>
    </row>
    <row r="887" spans="1:24">
      <c r="A887" s="64" t="s">
        <v>391</v>
      </c>
      <c r="B887" s="64" t="s">
        <v>392</v>
      </c>
      <c r="C887" s="64" t="s">
        <v>563</v>
      </c>
      <c r="D887" s="65">
        <v>819</v>
      </c>
      <c r="E887" s="64" t="s">
        <v>118</v>
      </c>
      <c r="F887" s="66">
        <v>202205</v>
      </c>
      <c r="G887" s="67">
        <v>44708</v>
      </c>
      <c r="H887" s="64" t="s">
        <v>119</v>
      </c>
      <c r="I887" s="66">
        <v>11002256</v>
      </c>
      <c r="J887" s="64" t="s">
        <v>0</v>
      </c>
      <c r="K887" s="64" t="s">
        <v>120</v>
      </c>
      <c r="L887" s="64" t="s">
        <v>121</v>
      </c>
      <c r="M887" s="64" t="s">
        <v>122</v>
      </c>
      <c r="N887" s="64" t="s">
        <v>415</v>
      </c>
      <c r="O887" s="64" t="s">
        <v>416</v>
      </c>
      <c r="P887" s="64" t="s">
        <v>120</v>
      </c>
      <c r="Q887" s="64" t="s">
        <v>931</v>
      </c>
      <c r="R887" s="64" t="s">
        <v>932</v>
      </c>
      <c r="S887" s="64" t="s">
        <v>933</v>
      </c>
      <c r="T887" s="64" t="s">
        <v>932</v>
      </c>
      <c r="U887" s="64" t="s">
        <v>929</v>
      </c>
      <c r="V887" s="64" t="s">
        <v>930</v>
      </c>
      <c r="W887" s="64" t="s">
        <v>749</v>
      </c>
      <c r="X887" s="64" t="s">
        <v>132</v>
      </c>
    </row>
    <row r="888" spans="1:24">
      <c r="A888" s="64" t="s">
        <v>391</v>
      </c>
      <c r="B888" s="64" t="s">
        <v>392</v>
      </c>
      <c r="C888" s="64" t="s">
        <v>564</v>
      </c>
      <c r="D888" s="65">
        <v>1417.17</v>
      </c>
      <c r="E888" s="64" t="s">
        <v>118</v>
      </c>
      <c r="F888" s="66">
        <v>202205</v>
      </c>
      <c r="G888" s="67">
        <v>44708</v>
      </c>
      <c r="H888" s="64" t="s">
        <v>119</v>
      </c>
      <c r="I888" s="66">
        <v>11002256</v>
      </c>
      <c r="J888" s="64" t="s">
        <v>0</v>
      </c>
      <c r="K888" s="64" t="s">
        <v>120</v>
      </c>
      <c r="L888" s="64" t="s">
        <v>121</v>
      </c>
      <c r="M888" s="64" t="s">
        <v>122</v>
      </c>
      <c r="N888" s="64" t="s">
        <v>92</v>
      </c>
      <c r="O888" s="64" t="s">
        <v>93</v>
      </c>
      <c r="P888" s="64" t="s">
        <v>120</v>
      </c>
      <c r="Q888" s="64" t="s">
        <v>931</v>
      </c>
      <c r="R888" s="64" t="s">
        <v>932</v>
      </c>
      <c r="S888" s="64" t="s">
        <v>933</v>
      </c>
      <c r="T888" s="64" t="s">
        <v>932</v>
      </c>
      <c r="U888" s="64" t="s">
        <v>929</v>
      </c>
      <c r="V888" s="64" t="s">
        <v>930</v>
      </c>
      <c r="W888" s="64" t="s">
        <v>749</v>
      </c>
      <c r="X888" s="64" t="s">
        <v>132</v>
      </c>
    </row>
    <row r="889" spans="1:24">
      <c r="A889" s="64" t="s">
        <v>391</v>
      </c>
      <c r="B889" s="64" t="s">
        <v>392</v>
      </c>
      <c r="C889" s="64" t="s">
        <v>565</v>
      </c>
      <c r="D889" s="65">
        <v>2161.37</v>
      </c>
      <c r="E889" s="64" t="s">
        <v>118</v>
      </c>
      <c r="F889" s="66">
        <v>202205</v>
      </c>
      <c r="G889" s="67">
        <v>44708</v>
      </c>
      <c r="H889" s="64" t="s">
        <v>119</v>
      </c>
      <c r="I889" s="66">
        <v>11002256</v>
      </c>
      <c r="J889" s="64" t="s">
        <v>0</v>
      </c>
      <c r="K889" s="64" t="s">
        <v>120</v>
      </c>
      <c r="L889" s="64" t="s">
        <v>121</v>
      </c>
      <c r="M889" s="64" t="s">
        <v>122</v>
      </c>
      <c r="N889" s="64" t="s">
        <v>444</v>
      </c>
      <c r="O889" s="64" t="s">
        <v>445</v>
      </c>
      <c r="P889" s="64" t="s">
        <v>120</v>
      </c>
      <c r="Q889" s="64" t="s">
        <v>931</v>
      </c>
      <c r="R889" s="64" t="s">
        <v>932</v>
      </c>
      <c r="S889" s="64" t="s">
        <v>933</v>
      </c>
      <c r="T889" s="64" t="s">
        <v>932</v>
      </c>
      <c r="U889" s="64" t="s">
        <v>929</v>
      </c>
      <c r="V889" s="64" t="s">
        <v>930</v>
      </c>
      <c r="W889" s="64" t="s">
        <v>749</v>
      </c>
      <c r="X889" s="64" t="s">
        <v>132</v>
      </c>
    </row>
    <row r="890" spans="1:24">
      <c r="A890" s="64" t="s">
        <v>391</v>
      </c>
      <c r="B890" s="64" t="s">
        <v>392</v>
      </c>
      <c r="C890" s="64" t="s">
        <v>645</v>
      </c>
      <c r="D890" s="65">
        <v>120</v>
      </c>
      <c r="E890" s="64" t="s">
        <v>118</v>
      </c>
      <c r="F890" s="66">
        <v>202205</v>
      </c>
      <c r="G890" s="67">
        <v>44708</v>
      </c>
      <c r="H890" s="64" t="s">
        <v>119</v>
      </c>
      <c r="I890" s="66">
        <v>11002263</v>
      </c>
      <c r="J890" s="64" t="s">
        <v>0</v>
      </c>
      <c r="K890" s="64" t="s">
        <v>120</v>
      </c>
      <c r="L890" s="64" t="s">
        <v>121</v>
      </c>
      <c r="M890" s="64" t="s">
        <v>122</v>
      </c>
      <c r="N890" s="64" t="s">
        <v>646</v>
      </c>
      <c r="O890" s="64" t="s">
        <v>647</v>
      </c>
      <c r="P890" s="64" t="s">
        <v>120</v>
      </c>
      <c r="Q890" s="64" t="s">
        <v>786</v>
      </c>
      <c r="R890" s="64" t="s">
        <v>787</v>
      </c>
      <c r="S890" s="64" t="s">
        <v>788</v>
      </c>
      <c r="T890" s="64" t="s">
        <v>787</v>
      </c>
      <c r="U890" s="64" t="s">
        <v>747</v>
      </c>
      <c r="V890" s="64" t="s">
        <v>748</v>
      </c>
      <c r="W890" s="64" t="s">
        <v>749</v>
      </c>
      <c r="X890" s="64" t="s">
        <v>132</v>
      </c>
    </row>
    <row r="891" spans="1:24">
      <c r="A891" s="64" t="s">
        <v>391</v>
      </c>
      <c r="B891" s="64" t="s">
        <v>392</v>
      </c>
      <c r="C891" s="64" t="s">
        <v>420</v>
      </c>
      <c r="D891" s="65">
        <v>225</v>
      </c>
      <c r="E891" s="64" t="s">
        <v>118</v>
      </c>
      <c r="F891" s="66">
        <v>202205</v>
      </c>
      <c r="G891" s="67">
        <v>44708</v>
      </c>
      <c r="H891" s="64" t="s">
        <v>119</v>
      </c>
      <c r="I891" s="66">
        <v>11002264</v>
      </c>
      <c r="J891" s="64" t="s">
        <v>0</v>
      </c>
      <c r="K891" s="64" t="s">
        <v>120</v>
      </c>
      <c r="L891" s="64" t="s">
        <v>121</v>
      </c>
      <c r="M891" s="64" t="s">
        <v>122</v>
      </c>
      <c r="N891" s="64" t="s">
        <v>418</v>
      </c>
      <c r="O891" s="64" t="s">
        <v>419</v>
      </c>
      <c r="P891" s="64" t="s">
        <v>120</v>
      </c>
      <c r="Q891" s="64" t="s">
        <v>797</v>
      </c>
      <c r="R891" s="64" t="s">
        <v>420</v>
      </c>
      <c r="S891" s="64" t="s">
        <v>798</v>
      </c>
      <c r="T891" s="64" t="s">
        <v>420</v>
      </c>
      <c r="U891" s="64" t="s">
        <v>783</v>
      </c>
      <c r="V891" s="64" t="s">
        <v>784</v>
      </c>
      <c r="W891" s="64" t="s">
        <v>749</v>
      </c>
      <c r="X891" s="64" t="s">
        <v>132</v>
      </c>
    </row>
    <row r="892" spans="1:24">
      <c r="A892" s="64" t="s">
        <v>391</v>
      </c>
      <c r="B892" s="64" t="s">
        <v>392</v>
      </c>
      <c r="C892" s="64" t="s">
        <v>648</v>
      </c>
      <c r="D892" s="65">
        <v>70</v>
      </c>
      <c r="E892" s="64" t="s">
        <v>118</v>
      </c>
      <c r="F892" s="66">
        <v>202205</v>
      </c>
      <c r="G892" s="67">
        <v>44708</v>
      </c>
      <c r="H892" s="64" t="s">
        <v>119</v>
      </c>
      <c r="I892" s="66">
        <v>11002265</v>
      </c>
      <c r="J892" s="64" t="s">
        <v>0</v>
      </c>
      <c r="K892" s="64" t="s">
        <v>120</v>
      </c>
      <c r="L892" s="64" t="s">
        <v>121</v>
      </c>
      <c r="M892" s="64" t="s">
        <v>122</v>
      </c>
      <c r="N892" s="64" t="s">
        <v>398</v>
      </c>
      <c r="O892" s="64" t="s">
        <v>399</v>
      </c>
      <c r="P892" s="64" t="s">
        <v>120</v>
      </c>
      <c r="Q892" s="64" t="s">
        <v>802</v>
      </c>
      <c r="R892" s="64" t="s">
        <v>803</v>
      </c>
      <c r="S892" s="64" t="s">
        <v>804</v>
      </c>
      <c r="T892" s="64" t="s">
        <v>803</v>
      </c>
      <c r="U892" s="64" t="s">
        <v>757</v>
      </c>
      <c r="V892" s="64" t="s">
        <v>758</v>
      </c>
      <c r="W892" s="64" t="s">
        <v>749</v>
      </c>
      <c r="X892" s="64" t="s">
        <v>132</v>
      </c>
    </row>
    <row r="893" spans="1:24">
      <c r="A893" s="64" t="s">
        <v>391</v>
      </c>
      <c r="B893" s="64" t="s">
        <v>392</v>
      </c>
      <c r="C893" s="64" t="s">
        <v>649</v>
      </c>
      <c r="D893" s="65">
        <v>161.66999999999999</v>
      </c>
      <c r="E893" s="64" t="s">
        <v>118</v>
      </c>
      <c r="F893" s="66">
        <v>202205</v>
      </c>
      <c r="G893" s="67">
        <v>44708</v>
      </c>
      <c r="H893" s="64" t="s">
        <v>119</v>
      </c>
      <c r="I893" s="66">
        <v>11002266</v>
      </c>
      <c r="J893" s="64" t="s">
        <v>0</v>
      </c>
      <c r="K893" s="64" t="s">
        <v>120</v>
      </c>
      <c r="L893" s="64" t="s">
        <v>121</v>
      </c>
      <c r="M893" s="64" t="s">
        <v>122</v>
      </c>
      <c r="N893" s="64" t="s">
        <v>545</v>
      </c>
      <c r="O893" s="64" t="s">
        <v>546</v>
      </c>
      <c r="P893" s="64" t="s">
        <v>120</v>
      </c>
      <c r="Q893" s="64" t="s">
        <v>786</v>
      </c>
      <c r="R893" s="64" t="s">
        <v>787</v>
      </c>
      <c r="S893" s="64" t="s">
        <v>788</v>
      </c>
      <c r="T893" s="64" t="s">
        <v>787</v>
      </c>
      <c r="U893" s="64" t="s">
        <v>747</v>
      </c>
      <c r="V893" s="64" t="s">
        <v>748</v>
      </c>
      <c r="W893" s="64" t="s">
        <v>749</v>
      </c>
      <c r="X893" s="64" t="s">
        <v>132</v>
      </c>
    </row>
    <row r="894" spans="1:24">
      <c r="A894" s="64" t="s">
        <v>391</v>
      </c>
      <c r="B894" s="64" t="s">
        <v>392</v>
      </c>
      <c r="C894" s="64" t="s">
        <v>650</v>
      </c>
      <c r="D894" s="65">
        <v>50</v>
      </c>
      <c r="E894" s="64" t="s">
        <v>118</v>
      </c>
      <c r="F894" s="66">
        <v>202205</v>
      </c>
      <c r="G894" s="67">
        <v>44708</v>
      </c>
      <c r="H894" s="64" t="s">
        <v>119</v>
      </c>
      <c r="I894" s="66">
        <v>11002268</v>
      </c>
      <c r="J894" s="64" t="s">
        <v>0</v>
      </c>
      <c r="K894" s="64" t="s">
        <v>120</v>
      </c>
      <c r="L894" s="64" t="s">
        <v>121</v>
      </c>
      <c r="M894" s="64" t="s">
        <v>122</v>
      </c>
      <c r="N894" s="64" t="s">
        <v>339</v>
      </c>
      <c r="O894" s="64" t="s">
        <v>340</v>
      </c>
      <c r="P894" s="64" t="s">
        <v>120</v>
      </c>
      <c r="Q894" s="64" t="s">
        <v>744</v>
      </c>
      <c r="R894" s="64" t="s">
        <v>745</v>
      </c>
      <c r="S894" s="64" t="s">
        <v>746</v>
      </c>
      <c r="T894" s="64" t="s">
        <v>745</v>
      </c>
      <c r="U894" s="64" t="s">
        <v>747</v>
      </c>
      <c r="V894" s="64" t="s">
        <v>748</v>
      </c>
      <c r="W894" s="64" t="s">
        <v>749</v>
      </c>
      <c r="X894" s="64" t="s">
        <v>132</v>
      </c>
    </row>
    <row r="895" spans="1:24">
      <c r="A895" s="64" t="s">
        <v>391</v>
      </c>
      <c r="B895" s="64" t="s">
        <v>392</v>
      </c>
      <c r="C895" s="64" t="s">
        <v>651</v>
      </c>
      <c r="D895" s="65">
        <v>70</v>
      </c>
      <c r="E895" s="64" t="s">
        <v>118</v>
      </c>
      <c r="F895" s="66">
        <v>202205</v>
      </c>
      <c r="G895" s="67">
        <v>44708</v>
      </c>
      <c r="H895" s="64" t="s">
        <v>119</v>
      </c>
      <c r="I895" s="66">
        <v>11002268</v>
      </c>
      <c r="J895" s="64" t="s">
        <v>0</v>
      </c>
      <c r="K895" s="64" t="s">
        <v>120</v>
      </c>
      <c r="L895" s="64" t="s">
        <v>121</v>
      </c>
      <c r="M895" s="64" t="s">
        <v>122</v>
      </c>
      <c r="N895" s="64" t="s">
        <v>339</v>
      </c>
      <c r="O895" s="64" t="s">
        <v>340</v>
      </c>
      <c r="P895" s="64" t="s">
        <v>120</v>
      </c>
      <c r="Q895" s="64" t="s">
        <v>744</v>
      </c>
      <c r="R895" s="64" t="s">
        <v>745</v>
      </c>
      <c r="S895" s="64" t="s">
        <v>746</v>
      </c>
      <c r="T895" s="64" t="s">
        <v>745</v>
      </c>
      <c r="U895" s="64" t="s">
        <v>747</v>
      </c>
      <c r="V895" s="64" t="s">
        <v>748</v>
      </c>
      <c r="W895" s="64" t="s">
        <v>749</v>
      </c>
      <c r="X895" s="64" t="s">
        <v>132</v>
      </c>
    </row>
    <row r="896" spans="1:24">
      <c r="A896" s="64" t="s">
        <v>391</v>
      </c>
      <c r="B896" s="64" t="s">
        <v>392</v>
      </c>
      <c r="C896" s="64" t="s">
        <v>652</v>
      </c>
      <c r="D896" s="65">
        <f>330-203.69</f>
        <v>126.31</v>
      </c>
      <c r="E896" s="64" t="s">
        <v>118</v>
      </c>
      <c r="F896" s="66">
        <v>202205</v>
      </c>
      <c r="G896" s="67">
        <v>44708</v>
      </c>
      <c r="H896" s="64" t="s">
        <v>119</v>
      </c>
      <c r="I896" s="66">
        <v>11002269</v>
      </c>
      <c r="J896" s="64" t="s">
        <v>0</v>
      </c>
      <c r="K896" s="64" t="s">
        <v>120</v>
      </c>
      <c r="L896" s="64" t="s">
        <v>121</v>
      </c>
      <c r="M896" s="64" t="s">
        <v>122</v>
      </c>
      <c r="N896" s="64" t="s">
        <v>339</v>
      </c>
      <c r="O896" s="64" t="s">
        <v>340</v>
      </c>
      <c r="P896" s="64" t="s">
        <v>120</v>
      </c>
      <c r="Q896" s="64" t="s">
        <v>744</v>
      </c>
      <c r="R896" s="64" t="s">
        <v>745</v>
      </c>
      <c r="S896" s="64" t="s">
        <v>746</v>
      </c>
      <c r="T896" s="64" t="s">
        <v>745</v>
      </c>
      <c r="U896" s="64" t="s">
        <v>747</v>
      </c>
      <c r="V896" s="64" t="s">
        <v>748</v>
      </c>
      <c r="W896" s="64" t="s">
        <v>749</v>
      </c>
      <c r="X896" s="64" t="s">
        <v>132</v>
      </c>
    </row>
    <row r="897" spans="1:24">
      <c r="A897" s="64" t="s">
        <v>391</v>
      </c>
      <c r="B897" s="64" t="s">
        <v>392</v>
      </c>
      <c r="C897" s="64" t="s">
        <v>653</v>
      </c>
      <c r="D897" s="65">
        <v>122.5</v>
      </c>
      <c r="E897" s="64" t="s">
        <v>118</v>
      </c>
      <c r="F897" s="66">
        <v>202205</v>
      </c>
      <c r="G897" s="67">
        <v>44708</v>
      </c>
      <c r="H897" s="64" t="s">
        <v>119</v>
      </c>
      <c r="I897" s="66">
        <v>11002270</v>
      </c>
      <c r="J897" s="64" t="s">
        <v>0</v>
      </c>
      <c r="K897" s="64" t="s">
        <v>120</v>
      </c>
      <c r="L897" s="64" t="s">
        <v>121</v>
      </c>
      <c r="M897" s="64" t="s">
        <v>122</v>
      </c>
      <c r="N897" s="64" t="s">
        <v>545</v>
      </c>
      <c r="O897" s="64" t="s">
        <v>546</v>
      </c>
      <c r="P897" s="64" t="s">
        <v>120</v>
      </c>
      <c r="Q897" s="64" t="s">
        <v>786</v>
      </c>
      <c r="R897" s="64" t="s">
        <v>787</v>
      </c>
      <c r="S897" s="64" t="s">
        <v>788</v>
      </c>
      <c r="T897" s="64" t="s">
        <v>787</v>
      </c>
      <c r="U897" s="64" t="s">
        <v>747</v>
      </c>
      <c r="V897" s="64" t="s">
        <v>748</v>
      </c>
      <c r="W897" s="64" t="s">
        <v>749</v>
      </c>
      <c r="X897" s="64" t="s">
        <v>132</v>
      </c>
    </row>
    <row r="898" spans="1:24">
      <c r="A898" s="64" t="s">
        <v>391</v>
      </c>
      <c r="B898" s="64" t="s">
        <v>392</v>
      </c>
      <c r="C898" s="64" t="s">
        <v>654</v>
      </c>
      <c r="D898" s="65">
        <v>125</v>
      </c>
      <c r="E898" s="64" t="s">
        <v>118</v>
      </c>
      <c r="F898" s="66">
        <v>202205</v>
      </c>
      <c r="G898" s="67">
        <v>44708</v>
      </c>
      <c r="H898" s="64" t="s">
        <v>119</v>
      </c>
      <c r="I898" s="66">
        <v>11002271</v>
      </c>
      <c r="J898" s="64" t="s">
        <v>0</v>
      </c>
      <c r="K898" s="64" t="s">
        <v>120</v>
      </c>
      <c r="L898" s="64" t="s">
        <v>121</v>
      </c>
      <c r="M898" s="64" t="s">
        <v>122</v>
      </c>
      <c r="N898" s="64" t="s">
        <v>339</v>
      </c>
      <c r="O898" s="64" t="s">
        <v>340</v>
      </c>
      <c r="P898" s="64" t="s">
        <v>120</v>
      </c>
      <c r="Q898" s="64" t="s">
        <v>744</v>
      </c>
      <c r="R898" s="64" t="s">
        <v>745</v>
      </c>
      <c r="S898" s="64" t="s">
        <v>746</v>
      </c>
      <c r="T898" s="64" t="s">
        <v>745</v>
      </c>
      <c r="U898" s="64" t="s">
        <v>747</v>
      </c>
      <c r="V898" s="64" t="s">
        <v>748</v>
      </c>
      <c r="W898" s="64" t="s">
        <v>749</v>
      </c>
      <c r="X898" s="64" t="s">
        <v>132</v>
      </c>
    </row>
    <row r="899" spans="1:24">
      <c r="A899" s="64" t="s">
        <v>391</v>
      </c>
      <c r="B899" s="64" t="s">
        <v>392</v>
      </c>
      <c r="C899" s="64" t="s">
        <v>655</v>
      </c>
      <c r="D899" s="65">
        <v>177</v>
      </c>
      <c r="E899" s="64" t="s">
        <v>118</v>
      </c>
      <c r="F899" s="66">
        <v>202205</v>
      </c>
      <c r="G899" s="67">
        <v>44708</v>
      </c>
      <c r="H899" s="64" t="s">
        <v>119</v>
      </c>
      <c r="I899" s="66">
        <v>11002272</v>
      </c>
      <c r="J899" s="64" t="s">
        <v>0</v>
      </c>
      <c r="K899" s="64" t="s">
        <v>120</v>
      </c>
      <c r="L899" s="64" t="s">
        <v>121</v>
      </c>
      <c r="M899" s="64" t="s">
        <v>122</v>
      </c>
      <c r="N899" s="64" t="s">
        <v>142</v>
      </c>
      <c r="O899" s="64" t="s">
        <v>143</v>
      </c>
      <c r="P899" s="64" t="s">
        <v>120</v>
      </c>
      <c r="Q899" s="64" t="s">
        <v>750</v>
      </c>
      <c r="R899" s="64" t="s">
        <v>144</v>
      </c>
      <c r="S899" s="64" t="s">
        <v>751</v>
      </c>
      <c r="T899" s="64" t="s">
        <v>144</v>
      </c>
      <c r="U899" s="64" t="s">
        <v>752</v>
      </c>
      <c r="V899" s="64" t="s">
        <v>753</v>
      </c>
      <c r="W899" s="64" t="s">
        <v>749</v>
      </c>
      <c r="X899" s="64" t="s">
        <v>132</v>
      </c>
    </row>
    <row r="900" spans="1:24">
      <c r="A900" s="64" t="s">
        <v>391</v>
      </c>
      <c r="B900" s="64" t="s">
        <v>392</v>
      </c>
      <c r="C900" s="64" t="s">
        <v>338</v>
      </c>
      <c r="D900" s="65">
        <v>40</v>
      </c>
      <c r="E900" s="64" t="s">
        <v>118</v>
      </c>
      <c r="F900" s="66">
        <v>202205</v>
      </c>
      <c r="G900" s="67">
        <v>44708</v>
      </c>
      <c r="H900" s="64" t="s">
        <v>119</v>
      </c>
      <c r="I900" s="66">
        <v>11002302</v>
      </c>
      <c r="J900" s="64" t="s">
        <v>0</v>
      </c>
      <c r="K900" s="64" t="s">
        <v>120</v>
      </c>
      <c r="L900" s="64" t="s">
        <v>121</v>
      </c>
      <c r="M900" s="64" t="s">
        <v>122</v>
      </c>
      <c r="N900" s="64" t="s">
        <v>617</v>
      </c>
      <c r="O900" s="64" t="s">
        <v>618</v>
      </c>
      <c r="P900" s="64" t="s">
        <v>120</v>
      </c>
      <c r="Q900" s="64" t="s">
        <v>890</v>
      </c>
      <c r="R900" s="64" t="s">
        <v>891</v>
      </c>
      <c r="S900" s="64" t="s">
        <v>892</v>
      </c>
      <c r="T900" s="64" t="s">
        <v>891</v>
      </c>
      <c r="U900" s="64" t="s">
        <v>757</v>
      </c>
      <c r="V900" s="64" t="s">
        <v>758</v>
      </c>
      <c r="W900" s="64" t="s">
        <v>749</v>
      </c>
      <c r="X900" s="64" t="s">
        <v>132</v>
      </c>
    </row>
    <row r="901" spans="1:24">
      <c r="A901" s="64" t="s">
        <v>391</v>
      </c>
      <c r="B901" s="64" t="s">
        <v>392</v>
      </c>
      <c r="C901" s="64" t="s">
        <v>338</v>
      </c>
      <c r="D901" s="65">
        <f>-1211.78+969.86</f>
        <v>-241.91999999999996</v>
      </c>
      <c r="E901" s="64" t="s">
        <v>118</v>
      </c>
      <c r="F901" s="66">
        <v>202205</v>
      </c>
      <c r="G901" s="67">
        <v>44708</v>
      </c>
      <c r="H901" s="64" t="s">
        <v>119</v>
      </c>
      <c r="I901" s="66">
        <v>11002305</v>
      </c>
      <c r="J901" s="64" t="s">
        <v>0</v>
      </c>
      <c r="K901" s="64" t="s">
        <v>120</v>
      </c>
      <c r="L901" s="64" t="s">
        <v>121</v>
      </c>
      <c r="M901" s="64" t="s">
        <v>122</v>
      </c>
      <c r="N901" s="64" t="s">
        <v>339</v>
      </c>
      <c r="O901" s="64" t="s">
        <v>340</v>
      </c>
      <c r="P901" s="64" t="s">
        <v>120</v>
      </c>
      <c r="Q901" s="64" t="s">
        <v>744</v>
      </c>
      <c r="R901" s="64" t="s">
        <v>745</v>
      </c>
      <c r="S901" s="64" t="s">
        <v>746</v>
      </c>
      <c r="T901" s="64" t="s">
        <v>745</v>
      </c>
      <c r="U901" s="64" t="s">
        <v>747</v>
      </c>
      <c r="V901" s="64" t="s">
        <v>748</v>
      </c>
      <c r="W901" s="64" t="s">
        <v>749</v>
      </c>
      <c r="X901" s="64" t="s">
        <v>132</v>
      </c>
    </row>
    <row r="902" spans="1:24">
      <c r="A902" s="64" t="s">
        <v>391</v>
      </c>
      <c r="B902" s="64" t="s">
        <v>392</v>
      </c>
      <c r="C902" s="64" t="s">
        <v>974</v>
      </c>
      <c r="D902" s="65">
        <v>-70</v>
      </c>
      <c r="E902" s="64" t="s">
        <v>118</v>
      </c>
      <c r="F902" s="66">
        <v>202205</v>
      </c>
      <c r="G902" s="67">
        <v>44708</v>
      </c>
      <c r="H902" s="64" t="s">
        <v>119</v>
      </c>
      <c r="I902" s="66">
        <v>11003026</v>
      </c>
      <c r="J902" s="64" t="s">
        <v>0</v>
      </c>
      <c r="K902" s="64" t="s">
        <v>120</v>
      </c>
      <c r="L902" s="64" t="s">
        <v>121</v>
      </c>
      <c r="M902" s="64" t="s">
        <v>122</v>
      </c>
      <c r="N902" s="64" t="s">
        <v>398</v>
      </c>
      <c r="O902" s="64" t="s">
        <v>399</v>
      </c>
      <c r="P902" s="64" t="s">
        <v>120</v>
      </c>
      <c r="Q902" s="64" t="s">
        <v>802</v>
      </c>
      <c r="R902" s="64" t="s">
        <v>803</v>
      </c>
      <c r="S902" s="64" t="s">
        <v>804</v>
      </c>
      <c r="T902" s="64" t="s">
        <v>803</v>
      </c>
      <c r="U902" s="64" t="s">
        <v>757</v>
      </c>
      <c r="V902" s="64" t="s">
        <v>758</v>
      </c>
      <c r="W902" s="64" t="s">
        <v>749</v>
      </c>
      <c r="X902" s="64" t="s">
        <v>132</v>
      </c>
    </row>
    <row r="903" spans="1:24">
      <c r="A903" s="64" t="s">
        <v>391</v>
      </c>
      <c r="B903" s="64" t="s">
        <v>392</v>
      </c>
      <c r="C903" s="64" t="s">
        <v>975</v>
      </c>
      <c r="D903" s="65">
        <v>70</v>
      </c>
      <c r="E903" s="64" t="s">
        <v>118</v>
      </c>
      <c r="F903" s="66">
        <v>202205</v>
      </c>
      <c r="G903" s="67">
        <v>44708</v>
      </c>
      <c r="H903" s="64" t="s">
        <v>119</v>
      </c>
      <c r="I903" s="66">
        <v>11003026</v>
      </c>
      <c r="J903" s="64" t="s">
        <v>0</v>
      </c>
      <c r="K903" s="64" t="s">
        <v>120</v>
      </c>
      <c r="L903" s="64" t="s">
        <v>121</v>
      </c>
      <c r="M903" s="64" t="s">
        <v>122</v>
      </c>
      <c r="N903" s="64" t="s">
        <v>268</v>
      </c>
      <c r="O903" s="64" t="s">
        <v>269</v>
      </c>
      <c r="P903" s="64" t="s">
        <v>120</v>
      </c>
      <c r="Q903" s="64" t="s">
        <v>754</v>
      </c>
      <c r="R903" s="64" t="s">
        <v>755</v>
      </c>
      <c r="S903" s="64" t="s">
        <v>756</v>
      </c>
      <c r="T903" s="64" t="s">
        <v>755</v>
      </c>
      <c r="U903" s="64" t="s">
        <v>757</v>
      </c>
      <c r="V903" s="64" t="s">
        <v>758</v>
      </c>
      <c r="W903" s="64" t="s">
        <v>749</v>
      </c>
      <c r="X903" s="64" t="s">
        <v>132</v>
      </c>
    </row>
    <row r="904" spans="1:24">
      <c r="A904" s="64" t="s">
        <v>391</v>
      </c>
      <c r="B904" s="64" t="s">
        <v>392</v>
      </c>
      <c r="C904" s="64" t="s">
        <v>656</v>
      </c>
      <c r="D904" s="65">
        <v>977.28</v>
      </c>
      <c r="E904" s="64" t="s">
        <v>118</v>
      </c>
      <c r="F904" s="66">
        <v>202205</v>
      </c>
      <c r="G904" s="67">
        <v>44711</v>
      </c>
      <c r="H904" s="64" t="s">
        <v>119</v>
      </c>
      <c r="I904" s="66">
        <v>11002273</v>
      </c>
      <c r="J904" s="64" t="s">
        <v>0</v>
      </c>
      <c r="K904" s="64" t="s">
        <v>120</v>
      </c>
      <c r="L904" s="64" t="s">
        <v>121</v>
      </c>
      <c r="M904" s="64" t="s">
        <v>122</v>
      </c>
      <c r="N904" s="64" t="s">
        <v>418</v>
      </c>
      <c r="O904" s="64" t="s">
        <v>419</v>
      </c>
      <c r="P904" s="64" t="s">
        <v>120</v>
      </c>
      <c r="Q904" s="64" t="s">
        <v>797</v>
      </c>
      <c r="R904" s="64" t="s">
        <v>420</v>
      </c>
      <c r="S904" s="64" t="s">
        <v>798</v>
      </c>
      <c r="T904" s="64" t="s">
        <v>420</v>
      </c>
      <c r="U904" s="64" t="s">
        <v>783</v>
      </c>
      <c r="V904" s="64" t="s">
        <v>784</v>
      </c>
      <c r="W904" s="64" t="s">
        <v>749</v>
      </c>
      <c r="X904" s="64" t="s">
        <v>132</v>
      </c>
    </row>
    <row r="905" spans="1:24">
      <c r="A905" s="64" t="s">
        <v>391</v>
      </c>
      <c r="B905" s="64" t="s">
        <v>392</v>
      </c>
      <c r="C905" s="64" t="s">
        <v>697</v>
      </c>
      <c r="D905" s="65">
        <v>1639.94</v>
      </c>
      <c r="E905" s="64" t="s">
        <v>118</v>
      </c>
      <c r="F905" s="66">
        <v>202205</v>
      </c>
      <c r="G905" s="67">
        <v>44711</v>
      </c>
      <c r="H905" s="64" t="s">
        <v>119</v>
      </c>
      <c r="I905" s="66">
        <v>11002273</v>
      </c>
      <c r="J905" s="64" t="s">
        <v>0</v>
      </c>
      <c r="K905" s="64" t="s">
        <v>120</v>
      </c>
      <c r="L905" s="64" t="s">
        <v>121</v>
      </c>
      <c r="M905" s="64" t="s">
        <v>122</v>
      </c>
      <c r="N905" s="64" t="s">
        <v>418</v>
      </c>
      <c r="O905" s="64" t="s">
        <v>419</v>
      </c>
      <c r="P905" s="64" t="s">
        <v>120</v>
      </c>
      <c r="Q905" s="64" t="s">
        <v>797</v>
      </c>
      <c r="R905" s="64" t="s">
        <v>420</v>
      </c>
      <c r="S905" s="64" t="s">
        <v>798</v>
      </c>
      <c r="T905" s="64" t="s">
        <v>420</v>
      </c>
      <c r="U905" s="64" t="s">
        <v>783</v>
      </c>
      <c r="V905" s="64" t="s">
        <v>784</v>
      </c>
      <c r="W905" s="64" t="s">
        <v>749</v>
      </c>
      <c r="X905" s="64" t="s">
        <v>132</v>
      </c>
    </row>
    <row r="906" spans="1:24">
      <c r="A906" s="64" t="s">
        <v>391</v>
      </c>
      <c r="B906" s="64" t="s">
        <v>392</v>
      </c>
      <c r="C906" s="64" t="s">
        <v>657</v>
      </c>
      <c r="D906" s="65">
        <v>108.53</v>
      </c>
      <c r="E906" s="64" t="s">
        <v>118</v>
      </c>
      <c r="F906" s="66">
        <v>202205</v>
      </c>
      <c r="G906" s="67">
        <v>44711</v>
      </c>
      <c r="H906" s="64" t="s">
        <v>119</v>
      </c>
      <c r="I906" s="66">
        <v>11002281</v>
      </c>
      <c r="J906" s="64" t="s">
        <v>0</v>
      </c>
      <c r="K906" s="64" t="s">
        <v>120</v>
      </c>
      <c r="L906" s="64" t="s">
        <v>121</v>
      </c>
      <c r="M906" s="64" t="s">
        <v>122</v>
      </c>
      <c r="N906" s="64" t="s">
        <v>245</v>
      </c>
      <c r="O906" s="64" t="s">
        <v>246</v>
      </c>
      <c r="P906" s="64" t="s">
        <v>120</v>
      </c>
      <c r="Q906" s="64" t="s">
        <v>778</v>
      </c>
      <c r="R906" s="64" t="s">
        <v>247</v>
      </c>
      <c r="S906" s="64" t="s">
        <v>779</v>
      </c>
      <c r="T906" s="64" t="s">
        <v>247</v>
      </c>
      <c r="U906" s="64" t="s">
        <v>752</v>
      </c>
      <c r="V906" s="64" t="s">
        <v>753</v>
      </c>
      <c r="W906" s="64" t="s">
        <v>749</v>
      </c>
      <c r="X906" s="64" t="s">
        <v>132</v>
      </c>
    </row>
    <row r="907" spans="1:24">
      <c r="A907" s="64" t="s">
        <v>391</v>
      </c>
      <c r="B907" s="64" t="s">
        <v>392</v>
      </c>
      <c r="C907" s="64" t="s">
        <v>658</v>
      </c>
      <c r="D907" s="65">
        <v>151.35</v>
      </c>
      <c r="E907" s="64" t="s">
        <v>118</v>
      </c>
      <c r="F907" s="66">
        <v>202205</v>
      </c>
      <c r="G907" s="67">
        <v>44711</v>
      </c>
      <c r="H907" s="64" t="s">
        <v>119</v>
      </c>
      <c r="I907" s="66">
        <v>11002283</v>
      </c>
      <c r="J907" s="64" t="s">
        <v>0</v>
      </c>
      <c r="K907" s="64" t="s">
        <v>120</v>
      </c>
      <c r="L907" s="64" t="s">
        <v>121</v>
      </c>
      <c r="M907" s="64" t="s">
        <v>122</v>
      </c>
      <c r="N907" s="64" t="s">
        <v>142</v>
      </c>
      <c r="O907" s="64" t="s">
        <v>143</v>
      </c>
      <c r="P907" s="64" t="s">
        <v>120</v>
      </c>
      <c r="Q907" s="64" t="s">
        <v>750</v>
      </c>
      <c r="R907" s="64" t="s">
        <v>144</v>
      </c>
      <c r="S907" s="64" t="s">
        <v>751</v>
      </c>
      <c r="T907" s="64" t="s">
        <v>144</v>
      </c>
      <c r="U907" s="64" t="s">
        <v>752</v>
      </c>
      <c r="V907" s="64" t="s">
        <v>753</v>
      </c>
      <c r="W907" s="64" t="s">
        <v>749</v>
      </c>
      <c r="X907" s="64" t="s">
        <v>132</v>
      </c>
    </row>
    <row r="908" spans="1:24">
      <c r="A908" s="64" t="s">
        <v>391</v>
      </c>
      <c r="B908" s="64" t="s">
        <v>392</v>
      </c>
      <c r="C908" s="64" t="s">
        <v>338</v>
      </c>
      <c r="D908" s="65">
        <v>-524.25</v>
      </c>
      <c r="E908" s="64" t="s">
        <v>118</v>
      </c>
      <c r="F908" s="66">
        <v>202205</v>
      </c>
      <c r="G908" s="67">
        <v>44711</v>
      </c>
      <c r="H908" s="64" t="s">
        <v>119</v>
      </c>
      <c r="I908" s="66">
        <v>11002303</v>
      </c>
      <c r="J908" s="64" t="s">
        <v>0</v>
      </c>
      <c r="K908" s="64" t="s">
        <v>120</v>
      </c>
      <c r="L908" s="64" t="s">
        <v>121</v>
      </c>
      <c r="M908" s="64" t="s">
        <v>122</v>
      </c>
      <c r="N908" s="64" t="s">
        <v>339</v>
      </c>
      <c r="O908" s="64" t="s">
        <v>340</v>
      </c>
      <c r="P908" s="64" t="s">
        <v>120</v>
      </c>
      <c r="Q908" s="64" t="s">
        <v>744</v>
      </c>
      <c r="R908" s="64" t="s">
        <v>745</v>
      </c>
      <c r="S908" s="64" t="s">
        <v>746</v>
      </c>
      <c r="T908" s="64" t="s">
        <v>745</v>
      </c>
      <c r="U908" s="64" t="s">
        <v>747</v>
      </c>
      <c r="V908" s="64" t="s">
        <v>748</v>
      </c>
      <c r="W908" s="64" t="s">
        <v>749</v>
      </c>
      <c r="X908" s="64" t="s">
        <v>132</v>
      </c>
    </row>
    <row r="909" spans="1:24">
      <c r="A909" s="64" t="s">
        <v>391</v>
      </c>
      <c r="B909" s="64" t="s">
        <v>392</v>
      </c>
      <c r="C909" s="64" t="s">
        <v>976</v>
      </c>
      <c r="D909" s="65">
        <v>-108.53</v>
      </c>
      <c r="E909" s="64" t="s">
        <v>118</v>
      </c>
      <c r="F909" s="66">
        <v>202205</v>
      </c>
      <c r="G909" s="67">
        <v>44711</v>
      </c>
      <c r="H909" s="64" t="s">
        <v>119</v>
      </c>
      <c r="I909" s="66">
        <v>11003031</v>
      </c>
      <c r="J909" s="64" t="s">
        <v>0</v>
      </c>
      <c r="K909" s="64" t="s">
        <v>120</v>
      </c>
      <c r="L909" s="64" t="s">
        <v>121</v>
      </c>
      <c r="M909" s="64" t="s">
        <v>122</v>
      </c>
      <c r="N909" s="64" t="s">
        <v>245</v>
      </c>
      <c r="O909" s="64" t="s">
        <v>246</v>
      </c>
      <c r="P909" s="64" t="s">
        <v>120</v>
      </c>
      <c r="Q909" s="64" t="s">
        <v>778</v>
      </c>
      <c r="R909" s="64" t="s">
        <v>247</v>
      </c>
      <c r="S909" s="64" t="s">
        <v>779</v>
      </c>
      <c r="T909" s="64" t="s">
        <v>247</v>
      </c>
      <c r="U909" s="64" t="s">
        <v>752</v>
      </c>
      <c r="V909" s="64" t="s">
        <v>753</v>
      </c>
      <c r="W909" s="64" t="s">
        <v>749</v>
      </c>
      <c r="X909" s="64" t="s">
        <v>132</v>
      </c>
    </row>
    <row r="910" spans="1:24">
      <c r="A910" s="64" t="s">
        <v>391</v>
      </c>
      <c r="B910" s="64" t="s">
        <v>392</v>
      </c>
      <c r="C910" s="64" t="s">
        <v>977</v>
      </c>
      <c r="D910" s="65">
        <v>108.53</v>
      </c>
      <c r="E910" s="64" t="s">
        <v>118</v>
      </c>
      <c r="F910" s="66">
        <v>202205</v>
      </c>
      <c r="G910" s="67">
        <v>44711</v>
      </c>
      <c r="H910" s="64" t="s">
        <v>119</v>
      </c>
      <c r="I910" s="66">
        <v>11003031</v>
      </c>
      <c r="J910" s="64" t="s">
        <v>0</v>
      </c>
      <c r="K910" s="64" t="s">
        <v>120</v>
      </c>
      <c r="L910" s="64" t="s">
        <v>121</v>
      </c>
      <c r="M910" s="64" t="s">
        <v>122</v>
      </c>
      <c r="N910" s="64" t="s">
        <v>60</v>
      </c>
      <c r="O910" s="64" t="s">
        <v>220</v>
      </c>
      <c r="P910" s="64" t="s">
        <v>120</v>
      </c>
      <c r="Q910" s="64" t="s">
        <v>766</v>
      </c>
      <c r="R910" s="64" t="s">
        <v>767</v>
      </c>
      <c r="S910" s="64" t="s">
        <v>768</v>
      </c>
      <c r="T910" s="64" t="s">
        <v>767</v>
      </c>
      <c r="U910" s="64" t="s">
        <v>747</v>
      </c>
      <c r="V910" s="64" t="s">
        <v>748</v>
      </c>
      <c r="W910" s="64" t="s">
        <v>749</v>
      </c>
      <c r="X910" s="64" t="s">
        <v>132</v>
      </c>
    </row>
    <row r="911" spans="1:24">
      <c r="A911" s="64" t="s">
        <v>391</v>
      </c>
      <c r="B911" s="64" t="s">
        <v>392</v>
      </c>
      <c r="C911" s="64" t="s">
        <v>698</v>
      </c>
      <c r="D911" s="65">
        <v>662.37</v>
      </c>
      <c r="E911" s="64" t="s">
        <v>118</v>
      </c>
      <c r="F911" s="66">
        <v>202206</v>
      </c>
      <c r="G911" s="67">
        <v>44740</v>
      </c>
      <c r="H911" s="64" t="s">
        <v>119</v>
      </c>
      <c r="I911" s="66">
        <v>11002355</v>
      </c>
      <c r="J911" s="64" t="s">
        <v>0</v>
      </c>
      <c r="K911" s="64" t="s">
        <v>120</v>
      </c>
      <c r="L911" s="64" t="s">
        <v>121</v>
      </c>
      <c r="M911" s="64" t="s">
        <v>122</v>
      </c>
      <c r="N911" s="64" t="s">
        <v>76</v>
      </c>
      <c r="O911" s="64" t="s">
        <v>411</v>
      </c>
      <c r="P911" s="64" t="s">
        <v>120</v>
      </c>
      <c r="Q911" s="64" t="s">
        <v>937</v>
      </c>
      <c r="R911" s="64" t="s">
        <v>938</v>
      </c>
      <c r="S911" s="64" t="s">
        <v>939</v>
      </c>
      <c r="T911" s="64" t="s">
        <v>938</v>
      </c>
      <c r="U911" s="64" t="s">
        <v>929</v>
      </c>
      <c r="V911" s="64" t="s">
        <v>930</v>
      </c>
      <c r="W911" s="64" t="s">
        <v>749</v>
      </c>
      <c r="X911" s="64" t="s">
        <v>132</v>
      </c>
    </row>
    <row r="912" spans="1:24">
      <c r="A912" s="64" t="s">
        <v>391</v>
      </c>
      <c r="B912" s="64" t="s">
        <v>392</v>
      </c>
      <c r="C912" s="64" t="s">
        <v>699</v>
      </c>
      <c r="D912" s="65">
        <v>491.63</v>
      </c>
      <c r="E912" s="64" t="s">
        <v>118</v>
      </c>
      <c r="F912" s="66">
        <v>202206</v>
      </c>
      <c r="G912" s="67">
        <v>44740</v>
      </c>
      <c r="H912" s="64" t="s">
        <v>119</v>
      </c>
      <c r="I912" s="66">
        <v>11002357</v>
      </c>
      <c r="J912" s="64" t="s">
        <v>0</v>
      </c>
      <c r="K912" s="64" t="s">
        <v>120</v>
      </c>
      <c r="L912" s="64" t="s">
        <v>121</v>
      </c>
      <c r="M912" s="64" t="s">
        <v>122</v>
      </c>
      <c r="N912" s="64" t="s">
        <v>90</v>
      </c>
      <c r="O912" s="64" t="s">
        <v>409</v>
      </c>
      <c r="P912" s="64" t="s">
        <v>120</v>
      </c>
      <c r="Q912" s="64" t="s">
        <v>934</v>
      </c>
      <c r="R912" s="64" t="s">
        <v>935</v>
      </c>
      <c r="S912" s="64" t="s">
        <v>936</v>
      </c>
      <c r="T912" s="64" t="s">
        <v>935</v>
      </c>
      <c r="U912" s="64" t="s">
        <v>929</v>
      </c>
      <c r="V912" s="64" t="s">
        <v>930</v>
      </c>
      <c r="W912" s="64" t="s">
        <v>749</v>
      </c>
      <c r="X912" s="64" t="s">
        <v>132</v>
      </c>
    </row>
    <row r="913" spans="1:24">
      <c r="A913" s="64" t="s">
        <v>391</v>
      </c>
      <c r="B913" s="64" t="s">
        <v>392</v>
      </c>
      <c r="C913" s="64" t="s">
        <v>700</v>
      </c>
      <c r="D913" s="65">
        <v>412.17</v>
      </c>
      <c r="E913" s="64" t="s">
        <v>118</v>
      </c>
      <c r="F913" s="66">
        <v>202206</v>
      </c>
      <c r="G913" s="67">
        <v>44740</v>
      </c>
      <c r="H913" s="64" t="s">
        <v>119</v>
      </c>
      <c r="I913" s="66">
        <v>11002359</v>
      </c>
      <c r="J913" s="64" t="s">
        <v>0</v>
      </c>
      <c r="K913" s="64" t="s">
        <v>120</v>
      </c>
      <c r="L913" s="64" t="s">
        <v>121</v>
      </c>
      <c r="M913" s="64" t="s">
        <v>122</v>
      </c>
      <c r="N913" s="64" t="s">
        <v>78</v>
      </c>
      <c r="O913" s="64" t="s">
        <v>413</v>
      </c>
      <c r="P913" s="64" t="s">
        <v>120</v>
      </c>
      <c r="Q913" s="64" t="s">
        <v>934</v>
      </c>
      <c r="R913" s="64" t="s">
        <v>935</v>
      </c>
      <c r="S913" s="64" t="s">
        <v>936</v>
      </c>
      <c r="T913" s="64" t="s">
        <v>935</v>
      </c>
      <c r="U913" s="64" t="s">
        <v>929</v>
      </c>
      <c r="V913" s="64" t="s">
        <v>930</v>
      </c>
      <c r="W913" s="64" t="s">
        <v>749</v>
      </c>
      <c r="X913" s="64" t="s">
        <v>132</v>
      </c>
    </row>
    <row r="914" spans="1:24">
      <c r="A914" s="64" t="s">
        <v>391</v>
      </c>
      <c r="B914" s="64" t="s">
        <v>392</v>
      </c>
      <c r="C914" s="64" t="s">
        <v>558</v>
      </c>
      <c r="D914" s="65">
        <v>41.6</v>
      </c>
      <c r="E914" s="64" t="s">
        <v>118</v>
      </c>
      <c r="F914" s="66">
        <v>202206</v>
      </c>
      <c r="G914" s="67">
        <v>44740</v>
      </c>
      <c r="H914" s="64" t="s">
        <v>119</v>
      </c>
      <c r="I914" s="66">
        <v>11002368</v>
      </c>
      <c r="J914" s="64" t="s">
        <v>0</v>
      </c>
      <c r="K914" s="64" t="s">
        <v>120</v>
      </c>
      <c r="L914" s="64" t="s">
        <v>121</v>
      </c>
      <c r="M914" s="64" t="s">
        <v>122</v>
      </c>
      <c r="N914" s="64" t="s">
        <v>88</v>
      </c>
      <c r="O914" s="64" t="s">
        <v>401</v>
      </c>
      <c r="P914" s="64" t="s">
        <v>120</v>
      </c>
      <c r="Q914" s="64" t="s">
        <v>926</v>
      </c>
      <c r="R914" s="64" t="s">
        <v>927</v>
      </c>
      <c r="S914" s="64" t="s">
        <v>928</v>
      </c>
      <c r="T914" s="64" t="s">
        <v>927</v>
      </c>
      <c r="U914" s="64" t="s">
        <v>929</v>
      </c>
      <c r="V914" s="64" t="s">
        <v>930</v>
      </c>
      <c r="W914" s="64" t="s">
        <v>749</v>
      </c>
      <c r="X914" s="64" t="s">
        <v>132</v>
      </c>
    </row>
    <row r="915" spans="1:24">
      <c r="A915" s="64" t="s">
        <v>391</v>
      </c>
      <c r="B915" s="64" t="s">
        <v>392</v>
      </c>
      <c r="C915" s="64" t="s">
        <v>701</v>
      </c>
      <c r="D915" s="65">
        <v>62.04</v>
      </c>
      <c r="E915" s="64" t="s">
        <v>118</v>
      </c>
      <c r="F915" s="66">
        <v>202206</v>
      </c>
      <c r="G915" s="67">
        <v>44740</v>
      </c>
      <c r="H915" s="64" t="s">
        <v>119</v>
      </c>
      <c r="I915" s="66">
        <v>11002368</v>
      </c>
      <c r="J915" s="64" t="s">
        <v>0</v>
      </c>
      <c r="K915" s="64" t="s">
        <v>120</v>
      </c>
      <c r="L915" s="64" t="s">
        <v>121</v>
      </c>
      <c r="M915" s="64" t="s">
        <v>122</v>
      </c>
      <c r="N915" s="64" t="s">
        <v>84</v>
      </c>
      <c r="O915" s="64" t="s">
        <v>85</v>
      </c>
      <c r="P915" s="64" t="s">
        <v>120</v>
      </c>
      <c r="Q915" s="64" t="s">
        <v>926</v>
      </c>
      <c r="R915" s="64" t="s">
        <v>927</v>
      </c>
      <c r="S915" s="64" t="s">
        <v>928</v>
      </c>
      <c r="T915" s="64" t="s">
        <v>927</v>
      </c>
      <c r="U915" s="64" t="s">
        <v>929</v>
      </c>
      <c r="V915" s="64" t="s">
        <v>930</v>
      </c>
      <c r="W915" s="64" t="s">
        <v>749</v>
      </c>
      <c r="X915" s="64" t="s">
        <v>132</v>
      </c>
    </row>
    <row r="916" spans="1:24">
      <c r="A916" s="64" t="s">
        <v>391</v>
      </c>
      <c r="B916" s="64" t="s">
        <v>392</v>
      </c>
      <c r="C916" s="64" t="s">
        <v>559</v>
      </c>
      <c r="D916" s="65">
        <v>71.73</v>
      </c>
      <c r="E916" s="64" t="s">
        <v>118</v>
      </c>
      <c r="F916" s="66">
        <v>202206</v>
      </c>
      <c r="G916" s="67">
        <v>44740</v>
      </c>
      <c r="H916" s="64" t="s">
        <v>119</v>
      </c>
      <c r="I916" s="66">
        <v>11002368</v>
      </c>
      <c r="J916" s="64" t="s">
        <v>0</v>
      </c>
      <c r="K916" s="64" t="s">
        <v>120</v>
      </c>
      <c r="L916" s="64" t="s">
        <v>121</v>
      </c>
      <c r="M916" s="64" t="s">
        <v>122</v>
      </c>
      <c r="N916" s="64" t="s">
        <v>86</v>
      </c>
      <c r="O916" s="64" t="s">
        <v>87</v>
      </c>
      <c r="P916" s="64" t="s">
        <v>120</v>
      </c>
      <c r="Q916" s="64" t="s">
        <v>926</v>
      </c>
      <c r="R916" s="64" t="s">
        <v>927</v>
      </c>
      <c r="S916" s="64" t="s">
        <v>928</v>
      </c>
      <c r="T916" s="64" t="s">
        <v>927</v>
      </c>
      <c r="U916" s="64" t="s">
        <v>929</v>
      </c>
      <c r="V916" s="64" t="s">
        <v>930</v>
      </c>
      <c r="W916" s="64" t="s">
        <v>749</v>
      </c>
      <c r="X916" s="64" t="s">
        <v>132</v>
      </c>
    </row>
    <row r="917" spans="1:24">
      <c r="A917" s="64" t="s">
        <v>391</v>
      </c>
      <c r="B917" s="64" t="s">
        <v>392</v>
      </c>
      <c r="C917" s="64" t="s">
        <v>560</v>
      </c>
      <c r="D917" s="65">
        <v>80.75</v>
      </c>
      <c r="E917" s="64" t="s">
        <v>118</v>
      </c>
      <c r="F917" s="66">
        <v>202206</v>
      </c>
      <c r="G917" s="67">
        <v>44740</v>
      </c>
      <c r="H917" s="64" t="s">
        <v>119</v>
      </c>
      <c r="I917" s="66">
        <v>11002368</v>
      </c>
      <c r="J917" s="64" t="s">
        <v>0</v>
      </c>
      <c r="K917" s="64" t="s">
        <v>120</v>
      </c>
      <c r="L917" s="64" t="s">
        <v>121</v>
      </c>
      <c r="M917" s="64" t="s">
        <v>122</v>
      </c>
      <c r="N917" s="64" t="s">
        <v>82</v>
      </c>
      <c r="O917" s="64" t="s">
        <v>83</v>
      </c>
      <c r="P917" s="64" t="s">
        <v>120</v>
      </c>
      <c r="Q917" s="64" t="s">
        <v>926</v>
      </c>
      <c r="R917" s="64" t="s">
        <v>927</v>
      </c>
      <c r="S917" s="64" t="s">
        <v>928</v>
      </c>
      <c r="T917" s="64" t="s">
        <v>927</v>
      </c>
      <c r="U917" s="64" t="s">
        <v>929</v>
      </c>
      <c r="V917" s="64" t="s">
        <v>930</v>
      </c>
      <c r="W917" s="64" t="s">
        <v>749</v>
      </c>
      <c r="X917" s="64" t="s">
        <v>132</v>
      </c>
    </row>
    <row r="918" spans="1:24">
      <c r="A918" s="64" t="s">
        <v>391</v>
      </c>
      <c r="B918" s="64" t="s">
        <v>392</v>
      </c>
      <c r="C918" s="64" t="s">
        <v>561</v>
      </c>
      <c r="D918" s="65">
        <v>102.56</v>
      </c>
      <c r="E918" s="64" t="s">
        <v>118</v>
      </c>
      <c r="F918" s="66">
        <v>202206</v>
      </c>
      <c r="G918" s="67">
        <v>44740</v>
      </c>
      <c r="H918" s="64" t="s">
        <v>119</v>
      </c>
      <c r="I918" s="66">
        <v>11002368</v>
      </c>
      <c r="J918" s="64" t="s">
        <v>0</v>
      </c>
      <c r="K918" s="64" t="s">
        <v>120</v>
      </c>
      <c r="L918" s="64" t="s">
        <v>121</v>
      </c>
      <c r="M918" s="64" t="s">
        <v>122</v>
      </c>
      <c r="N918" s="64" t="s">
        <v>80</v>
      </c>
      <c r="O918" s="64" t="s">
        <v>81</v>
      </c>
      <c r="P918" s="64" t="s">
        <v>120</v>
      </c>
      <c r="Q918" s="64" t="s">
        <v>926</v>
      </c>
      <c r="R918" s="64" t="s">
        <v>927</v>
      </c>
      <c r="S918" s="64" t="s">
        <v>928</v>
      </c>
      <c r="T918" s="64" t="s">
        <v>927</v>
      </c>
      <c r="U918" s="64" t="s">
        <v>929</v>
      </c>
      <c r="V918" s="64" t="s">
        <v>930</v>
      </c>
      <c r="W918" s="64" t="s">
        <v>749</v>
      </c>
      <c r="X918" s="64" t="s">
        <v>132</v>
      </c>
    </row>
    <row r="919" spans="1:24">
      <c r="A919" s="64" t="s">
        <v>391</v>
      </c>
      <c r="B919" s="64" t="s">
        <v>392</v>
      </c>
      <c r="C919" s="64" t="s">
        <v>562</v>
      </c>
      <c r="D919" s="65">
        <v>514.03</v>
      </c>
      <c r="E919" s="64" t="s">
        <v>118</v>
      </c>
      <c r="F919" s="66">
        <v>202206</v>
      </c>
      <c r="G919" s="67">
        <v>44740</v>
      </c>
      <c r="H919" s="64" t="s">
        <v>119</v>
      </c>
      <c r="I919" s="66">
        <v>11002368</v>
      </c>
      <c r="J919" s="64" t="s">
        <v>0</v>
      </c>
      <c r="K919" s="64" t="s">
        <v>120</v>
      </c>
      <c r="L919" s="64" t="s">
        <v>121</v>
      </c>
      <c r="M919" s="64" t="s">
        <v>122</v>
      </c>
      <c r="N919" s="64" t="s">
        <v>403</v>
      </c>
      <c r="O919" s="64" t="s">
        <v>96</v>
      </c>
      <c r="P919" s="64" t="s">
        <v>120</v>
      </c>
      <c r="Q919" s="64" t="s">
        <v>931</v>
      </c>
      <c r="R919" s="64" t="s">
        <v>932</v>
      </c>
      <c r="S919" s="64" t="s">
        <v>933</v>
      </c>
      <c r="T919" s="64" t="s">
        <v>932</v>
      </c>
      <c r="U919" s="64" t="s">
        <v>929</v>
      </c>
      <c r="V919" s="64" t="s">
        <v>930</v>
      </c>
      <c r="W919" s="64" t="s">
        <v>749</v>
      </c>
      <c r="X919" s="64" t="s">
        <v>132</v>
      </c>
    </row>
    <row r="920" spans="1:24">
      <c r="A920" s="64" t="s">
        <v>391</v>
      </c>
      <c r="B920" s="64" t="s">
        <v>392</v>
      </c>
      <c r="C920" s="64" t="s">
        <v>563</v>
      </c>
      <c r="D920" s="65">
        <v>819.01</v>
      </c>
      <c r="E920" s="64" t="s">
        <v>118</v>
      </c>
      <c r="F920" s="66">
        <v>202206</v>
      </c>
      <c r="G920" s="67">
        <v>44740</v>
      </c>
      <c r="H920" s="64" t="s">
        <v>119</v>
      </c>
      <c r="I920" s="66">
        <v>11002368</v>
      </c>
      <c r="J920" s="64" t="s">
        <v>0</v>
      </c>
      <c r="K920" s="64" t="s">
        <v>120</v>
      </c>
      <c r="L920" s="64" t="s">
        <v>121</v>
      </c>
      <c r="M920" s="64" t="s">
        <v>122</v>
      </c>
      <c r="N920" s="64" t="s">
        <v>415</v>
      </c>
      <c r="O920" s="64" t="s">
        <v>416</v>
      </c>
      <c r="P920" s="64" t="s">
        <v>120</v>
      </c>
      <c r="Q920" s="64" t="s">
        <v>931</v>
      </c>
      <c r="R920" s="64" t="s">
        <v>932</v>
      </c>
      <c r="S920" s="64" t="s">
        <v>933</v>
      </c>
      <c r="T920" s="64" t="s">
        <v>932</v>
      </c>
      <c r="U920" s="64" t="s">
        <v>929</v>
      </c>
      <c r="V920" s="64" t="s">
        <v>930</v>
      </c>
      <c r="W920" s="64" t="s">
        <v>749</v>
      </c>
      <c r="X920" s="64" t="s">
        <v>132</v>
      </c>
    </row>
    <row r="921" spans="1:24">
      <c r="A921" s="64" t="s">
        <v>391</v>
      </c>
      <c r="B921" s="64" t="s">
        <v>392</v>
      </c>
      <c r="C921" s="64" t="s">
        <v>564</v>
      </c>
      <c r="D921" s="65">
        <v>1437.18</v>
      </c>
      <c r="E921" s="64" t="s">
        <v>118</v>
      </c>
      <c r="F921" s="66">
        <v>202206</v>
      </c>
      <c r="G921" s="67">
        <v>44740</v>
      </c>
      <c r="H921" s="64" t="s">
        <v>119</v>
      </c>
      <c r="I921" s="66">
        <v>11002368</v>
      </c>
      <c r="J921" s="64" t="s">
        <v>0</v>
      </c>
      <c r="K921" s="64" t="s">
        <v>120</v>
      </c>
      <c r="L921" s="64" t="s">
        <v>121</v>
      </c>
      <c r="M921" s="64" t="s">
        <v>122</v>
      </c>
      <c r="N921" s="64" t="s">
        <v>92</v>
      </c>
      <c r="O921" s="64" t="s">
        <v>93</v>
      </c>
      <c r="P921" s="64" t="s">
        <v>120</v>
      </c>
      <c r="Q921" s="64" t="s">
        <v>931</v>
      </c>
      <c r="R921" s="64" t="s">
        <v>932</v>
      </c>
      <c r="S921" s="64" t="s">
        <v>933</v>
      </c>
      <c r="T921" s="64" t="s">
        <v>932</v>
      </c>
      <c r="U921" s="64" t="s">
        <v>929</v>
      </c>
      <c r="V921" s="64" t="s">
        <v>930</v>
      </c>
      <c r="W921" s="64" t="s">
        <v>749</v>
      </c>
      <c r="X921" s="64" t="s">
        <v>132</v>
      </c>
    </row>
    <row r="922" spans="1:24">
      <c r="A922" s="64" t="s">
        <v>391</v>
      </c>
      <c r="B922" s="64" t="s">
        <v>392</v>
      </c>
      <c r="C922" s="64" t="s">
        <v>565</v>
      </c>
      <c r="D922" s="65">
        <v>2181.37</v>
      </c>
      <c r="E922" s="64" t="s">
        <v>118</v>
      </c>
      <c r="F922" s="66">
        <v>202206</v>
      </c>
      <c r="G922" s="67">
        <v>44740</v>
      </c>
      <c r="H922" s="64" t="s">
        <v>119</v>
      </c>
      <c r="I922" s="66">
        <v>11002368</v>
      </c>
      <c r="J922" s="64" t="s">
        <v>0</v>
      </c>
      <c r="K922" s="64" t="s">
        <v>120</v>
      </c>
      <c r="L922" s="64" t="s">
        <v>121</v>
      </c>
      <c r="M922" s="64" t="s">
        <v>122</v>
      </c>
      <c r="N922" s="64" t="s">
        <v>444</v>
      </c>
      <c r="O922" s="64" t="s">
        <v>445</v>
      </c>
      <c r="P922" s="64" t="s">
        <v>120</v>
      </c>
      <c r="Q922" s="64" t="s">
        <v>931</v>
      </c>
      <c r="R922" s="64" t="s">
        <v>932</v>
      </c>
      <c r="S922" s="64" t="s">
        <v>933</v>
      </c>
      <c r="T922" s="64" t="s">
        <v>932</v>
      </c>
      <c r="U922" s="64" t="s">
        <v>929</v>
      </c>
      <c r="V922" s="64" t="s">
        <v>930</v>
      </c>
      <c r="W922" s="64" t="s">
        <v>749</v>
      </c>
      <c r="X922" s="64" t="s">
        <v>132</v>
      </c>
    </row>
    <row r="923" spans="1:24">
      <c r="A923" s="64" t="s">
        <v>391</v>
      </c>
      <c r="B923" s="64" t="s">
        <v>392</v>
      </c>
      <c r="C923" s="64" t="s">
        <v>702</v>
      </c>
      <c r="D923" s="65">
        <v>80.84</v>
      </c>
      <c r="E923" s="64" t="s">
        <v>118</v>
      </c>
      <c r="F923" s="66">
        <v>202206</v>
      </c>
      <c r="G923" s="67">
        <v>44740</v>
      </c>
      <c r="H923" s="64" t="s">
        <v>119</v>
      </c>
      <c r="I923" s="66">
        <v>11002373</v>
      </c>
      <c r="J923" s="64" t="s">
        <v>0</v>
      </c>
      <c r="K923" s="64" t="s">
        <v>120</v>
      </c>
      <c r="L923" s="64" t="s">
        <v>121</v>
      </c>
      <c r="M923" s="64" t="s">
        <v>122</v>
      </c>
      <c r="N923" s="64" t="s">
        <v>545</v>
      </c>
      <c r="O923" s="64" t="s">
        <v>546</v>
      </c>
      <c r="P923" s="64" t="s">
        <v>120</v>
      </c>
      <c r="Q923" s="64" t="s">
        <v>786</v>
      </c>
      <c r="R923" s="64" t="s">
        <v>787</v>
      </c>
      <c r="S923" s="64" t="s">
        <v>788</v>
      </c>
      <c r="T923" s="64" t="s">
        <v>787</v>
      </c>
      <c r="U923" s="64" t="s">
        <v>747</v>
      </c>
      <c r="V923" s="64" t="s">
        <v>748</v>
      </c>
      <c r="W923" s="64" t="s">
        <v>749</v>
      </c>
      <c r="X923" s="64" t="s">
        <v>132</v>
      </c>
    </row>
    <row r="924" spans="1:24">
      <c r="A924" s="64" t="s">
        <v>391</v>
      </c>
      <c r="B924" s="64" t="s">
        <v>392</v>
      </c>
      <c r="C924" s="64" t="s">
        <v>703</v>
      </c>
      <c r="D924" s="65">
        <v>-80.84</v>
      </c>
      <c r="E924" s="64" t="s">
        <v>118</v>
      </c>
      <c r="F924" s="66">
        <v>202206</v>
      </c>
      <c r="G924" s="67">
        <v>44740</v>
      </c>
      <c r="H924" s="64" t="s">
        <v>119</v>
      </c>
      <c r="I924" s="66">
        <v>11002377</v>
      </c>
      <c r="J924" s="64" t="s">
        <v>0</v>
      </c>
      <c r="K924" s="64" t="s">
        <v>120</v>
      </c>
      <c r="L924" s="64" t="s">
        <v>121</v>
      </c>
      <c r="M924" s="64" t="s">
        <v>122</v>
      </c>
      <c r="N924" s="64" t="s">
        <v>545</v>
      </c>
      <c r="O924" s="64" t="s">
        <v>546</v>
      </c>
      <c r="P924" s="64" t="s">
        <v>120</v>
      </c>
      <c r="Q924" s="64" t="s">
        <v>786</v>
      </c>
      <c r="R924" s="64" t="s">
        <v>787</v>
      </c>
      <c r="S924" s="64" t="s">
        <v>788</v>
      </c>
      <c r="T924" s="64" t="s">
        <v>787</v>
      </c>
      <c r="U924" s="64" t="s">
        <v>747</v>
      </c>
      <c r="V924" s="64" t="s">
        <v>748</v>
      </c>
      <c r="W924" s="64" t="s">
        <v>749</v>
      </c>
      <c r="X924" s="64" t="s">
        <v>132</v>
      </c>
    </row>
    <row r="925" spans="1:24">
      <c r="A925" s="64" t="s">
        <v>391</v>
      </c>
      <c r="B925" s="64" t="s">
        <v>392</v>
      </c>
      <c r="C925" s="64" t="s">
        <v>704</v>
      </c>
      <c r="D925" s="65">
        <v>80.84</v>
      </c>
      <c r="E925" s="64" t="s">
        <v>118</v>
      </c>
      <c r="F925" s="66">
        <v>202206</v>
      </c>
      <c r="G925" s="67">
        <v>44740</v>
      </c>
      <c r="H925" s="64" t="s">
        <v>119</v>
      </c>
      <c r="I925" s="66">
        <v>11002379</v>
      </c>
      <c r="J925" s="64" t="s">
        <v>0</v>
      </c>
      <c r="K925" s="64" t="s">
        <v>120</v>
      </c>
      <c r="L925" s="64" t="s">
        <v>121</v>
      </c>
      <c r="M925" s="64" t="s">
        <v>122</v>
      </c>
      <c r="N925" s="64" t="s">
        <v>545</v>
      </c>
      <c r="O925" s="64" t="s">
        <v>546</v>
      </c>
      <c r="P925" s="64" t="s">
        <v>120</v>
      </c>
      <c r="Q925" s="64" t="s">
        <v>786</v>
      </c>
      <c r="R925" s="64" t="s">
        <v>787</v>
      </c>
      <c r="S925" s="64" t="s">
        <v>788</v>
      </c>
      <c r="T925" s="64" t="s">
        <v>787</v>
      </c>
      <c r="U925" s="64" t="s">
        <v>747</v>
      </c>
      <c r="V925" s="64" t="s">
        <v>748</v>
      </c>
      <c r="W925" s="64" t="s">
        <v>749</v>
      </c>
      <c r="X925" s="64" t="s">
        <v>132</v>
      </c>
    </row>
    <row r="926" spans="1:24">
      <c r="A926" s="64" t="s">
        <v>391</v>
      </c>
      <c r="B926" s="64" t="s">
        <v>392</v>
      </c>
      <c r="C926" s="64" t="s">
        <v>705</v>
      </c>
      <c r="D926" s="65">
        <v>-80.84</v>
      </c>
      <c r="E926" s="64" t="s">
        <v>118</v>
      </c>
      <c r="F926" s="66">
        <v>202206</v>
      </c>
      <c r="G926" s="67">
        <v>44740</v>
      </c>
      <c r="H926" s="64" t="s">
        <v>119</v>
      </c>
      <c r="I926" s="66">
        <v>11002384</v>
      </c>
      <c r="J926" s="64" t="s">
        <v>0</v>
      </c>
      <c r="K926" s="64" t="s">
        <v>120</v>
      </c>
      <c r="L926" s="64" t="s">
        <v>121</v>
      </c>
      <c r="M926" s="64" t="s">
        <v>122</v>
      </c>
      <c r="N926" s="64" t="s">
        <v>545</v>
      </c>
      <c r="O926" s="64" t="s">
        <v>546</v>
      </c>
      <c r="P926" s="64" t="s">
        <v>120</v>
      </c>
      <c r="Q926" s="64" t="s">
        <v>786</v>
      </c>
      <c r="R926" s="64" t="s">
        <v>787</v>
      </c>
      <c r="S926" s="64" t="s">
        <v>788</v>
      </c>
      <c r="T926" s="64" t="s">
        <v>787</v>
      </c>
      <c r="U926" s="64" t="s">
        <v>747</v>
      </c>
      <c r="V926" s="64" t="s">
        <v>748</v>
      </c>
      <c r="W926" s="64" t="s">
        <v>749</v>
      </c>
      <c r="X926" s="64" t="s">
        <v>132</v>
      </c>
    </row>
    <row r="927" spans="1:24">
      <c r="A927" s="64" t="s">
        <v>391</v>
      </c>
      <c r="B927" s="64" t="s">
        <v>392</v>
      </c>
      <c r="C927" s="64" t="s">
        <v>706</v>
      </c>
      <c r="D927" s="65">
        <v>183.25</v>
      </c>
      <c r="E927" s="64" t="s">
        <v>118</v>
      </c>
      <c r="F927" s="66">
        <v>202206</v>
      </c>
      <c r="G927" s="67">
        <v>44740</v>
      </c>
      <c r="H927" s="64" t="s">
        <v>119</v>
      </c>
      <c r="I927" s="66">
        <v>11002397</v>
      </c>
      <c r="J927" s="64" t="s">
        <v>0</v>
      </c>
      <c r="K927" s="64" t="s">
        <v>120</v>
      </c>
      <c r="L927" s="64" t="s">
        <v>121</v>
      </c>
      <c r="M927" s="64" t="s">
        <v>122</v>
      </c>
      <c r="N927" s="64" t="s">
        <v>245</v>
      </c>
      <c r="O927" s="64" t="s">
        <v>246</v>
      </c>
      <c r="P927" s="64" t="s">
        <v>120</v>
      </c>
      <c r="Q927" s="64" t="s">
        <v>778</v>
      </c>
      <c r="R927" s="64" t="s">
        <v>247</v>
      </c>
      <c r="S927" s="64" t="s">
        <v>779</v>
      </c>
      <c r="T927" s="64" t="s">
        <v>247</v>
      </c>
      <c r="U927" s="64" t="s">
        <v>752</v>
      </c>
      <c r="V927" s="64" t="s">
        <v>753</v>
      </c>
      <c r="W927" s="64" t="s">
        <v>749</v>
      </c>
      <c r="X927" s="64" t="s">
        <v>132</v>
      </c>
    </row>
    <row r="928" spans="1:24">
      <c r="A928" s="64" t="s">
        <v>391</v>
      </c>
      <c r="B928" s="64" t="s">
        <v>392</v>
      </c>
      <c r="C928" s="64" t="s">
        <v>707</v>
      </c>
      <c r="D928" s="65">
        <v>211.61</v>
      </c>
      <c r="E928" s="64" t="s">
        <v>118</v>
      </c>
      <c r="F928" s="66">
        <v>202206</v>
      </c>
      <c r="G928" s="67">
        <v>44740</v>
      </c>
      <c r="H928" s="64" t="s">
        <v>119</v>
      </c>
      <c r="I928" s="66">
        <v>11002398</v>
      </c>
      <c r="J928" s="64" t="s">
        <v>0</v>
      </c>
      <c r="K928" s="64" t="s">
        <v>120</v>
      </c>
      <c r="L928" s="64" t="s">
        <v>121</v>
      </c>
      <c r="M928" s="64" t="s">
        <v>122</v>
      </c>
      <c r="N928" s="64" t="s">
        <v>142</v>
      </c>
      <c r="O928" s="64" t="s">
        <v>143</v>
      </c>
      <c r="P928" s="64" t="s">
        <v>120</v>
      </c>
      <c r="Q928" s="64" t="s">
        <v>750</v>
      </c>
      <c r="R928" s="64" t="s">
        <v>144</v>
      </c>
      <c r="S928" s="64" t="s">
        <v>751</v>
      </c>
      <c r="T928" s="64" t="s">
        <v>144</v>
      </c>
      <c r="U928" s="64" t="s">
        <v>752</v>
      </c>
      <c r="V928" s="64" t="s">
        <v>753</v>
      </c>
      <c r="W928" s="64" t="s">
        <v>749</v>
      </c>
      <c r="X928" s="64" t="s">
        <v>132</v>
      </c>
    </row>
    <row r="929" spans="1:24">
      <c r="A929" s="64" t="s">
        <v>391</v>
      </c>
      <c r="B929" s="64" t="s">
        <v>392</v>
      </c>
      <c r="C929" s="64" t="s">
        <v>708</v>
      </c>
      <c r="D929" s="65">
        <v>746.06</v>
      </c>
      <c r="E929" s="64" t="s">
        <v>118</v>
      </c>
      <c r="F929" s="66">
        <v>202206</v>
      </c>
      <c r="G929" s="67">
        <v>44740</v>
      </c>
      <c r="H929" s="64" t="s">
        <v>119</v>
      </c>
      <c r="I929" s="66">
        <v>11002401</v>
      </c>
      <c r="J929" s="64" t="s">
        <v>0</v>
      </c>
      <c r="K929" s="64" t="s">
        <v>120</v>
      </c>
      <c r="L929" s="64" t="s">
        <v>121</v>
      </c>
      <c r="M929" s="64" t="s">
        <v>122</v>
      </c>
      <c r="N929" s="64" t="s">
        <v>398</v>
      </c>
      <c r="O929" s="64" t="s">
        <v>399</v>
      </c>
      <c r="P929" s="64" t="s">
        <v>120</v>
      </c>
      <c r="Q929" s="64" t="s">
        <v>802</v>
      </c>
      <c r="R929" s="64" t="s">
        <v>803</v>
      </c>
      <c r="S929" s="64" t="s">
        <v>804</v>
      </c>
      <c r="T929" s="64" t="s">
        <v>803</v>
      </c>
      <c r="U929" s="64" t="s">
        <v>757</v>
      </c>
      <c r="V929" s="64" t="s">
        <v>758</v>
      </c>
      <c r="W929" s="64" t="s">
        <v>749</v>
      </c>
      <c r="X929" s="64" t="s">
        <v>132</v>
      </c>
    </row>
    <row r="930" spans="1:24">
      <c r="A930" s="64" t="s">
        <v>391</v>
      </c>
      <c r="B930" s="64" t="s">
        <v>392</v>
      </c>
      <c r="C930" s="64" t="s">
        <v>706</v>
      </c>
      <c r="D930" s="65">
        <v>872.16</v>
      </c>
      <c r="E930" s="64" t="s">
        <v>118</v>
      </c>
      <c r="F930" s="66">
        <v>202206</v>
      </c>
      <c r="G930" s="67">
        <v>44740</v>
      </c>
      <c r="H930" s="64" t="s">
        <v>119</v>
      </c>
      <c r="I930" s="66">
        <v>11002402</v>
      </c>
      <c r="J930" s="64" t="s">
        <v>0</v>
      </c>
      <c r="K930" s="64" t="s">
        <v>120</v>
      </c>
      <c r="L930" s="64" t="s">
        <v>121</v>
      </c>
      <c r="M930" s="64" t="s">
        <v>122</v>
      </c>
      <c r="N930" s="64" t="s">
        <v>245</v>
      </c>
      <c r="O930" s="64" t="s">
        <v>246</v>
      </c>
      <c r="P930" s="64" t="s">
        <v>120</v>
      </c>
      <c r="Q930" s="64" t="s">
        <v>778</v>
      </c>
      <c r="R930" s="64" t="s">
        <v>247</v>
      </c>
      <c r="S930" s="64" t="s">
        <v>779</v>
      </c>
      <c r="T930" s="64" t="s">
        <v>247</v>
      </c>
      <c r="U930" s="64" t="s">
        <v>752</v>
      </c>
      <c r="V930" s="64" t="s">
        <v>753</v>
      </c>
      <c r="W930" s="64" t="s">
        <v>749</v>
      </c>
      <c r="X930" s="64" t="s">
        <v>132</v>
      </c>
    </row>
    <row r="931" spans="1:24">
      <c r="A931" s="64" t="s">
        <v>391</v>
      </c>
      <c r="B931" s="64" t="s">
        <v>392</v>
      </c>
      <c r="C931" s="64" t="s">
        <v>709</v>
      </c>
      <c r="D931" s="65">
        <v>1109.19</v>
      </c>
      <c r="E931" s="64" t="s">
        <v>118</v>
      </c>
      <c r="F931" s="66">
        <v>202206</v>
      </c>
      <c r="G931" s="67">
        <v>44740</v>
      </c>
      <c r="H931" s="64" t="s">
        <v>119</v>
      </c>
      <c r="I931" s="66">
        <v>11002402</v>
      </c>
      <c r="J931" s="64" t="s">
        <v>0</v>
      </c>
      <c r="K931" s="64" t="s">
        <v>120</v>
      </c>
      <c r="L931" s="64" t="s">
        <v>121</v>
      </c>
      <c r="M931" s="64" t="s">
        <v>122</v>
      </c>
      <c r="N931" s="64" t="s">
        <v>567</v>
      </c>
      <c r="O931" s="64" t="s">
        <v>568</v>
      </c>
      <c r="P931" s="64" t="s">
        <v>120</v>
      </c>
      <c r="Q931" s="64" t="s">
        <v>786</v>
      </c>
      <c r="R931" s="64" t="s">
        <v>787</v>
      </c>
      <c r="S931" s="64" t="s">
        <v>788</v>
      </c>
      <c r="T931" s="64" t="s">
        <v>787</v>
      </c>
      <c r="U931" s="64" t="s">
        <v>747</v>
      </c>
      <c r="V931" s="64" t="s">
        <v>748</v>
      </c>
      <c r="W931" s="64" t="s">
        <v>749</v>
      </c>
      <c r="X931" s="64" t="s">
        <v>132</v>
      </c>
    </row>
    <row r="932" spans="1:24">
      <c r="A932" s="64" t="s">
        <v>391</v>
      </c>
      <c r="B932" s="64" t="s">
        <v>392</v>
      </c>
      <c r="C932" s="64" t="s">
        <v>710</v>
      </c>
      <c r="D932" s="65">
        <f>403.65-7.98</f>
        <v>395.66999999999996</v>
      </c>
      <c r="E932" s="64" t="s">
        <v>118</v>
      </c>
      <c r="F932" s="66">
        <v>202206</v>
      </c>
      <c r="G932" s="67">
        <v>44740</v>
      </c>
      <c r="H932" s="64" t="s">
        <v>119</v>
      </c>
      <c r="I932" s="66">
        <v>11002403</v>
      </c>
      <c r="J932" s="64" t="s">
        <v>0</v>
      </c>
      <c r="K932" s="64" t="s">
        <v>120</v>
      </c>
      <c r="L932" s="64" t="s">
        <v>121</v>
      </c>
      <c r="M932" s="64" t="s">
        <v>122</v>
      </c>
      <c r="N932" s="64" t="s">
        <v>394</v>
      </c>
      <c r="O932" s="64" t="s">
        <v>395</v>
      </c>
      <c r="P932" s="64" t="s">
        <v>120</v>
      </c>
      <c r="Q932" s="64" t="s">
        <v>802</v>
      </c>
      <c r="R932" s="64" t="s">
        <v>803</v>
      </c>
      <c r="S932" s="64" t="s">
        <v>804</v>
      </c>
      <c r="T932" s="64" t="s">
        <v>803</v>
      </c>
      <c r="U932" s="64" t="s">
        <v>757</v>
      </c>
      <c r="V932" s="64" t="s">
        <v>758</v>
      </c>
      <c r="W932" s="64" t="s">
        <v>749</v>
      </c>
      <c r="X932" s="64" t="s">
        <v>132</v>
      </c>
    </row>
    <row r="933" spans="1:24">
      <c r="A933" s="64" t="s">
        <v>391</v>
      </c>
      <c r="B933" s="64" t="s">
        <v>392</v>
      </c>
      <c r="C933" s="64" t="s">
        <v>711</v>
      </c>
      <c r="D933" s="65">
        <v>25</v>
      </c>
      <c r="E933" s="64" t="s">
        <v>118</v>
      </c>
      <c r="F933" s="66">
        <v>202206</v>
      </c>
      <c r="G933" s="67">
        <v>44740</v>
      </c>
      <c r="H933" s="64" t="s">
        <v>119</v>
      </c>
      <c r="I933" s="66">
        <v>11002404</v>
      </c>
      <c r="J933" s="64" t="s">
        <v>0</v>
      </c>
      <c r="K933" s="64" t="s">
        <v>120</v>
      </c>
      <c r="L933" s="64" t="s">
        <v>121</v>
      </c>
      <c r="M933" s="64" t="s">
        <v>122</v>
      </c>
      <c r="N933" s="64" t="s">
        <v>394</v>
      </c>
      <c r="O933" s="64" t="s">
        <v>395</v>
      </c>
      <c r="P933" s="64" t="s">
        <v>120</v>
      </c>
      <c r="Q933" s="64" t="s">
        <v>802</v>
      </c>
      <c r="R933" s="64" t="s">
        <v>803</v>
      </c>
      <c r="S933" s="64" t="s">
        <v>804</v>
      </c>
      <c r="T933" s="64" t="s">
        <v>803</v>
      </c>
      <c r="U933" s="64" t="s">
        <v>757</v>
      </c>
      <c r="V933" s="64" t="s">
        <v>758</v>
      </c>
      <c r="W933" s="64" t="s">
        <v>749</v>
      </c>
      <c r="X933" s="64" t="s">
        <v>132</v>
      </c>
    </row>
    <row r="934" spans="1:24">
      <c r="A934" s="64" t="s">
        <v>391</v>
      </c>
      <c r="B934" s="64" t="s">
        <v>392</v>
      </c>
      <c r="C934" s="64" t="s">
        <v>978</v>
      </c>
      <c r="D934" s="65">
        <v>-183.25</v>
      </c>
      <c r="E934" s="64" t="s">
        <v>118</v>
      </c>
      <c r="F934" s="66">
        <v>202206</v>
      </c>
      <c r="G934" s="67">
        <v>44740</v>
      </c>
      <c r="H934" s="64" t="s">
        <v>119</v>
      </c>
      <c r="I934" s="66">
        <v>11003032</v>
      </c>
      <c r="J934" s="64" t="s">
        <v>0</v>
      </c>
      <c r="K934" s="64" t="s">
        <v>120</v>
      </c>
      <c r="L934" s="64" t="s">
        <v>121</v>
      </c>
      <c r="M934" s="64" t="s">
        <v>122</v>
      </c>
      <c r="N934" s="64" t="s">
        <v>245</v>
      </c>
      <c r="O934" s="64" t="s">
        <v>246</v>
      </c>
      <c r="P934" s="64" t="s">
        <v>120</v>
      </c>
      <c r="Q934" s="64" t="s">
        <v>778</v>
      </c>
      <c r="R934" s="64" t="s">
        <v>247</v>
      </c>
      <c r="S934" s="64" t="s">
        <v>779</v>
      </c>
      <c r="T934" s="64" t="s">
        <v>247</v>
      </c>
      <c r="U934" s="64" t="s">
        <v>752</v>
      </c>
      <c r="V934" s="64" t="s">
        <v>753</v>
      </c>
      <c r="W934" s="64" t="s">
        <v>749</v>
      </c>
      <c r="X934" s="64" t="s">
        <v>132</v>
      </c>
    </row>
    <row r="935" spans="1:24">
      <c r="A935" s="64" t="s">
        <v>391</v>
      </c>
      <c r="B935" s="64" t="s">
        <v>392</v>
      </c>
      <c r="C935" s="64" t="s">
        <v>979</v>
      </c>
      <c r="D935" s="65">
        <v>183.25</v>
      </c>
      <c r="E935" s="64" t="s">
        <v>118</v>
      </c>
      <c r="F935" s="66">
        <v>202206</v>
      </c>
      <c r="G935" s="67">
        <v>44740</v>
      </c>
      <c r="H935" s="64" t="s">
        <v>119</v>
      </c>
      <c r="I935" s="66">
        <v>11003032</v>
      </c>
      <c r="J935" s="64" t="s">
        <v>0</v>
      </c>
      <c r="K935" s="64" t="s">
        <v>120</v>
      </c>
      <c r="L935" s="64" t="s">
        <v>121</v>
      </c>
      <c r="M935" s="64" t="s">
        <v>122</v>
      </c>
      <c r="N935" s="64" t="s">
        <v>60</v>
      </c>
      <c r="O935" s="64" t="s">
        <v>220</v>
      </c>
      <c r="P935" s="64" t="s">
        <v>120</v>
      </c>
      <c r="Q935" s="64" t="s">
        <v>766</v>
      </c>
      <c r="R935" s="64" t="s">
        <v>767</v>
      </c>
      <c r="S935" s="64" t="s">
        <v>768</v>
      </c>
      <c r="T935" s="64" t="s">
        <v>767</v>
      </c>
      <c r="U935" s="64" t="s">
        <v>747</v>
      </c>
      <c r="V935" s="64" t="s">
        <v>748</v>
      </c>
      <c r="W935" s="64" t="s">
        <v>749</v>
      </c>
      <c r="X935" s="64" t="s">
        <v>132</v>
      </c>
    </row>
    <row r="936" spans="1:24">
      <c r="A936" s="64" t="s">
        <v>391</v>
      </c>
      <c r="B936" s="64" t="s">
        <v>392</v>
      </c>
      <c r="C936" s="64" t="s">
        <v>712</v>
      </c>
      <c r="D936" s="65">
        <v>1474.1</v>
      </c>
      <c r="E936" s="64" t="s">
        <v>118</v>
      </c>
      <c r="F936" s="66">
        <v>202206</v>
      </c>
      <c r="G936" s="67">
        <v>44741</v>
      </c>
      <c r="H936" s="64" t="s">
        <v>119</v>
      </c>
      <c r="I936" s="66">
        <v>11002390</v>
      </c>
      <c r="J936" s="64" t="s">
        <v>0</v>
      </c>
      <c r="K936" s="64" t="s">
        <v>120</v>
      </c>
      <c r="L936" s="64" t="s">
        <v>121</v>
      </c>
      <c r="M936" s="64" t="s">
        <v>122</v>
      </c>
      <c r="N936" s="64" t="s">
        <v>418</v>
      </c>
      <c r="O936" s="64" t="s">
        <v>419</v>
      </c>
      <c r="P936" s="64" t="s">
        <v>120</v>
      </c>
      <c r="Q936" s="64" t="s">
        <v>797</v>
      </c>
      <c r="R936" s="64" t="s">
        <v>420</v>
      </c>
      <c r="S936" s="64" t="s">
        <v>798</v>
      </c>
      <c r="T936" s="64" t="s">
        <v>420</v>
      </c>
      <c r="U936" s="64" t="s">
        <v>783</v>
      </c>
      <c r="V936" s="64" t="s">
        <v>784</v>
      </c>
      <c r="W936" s="64" t="s">
        <v>749</v>
      </c>
      <c r="X936" s="64" t="s">
        <v>132</v>
      </c>
    </row>
    <row r="937" spans="1:24">
      <c r="A937" s="64" t="s">
        <v>391</v>
      </c>
      <c r="B937" s="64" t="s">
        <v>392</v>
      </c>
      <c r="C937" s="64" t="s">
        <v>980</v>
      </c>
      <c r="D937" s="65">
        <v>566.28</v>
      </c>
      <c r="E937" s="64" t="s">
        <v>118</v>
      </c>
      <c r="F937" s="66">
        <v>202207</v>
      </c>
      <c r="G937" s="67">
        <v>44767</v>
      </c>
      <c r="H937" s="64" t="s">
        <v>119</v>
      </c>
      <c r="I937" s="66">
        <v>11002570</v>
      </c>
      <c r="J937" s="64" t="s">
        <v>0</v>
      </c>
      <c r="K937" s="64" t="s">
        <v>120</v>
      </c>
      <c r="L937" s="64" t="s">
        <v>121</v>
      </c>
      <c r="M937" s="64" t="s">
        <v>122</v>
      </c>
      <c r="N937" s="64" t="s">
        <v>76</v>
      </c>
      <c r="O937" s="64" t="s">
        <v>411</v>
      </c>
      <c r="P937" s="64" t="s">
        <v>120</v>
      </c>
      <c r="Q937" s="64" t="s">
        <v>937</v>
      </c>
      <c r="R937" s="64" t="s">
        <v>938</v>
      </c>
      <c r="S937" s="64" t="s">
        <v>939</v>
      </c>
      <c r="T937" s="64" t="s">
        <v>938</v>
      </c>
      <c r="U937" s="64" t="s">
        <v>929</v>
      </c>
      <c r="V937" s="64" t="s">
        <v>930</v>
      </c>
      <c r="W937" s="64" t="s">
        <v>749</v>
      </c>
      <c r="X937" s="64" t="s">
        <v>132</v>
      </c>
    </row>
    <row r="938" spans="1:24">
      <c r="A938" s="64" t="s">
        <v>391</v>
      </c>
      <c r="B938" s="64" t="s">
        <v>392</v>
      </c>
      <c r="C938" s="64" t="s">
        <v>981</v>
      </c>
      <c r="D938" s="65">
        <v>486.17</v>
      </c>
      <c r="E938" s="64" t="s">
        <v>118</v>
      </c>
      <c r="F938" s="66">
        <v>202207</v>
      </c>
      <c r="G938" s="67">
        <v>44767</v>
      </c>
      <c r="H938" s="64" t="s">
        <v>119</v>
      </c>
      <c r="I938" s="66">
        <v>11002571</v>
      </c>
      <c r="J938" s="64" t="s">
        <v>0</v>
      </c>
      <c r="K938" s="64" t="s">
        <v>120</v>
      </c>
      <c r="L938" s="64" t="s">
        <v>121</v>
      </c>
      <c r="M938" s="64" t="s">
        <v>122</v>
      </c>
      <c r="N938" s="64" t="s">
        <v>90</v>
      </c>
      <c r="O938" s="64" t="s">
        <v>409</v>
      </c>
      <c r="P938" s="64" t="s">
        <v>120</v>
      </c>
      <c r="Q938" s="64" t="s">
        <v>934</v>
      </c>
      <c r="R938" s="64" t="s">
        <v>935</v>
      </c>
      <c r="S938" s="64" t="s">
        <v>936</v>
      </c>
      <c r="T938" s="64" t="s">
        <v>935</v>
      </c>
      <c r="U938" s="64" t="s">
        <v>929</v>
      </c>
      <c r="V938" s="64" t="s">
        <v>930</v>
      </c>
      <c r="W938" s="64" t="s">
        <v>749</v>
      </c>
      <c r="X938" s="64" t="s">
        <v>132</v>
      </c>
    </row>
    <row r="939" spans="1:24">
      <c r="A939" s="64" t="s">
        <v>391</v>
      </c>
      <c r="B939" s="64" t="s">
        <v>392</v>
      </c>
      <c r="C939" s="64" t="s">
        <v>982</v>
      </c>
      <c r="D939" s="65">
        <v>406.6</v>
      </c>
      <c r="E939" s="64" t="s">
        <v>118</v>
      </c>
      <c r="F939" s="66">
        <v>202207</v>
      </c>
      <c r="G939" s="67">
        <v>44767</v>
      </c>
      <c r="H939" s="64" t="s">
        <v>119</v>
      </c>
      <c r="I939" s="66">
        <v>11002574</v>
      </c>
      <c r="J939" s="64" t="s">
        <v>0</v>
      </c>
      <c r="K939" s="64" t="s">
        <v>120</v>
      </c>
      <c r="L939" s="64" t="s">
        <v>121</v>
      </c>
      <c r="M939" s="64" t="s">
        <v>122</v>
      </c>
      <c r="N939" s="64" t="s">
        <v>78</v>
      </c>
      <c r="O939" s="64" t="s">
        <v>413</v>
      </c>
      <c r="P939" s="64" t="s">
        <v>120</v>
      </c>
      <c r="Q939" s="64" t="s">
        <v>934</v>
      </c>
      <c r="R939" s="64" t="s">
        <v>935</v>
      </c>
      <c r="S939" s="64" t="s">
        <v>936</v>
      </c>
      <c r="T939" s="64" t="s">
        <v>935</v>
      </c>
      <c r="U939" s="64" t="s">
        <v>929</v>
      </c>
      <c r="V939" s="64" t="s">
        <v>930</v>
      </c>
      <c r="W939" s="64" t="s">
        <v>749</v>
      </c>
      <c r="X939" s="64" t="s">
        <v>132</v>
      </c>
    </row>
    <row r="940" spans="1:24">
      <c r="A940" s="64" t="s">
        <v>391</v>
      </c>
      <c r="B940" s="64" t="s">
        <v>392</v>
      </c>
      <c r="C940" s="64" t="s">
        <v>558</v>
      </c>
      <c r="D940" s="65">
        <v>41.61</v>
      </c>
      <c r="E940" s="64" t="s">
        <v>118</v>
      </c>
      <c r="F940" s="66">
        <v>202207</v>
      </c>
      <c r="G940" s="67">
        <v>44767</v>
      </c>
      <c r="H940" s="64" t="s">
        <v>119</v>
      </c>
      <c r="I940" s="66">
        <v>11002581</v>
      </c>
      <c r="J940" s="64" t="s">
        <v>0</v>
      </c>
      <c r="K940" s="64" t="s">
        <v>120</v>
      </c>
      <c r="L940" s="64" t="s">
        <v>121</v>
      </c>
      <c r="M940" s="64" t="s">
        <v>122</v>
      </c>
      <c r="N940" s="64" t="s">
        <v>88</v>
      </c>
      <c r="O940" s="64" t="s">
        <v>401</v>
      </c>
      <c r="P940" s="64" t="s">
        <v>120</v>
      </c>
      <c r="Q940" s="64" t="s">
        <v>926</v>
      </c>
      <c r="R940" s="64" t="s">
        <v>927</v>
      </c>
      <c r="S940" s="64" t="s">
        <v>928</v>
      </c>
      <c r="T940" s="64" t="s">
        <v>927</v>
      </c>
      <c r="U940" s="64" t="s">
        <v>929</v>
      </c>
      <c r="V940" s="64" t="s">
        <v>930</v>
      </c>
      <c r="W940" s="64" t="s">
        <v>749</v>
      </c>
      <c r="X940" s="64" t="s">
        <v>132</v>
      </c>
    </row>
    <row r="941" spans="1:24">
      <c r="A941" s="64" t="s">
        <v>391</v>
      </c>
      <c r="B941" s="64" t="s">
        <v>392</v>
      </c>
      <c r="C941" s="64" t="s">
        <v>983</v>
      </c>
      <c r="D941" s="65">
        <v>62.04</v>
      </c>
      <c r="E941" s="64" t="s">
        <v>118</v>
      </c>
      <c r="F941" s="66">
        <v>202207</v>
      </c>
      <c r="G941" s="67">
        <v>44767</v>
      </c>
      <c r="H941" s="64" t="s">
        <v>119</v>
      </c>
      <c r="I941" s="66">
        <v>11002581</v>
      </c>
      <c r="J941" s="64" t="s">
        <v>0</v>
      </c>
      <c r="K941" s="64" t="s">
        <v>120</v>
      </c>
      <c r="L941" s="64" t="s">
        <v>121</v>
      </c>
      <c r="M941" s="64" t="s">
        <v>122</v>
      </c>
      <c r="N941" s="64" t="s">
        <v>84</v>
      </c>
      <c r="O941" s="64" t="s">
        <v>85</v>
      </c>
      <c r="P941" s="64" t="s">
        <v>120</v>
      </c>
      <c r="Q941" s="64" t="s">
        <v>926</v>
      </c>
      <c r="R941" s="64" t="s">
        <v>927</v>
      </c>
      <c r="S941" s="64" t="s">
        <v>928</v>
      </c>
      <c r="T941" s="64" t="s">
        <v>927</v>
      </c>
      <c r="U941" s="64" t="s">
        <v>929</v>
      </c>
      <c r="V941" s="64" t="s">
        <v>930</v>
      </c>
      <c r="W941" s="64" t="s">
        <v>749</v>
      </c>
      <c r="X941" s="64" t="s">
        <v>132</v>
      </c>
    </row>
    <row r="942" spans="1:24">
      <c r="A942" s="64" t="s">
        <v>391</v>
      </c>
      <c r="B942" s="64" t="s">
        <v>392</v>
      </c>
      <c r="C942" s="64" t="s">
        <v>559</v>
      </c>
      <c r="D942" s="65">
        <v>71.739999999999995</v>
      </c>
      <c r="E942" s="64" t="s">
        <v>118</v>
      </c>
      <c r="F942" s="66">
        <v>202207</v>
      </c>
      <c r="G942" s="67">
        <v>44767</v>
      </c>
      <c r="H942" s="64" t="s">
        <v>119</v>
      </c>
      <c r="I942" s="66">
        <v>11002581</v>
      </c>
      <c r="J942" s="64" t="s">
        <v>0</v>
      </c>
      <c r="K942" s="64" t="s">
        <v>120</v>
      </c>
      <c r="L942" s="64" t="s">
        <v>121</v>
      </c>
      <c r="M942" s="64" t="s">
        <v>122</v>
      </c>
      <c r="N942" s="64" t="s">
        <v>86</v>
      </c>
      <c r="O942" s="64" t="s">
        <v>87</v>
      </c>
      <c r="P942" s="64" t="s">
        <v>120</v>
      </c>
      <c r="Q942" s="64" t="s">
        <v>926</v>
      </c>
      <c r="R942" s="64" t="s">
        <v>927</v>
      </c>
      <c r="S942" s="64" t="s">
        <v>928</v>
      </c>
      <c r="T942" s="64" t="s">
        <v>927</v>
      </c>
      <c r="U942" s="64" t="s">
        <v>929</v>
      </c>
      <c r="V942" s="64" t="s">
        <v>930</v>
      </c>
      <c r="W942" s="64" t="s">
        <v>749</v>
      </c>
      <c r="X942" s="64" t="s">
        <v>132</v>
      </c>
    </row>
    <row r="943" spans="1:24">
      <c r="A943" s="64" t="s">
        <v>391</v>
      </c>
      <c r="B943" s="64" t="s">
        <v>392</v>
      </c>
      <c r="C943" s="64" t="s">
        <v>560</v>
      </c>
      <c r="D943" s="65">
        <v>80.75</v>
      </c>
      <c r="E943" s="64" t="s">
        <v>118</v>
      </c>
      <c r="F943" s="66">
        <v>202207</v>
      </c>
      <c r="G943" s="67">
        <v>44767</v>
      </c>
      <c r="H943" s="64" t="s">
        <v>119</v>
      </c>
      <c r="I943" s="66">
        <v>11002581</v>
      </c>
      <c r="J943" s="64" t="s">
        <v>0</v>
      </c>
      <c r="K943" s="64" t="s">
        <v>120</v>
      </c>
      <c r="L943" s="64" t="s">
        <v>121</v>
      </c>
      <c r="M943" s="64" t="s">
        <v>122</v>
      </c>
      <c r="N943" s="64" t="s">
        <v>82</v>
      </c>
      <c r="O943" s="64" t="s">
        <v>83</v>
      </c>
      <c r="P943" s="64" t="s">
        <v>120</v>
      </c>
      <c r="Q943" s="64" t="s">
        <v>926</v>
      </c>
      <c r="R943" s="64" t="s">
        <v>927</v>
      </c>
      <c r="S943" s="64" t="s">
        <v>928</v>
      </c>
      <c r="T943" s="64" t="s">
        <v>927</v>
      </c>
      <c r="U943" s="64" t="s">
        <v>929</v>
      </c>
      <c r="V943" s="64" t="s">
        <v>930</v>
      </c>
      <c r="W943" s="64" t="s">
        <v>749</v>
      </c>
      <c r="X943" s="64" t="s">
        <v>132</v>
      </c>
    </row>
    <row r="944" spans="1:24">
      <c r="A944" s="64" t="s">
        <v>391</v>
      </c>
      <c r="B944" s="64" t="s">
        <v>392</v>
      </c>
      <c r="C944" s="64" t="s">
        <v>561</v>
      </c>
      <c r="D944" s="65">
        <v>102.55</v>
      </c>
      <c r="E944" s="64" t="s">
        <v>118</v>
      </c>
      <c r="F944" s="66">
        <v>202207</v>
      </c>
      <c r="G944" s="67">
        <v>44767</v>
      </c>
      <c r="H944" s="64" t="s">
        <v>119</v>
      </c>
      <c r="I944" s="66">
        <v>11002581</v>
      </c>
      <c r="J944" s="64" t="s">
        <v>0</v>
      </c>
      <c r="K944" s="64" t="s">
        <v>120</v>
      </c>
      <c r="L944" s="64" t="s">
        <v>121</v>
      </c>
      <c r="M944" s="64" t="s">
        <v>122</v>
      </c>
      <c r="N944" s="64" t="s">
        <v>80</v>
      </c>
      <c r="O944" s="64" t="s">
        <v>81</v>
      </c>
      <c r="P944" s="64" t="s">
        <v>120</v>
      </c>
      <c r="Q944" s="64" t="s">
        <v>926</v>
      </c>
      <c r="R944" s="64" t="s">
        <v>927</v>
      </c>
      <c r="S944" s="64" t="s">
        <v>928</v>
      </c>
      <c r="T944" s="64" t="s">
        <v>927</v>
      </c>
      <c r="U944" s="64" t="s">
        <v>929</v>
      </c>
      <c r="V944" s="64" t="s">
        <v>930</v>
      </c>
      <c r="W944" s="64" t="s">
        <v>749</v>
      </c>
      <c r="X944" s="64" t="s">
        <v>132</v>
      </c>
    </row>
    <row r="945" spans="1:24">
      <c r="A945" s="64" t="s">
        <v>391</v>
      </c>
      <c r="B945" s="64" t="s">
        <v>392</v>
      </c>
      <c r="C945" s="64" t="s">
        <v>562</v>
      </c>
      <c r="D945" s="65">
        <v>600.38</v>
      </c>
      <c r="E945" s="64" t="s">
        <v>118</v>
      </c>
      <c r="F945" s="66">
        <v>202207</v>
      </c>
      <c r="G945" s="67">
        <v>44767</v>
      </c>
      <c r="H945" s="64" t="s">
        <v>119</v>
      </c>
      <c r="I945" s="66">
        <v>11002581</v>
      </c>
      <c r="J945" s="64" t="s">
        <v>0</v>
      </c>
      <c r="K945" s="64" t="s">
        <v>120</v>
      </c>
      <c r="L945" s="64" t="s">
        <v>121</v>
      </c>
      <c r="M945" s="64" t="s">
        <v>122</v>
      </c>
      <c r="N945" s="64" t="s">
        <v>403</v>
      </c>
      <c r="O945" s="64" t="s">
        <v>96</v>
      </c>
      <c r="P945" s="64" t="s">
        <v>120</v>
      </c>
      <c r="Q945" s="64" t="s">
        <v>931</v>
      </c>
      <c r="R945" s="64" t="s">
        <v>932</v>
      </c>
      <c r="S945" s="64" t="s">
        <v>933</v>
      </c>
      <c r="T945" s="64" t="s">
        <v>932</v>
      </c>
      <c r="U945" s="64" t="s">
        <v>929</v>
      </c>
      <c r="V945" s="64" t="s">
        <v>930</v>
      </c>
      <c r="W945" s="64" t="s">
        <v>749</v>
      </c>
      <c r="X945" s="64" t="s">
        <v>132</v>
      </c>
    </row>
    <row r="946" spans="1:24">
      <c r="A946" s="64" t="s">
        <v>391</v>
      </c>
      <c r="B946" s="64" t="s">
        <v>392</v>
      </c>
      <c r="C946" s="64" t="s">
        <v>563</v>
      </c>
      <c r="D946" s="65">
        <v>819.01</v>
      </c>
      <c r="E946" s="64" t="s">
        <v>118</v>
      </c>
      <c r="F946" s="66">
        <v>202207</v>
      </c>
      <c r="G946" s="67">
        <v>44767</v>
      </c>
      <c r="H946" s="64" t="s">
        <v>119</v>
      </c>
      <c r="I946" s="66">
        <v>11002581</v>
      </c>
      <c r="J946" s="64" t="s">
        <v>0</v>
      </c>
      <c r="K946" s="64" t="s">
        <v>120</v>
      </c>
      <c r="L946" s="64" t="s">
        <v>121</v>
      </c>
      <c r="M946" s="64" t="s">
        <v>122</v>
      </c>
      <c r="N946" s="64" t="s">
        <v>415</v>
      </c>
      <c r="O946" s="64" t="s">
        <v>416</v>
      </c>
      <c r="P946" s="64" t="s">
        <v>120</v>
      </c>
      <c r="Q946" s="64" t="s">
        <v>931</v>
      </c>
      <c r="R946" s="64" t="s">
        <v>932</v>
      </c>
      <c r="S946" s="64" t="s">
        <v>933</v>
      </c>
      <c r="T946" s="64" t="s">
        <v>932</v>
      </c>
      <c r="U946" s="64" t="s">
        <v>929</v>
      </c>
      <c r="V946" s="64" t="s">
        <v>930</v>
      </c>
      <c r="W946" s="64" t="s">
        <v>749</v>
      </c>
      <c r="X946" s="64" t="s">
        <v>132</v>
      </c>
    </row>
    <row r="947" spans="1:24">
      <c r="A947" s="64" t="s">
        <v>391</v>
      </c>
      <c r="B947" s="64" t="s">
        <v>392</v>
      </c>
      <c r="C947" s="64" t="s">
        <v>564</v>
      </c>
      <c r="D947" s="65">
        <v>1437.18</v>
      </c>
      <c r="E947" s="64" t="s">
        <v>118</v>
      </c>
      <c r="F947" s="66">
        <v>202207</v>
      </c>
      <c r="G947" s="67">
        <v>44767</v>
      </c>
      <c r="H947" s="64" t="s">
        <v>119</v>
      </c>
      <c r="I947" s="66">
        <v>11002581</v>
      </c>
      <c r="J947" s="64" t="s">
        <v>0</v>
      </c>
      <c r="K947" s="64" t="s">
        <v>120</v>
      </c>
      <c r="L947" s="64" t="s">
        <v>121</v>
      </c>
      <c r="M947" s="64" t="s">
        <v>122</v>
      </c>
      <c r="N947" s="64" t="s">
        <v>92</v>
      </c>
      <c r="O947" s="64" t="s">
        <v>93</v>
      </c>
      <c r="P947" s="64" t="s">
        <v>120</v>
      </c>
      <c r="Q947" s="64" t="s">
        <v>931</v>
      </c>
      <c r="R947" s="64" t="s">
        <v>932</v>
      </c>
      <c r="S947" s="64" t="s">
        <v>933</v>
      </c>
      <c r="T947" s="64" t="s">
        <v>932</v>
      </c>
      <c r="U947" s="64" t="s">
        <v>929</v>
      </c>
      <c r="V947" s="64" t="s">
        <v>930</v>
      </c>
      <c r="W947" s="64" t="s">
        <v>749</v>
      </c>
      <c r="X947" s="64" t="s">
        <v>132</v>
      </c>
    </row>
    <row r="948" spans="1:24">
      <c r="A948" s="64" t="s">
        <v>391</v>
      </c>
      <c r="B948" s="64" t="s">
        <v>392</v>
      </c>
      <c r="C948" s="64" t="s">
        <v>565</v>
      </c>
      <c r="D948" s="65">
        <v>2181.37</v>
      </c>
      <c r="E948" s="64" t="s">
        <v>118</v>
      </c>
      <c r="F948" s="66">
        <v>202207</v>
      </c>
      <c r="G948" s="67">
        <v>44767</v>
      </c>
      <c r="H948" s="64" t="s">
        <v>119</v>
      </c>
      <c r="I948" s="66">
        <v>11002581</v>
      </c>
      <c r="J948" s="64" t="s">
        <v>0</v>
      </c>
      <c r="K948" s="64" t="s">
        <v>120</v>
      </c>
      <c r="L948" s="64" t="s">
        <v>121</v>
      </c>
      <c r="M948" s="64" t="s">
        <v>122</v>
      </c>
      <c r="N948" s="64" t="s">
        <v>444</v>
      </c>
      <c r="O948" s="64" t="s">
        <v>445</v>
      </c>
      <c r="P948" s="64" t="s">
        <v>120</v>
      </c>
      <c r="Q948" s="64" t="s">
        <v>931</v>
      </c>
      <c r="R948" s="64" t="s">
        <v>932</v>
      </c>
      <c r="S948" s="64" t="s">
        <v>933</v>
      </c>
      <c r="T948" s="64" t="s">
        <v>932</v>
      </c>
      <c r="U948" s="64" t="s">
        <v>929</v>
      </c>
      <c r="V948" s="64" t="s">
        <v>930</v>
      </c>
      <c r="W948" s="64" t="s">
        <v>749</v>
      </c>
      <c r="X948" s="64" t="s">
        <v>132</v>
      </c>
    </row>
    <row r="949" spans="1:24">
      <c r="A949" s="64" t="s">
        <v>391</v>
      </c>
      <c r="B949" s="64" t="s">
        <v>392</v>
      </c>
      <c r="C949" s="64" t="s">
        <v>984</v>
      </c>
      <c r="D949" s="65">
        <v>555.41999999999996</v>
      </c>
      <c r="E949" s="64" t="s">
        <v>118</v>
      </c>
      <c r="F949" s="66">
        <v>202207</v>
      </c>
      <c r="G949" s="67">
        <v>44770</v>
      </c>
      <c r="H949" s="64" t="s">
        <v>119</v>
      </c>
      <c r="I949" s="66">
        <v>11002695</v>
      </c>
      <c r="J949" s="64" t="s">
        <v>0</v>
      </c>
      <c r="K949" s="64" t="s">
        <v>120</v>
      </c>
      <c r="L949" s="64" t="s">
        <v>121</v>
      </c>
      <c r="M949" s="64" t="s">
        <v>122</v>
      </c>
      <c r="N949" s="64" t="s">
        <v>403</v>
      </c>
      <c r="O949" s="64" t="s">
        <v>96</v>
      </c>
      <c r="P949" s="64" t="s">
        <v>120</v>
      </c>
      <c r="Q949" s="64" t="s">
        <v>931</v>
      </c>
      <c r="R949" s="64" t="s">
        <v>932</v>
      </c>
      <c r="S949" s="64" t="s">
        <v>933</v>
      </c>
      <c r="T949" s="64" t="s">
        <v>932</v>
      </c>
      <c r="U949" s="64" t="s">
        <v>929</v>
      </c>
      <c r="V949" s="64" t="s">
        <v>930</v>
      </c>
      <c r="W949" s="64" t="s">
        <v>749</v>
      </c>
      <c r="X949" s="64" t="s">
        <v>132</v>
      </c>
    </row>
    <row r="950" spans="1:24">
      <c r="A950" s="64" t="s">
        <v>391</v>
      </c>
      <c r="B950" s="64" t="s">
        <v>392</v>
      </c>
      <c r="C950" s="64" t="s">
        <v>985</v>
      </c>
      <c r="D950" s="65">
        <v>1149.75</v>
      </c>
      <c r="E950" s="64" t="s">
        <v>118</v>
      </c>
      <c r="F950" s="66">
        <v>202207</v>
      </c>
      <c r="G950" s="67">
        <v>44770</v>
      </c>
      <c r="H950" s="64" t="s">
        <v>119</v>
      </c>
      <c r="I950" s="66">
        <v>11002695</v>
      </c>
      <c r="J950" s="64" t="s">
        <v>0</v>
      </c>
      <c r="K950" s="64" t="s">
        <v>120</v>
      </c>
      <c r="L950" s="64" t="s">
        <v>121</v>
      </c>
      <c r="M950" s="64" t="s">
        <v>122</v>
      </c>
      <c r="N950" s="64" t="s">
        <v>92</v>
      </c>
      <c r="O950" s="64" t="s">
        <v>93</v>
      </c>
      <c r="P950" s="64" t="s">
        <v>120</v>
      </c>
      <c r="Q950" s="64" t="s">
        <v>931</v>
      </c>
      <c r="R950" s="64" t="s">
        <v>932</v>
      </c>
      <c r="S950" s="64" t="s">
        <v>933</v>
      </c>
      <c r="T950" s="64" t="s">
        <v>932</v>
      </c>
      <c r="U950" s="64" t="s">
        <v>929</v>
      </c>
      <c r="V950" s="64" t="s">
        <v>930</v>
      </c>
      <c r="W950" s="64" t="s">
        <v>749</v>
      </c>
      <c r="X950" s="64" t="s">
        <v>132</v>
      </c>
    </row>
    <row r="951" spans="1:24">
      <c r="A951" s="64" t="s">
        <v>391</v>
      </c>
      <c r="B951" s="64" t="s">
        <v>392</v>
      </c>
      <c r="C951" s="64" t="s">
        <v>986</v>
      </c>
      <c r="D951" s="65">
        <v>1474.21</v>
      </c>
      <c r="E951" s="64" t="s">
        <v>118</v>
      </c>
      <c r="F951" s="66">
        <v>202207</v>
      </c>
      <c r="G951" s="67">
        <v>44770</v>
      </c>
      <c r="H951" s="64" t="s">
        <v>119</v>
      </c>
      <c r="I951" s="66">
        <v>11002695</v>
      </c>
      <c r="J951" s="64" t="s">
        <v>0</v>
      </c>
      <c r="K951" s="64" t="s">
        <v>120</v>
      </c>
      <c r="L951" s="64" t="s">
        <v>121</v>
      </c>
      <c r="M951" s="64" t="s">
        <v>122</v>
      </c>
      <c r="N951" s="64" t="s">
        <v>444</v>
      </c>
      <c r="O951" s="64" t="s">
        <v>445</v>
      </c>
      <c r="P951" s="64" t="s">
        <v>120</v>
      </c>
      <c r="Q951" s="64" t="s">
        <v>931</v>
      </c>
      <c r="R951" s="64" t="s">
        <v>932</v>
      </c>
      <c r="S951" s="64" t="s">
        <v>933</v>
      </c>
      <c r="T951" s="64" t="s">
        <v>932</v>
      </c>
      <c r="U951" s="64" t="s">
        <v>929</v>
      </c>
      <c r="V951" s="64" t="s">
        <v>930</v>
      </c>
      <c r="W951" s="64" t="s">
        <v>749</v>
      </c>
      <c r="X951" s="64" t="s">
        <v>132</v>
      </c>
    </row>
    <row r="952" spans="1:24">
      <c r="A952" s="64" t="s">
        <v>391</v>
      </c>
      <c r="B952" s="64" t="s">
        <v>392</v>
      </c>
      <c r="C952" s="64" t="s">
        <v>987</v>
      </c>
      <c r="D952" s="65">
        <v>-2076.19</v>
      </c>
      <c r="E952" s="64" t="s">
        <v>118</v>
      </c>
      <c r="F952" s="66">
        <v>202207</v>
      </c>
      <c r="G952" s="67">
        <v>44770</v>
      </c>
      <c r="H952" s="64" t="s">
        <v>119</v>
      </c>
      <c r="I952" s="66">
        <v>11002726</v>
      </c>
      <c r="J952" s="64" t="s">
        <v>0</v>
      </c>
      <c r="K952" s="64" t="s">
        <v>120</v>
      </c>
      <c r="L952" s="64" t="s">
        <v>121</v>
      </c>
      <c r="M952" s="64" t="s">
        <v>122</v>
      </c>
      <c r="N952" s="64" t="s">
        <v>418</v>
      </c>
      <c r="O952" s="64" t="s">
        <v>419</v>
      </c>
      <c r="P952" s="64" t="s">
        <v>120</v>
      </c>
      <c r="Q952" s="64" t="s">
        <v>797</v>
      </c>
      <c r="R952" s="64" t="s">
        <v>420</v>
      </c>
      <c r="S952" s="64" t="s">
        <v>798</v>
      </c>
      <c r="T952" s="64" t="s">
        <v>420</v>
      </c>
      <c r="U952" s="64" t="s">
        <v>783</v>
      </c>
      <c r="V952" s="64" t="s">
        <v>784</v>
      </c>
      <c r="W952" s="64" t="s">
        <v>749</v>
      </c>
      <c r="X952" s="64" t="s">
        <v>132</v>
      </c>
    </row>
    <row r="953" spans="1:24">
      <c r="A953" s="64" t="s">
        <v>391</v>
      </c>
      <c r="B953" s="64" t="s">
        <v>392</v>
      </c>
      <c r="C953" s="64" t="s">
        <v>988</v>
      </c>
      <c r="D953" s="65">
        <v>2265.58</v>
      </c>
      <c r="E953" s="64" t="s">
        <v>118</v>
      </c>
      <c r="F953" s="66">
        <v>202207</v>
      </c>
      <c r="G953" s="67">
        <v>44771</v>
      </c>
      <c r="H953" s="64" t="s">
        <v>119</v>
      </c>
      <c r="I953" s="66">
        <v>11002532</v>
      </c>
      <c r="J953" s="64" t="s">
        <v>0</v>
      </c>
      <c r="K953" s="64" t="s">
        <v>120</v>
      </c>
      <c r="L953" s="64" t="s">
        <v>121</v>
      </c>
      <c r="M953" s="64" t="s">
        <v>122</v>
      </c>
      <c r="N953" s="64" t="s">
        <v>418</v>
      </c>
      <c r="O953" s="64" t="s">
        <v>419</v>
      </c>
      <c r="P953" s="64" t="s">
        <v>120</v>
      </c>
      <c r="Q953" s="64" t="s">
        <v>797</v>
      </c>
      <c r="R953" s="64" t="s">
        <v>420</v>
      </c>
      <c r="S953" s="64" t="s">
        <v>798</v>
      </c>
      <c r="T953" s="64" t="s">
        <v>420</v>
      </c>
      <c r="U953" s="64" t="s">
        <v>783</v>
      </c>
      <c r="V953" s="64" t="s">
        <v>784</v>
      </c>
      <c r="W953" s="64" t="s">
        <v>749</v>
      </c>
      <c r="X953" s="64" t="s">
        <v>132</v>
      </c>
    </row>
    <row r="954" spans="1:24">
      <c r="A954" s="64" t="s">
        <v>391</v>
      </c>
      <c r="B954" s="64" t="s">
        <v>392</v>
      </c>
      <c r="C954" s="64" t="s">
        <v>988</v>
      </c>
      <c r="D954" s="65">
        <v>966.19</v>
      </c>
      <c r="E954" s="64" t="s">
        <v>118</v>
      </c>
      <c r="F954" s="66">
        <v>202207</v>
      </c>
      <c r="G954" s="67">
        <v>44771</v>
      </c>
      <c r="H954" s="64" t="s">
        <v>119</v>
      </c>
      <c r="I954" s="66">
        <v>11002595</v>
      </c>
      <c r="J954" s="64" t="s">
        <v>0</v>
      </c>
      <c r="K954" s="64" t="s">
        <v>120</v>
      </c>
      <c r="L954" s="64" t="s">
        <v>121</v>
      </c>
      <c r="M954" s="64" t="s">
        <v>122</v>
      </c>
      <c r="N954" s="64" t="s">
        <v>418</v>
      </c>
      <c r="O954" s="64" t="s">
        <v>419</v>
      </c>
      <c r="P954" s="64" t="s">
        <v>120</v>
      </c>
      <c r="Q954" s="64" t="s">
        <v>797</v>
      </c>
      <c r="R954" s="64" t="s">
        <v>420</v>
      </c>
      <c r="S954" s="64" t="s">
        <v>798</v>
      </c>
      <c r="T954" s="64" t="s">
        <v>420</v>
      </c>
      <c r="U954" s="64" t="s">
        <v>783</v>
      </c>
      <c r="V954" s="64" t="s">
        <v>784</v>
      </c>
      <c r="W954" s="64" t="s">
        <v>749</v>
      </c>
      <c r="X954" s="64" t="s">
        <v>132</v>
      </c>
    </row>
    <row r="955" spans="1:24">
      <c r="A955" s="64" t="s">
        <v>391</v>
      </c>
      <c r="B955" s="64" t="s">
        <v>392</v>
      </c>
      <c r="C955" s="64" t="s">
        <v>989</v>
      </c>
      <c r="D955" s="65">
        <v>367.5</v>
      </c>
      <c r="E955" s="64" t="s">
        <v>118</v>
      </c>
      <c r="F955" s="66">
        <v>202207</v>
      </c>
      <c r="G955" s="67">
        <v>44771</v>
      </c>
      <c r="H955" s="64" t="s">
        <v>119</v>
      </c>
      <c r="I955" s="66">
        <v>11002604</v>
      </c>
      <c r="J955" s="64" t="s">
        <v>0</v>
      </c>
      <c r="K955" s="64" t="s">
        <v>120</v>
      </c>
      <c r="L955" s="64" t="s">
        <v>121</v>
      </c>
      <c r="M955" s="64" t="s">
        <v>122</v>
      </c>
      <c r="N955" s="64" t="s">
        <v>567</v>
      </c>
      <c r="O955" s="64" t="s">
        <v>568</v>
      </c>
      <c r="P955" s="64" t="s">
        <v>120</v>
      </c>
      <c r="Q955" s="64" t="s">
        <v>786</v>
      </c>
      <c r="R955" s="64" t="s">
        <v>787</v>
      </c>
      <c r="S955" s="64" t="s">
        <v>788</v>
      </c>
      <c r="T955" s="64" t="s">
        <v>787</v>
      </c>
      <c r="U955" s="64" t="s">
        <v>747</v>
      </c>
      <c r="V955" s="64" t="s">
        <v>748</v>
      </c>
      <c r="W955" s="64" t="s">
        <v>749</v>
      </c>
      <c r="X955" s="64" t="s">
        <v>132</v>
      </c>
    </row>
    <row r="956" spans="1:24">
      <c r="A956" s="64" t="s">
        <v>391</v>
      </c>
      <c r="B956" s="64" t="s">
        <v>392</v>
      </c>
      <c r="C956" s="64" t="s">
        <v>990</v>
      </c>
      <c r="D956" s="65">
        <v>892.68</v>
      </c>
      <c r="E956" s="64" t="s">
        <v>118</v>
      </c>
      <c r="F956" s="66">
        <v>202207</v>
      </c>
      <c r="G956" s="67">
        <v>44771</v>
      </c>
      <c r="H956" s="64" t="s">
        <v>119</v>
      </c>
      <c r="I956" s="66">
        <v>11002605</v>
      </c>
      <c r="J956" s="64" t="s">
        <v>0</v>
      </c>
      <c r="K956" s="64" t="s">
        <v>120</v>
      </c>
      <c r="L956" s="64" t="s">
        <v>121</v>
      </c>
      <c r="M956" s="64" t="s">
        <v>122</v>
      </c>
      <c r="N956" s="64" t="s">
        <v>245</v>
      </c>
      <c r="O956" s="64" t="s">
        <v>246</v>
      </c>
      <c r="P956" s="64" t="s">
        <v>120</v>
      </c>
      <c r="Q956" s="64" t="s">
        <v>778</v>
      </c>
      <c r="R956" s="64" t="s">
        <v>247</v>
      </c>
      <c r="S956" s="64" t="s">
        <v>779</v>
      </c>
      <c r="T956" s="64" t="s">
        <v>247</v>
      </c>
      <c r="U956" s="64" t="s">
        <v>752</v>
      </c>
      <c r="V956" s="64" t="s">
        <v>753</v>
      </c>
      <c r="W956" s="64" t="s">
        <v>749</v>
      </c>
      <c r="X956" s="64" t="s">
        <v>132</v>
      </c>
    </row>
    <row r="957" spans="1:24">
      <c r="A957" s="64" t="s">
        <v>391</v>
      </c>
      <c r="B957" s="64" t="s">
        <v>392</v>
      </c>
      <c r="C957" s="64" t="s">
        <v>991</v>
      </c>
      <c r="D957" s="65">
        <v>311</v>
      </c>
      <c r="E957" s="64" t="s">
        <v>118</v>
      </c>
      <c r="F957" s="66">
        <v>202207</v>
      </c>
      <c r="G957" s="67">
        <v>44771</v>
      </c>
      <c r="H957" s="64" t="s">
        <v>119</v>
      </c>
      <c r="I957" s="66">
        <v>11002606</v>
      </c>
      <c r="J957" s="64" t="s">
        <v>0</v>
      </c>
      <c r="K957" s="64" t="s">
        <v>120</v>
      </c>
      <c r="L957" s="64" t="s">
        <v>121</v>
      </c>
      <c r="M957" s="64" t="s">
        <v>122</v>
      </c>
      <c r="N957" s="64" t="s">
        <v>142</v>
      </c>
      <c r="O957" s="64" t="s">
        <v>143</v>
      </c>
      <c r="P957" s="64" t="s">
        <v>120</v>
      </c>
      <c r="Q957" s="64" t="s">
        <v>750</v>
      </c>
      <c r="R957" s="64" t="s">
        <v>144</v>
      </c>
      <c r="S957" s="64" t="s">
        <v>751</v>
      </c>
      <c r="T957" s="64" t="s">
        <v>144</v>
      </c>
      <c r="U957" s="64" t="s">
        <v>752</v>
      </c>
      <c r="V957" s="64" t="s">
        <v>753</v>
      </c>
      <c r="W957" s="64" t="s">
        <v>749</v>
      </c>
      <c r="X957" s="64" t="s">
        <v>132</v>
      </c>
    </row>
    <row r="958" spans="1:24">
      <c r="A958" s="64" t="s">
        <v>391</v>
      </c>
      <c r="B958" s="64" t="s">
        <v>392</v>
      </c>
      <c r="C958" s="64" t="s">
        <v>992</v>
      </c>
      <c r="D958" s="65">
        <v>577.37</v>
      </c>
      <c r="E958" s="64" t="s">
        <v>118</v>
      </c>
      <c r="F958" s="66">
        <v>202207</v>
      </c>
      <c r="G958" s="67">
        <v>44771</v>
      </c>
      <c r="H958" s="64" t="s">
        <v>119</v>
      </c>
      <c r="I958" s="66">
        <v>11002607</v>
      </c>
      <c r="J958" s="64" t="s">
        <v>0</v>
      </c>
      <c r="K958" s="64" t="s">
        <v>120</v>
      </c>
      <c r="L958" s="64" t="s">
        <v>121</v>
      </c>
      <c r="M958" s="64" t="s">
        <v>122</v>
      </c>
      <c r="N958" s="64" t="s">
        <v>398</v>
      </c>
      <c r="O958" s="64" t="s">
        <v>399</v>
      </c>
      <c r="P958" s="64" t="s">
        <v>120</v>
      </c>
      <c r="Q958" s="64" t="s">
        <v>802</v>
      </c>
      <c r="R958" s="64" t="s">
        <v>803</v>
      </c>
      <c r="S958" s="64" t="s">
        <v>804</v>
      </c>
      <c r="T958" s="64" t="s">
        <v>803</v>
      </c>
      <c r="U958" s="64" t="s">
        <v>757</v>
      </c>
      <c r="V958" s="64" t="s">
        <v>758</v>
      </c>
      <c r="W958" s="64" t="s">
        <v>749</v>
      </c>
      <c r="X958" s="64" t="s">
        <v>132</v>
      </c>
    </row>
    <row r="959" spans="1:24">
      <c r="A959" s="64" t="s">
        <v>391</v>
      </c>
      <c r="B959" s="64" t="s">
        <v>392</v>
      </c>
      <c r="C959" s="64" t="s">
        <v>993</v>
      </c>
      <c r="D959" s="65">
        <v>-843.27</v>
      </c>
      <c r="E959" s="64" t="s">
        <v>118</v>
      </c>
      <c r="F959" s="66">
        <v>202207</v>
      </c>
      <c r="G959" s="67">
        <v>44771</v>
      </c>
      <c r="H959" s="64" t="s">
        <v>119</v>
      </c>
      <c r="I959" s="66">
        <v>11002689</v>
      </c>
      <c r="J959" s="64" t="s">
        <v>0</v>
      </c>
      <c r="K959" s="64" t="s">
        <v>120</v>
      </c>
      <c r="L959" s="64" t="s">
        <v>121</v>
      </c>
      <c r="M959" s="64" t="s">
        <v>122</v>
      </c>
      <c r="N959" s="64" t="s">
        <v>394</v>
      </c>
      <c r="O959" s="64" t="s">
        <v>395</v>
      </c>
      <c r="P959" s="64" t="s">
        <v>120</v>
      </c>
      <c r="Q959" s="64" t="s">
        <v>802</v>
      </c>
      <c r="R959" s="64" t="s">
        <v>803</v>
      </c>
      <c r="S959" s="64" t="s">
        <v>804</v>
      </c>
      <c r="T959" s="64" t="s">
        <v>803</v>
      </c>
      <c r="U959" s="64" t="s">
        <v>757</v>
      </c>
      <c r="V959" s="64" t="s">
        <v>758</v>
      </c>
      <c r="W959" s="64" t="s">
        <v>749</v>
      </c>
      <c r="X959" s="64" t="s">
        <v>132</v>
      </c>
    </row>
    <row r="960" spans="1:24">
      <c r="A960" s="64" t="s">
        <v>391</v>
      </c>
      <c r="B960" s="64" t="s">
        <v>392</v>
      </c>
      <c r="C960" s="64" t="s">
        <v>994</v>
      </c>
      <c r="D960" s="65">
        <v>343.27</v>
      </c>
      <c r="E960" s="64" t="s">
        <v>118</v>
      </c>
      <c r="F960" s="66">
        <v>202207</v>
      </c>
      <c r="G960" s="67">
        <v>44771</v>
      </c>
      <c r="H960" s="64" t="s">
        <v>119</v>
      </c>
      <c r="I960" s="66">
        <v>11002689</v>
      </c>
      <c r="J960" s="64" t="s">
        <v>0</v>
      </c>
      <c r="K960" s="64" t="s">
        <v>120</v>
      </c>
      <c r="L960" s="64" t="s">
        <v>121</v>
      </c>
      <c r="M960" s="64" t="s">
        <v>122</v>
      </c>
      <c r="N960" s="64" t="s">
        <v>617</v>
      </c>
      <c r="O960" s="64" t="s">
        <v>618</v>
      </c>
      <c r="P960" s="64" t="s">
        <v>120</v>
      </c>
      <c r="Q960" s="64" t="s">
        <v>890</v>
      </c>
      <c r="R960" s="64" t="s">
        <v>891</v>
      </c>
      <c r="S960" s="64" t="s">
        <v>892</v>
      </c>
      <c r="T960" s="64" t="s">
        <v>891</v>
      </c>
      <c r="U960" s="64" t="s">
        <v>757</v>
      </c>
      <c r="V960" s="64" t="s">
        <v>758</v>
      </c>
      <c r="W960" s="64" t="s">
        <v>749</v>
      </c>
      <c r="X960" s="64" t="s">
        <v>132</v>
      </c>
    </row>
    <row r="961" spans="1:24">
      <c r="A961" s="64" t="s">
        <v>391</v>
      </c>
      <c r="B961" s="64" t="s">
        <v>392</v>
      </c>
      <c r="C961" s="64" t="s">
        <v>995</v>
      </c>
      <c r="D961" s="65">
        <v>500</v>
      </c>
      <c r="E961" s="64" t="s">
        <v>118</v>
      </c>
      <c r="F961" s="66">
        <v>202207</v>
      </c>
      <c r="G961" s="67">
        <v>44771</v>
      </c>
      <c r="H961" s="64" t="s">
        <v>119</v>
      </c>
      <c r="I961" s="66">
        <v>11002689</v>
      </c>
      <c r="J961" s="64" t="s">
        <v>0</v>
      </c>
      <c r="K961" s="64" t="s">
        <v>120</v>
      </c>
      <c r="L961" s="64" t="s">
        <v>121</v>
      </c>
      <c r="M961" s="64" t="s">
        <v>122</v>
      </c>
      <c r="N961" s="64" t="s">
        <v>398</v>
      </c>
      <c r="O961" s="64" t="s">
        <v>399</v>
      </c>
      <c r="P961" s="64" t="s">
        <v>120</v>
      </c>
      <c r="Q961" s="64" t="s">
        <v>802</v>
      </c>
      <c r="R961" s="64" t="s">
        <v>803</v>
      </c>
      <c r="S961" s="64" t="s">
        <v>804</v>
      </c>
      <c r="T961" s="64" t="s">
        <v>803</v>
      </c>
      <c r="U961" s="64" t="s">
        <v>757</v>
      </c>
      <c r="V961" s="64" t="s">
        <v>758</v>
      </c>
      <c r="W961" s="64" t="s">
        <v>749</v>
      </c>
      <c r="X961" s="64" t="s">
        <v>132</v>
      </c>
    </row>
    <row r="962" spans="1:24">
      <c r="A962" s="64" t="s">
        <v>391</v>
      </c>
      <c r="B962" s="64" t="s">
        <v>392</v>
      </c>
      <c r="C962" s="64" t="s">
        <v>996</v>
      </c>
      <c r="D962" s="65">
        <v>37.380000000000003</v>
      </c>
      <c r="E962" s="64" t="s">
        <v>118</v>
      </c>
      <c r="F962" s="66">
        <v>202207</v>
      </c>
      <c r="G962" s="67">
        <v>44771</v>
      </c>
      <c r="H962" s="64" t="s">
        <v>119</v>
      </c>
      <c r="I962" s="66">
        <v>11002690</v>
      </c>
      <c r="J962" s="64" t="s">
        <v>0</v>
      </c>
      <c r="K962" s="64" t="s">
        <v>120</v>
      </c>
      <c r="L962" s="64" t="s">
        <v>121</v>
      </c>
      <c r="M962" s="64" t="s">
        <v>122</v>
      </c>
      <c r="N962" s="64" t="s">
        <v>80</v>
      </c>
      <c r="O962" s="64" t="s">
        <v>81</v>
      </c>
      <c r="P962" s="64" t="s">
        <v>120</v>
      </c>
      <c r="Q962" s="64" t="s">
        <v>926</v>
      </c>
      <c r="R962" s="64" t="s">
        <v>927</v>
      </c>
      <c r="S962" s="64" t="s">
        <v>928</v>
      </c>
      <c r="T962" s="64" t="s">
        <v>927</v>
      </c>
      <c r="U962" s="64" t="s">
        <v>929</v>
      </c>
      <c r="V962" s="64" t="s">
        <v>930</v>
      </c>
      <c r="W962" s="64" t="s">
        <v>749</v>
      </c>
      <c r="X962" s="64" t="s">
        <v>132</v>
      </c>
    </row>
    <row r="963" spans="1:24">
      <c r="A963" s="64" t="s">
        <v>391</v>
      </c>
      <c r="B963" s="64" t="s">
        <v>392</v>
      </c>
      <c r="C963" s="64" t="s">
        <v>997</v>
      </c>
      <c r="D963" s="65">
        <v>56.48</v>
      </c>
      <c r="E963" s="64" t="s">
        <v>118</v>
      </c>
      <c r="F963" s="66">
        <v>202207</v>
      </c>
      <c r="G963" s="67">
        <v>44771</v>
      </c>
      <c r="H963" s="64" t="s">
        <v>119</v>
      </c>
      <c r="I963" s="66">
        <v>11002690</v>
      </c>
      <c r="J963" s="64" t="s">
        <v>0</v>
      </c>
      <c r="K963" s="64" t="s">
        <v>120</v>
      </c>
      <c r="L963" s="64" t="s">
        <v>121</v>
      </c>
      <c r="M963" s="64" t="s">
        <v>122</v>
      </c>
      <c r="N963" s="64" t="s">
        <v>84</v>
      </c>
      <c r="O963" s="64" t="s">
        <v>85</v>
      </c>
      <c r="P963" s="64" t="s">
        <v>120</v>
      </c>
      <c r="Q963" s="64" t="s">
        <v>926</v>
      </c>
      <c r="R963" s="64" t="s">
        <v>927</v>
      </c>
      <c r="S963" s="64" t="s">
        <v>928</v>
      </c>
      <c r="T963" s="64" t="s">
        <v>927</v>
      </c>
      <c r="U963" s="64" t="s">
        <v>929</v>
      </c>
      <c r="V963" s="64" t="s">
        <v>930</v>
      </c>
      <c r="W963" s="64" t="s">
        <v>749</v>
      </c>
      <c r="X963" s="64" t="s">
        <v>132</v>
      </c>
    </row>
    <row r="964" spans="1:24">
      <c r="A964" s="64" t="s">
        <v>391</v>
      </c>
      <c r="B964" s="64" t="s">
        <v>392</v>
      </c>
      <c r="C964" s="64" t="s">
        <v>998</v>
      </c>
      <c r="D964" s="65">
        <v>147.44</v>
      </c>
      <c r="E964" s="64" t="s">
        <v>118</v>
      </c>
      <c r="F964" s="66">
        <v>202207</v>
      </c>
      <c r="G964" s="67">
        <v>44771</v>
      </c>
      <c r="H964" s="64" t="s">
        <v>119</v>
      </c>
      <c r="I964" s="66">
        <v>11002690</v>
      </c>
      <c r="J964" s="64" t="s">
        <v>0</v>
      </c>
      <c r="K964" s="64" t="s">
        <v>120</v>
      </c>
      <c r="L964" s="64" t="s">
        <v>121</v>
      </c>
      <c r="M964" s="64" t="s">
        <v>122</v>
      </c>
      <c r="N964" s="64" t="s">
        <v>82</v>
      </c>
      <c r="O964" s="64" t="s">
        <v>83</v>
      </c>
      <c r="P964" s="64" t="s">
        <v>120</v>
      </c>
      <c r="Q964" s="64" t="s">
        <v>926</v>
      </c>
      <c r="R964" s="64" t="s">
        <v>927</v>
      </c>
      <c r="S964" s="64" t="s">
        <v>928</v>
      </c>
      <c r="T964" s="64" t="s">
        <v>927</v>
      </c>
      <c r="U964" s="64" t="s">
        <v>929</v>
      </c>
      <c r="V964" s="64" t="s">
        <v>930</v>
      </c>
      <c r="W964" s="64" t="s">
        <v>749</v>
      </c>
      <c r="X964" s="64" t="s">
        <v>132</v>
      </c>
    </row>
    <row r="965" spans="1:24">
      <c r="A965" s="64" t="s">
        <v>391</v>
      </c>
      <c r="B965" s="64" t="s">
        <v>392</v>
      </c>
      <c r="C965" s="64" t="s">
        <v>999</v>
      </c>
      <c r="D965" s="65">
        <v>766.93</v>
      </c>
      <c r="E965" s="64" t="s">
        <v>118</v>
      </c>
      <c r="F965" s="66">
        <v>202207</v>
      </c>
      <c r="G965" s="67">
        <v>44771</v>
      </c>
      <c r="H965" s="64" t="s">
        <v>119</v>
      </c>
      <c r="I965" s="66">
        <v>11002690</v>
      </c>
      <c r="J965" s="64" t="s">
        <v>0</v>
      </c>
      <c r="K965" s="64" t="s">
        <v>120</v>
      </c>
      <c r="L965" s="64" t="s">
        <v>121</v>
      </c>
      <c r="M965" s="64" t="s">
        <v>122</v>
      </c>
      <c r="N965" s="64" t="s">
        <v>78</v>
      </c>
      <c r="O965" s="64" t="s">
        <v>413</v>
      </c>
      <c r="P965" s="64" t="s">
        <v>120</v>
      </c>
      <c r="Q965" s="64" t="s">
        <v>934</v>
      </c>
      <c r="R965" s="64" t="s">
        <v>935</v>
      </c>
      <c r="S965" s="64" t="s">
        <v>936</v>
      </c>
      <c r="T965" s="64" t="s">
        <v>935</v>
      </c>
      <c r="U965" s="64" t="s">
        <v>929</v>
      </c>
      <c r="V965" s="64" t="s">
        <v>930</v>
      </c>
      <c r="W965" s="64" t="s">
        <v>749</v>
      </c>
      <c r="X965" s="64" t="s">
        <v>132</v>
      </c>
    </row>
    <row r="966" spans="1:24">
      <c r="A966" s="64" t="s">
        <v>391</v>
      </c>
      <c r="B966" s="64" t="s">
        <v>392</v>
      </c>
      <c r="C966" s="64" t="s">
        <v>1000</v>
      </c>
      <c r="D966" s="65">
        <v>991.67</v>
      </c>
      <c r="E966" s="64" t="s">
        <v>118</v>
      </c>
      <c r="F966" s="66">
        <v>202207</v>
      </c>
      <c r="G966" s="67">
        <v>44771</v>
      </c>
      <c r="H966" s="64" t="s">
        <v>119</v>
      </c>
      <c r="I966" s="66">
        <v>11002690</v>
      </c>
      <c r="J966" s="64" t="s">
        <v>0</v>
      </c>
      <c r="K966" s="64" t="s">
        <v>120</v>
      </c>
      <c r="L966" s="64" t="s">
        <v>121</v>
      </c>
      <c r="M966" s="64" t="s">
        <v>122</v>
      </c>
      <c r="N966" s="64" t="s">
        <v>76</v>
      </c>
      <c r="O966" s="64" t="s">
        <v>411</v>
      </c>
      <c r="P966" s="64" t="s">
        <v>120</v>
      </c>
      <c r="Q966" s="64" t="s">
        <v>937</v>
      </c>
      <c r="R966" s="64" t="s">
        <v>938</v>
      </c>
      <c r="S966" s="64" t="s">
        <v>939</v>
      </c>
      <c r="T966" s="64" t="s">
        <v>938</v>
      </c>
      <c r="U966" s="64" t="s">
        <v>929</v>
      </c>
      <c r="V966" s="64" t="s">
        <v>930</v>
      </c>
      <c r="W966" s="64" t="s">
        <v>749</v>
      </c>
      <c r="X966" s="64" t="s">
        <v>132</v>
      </c>
    </row>
    <row r="967" spans="1:24">
      <c r="A967" s="64" t="s">
        <v>391</v>
      </c>
      <c r="B967" s="64" t="s">
        <v>392</v>
      </c>
      <c r="C967" s="64" t="s">
        <v>1001</v>
      </c>
      <c r="D967" s="65">
        <v>26.24</v>
      </c>
      <c r="E967" s="64" t="s">
        <v>118</v>
      </c>
      <c r="F967" s="66">
        <v>202207</v>
      </c>
      <c r="G967" s="67">
        <v>44771</v>
      </c>
      <c r="H967" s="64" t="s">
        <v>119</v>
      </c>
      <c r="I967" s="66">
        <v>11002691</v>
      </c>
      <c r="J967" s="64" t="s">
        <v>0</v>
      </c>
      <c r="K967" s="64" t="s">
        <v>120</v>
      </c>
      <c r="L967" s="64" t="s">
        <v>121</v>
      </c>
      <c r="M967" s="64" t="s">
        <v>122</v>
      </c>
      <c r="N967" s="64" t="s">
        <v>88</v>
      </c>
      <c r="O967" s="64" t="s">
        <v>401</v>
      </c>
      <c r="P967" s="64" t="s">
        <v>120</v>
      </c>
      <c r="Q967" s="64" t="s">
        <v>926</v>
      </c>
      <c r="R967" s="64" t="s">
        <v>927</v>
      </c>
      <c r="S967" s="64" t="s">
        <v>928</v>
      </c>
      <c r="T967" s="64" t="s">
        <v>927</v>
      </c>
      <c r="U967" s="64" t="s">
        <v>929</v>
      </c>
      <c r="V967" s="64" t="s">
        <v>930</v>
      </c>
      <c r="W967" s="64" t="s">
        <v>749</v>
      </c>
      <c r="X967" s="64" t="s">
        <v>132</v>
      </c>
    </row>
    <row r="968" spans="1:24">
      <c r="A968" s="64" t="s">
        <v>391</v>
      </c>
      <c r="B968" s="64" t="s">
        <v>392</v>
      </c>
      <c r="C968" s="64" t="s">
        <v>1002</v>
      </c>
      <c r="D968" s="65">
        <v>43.47</v>
      </c>
      <c r="E968" s="64" t="s">
        <v>118</v>
      </c>
      <c r="F968" s="66">
        <v>202207</v>
      </c>
      <c r="G968" s="67">
        <v>44771</v>
      </c>
      <c r="H968" s="64" t="s">
        <v>119</v>
      </c>
      <c r="I968" s="66">
        <v>11002691</v>
      </c>
      <c r="J968" s="64" t="s">
        <v>0</v>
      </c>
      <c r="K968" s="64" t="s">
        <v>120</v>
      </c>
      <c r="L968" s="64" t="s">
        <v>121</v>
      </c>
      <c r="M968" s="64" t="s">
        <v>122</v>
      </c>
      <c r="N968" s="64" t="s">
        <v>86</v>
      </c>
      <c r="O968" s="64" t="s">
        <v>87</v>
      </c>
      <c r="P968" s="64" t="s">
        <v>120</v>
      </c>
      <c r="Q968" s="64" t="s">
        <v>926</v>
      </c>
      <c r="R968" s="64" t="s">
        <v>927</v>
      </c>
      <c r="S968" s="64" t="s">
        <v>928</v>
      </c>
      <c r="T968" s="64" t="s">
        <v>927</v>
      </c>
      <c r="U968" s="64" t="s">
        <v>929</v>
      </c>
      <c r="V968" s="64" t="s">
        <v>930</v>
      </c>
      <c r="W968" s="64" t="s">
        <v>749</v>
      </c>
      <c r="X968" s="64" t="s">
        <v>132</v>
      </c>
    </row>
    <row r="969" spans="1:24">
      <c r="A969" s="64" t="s">
        <v>391</v>
      </c>
      <c r="B969" s="64" t="s">
        <v>392</v>
      </c>
      <c r="C969" s="64" t="s">
        <v>1003</v>
      </c>
      <c r="D969" s="65">
        <v>182.83</v>
      </c>
      <c r="E969" s="64" t="s">
        <v>118</v>
      </c>
      <c r="F969" s="66">
        <v>202207</v>
      </c>
      <c r="G969" s="67">
        <v>44771</v>
      </c>
      <c r="H969" s="64" t="s">
        <v>119</v>
      </c>
      <c r="I969" s="66">
        <v>11002691</v>
      </c>
      <c r="J969" s="64" t="s">
        <v>0</v>
      </c>
      <c r="K969" s="64" t="s">
        <v>120</v>
      </c>
      <c r="L969" s="64" t="s">
        <v>121</v>
      </c>
      <c r="M969" s="64" t="s">
        <v>122</v>
      </c>
      <c r="N969" s="64" t="s">
        <v>90</v>
      </c>
      <c r="O969" s="64" t="s">
        <v>409</v>
      </c>
      <c r="P969" s="64" t="s">
        <v>120</v>
      </c>
      <c r="Q969" s="64" t="s">
        <v>934</v>
      </c>
      <c r="R969" s="64" t="s">
        <v>935</v>
      </c>
      <c r="S969" s="64" t="s">
        <v>936</v>
      </c>
      <c r="T969" s="64" t="s">
        <v>935</v>
      </c>
      <c r="U969" s="64" t="s">
        <v>929</v>
      </c>
      <c r="V969" s="64" t="s">
        <v>930</v>
      </c>
      <c r="W969" s="64" t="s">
        <v>749</v>
      </c>
      <c r="X969" s="64" t="s">
        <v>132</v>
      </c>
    </row>
    <row r="970" spans="1:24">
      <c r="A970" s="64" t="s">
        <v>391</v>
      </c>
      <c r="B970" s="64" t="s">
        <v>392</v>
      </c>
      <c r="C970" s="64" t="s">
        <v>1004</v>
      </c>
      <c r="D970" s="65">
        <v>209.6</v>
      </c>
      <c r="E970" s="64" t="s">
        <v>118</v>
      </c>
      <c r="F970" s="66">
        <v>202207</v>
      </c>
      <c r="G970" s="67">
        <v>44771</v>
      </c>
      <c r="H970" s="64" t="s">
        <v>119</v>
      </c>
      <c r="I970" s="66">
        <v>11002691</v>
      </c>
      <c r="J970" s="64" t="s">
        <v>0</v>
      </c>
      <c r="K970" s="64" t="s">
        <v>120</v>
      </c>
      <c r="L970" s="64" t="s">
        <v>121</v>
      </c>
      <c r="M970" s="64" t="s">
        <v>122</v>
      </c>
      <c r="N970" s="64" t="s">
        <v>415</v>
      </c>
      <c r="O970" s="64" t="s">
        <v>416</v>
      </c>
      <c r="P970" s="64" t="s">
        <v>120</v>
      </c>
      <c r="Q970" s="64" t="s">
        <v>931</v>
      </c>
      <c r="R970" s="64" t="s">
        <v>932</v>
      </c>
      <c r="S970" s="64" t="s">
        <v>933</v>
      </c>
      <c r="T970" s="64" t="s">
        <v>932</v>
      </c>
      <c r="U970" s="64" t="s">
        <v>929</v>
      </c>
      <c r="V970" s="64" t="s">
        <v>930</v>
      </c>
      <c r="W970" s="64" t="s">
        <v>749</v>
      </c>
      <c r="X970" s="64" t="s">
        <v>132</v>
      </c>
    </row>
    <row r="971" spans="1:24">
      <c r="A971" s="64" t="s">
        <v>391</v>
      </c>
      <c r="B971" s="64" t="s">
        <v>392</v>
      </c>
      <c r="C971" s="64" t="s">
        <v>1005</v>
      </c>
      <c r="D971" s="65">
        <v>-310.07</v>
      </c>
      <c r="E971" s="64" t="s">
        <v>118</v>
      </c>
      <c r="F971" s="66">
        <v>202207</v>
      </c>
      <c r="G971" s="67">
        <v>44771</v>
      </c>
      <c r="H971" s="64" t="s">
        <v>119</v>
      </c>
      <c r="I971" s="66">
        <v>11003033</v>
      </c>
      <c r="J971" s="64" t="s">
        <v>0</v>
      </c>
      <c r="K971" s="64" t="s">
        <v>120</v>
      </c>
      <c r="L971" s="64" t="s">
        <v>121</v>
      </c>
      <c r="M971" s="64" t="s">
        <v>122</v>
      </c>
      <c r="N971" s="64" t="s">
        <v>245</v>
      </c>
      <c r="O971" s="64" t="s">
        <v>246</v>
      </c>
      <c r="P971" s="64" t="s">
        <v>120</v>
      </c>
      <c r="Q971" s="64" t="s">
        <v>778</v>
      </c>
      <c r="R971" s="64" t="s">
        <v>247</v>
      </c>
      <c r="S971" s="64" t="s">
        <v>779</v>
      </c>
      <c r="T971" s="64" t="s">
        <v>247</v>
      </c>
      <c r="U971" s="64" t="s">
        <v>752</v>
      </c>
      <c r="V971" s="64" t="s">
        <v>753</v>
      </c>
      <c r="W971" s="64" t="s">
        <v>749</v>
      </c>
      <c r="X971" s="64" t="s">
        <v>132</v>
      </c>
    </row>
    <row r="972" spans="1:24">
      <c r="A972" s="64" t="s">
        <v>391</v>
      </c>
      <c r="B972" s="64" t="s">
        <v>392</v>
      </c>
      <c r="C972" s="64" t="s">
        <v>1006</v>
      </c>
      <c r="D972" s="65">
        <v>310.07</v>
      </c>
      <c r="E972" s="64" t="s">
        <v>118</v>
      </c>
      <c r="F972" s="66">
        <v>202207</v>
      </c>
      <c r="G972" s="67">
        <v>44771</v>
      </c>
      <c r="H972" s="64" t="s">
        <v>119</v>
      </c>
      <c r="I972" s="66">
        <v>11003033</v>
      </c>
      <c r="J972" s="64" t="s">
        <v>0</v>
      </c>
      <c r="K972" s="64" t="s">
        <v>120</v>
      </c>
      <c r="L972" s="64" t="s">
        <v>121</v>
      </c>
      <c r="M972" s="64" t="s">
        <v>122</v>
      </c>
      <c r="N972" s="64" t="s">
        <v>60</v>
      </c>
      <c r="O972" s="64" t="s">
        <v>220</v>
      </c>
      <c r="P972" s="64" t="s">
        <v>120</v>
      </c>
      <c r="Q972" s="64" t="s">
        <v>766</v>
      </c>
      <c r="R972" s="64" t="s">
        <v>767</v>
      </c>
      <c r="S972" s="64" t="s">
        <v>768</v>
      </c>
      <c r="T972" s="64" t="s">
        <v>767</v>
      </c>
      <c r="U972" s="64" t="s">
        <v>747</v>
      </c>
      <c r="V972" s="64" t="s">
        <v>748</v>
      </c>
      <c r="W972" s="64" t="s">
        <v>749</v>
      </c>
      <c r="X972" s="64" t="s">
        <v>132</v>
      </c>
    </row>
    <row r="973" spans="1:24">
      <c r="A973" s="64" t="s">
        <v>391</v>
      </c>
      <c r="B973" s="64" t="s">
        <v>392</v>
      </c>
      <c r="C973" s="64" t="s">
        <v>1007</v>
      </c>
      <c r="D973" s="65">
        <v>241.83</v>
      </c>
      <c r="E973" s="64" t="s">
        <v>118</v>
      </c>
      <c r="F973" s="66">
        <v>202207</v>
      </c>
      <c r="G973" s="67">
        <v>44771</v>
      </c>
      <c r="H973" s="64" t="s">
        <v>125</v>
      </c>
      <c r="I973" s="66">
        <v>50000439</v>
      </c>
      <c r="J973" s="64" t="s">
        <v>0</v>
      </c>
      <c r="K973" s="64" t="s">
        <v>120</v>
      </c>
      <c r="L973" s="64" t="s">
        <v>121</v>
      </c>
      <c r="M973" s="64" t="s">
        <v>122</v>
      </c>
      <c r="N973" s="64" t="s">
        <v>142</v>
      </c>
      <c r="O973" s="64" t="s">
        <v>143</v>
      </c>
      <c r="P973" s="64" t="s">
        <v>120</v>
      </c>
      <c r="Q973" s="64" t="s">
        <v>750</v>
      </c>
      <c r="R973" s="64" t="s">
        <v>144</v>
      </c>
      <c r="S973" s="64" t="s">
        <v>751</v>
      </c>
      <c r="T973" s="64" t="s">
        <v>144</v>
      </c>
      <c r="U973" s="64" t="s">
        <v>752</v>
      </c>
      <c r="V973" s="64" t="s">
        <v>753</v>
      </c>
      <c r="W973" s="64" t="s">
        <v>749</v>
      </c>
      <c r="X973" s="64" t="s">
        <v>132</v>
      </c>
    </row>
    <row r="974" spans="1:24">
      <c r="A974" s="64" t="s">
        <v>391</v>
      </c>
      <c r="B974" s="64" t="s">
        <v>392</v>
      </c>
      <c r="C974" s="64" t="s">
        <v>1008</v>
      </c>
      <c r="D974" s="65">
        <v>310.07</v>
      </c>
      <c r="E974" s="64" t="s">
        <v>118</v>
      </c>
      <c r="F974" s="66">
        <v>202207</v>
      </c>
      <c r="G974" s="67">
        <v>44771</v>
      </c>
      <c r="H974" s="64" t="s">
        <v>125</v>
      </c>
      <c r="I974" s="66">
        <v>50000439</v>
      </c>
      <c r="J974" s="64" t="s">
        <v>0</v>
      </c>
      <c r="K974" s="64" t="s">
        <v>120</v>
      </c>
      <c r="L974" s="64" t="s">
        <v>121</v>
      </c>
      <c r="M974" s="64" t="s">
        <v>122</v>
      </c>
      <c r="N974" s="64" t="s">
        <v>245</v>
      </c>
      <c r="O974" s="64" t="s">
        <v>246</v>
      </c>
      <c r="P974" s="64" t="s">
        <v>120</v>
      </c>
      <c r="Q974" s="64" t="s">
        <v>778</v>
      </c>
      <c r="R974" s="64" t="s">
        <v>247</v>
      </c>
      <c r="S974" s="64" t="s">
        <v>779</v>
      </c>
      <c r="T974" s="64" t="s">
        <v>247</v>
      </c>
      <c r="U974" s="64" t="s">
        <v>752</v>
      </c>
      <c r="V974" s="64" t="s">
        <v>753</v>
      </c>
      <c r="W974" s="64" t="s">
        <v>749</v>
      </c>
      <c r="X974" s="64" t="s">
        <v>132</v>
      </c>
    </row>
    <row r="975" spans="1:24">
      <c r="A975" s="64" t="s">
        <v>391</v>
      </c>
      <c r="B975" s="64" t="s">
        <v>392</v>
      </c>
      <c r="C975" s="64" t="s">
        <v>1009</v>
      </c>
      <c r="D975" s="65">
        <v>-1591.89</v>
      </c>
      <c r="E975" s="64" t="s">
        <v>118</v>
      </c>
      <c r="F975" s="66">
        <v>202208</v>
      </c>
      <c r="G975" s="67">
        <v>44792</v>
      </c>
      <c r="H975" s="64" t="s">
        <v>119</v>
      </c>
      <c r="I975" s="66">
        <v>11002683</v>
      </c>
      <c r="J975" s="64" t="s">
        <v>0</v>
      </c>
      <c r="K975" s="64" t="s">
        <v>120</v>
      </c>
      <c r="L975" s="64" t="s">
        <v>121</v>
      </c>
      <c r="M975" s="64" t="s">
        <v>122</v>
      </c>
      <c r="N975" s="64" t="s">
        <v>415</v>
      </c>
      <c r="O975" s="64" t="s">
        <v>416</v>
      </c>
      <c r="P975" s="64" t="s">
        <v>120</v>
      </c>
      <c r="Q975" s="64" t="s">
        <v>931</v>
      </c>
      <c r="R975" s="64" t="s">
        <v>932</v>
      </c>
      <c r="S975" s="64" t="s">
        <v>933</v>
      </c>
      <c r="T975" s="64" t="s">
        <v>932</v>
      </c>
      <c r="U975" s="64" t="s">
        <v>929</v>
      </c>
      <c r="V975" s="64" t="s">
        <v>930</v>
      </c>
      <c r="W975" s="64" t="s">
        <v>749</v>
      </c>
      <c r="X975" s="64" t="s">
        <v>132</v>
      </c>
    </row>
    <row r="976" spans="1:24">
      <c r="A976" s="64" t="s">
        <v>391</v>
      </c>
      <c r="B976" s="64" t="s">
        <v>392</v>
      </c>
      <c r="C976" s="64" t="s">
        <v>1010</v>
      </c>
      <c r="D976" s="65">
        <v>21.82</v>
      </c>
      <c r="E976" s="64" t="s">
        <v>118</v>
      </c>
      <c r="F976" s="66">
        <v>202208</v>
      </c>
      <c r="G976" s="67">
        <v>44792</v>
      </c>
      <c r="H976" s="64" t="s">
        <v>119</v>
      </c>
      <c r="I976" s="66">
        <v>11002683</v>
      </c>
      <c r="J976" s="64" t="s">
        <v>0</v>
      </c>
      <c r="K976" s="64" t="s">
        <v>120</v>
      </c>
      <c r="L976" s="64" t="s">
        <v>121</v>
      </c>
      <c r="M976" s="64" t="s">
        <v>122</v>
      </c>
      <c r="N976" s="64" t="s">
        <v>80</v>
      </c>
      <c r="O976" s="64" t="s">
        <v>81</v>
      </c>
      <c r="P976" s="64" t="s">
        <v>120</v>
      </c>
      <c r="Q976" s="64" t="s">
        <v>926</v>
      </c>
      <c r="R976" s="64" t="s">
        <v>927</v>
      </c>
      <c r="S976" s="64" t="s">
        <v>928</v>
      </c>
      <c r="T976" s="64" t="s">
        <v>927</v>
      </c>
      <c r="U976" s="64" t="s">
        <v>929</v>
      </c>
      <c r="V976" s="64" t="s">
        <v>930</v>
      </c>
      <c r="W976" s="64" t="s">
        <v>749</v>
      </c>
      <c r="X976" s="64" t="s">
        <v>132</v>
      </c>
    </row>
    <row r="977" spans="1:24">
      <c r="A977" s="64" t="s">
        <v>391</v>
      </c>
      <c r="B977" s="64" t="s">
        <v>392</v>
      </c>
      <c r="C977" s="64" t="s">
        <v>1011</v>
      </c>
      <c r="D977" s="65">
        <v>39.729999999999997</v>
      </c>
      <c r="E977" s="64" t="s">
        <v>118</v>
      </c>
      <c r="F977" s="66">
        <v>202208</v>
      </c>
      <c r="G977" s="67">
        <v>44792</v>
      </c>
      <c r="H977" s="64" t="s">
        <v>119</v>
      </c>
      <c r="I977" s="66">
        <v>11002683</v>
      </c>
      <c r="J977" s="64" t="s">
        <v>0</v>
      </c>
      <c r="K977" s="64" t="s">
        <v>120</v>
      </c>
      <c r="L977" s="64" t="s">
        <v>121</v>
      </c>
      <c r="M977" s="64" t="s">
        <v>122</v>
      </c>
      <c r="N977" s="64" t="s">
        <v>88</v>
      </c>
      <c r="O977" s="64" t="s">
        <v>401</v>
      </c>
      <c r="P977" s="64" t="s">
        <v>120</v>
      </c>
      <c r="Q977" s="64" t="s">
        <v>926</v>
      </c>
      <c r="R977" s="64" t="s">
        <v>927</v>
      </c>
      <c r="S977" s="64" t="s">
        <v>928</v>
      </c>
      <c r="T977" s="64" t="s">
        <v>927</v>
      </c>
      <c r="U977" s="64" t="s">
        <v>929</v>
      </c>
      <c r="V977" s="64" t="s">
        <v>930</v>
      </c>
      <c r="W977" s="64" t="s">
        <v>749</v>
      </c>
      <c r="X977" s="64" t="s">
        <v>132</v>
      </c>
    </row>
    <row r="978" spans="1:24">
      <c r="A978" s="64" t="s">
        <v>391</v>
      </c>
      <c r="B978" s="64" t="s">
        <v>392</v>
      </c>
      <c r="C978" s="64" t="s">
        <v>1012</v>
      </c>
      <c r="D978" s="65">
        <v>55.769999999999996</v>
      </c>
      <c r="E978" s="64" t="s">
        <v>118</v>
      </c>
      <c r="F978" s="66">
        <v>202208</v>
      </c>
      <c r="G978" s="67">
        <v>44792</v>
      </c>
      <c r="H978" s="64" t="s">
        <v>119</v>
      </c>
      <c r="I978" s="66">
        <v>11002683</v>
      </c>
      <c r="J978" s="64" t="s">
        <v>0</v>
      </c>
      <c r="K978" s="64" t="s">
        <v>120</v>
      </c>
      <c r="L978" s="64" t="s">
        <v>121</v>
      </c>
      <c r="M978" s="64" t="s">
        <v>122</v>
      </c>
      <c r="N978" s="64" t="s">
        <v>86</v>
      </c>
      <c r="O978" s="64" t="s">
        <v>87</v>
      </c>
      <c r="P978" s="64" t="s">
        <v>120</v>
      </c>
      <c r="Q978" s="64" t="s">
        <v>926</v>
      </c>
      <c r="R978" s="64" t="s">
        <v>927</v>
      </c>
      <c r="S978" s="64" t="s">
        <v>928</v>
      </c>
      <c r="T978" s="64" t="s">
        <v>927</v>
      </c>
      <c r="U978" s="64" t="s">
        <v>929</v>
      </c>
      <c r="V978" s="64" t="s">
        <v>930</v>
      </c>
      <c r="W978" s="64" t="s">
        <v>749</v>
      </c>
      <c r="X978" s="64" t="s">
        <v>132</v>
      </c>
    </row>
    <row r="979" spans="1:24">
      <c r="A979" s="64" t="s">
        <v>391</v>
      </c>
      <c r="B979" s="64" t="s">
        <v>392</v>
      </c>
      <c r="C979" s="64" t="s">
        <v>1013</v>
      </c>
      <c r="D979" s="65">
        <v>208.12</v>
      </c>
      <c r="E979" s="64" t="s">
        <v>118</v>
      </c>
      <c r="F979" s="66">
        <v>202208</v>
      </c>
      <c r="G979" s="67">
        <v>44792</v>
      </c>
      <c r="H979" s="64" t="s">
        <v>119</v>
      </c>
      <c r="I979" s="66">
        <v>11002683</v>
      </c>
      <c r="J979" s="64" t="s">
        <v>0</v>
      </c>
      <c r="K979" s="64" t="s">
        <v>120</v>
      </c>
      <c r="L979" s="64" t="s">
        <v>121</v>
      </c>
      <c r="M979" s="64" t="s">
        <v>122</v>
      </c>
      <c r="N979" s="64" t="s">
        <v>84</v>
      </c>
      <c r="O979" s="64" t="s">
        <v>85</v>
      </c>
      <c r="P979" s="64" t="s">
        <v>120</v>
      </c>
      <c r="Q979" s="64" t="s">
        <v>926</v>
      </c>
      <c r="R979" s="64" t="s">
        <v>927</v>
      </c>
      <c r="S979" s="64" t="s">
        <v>928</v>
      </c>
      <c r="T979" s="64" t="s">
        <v>927</v>
      </c>
      <c r="U979" s="64" t="s">
        <v>929</v>
      </c>
      <c r="V979" s="64" t="s">
        <v>930</v>
      </c>
      <c r="W979" s="64" t="s">
        <v>749</v>
      </c>
      <c r="X979" s="64" t="s">
        <v>132</v>
      </c>
    </row>
    <row r="980" spans="1:24">
      <c r="A980" s="64" t="s">
        <v>391</v>
      </c>
      <c r="B980" s="64" t="s">
        <v>392</v>
      </c>
      <c r="C980" s="64" t="s">
        <v>1014</v>
      </c>
      <c r="D980" s="65">
        <v>514.03</v>
      </c>
      <c r="E980" s="64" t="s">
        <v>118</v>
      </c>
      <c r="F980" s="66">
        <v>202208</v>
      </c>
      <c r="G980" s="67">
        <v>44792</v>
      </c>
      <c r="H980" s="64" t="s">
        <v>119</v>
      </c>
      <c r="I980" s="66">
        <v>11002683</v>
      </c>
      <c r="J980" s="64" t="s">
        <v>0</v>
      </c>
      <c r="K980" s="64" t="s">
        <v>120</v>
      </c>
      <c r="L980" s="64" t="s">
        <v>121</v>
      </c>
      <c r="M980" s="64" t="s">
        <v>122</v>
      </c>
      <c r="N980" s="64" t="s">
        <v>403</v>
      </c>
      <c r="O980" s="64" t="s">
        <v>96</v>
      </c>
      <c r="P980" s="64" t="s">
        <v>120</v>
      </c>
      <c r="Q980" s="64" t="s">
        <v>931</v>
      </c>
      <c r="R980" s="64" t="s">
        <v>932</v>
      </c>
      <c r="S980" s="64" t="s">
        <v>933</v>
      </c>
      <c r="T980" s="64" t="s">
        <v>932</v>
      </c>
      <c r="U980" s="64" t="s">
        <v>929</v>
      </c>
      <c r="V980" s="64" t="s">
        <v>930</v>
      </c>
      <c r="W980" s="64" t="s">
        <v>749</v>
      </c>
      <c r="X980" s="64" t="s">
        <v>132</v>
      </c>
    </row>
    <row r="981" spans="1:24">
      <c r="A981" s="64" t="s">
        <v>391</v>
      </c>
      <c r="B981" s="64" t="s">
        <v>392</v>
      </c>
      <c r="C981" s="64" t="s">
        <v>1015</v>
      </c>
      <c r="D981" s="65">
        <v>644.79999999999995</v>
      </c>
      <c r="E981" s="64" t="s">
        <v>118</v>
      </c>
      <c r="F981" s="66">
        <v>202208</v>
      </c>
      <c r="G981" s="67">
        <v>44792</v>
      </c>
      <c r="H981" s="64" t="s">
        <v>119</v>
      </c>
      <c r="I981" s="66">
        <v>11002683</v>
      </c>
      <c r="J981" s="64" t="s">
        <v>0</v>
      </c>
      <c r="K981" s="64" t="s">
        <v>120</v>
      </c>
      <c r="L981" s="64" t="s">
        <v>121</v>
      </c>
      <c r="M981" s="64" t="s">
        <v>122</v>
      </c>
      <c r="N981" s="64" t="s">
        <v>82</v>
      </c>
      <c r="O981" s="64" t="s">
        <v>83</v>
      </c>
      <c r="P981" s="64" t="s">
        <v>120</v>
      </c>
      <c r="Q981" s="64" t="s">
        <v>926</v>
      </c>
      <c r="R981" s="64" t="s">
        <v>927</v>
      </c>
      <c r="S981" s="64" t="s">
        <v>928</v>
      </c>
      <c r="T981" s="64" t="s">
        <v>927</v>
      </c>
      <c r="U981" s="64" t="s">
        <v>929</v>
      </c>
      <c r="V981" s="64" t="s">
        <v>930</v>
      </c>
      <c r="W981" s="64" t="s">
        <v>749</v>
      </c>
      <c r="X981" s="64" t="s">
        <v>132</v>
      </c>
    </row>
    <row r="982" spans="1:24">
      <c r="A982" s="64" t="s">
        <v>391</v>
      </c>
      <c r="B982" s="64" t="s">
        <v>392</v>
      </c>
      <c r="C982" s="64" t="s">
        <v>1016</v>
      </c>
      <c r="D982" s="65">
        <v>2181.37</v>
      </c>
      <c r="E982" s="64" t="s">
        <v>118</v>
      </c>
      <c r="F982" s="66">
        <v>202208</v>
      </c>
      <c r="G982" s="67">
        <v>44792</v>
      </c>
      <c r="H982" s="64" t="s">
        <v>119</v>
      </c>
      <c r="I982" s="66">
        <v>11002683</v>
      </c>
      <c r="J982" s="64" t="s">
        <v>0</v>
      </c>
      <c r="K982" s="64" t="s">
        <v>120</v>
      </c>
      <c r="L982" s="64" t="s">
        <v>121</v>
      </c>
      <c r="M982" s="64" t="s">
        <v>122</v>
      </c>
      <c r="N982" s="64" t="s">
        <v>444</v>
      </c>
      <c r="O982" s="64" t="s">
        <v>445</v>
      </c>
      <c r="P982" s="64" t="s">
        <v>120</v>
      </c>
      <c r="Q982" s="64" t="s">
        <v>931</v>
      </c>
      <c r="R982" s="64" t="s">
        <v>932</v>
      </c>
      <c r="S982" s="64" t="s">
        <v>933</v>
      </c>
      <c r="T982" s="64" t="s">
        <v>932</v>
      </c>
      <c r="U982" s="64" t="s">
        <v>929</v>
      </c>
      <c r="V982" s="64" t="s">
        <v>930</v>
      </c>
      <c r="W982" s="64" t="s">
        <v>749</v>
      </c>
      <c r="X982" s="64" t="s">
        <v>132</v>
      </c>
    </row>
    <row r="983" spans="1:24">
      <c r="A983" s="64" t="s">
        <v>391</v>
      </c>
      <c r="B983" s="64" t="s">
        <v>392</v>
      </c>
      <c r="C983" s="64" t="s">
        <v>1017</v>
      </c>
      <c r="D983" s="65">
        <v>555.41999999999996</v>
      </c>
      <c r="E983" s="64" t="s">
        <v>118</v>
      </c>
      <c r="F983" s="66">
        <v>202208</v>
      </c>
      <c r="G983" s="67">
        <v>44792</v>
      </c>
      <c r="H983" s="64" t="s">
        <v>119</v>
      </c>
      <c r="I983" s="66">
        <v>11002696</v>
      </c>
      <c r="J983" s="64" t="s">
        <v>0</v>
      </c>
      <c r="K983" s="64" t="s">
        <v>120</v>
      </c>
      <c r="L983" s="64" t="s">
        <v>121</v>
      </c>
      <c r="M983" s="64" t="s">
        <v>122</v>
      </c>
      <c r="N983" s="64" t="s">
        <v>403</v>
      </c>
      <c r="O983" s="64" t="s">
        <v>96</v>
      </c>
      <c r="P983" s="64" t="s">
        <v>120</v>
      </c>
      <c r="Q983" s="64" t="s">
        <v>931</v>
      </c>
      <c r="R983" s="64" t="s">
        <v>932</v>
      </c>
      <c r="S983" s="64" t="s">
        <v>933</v>
      </c>
      <c r="T983" s="64" t="s">
        <v>932</v>
      </c>
      <c r="U983" s="64" t="s">
        <v>929</v>
      </c>
      <c r="V983" s="64" t="s">
        <v>930</v>
      </c>
      <c r="W983" s="64" t="s">
        <v>749</v>
      </c>
      <c r="X983" s="64" t="s">
        <v>132</v>
      </c>
    </row>
    <row r="984" spans="1:24">
      <c r="A984" s="64" t="s">
        <v>391</v>
      </c>
      <c r="B984" s="64" t="s">
        <v>392</v>
      </c>
      <c r="C984" s="64" t="s">
        <v>1018</v>
      </c>
      <c r="D984" s="65">
        <v>1149.9100000000001</v>
      </c>
      <c r="E984" s="64" t="s">
        <v>118</v>
      </c>
      <c r="F984" s="66">
        <v>202208</v>
      </c>
      <c r="G984" s="67">
        <v>44792</v>
      </c>
      <c r="H984" s="64" t="s">
        <v>119</v>
      </c>
      <c r="I984" s="66">
        <v>11002696</v>
      </c>
      <c r="J984" s="64" t="s">
        <v>0</v>
      </c>
      <c r="K984" s="64" t="s">
        <v>120</v>
      </c>
      <c r="L984" s="64" t="s">
        <v>121</v>
      </c>
      <c r="M984" s="64" t="s">
        <v>122</v>
      </c>
      <c r="N984" s="64" t="s">
        <v>92</v>
      </c>
      <c r="O984" s="64" t="s">
        <v>93</v>
      </c>
      <c r="P984" s="64" t="s">
        <v>120</v>
      </c>
      <c r="Q984" s="64" t="s">
        <v>931</v>
      </c>
      <c r="R984" s="64" t="s">
        <v>932</v>
      </c>
      <c r="S984" s="64" t="s">
        <v>933</v>
      </c>
      <c r="T984" s="64" t="s">
        <v>932</v>
      </c>
      <c r="U984" s="64" t="s">
        <v>929</v>
      </c>
      <c r="V984" s="64" t="s">
        <v>930</v>
      </c>
      <c r="W984" s="64" t="s">
        <v>749</v>
      </c>
      <c r="X984" s="64" t="s">
        <v>132</v>
      </c>
    </row>
    <row r="985" spans="1:24">
      <c r="A985" s="64" t="s">
        <v>391</v>
      </c>
      <c r="B985" s="64" t="s">
        <v>392</v>
      </c>
      <c r="C985" s="64" t="s">
        <v>1019</v>
      </c>
      <c r="D985" s="65">
        <v>2486.41</v>
      </c>
      <c r="E985" s="64" t="s">
        <v>118</v>
      </c>
      <c r="F985" s="66">
        <v>202208</v>
      </c>
      <c r="G985" s="67">
        <v>44792</v>
      </c>
      <c r="H985" s="64" t="s">
        <v>119</v>
      </c>
      <c r="I985" s="66">
        <v>11002696</v>
      </c>
      <c r="J985" s="64" t="s">
        <v>0</v>
      </c>
      <c r="K985" s="64" t="s">
        <v>120</v>
      </c>
      <c r="L985" s="64" t="s">
        <v>121</v>
      </c>
      <c r="M985" s="64" t="s">
        <v>122</v>
      </c>
      <c r="N985" s="64" t="s">
        <v>444</v>
      </c>
      <c r="O985" s="64" t="s">
        <v>445</v>
      </c>
      <c r="P985" s="64" t="s">
        <v>120</v>
      </c>
      <c r="Q985" s="64" t="s">
        <v>931</v>
      </c>
      <c r="R985" s="64" t="s">
        <v>932</v>
      </c>
      <c r="S985" s="64" t="s">
        <v>933</v>
      </c>
      <c r="T985" s="64" t="s">
        <v>932</v>
      </c>
      <c r="U985" s="64" t="s">
        <v>929</v>
      </c>
      <c r="V985" s="64" t="s">
        <v>930</v>
      </c>
      <c r="W985" s="64" t="s">
        <v>749</v>
      </c>
      <c r="X985" s="64" t="s">
        <v>132</v>
      </c>
    </row>
    <row r="986" spans="1:24">
      <c r="A986" s="64" t="s">
        <v>391</v>
      </c>
      <c r="B986" s="64" t="s">
        <v>392</v>
      </c>
      <c r="C986" s="64" t="s">
        <v>1020</v>
      </c>
      <c r="D986" s="65">
        <v>847.53</v>
      </c>
      <c r="E986" s="64" t="s">
        <v>118</v>
      </c>
      <c r="F986" s="66">
        <v>202208</v>
      </c>
      <c r="G986" s="67">
        <v>44792</v>
      </c>
      <c r="H986" s="64" t="s">
        <v>119</v>
      </c>
      <c r="I986" s="66">
        <v>11003009</v>
      </c>
      <c r="J986" s="64" t="s">
        <v>0</v>
      </c>
      <c r="K986" s="64" t="s">
        <v>120</v>
      </c>
      <c r="L986" s="64" t="s">
        <v>121</v>
      </c>
      <c r="M986" s="64" t="s">
        <v>122</v>
      </c>
      <c r="N986" s="64" t="s">
        <v>444</v>
      </c>
      <c r="O986" s="64" t="s">
        <v>445</v>
      </c>
      <c r="P986" s="64" t="s">
        <v>120</v>
      </c>
      <c r="Q986" s="64" t="s">
        <v>931</v>
      </c>
      <c r="R986" s="64" t="s">
        <v>932</v>
      </c>
      <c r="S986" s="64" t="s">
        <v>933</v>
      </c>
      <c r="T986" s="64" t="s">
        <v>932</v>
      </c>
      <c r="U986" s="64" t="s">
        <v>929</v>
      </c>
      <c r="V986" s="64" t="s">
        <v>930</v>
      </c>
      <c r="W986" s="64" t="s">
        <v>749</v>
      </c>
      <c r="X986" s="64" t="s">
        <v>132</v>
      </c>
    </row>
    <row r="987" spans="1:24">
      <c r="A987" s="64" t="s">
        <v>391</v>
      </c>
      <c r="B987" s="64" t="s">
        <v>392</v>
      </c>
      <c r="C987" s="64" t="s">
        <v>1021</v>
      </c>
      <c r="D987" s="65">
        <f>1049.66-65.91</f>
        <v>983.75000000000011</v>
      </c>
      <c r="E987" s="64" t="s">
        <v>118</v>
      </c>
      <c r="F987" s="66">
        <v>202208</v>
      </c>
      <c r="G987" s="67">
        <v>44792</v>
      </c>
      <c r="H987" s="64" t="s">
        <v>119</v>
      </c>
      <c r="I987" s="66">
        <v>11003011</v>
      </c>
      <c r="J987" s="64" t="s">
        <v>0</v>
      </c>
      <c r="K987" s="64" t="s">
        <v>120</v>
      </c>
      <c r="L987" s="64" t="s">
        <v>121</v>
      </c>
      <c r="M987" s="64" t="s">
        <v>122</v>
      </c>
      <c r="N987" s="64" t="s">
        <v>403</v>
      </c>
      <c r="O987" s="64" t="s">
        <v>96</v>
      </c>
      <c r="P987" s="64" t="s">
        <v>120</v>
      </c>
      <c r="Q987" s="64" t="s">
        <v>931</v>
      </c>
      <c r="R987" s="64" t="s">
        <v>932</v>
      </c>
      <c r="S987" s="64" t="s">
        <v>933</v>
      </c>
      <c r="T987" s="64" t="s">
        <v>932</v>
      </c>
      <c r="U987" s="64" t="s">
        <v>929</v>
      </c>
      <c r="V987" s="64" t="s">
        <v>930</v>
      </c>
      <c r="W987" s="64" t="s">
        <v>749</v>
      </c>
      <c r="X987" s="64" t="s">
        <v>132</v>
      </c>
    </row>
    <row r="988" spans="1:24">
      <c r="A988" s="64" t="s">
        <v>391</v>
      </c>
      <c r="B988" s="64" t="s">
        <v>392</v>
      </c>
      <c r="C988" s="64" t="s">
        <v>1022</v>
      </c>
      <c r="D988" s="65">
        <v>1159.83</v>
      </c>
      <c r="E988" s="64" t="s">
        <v>118</v>
      </c>
      <c r="F988" s="66">
        <v>202208</v>
      </c>
      <c r="G988" s="67">
        <v>44792</v>
      </c>
      <c r="H988" s="64" t="s">
        <v>119</v>
      </c>
      <c r="I988" s="66">
        <v>11003011</v>
      </c>
      <c r="J988" s="64" t="s">
        <v>0</v>
      </c>
      <c r="K988" s="64" t="s">
        <v>120</v>
      </c>
      <c r="L988" s="64" t="s">
        <v>121</v>
      </c>
      <c r="M988" s="64" t="s">
        <v>122</v>
      </c>
      <c r="N988" s="64" t="s">
        <v>92</v>
      </c>
      <c r="O988" s="64" t="s">
        <v>93</v>
      </c>
      <c r="P988" s="64" t="s">
        <v>120</v>
      </c>
      <c r="Q988" s="64" t="s">
        <v>931</v>
      </c>
      <c r="R988" s="64" t="s">
        <v>932</v>
      </c>
      <c r="S988" s="64" t="s">
        <v>933</v>
      </c>
      <c r="T988" s="64" t="s">
        <v>932</v>
      </c>
      <c r="U988" s="64" t="s">
        <v>929</v>
      </c>
      <c r="V988" s="64" t="s">
        <v>930</v>
      </c>
      <c r="W988" s="64" t="s">
        <v>749</v>
      </c>
      <c r="X988" s="64" t="s">
        <v>132</v>
      </c>
    </row>
    <row r="989" spans="1:24">
      <c r="A989" s="64" t="s">
        <v>391</v>
      </c>
      <c r="B989" s="64" t="s">
        <v>392</v>
      </c>
      <c r="C989" s="64" t="s">
        <v>1023</v>
      </c>
      <c r="D989" s="65">
        <v>2106.62</v>
      </c>
      <c r="E989" s="64" t="s">
        <v>118</v>
      </c>
      <c r="F989" s="66">
        <v>202208</v>
      </c>
      <c r="G989" s="67">
        <v>44798</v>
      </c>
      <c r="H989" s="64" t="s">
        <v>119</v>
      </c>
      <c r="I989" s="66">
        <v>11002665</v>
      </c>
      <c r="J989" s="64" t="s">
        <v>0</v>
      </c>
      <c r="K989" s="64" t="s">
        <v>120</v>
      </c>
      <c r="L989" s="64" t="s">
        <v>121</v>
      </c>
      <c r="M989" s="64" t="s">
        <v>122</v>
      </c>
      <c r="N989" s="64" t="s">
        <v>76</v>
      </c>
      <c r="O989" s="64" t="s">
        <v>411</v>
      </c>
      <c r="P989" s="64" t="s">
        <v>120</v>
      </c>
      <c r="Q989" s="64" t="s">
        <v>937</v>
      </c>
      <c r="R989" s="64" t="s">
        <v>938</v>
      </c>
      <c r="S989" s="64" t="s">
        <v>939</v>
      </c>
      <c r="T989" s="64" t="s">
        <v>938</v>
      </c>
      <c r="U989" s="64" t="s">
        <v>929</v>
      </c>
      <c r="V989" s="64" t="s">
        <v>930</v>
      </c>
      <c r="W989" s="64" t="s">
        <v>749</v>
      </c>
      <c r="X989" s="64" t="s">
        <v>132</v>
      </c>
    </row>
    <row r="990" spans="1:24">
      <c r="A990" s="64" t="s">
        <v>391</v>
      </c>
      <c r="B990" s="64" t="s">
        <v>392</v>
      </c>
      <c r="C990" s="64" t="s">
        <v>1024</v>
      </c>
      <c r="D990" s="65">
        <v>-435.44</v>
      </c>
      <c r="E990" s="64" t="s">
        <v>118</v>
      </c>
      <c r="F990" s="66">
        <v>202208</v>
      </c>
      <c r="G990" s="67">
        <v>44798</v>
      </c>
      <c r="H990" s="64" t="s">
        <v>119</v>
      </c>
      <c r="I990" s="66">
        <v>11002666</v>
      </c>
      <c r="J990" s="64" t="s">
        <v>0</v>
      </c>
      <c r="K990" s="64" t="s">
        <v>120</v>
      </c>
      <c r="L990" s="64" t="s">
        <v>121</v>
      </c>
      <c r="M990" s="64" t="s">
        <v>122</v>
      </c>
      <c r="N990" s="64" t="s">
        <v>90</v>
      </c>
      <c r="O990" s="64" t="s">
        <v>409</v>
      </c>
      <c r="P990" s="64" t="s">
        <v>120</v>
      </c>
      <c r="Q990" s="64" t="s">
        <v>934</v>
      </c>
      <c r="R990" s="64" t="s">
        <v>935</v>
      </c>
      <c r="S990" s="64" t="s">
        <v>936</v>
      </c>
      <c r="T990" s="64" t="s">
        <v>935</v>
      </c>
      <c r="U990" s="64" t="s">
        <v>929</v>
      </c>
      <c r="V990" s="64" t="s">
        <v>930</v>
      </c>
      <c r="W990" s="64" t="s">
        <v>749</v>
      </c>
      <c r="X990" s="64" t="s">
        <v>132</v>
      </c>
    </row>
    <row r="991" spans="1:24">
      <c r="A991" s="64" t="s">
        <v>391</v>
      </c>
      <c r="B991" s="64" t="s">
        <v>392</v>
      </c>
      <c r="C991" s="64" t="s">
        <v>1025</v>
      </c>
      <c r="D991" s="65">
        <v>2106.63</v>
      </c>
      <c r="E991" s="64" t="s">
        <v>118</v>
      </c>
      <c r="F991" s="66">
        <v>202208</v>
      </c>
      <c r="G991" s="67">
        <v>44798</v>
      </c>
      <c r="H991" s="64" t="s">
        <v>119</v>
      </c>
      <c r="I991" s="66">
        <v>11002667</v>
      </c>
      <c r="J991" s="64" t="s">
        <v>0</v>
      </c>
      <c r="K991" s="64" t="s">
        <v>120</v>
      </c>
      <c r="L991" s="64" t="s">
        <v>121</v>
      </c>
      <c r="M991" s="64" t="s">
        <v>122</v>
      </c>
      <c r="N991" s="64" t="s">
        <v>78</v>
      </c>
      <c r="O991" s="64" t="s">
        <v>413</v>
      </c>
      <c r="P991" s="64" t="s">
        <v>120</v>
      </c>
      <c r="Q991" s="64" t="s">
        <v>934</v>
      </c>
      <c r="R991" s="64" t="s">
        <v>935</v>
      </c>
      <c r="S991" s="64" t="s">
        <v>936</v>
      </c>
      <c r="T991" s="64" t="s">
        <v>935</v>
      </c>
      <c r="U991" s="64" t="s">
        <v>929</v>
      </c>
      <c r="V991" s="64" t="s">
        <v>930</v>
      </c>
      <c r="W991" s="64" t="s">
        <v>749</v>
      </c>
      <c r="X991" s="64" t="s">
        <v>132</v>
      </c>
    </row>
    <row r="992" spans="1:24">
      <c r="A992" s="64" t="s">
        <v>391</v>
      </c>
      <c r="B992" s="64" t="s">
        <v>392</v>
      </c>
      <c r="C992" s="64" t="s">
        <v>1026</v>
      </c>
      <c r="D992" s="65">
        <v>-2106.62</v>
      </c>
      <c r="E992" s="64" t="s">
        <v>118</v>
      </c>
      <c r="F992" s="66">
        <v>202208</v>
      </c>
      <c r="G992" s="67">
        <v>44798</v>
      </c>
      <c r="H992" s="64" t="s">
        <v>119</v>
      </c>
      <c r="I992" s="66">
        <v>11002671</v>
      </c>
      <c r="J992" s="64" t="s">
        <v>0</v>
      </c>
      <c r="K992" s="64" t="s">
        <v>120</v>
      </c>
      <c r="L992" s="64" t="s">
        <v>121</v>
      </c>
      <c r="M992" s="64" t="s">
        <v>122</v>
      </c>
      <c r="N992" s="64" t="s">
        <v>76</v>
      </c>
      <c r="O992" s="64" t="s">
        <v>411</v>
      </c>
      <c r="P992" s="64" t="s">
        <v>120</v>
      </c>
      <c r="Q992" s="64" t="s">
        <v>937</v>
      </c>
      <c r="R992" s="64" t="s">
        <v>938</v>
      </c>
      <c r="S992" s="64" t="s">
        <v>939</v>
      </c>
      <c r="T992" s="64" t="s">
        <v>938</v>
      </c>
      <c r="U992" s="64" t="s">
        <v>929</v>
      </c>
      <c r="V992" s="64" t="s">
        <v>930</v>
      </c>
      <c r="W992" s="64" t="s">
        <v>749</v>
      </c>
      <c r="X992" s="64" t="s">
        <v>132</v>
      </c>
    </row>
    <row r="993" spans="1:24">
      <c r="A993" s="64" t="s">
        <v>391</v>
      </c>
      <c r="B993" s="64" t="s">
        <v>392</v>
      </c>
      <c r="C993" s="64" t="s">
        <v>1027</v>
      </c>
      <c r="D993" s="65">
        <v>2106.62</v>
      </c>
      <c r="E993" s="64" t="s">
        <v>118</v>
      </c>
      <c r="F993" s="66">
        <v>202208</v>
      </c>
      <c r="G993" s="67">
        <v>44798</v>
      </c>
      <c r="H993" s="64" t="s">
        <v>119</v>
      </c>
      <c r="I993" s="66">
        <v>11002671</v>
      </c>
      <c r="J993" s="64" t="s">
        <v>0</v>
      </c>
      <c r="K993" s="64" t="s">
        <v>120</v>
      </c>
      <c r="L993" s="64" t="s">
        <v>121</v>
      </c>
      <c r="M993" s="64" t="s">
        <v>122</v>
      </c>
      <c r="N993" s="64" t="s">
        <v>78</v>
      </c>
      <c r="O993" s="64" t="s">
        <v>413</v>
      </c>
      <c r="P993" s="64" t="s">
        <v>120</v>
      </c>
      <c r="Q993" s="64" t="s">
        <v>934</v>
      </c>
      <c r="R993" s="64" t="s">
        <v>935</v>
      </c>
      <c r="S993" s="64" t="s">
        <v>936</v>
      </c>
      <c r="T993" s="64" t="s">
        <v>935</v>
      </c>
      <c r="U993" s="64" t="s">
        <v>929</v>
      </c>
      <c r="V993" s="64" t="s">
        <v>930</v>
      </c>
      <c r="W993" s="64" t="s">
        <v>749</v>
      </c>
      <c r="X993" s="64" t="s">
        <v>132</v>
      </c>
    </row>
    <row r="994" spans="1:24">
      <c r="A994" s="64" t="s">
        <v>391</v>
      </c>
      <c r="B994" s="64" t="s">
        <v>392</v>
      </c>
      <c r="C994" s="64" t="s">
        <v>1028</v>
      </c>
      <c r="D994" s="65">
        <v>233.49</v>
      </c>
      <c r="E994" s="64" t="s">
        <v>118</v>
      </c>
      <c r="F994" s="66">
        <v>202208</v>
      </c>
      <c r="G994" s="67">
        <v>44799</v>
      </c>
      <c r="H994" s="64" t="s">
        <v>119</v>
      </c>
      <c r="I994" s="66">
        <v>11002710</v>
      </c>
      <c r="J994" s="64" t="s">
        <v>0</v>
      </c>
      <c r="K994" s="64" t="s">
        <v>120</v>
      </c>
      <c r="L994" s="64" t="s">
        <v>121</v>
      </c>
      <c r="M994" s="64" t="s">
        <v>122</v>
      </c>
      <c r="N994" s="64" t="s">
        <v>245</v>
      </c>
      <c r="O994" s="64" t="s">
        <v>246</v>
      </c>
      <c r="P994" s="64" t="s">
        <v>120</v>
      </c>
      <c r="Q994" s="64" t="s">
        <v>778</v>
      </c>
      <c r="R994" s="64" t="s">
        <v>247</v>
      </c>
      <c r="S994" s="64" t="s">
        <v>779</v>
      </c>
      <c r="T994" s="64" t="s">
        <v>247</v>
      </c>
      <c r="U994" s="64" t="s">
        <v>752</v>
      </c>
      <c r="V994" s="64" t="s">
        <v>753</v>
      </c>
      <c r="W994" s="64" t="s">
        <v>749</v>
      </c>
      <c r="X994" s="64" t="s">
        <v>132</v>
      </c>
    </row>
    <row r="995" spans="1:24">
      <c r="A995" s="64" t="s">
        <v>391</v>
      </c>
      <c r="B995" s="64" t="s">
        <v>392</v>
      </c>
      <c r="C995" s="64" t="s">
        <v>1029</v>
      </c>
      <c r="D995" s="65">
        <v>216.62</v>
      </c>
      <c r="E995" s="64" t="s">
        <v>118</v>
      </c>
      <c r="F995" s="66">
        <v>202208</v>
      </c>
      <c r="G995" s="67">
        <v>44799</v>
      </c>
      <c r="H995" s="64" t="s">
        <v>119</v>
      </c>
      <c r="I995" s="66">
        <v>11002711</v>
      </c>
      <c r="J995" s="64" t="s">
        <v>0</v>
      </c>
      <c r="K995" s="64" t="s">
        <v>120</v>
      </c>
      <c r="L995" s="64" t="s">
        <v>121</v>
      </c>
      <c r="M995" s="64" t="s">
        <v>122</v>
      </c>
      <c r="N995" s="64" t="s">
        <v>142</v>
      </c>
      <c r="O995" s="64" t="s">
        <v>143</v>
      </c>
      <c r="P995" s="64" t="s">
        <v>120</v>
      </c>
      <c r="Q995" s="64" t="s">
        <v>750</v>
      </c>
      <c r="R995" s="64" t="s">
        <v>144</v>
      </c>
      <c r="S995" s="64" t="s">
        <v>751</v>
      </c>
      <c r="T995" s="64" t="s">
        <v>144</v>
      </c>
      <c r="U995" s="64" t="s">
        <v>752</v>
      </c>
      <c r="V995" s="64" t="s">
        <v>753</v>
      </c>
      <c r="W995" s="64" t="s">
        <v>749</v>
      </c>
      <c r="X995" s="64" t="s">
        <v>132</v>
      </c>
    </row>
    <row r="996" spans="1:24">
      <c r="A996" s="64" t="s">
        <v>391</v>
      </c>
      <c r="B996" s="64" t="s">
        <v>392</v>
      </c>
      <c r="C996" s="64" t="s">
        <v>1030</v>
      </c>
      <c r="D996" s="65">
        <v>233.1</v>
      </c>
      <c r="E996" s="64" t="s">
        <v>118</v>
      </c>
      <c r="F996" s="66">
        <v>202208</v>
      </c>
      <c r="G996" s="67">
        <v>44799</v>
      </c>
      <c r="H996" s="64" t="s">
        <v>119</v>
      </c>
      <c r="I996" s="66">
        <v>11002712</v>
      </c>
      <c r="J996" s="64" t="s">
        <v>0</v>
      </c>
      <c r="K996" s="64" t="s">
        <v>120</v>
      </c>
      <c r="L996" s="64" t="s">
        <v>121</v>
      </c>
      <c r="M996" s="64" t="s">
        <v>122</v>
      </c>
      <c r="N996" s="64" t="s">
        <v>394</v>
      </c>
      <c r="O996" s="64" t="s">
        <v>395</v>
      </c>
      <c r="P996" s="64" t="s">
        <v>120</v>
      </c>
      <c r="Q996" s="64" t="s">
        <v>802</v>
      </c>
      <c r="R996" s="64" t="s">
        <v>803</v>
      </c>
      <c r="S996" s="64" t="s">
        <v>804</v>
      </c>
      <c r="T996" s="64" t="s">
        <v>803</v>
      </c>
      <c r="U996" s="64" t="s">
        <v>757</v>
      </c>
      <c r="V996" s="64" t="s">
        <v>758</v>
      </c>
      <c r="W996" s="64" t="s">
        <v>749</v>
      </c>
      <c r="X996" s="64" t="s">
        <v>132</v>
      </c>
    </row>
    <row r="997" spans="1:24">
      <c r="A997" s="64" t="s">
        <v>391</v>
      </c>
      <c r="B997" s="64" t="s">
        <v>392</v>
      </c>
      <c r="C997" s="64" t="s">
        <v>1030</v>
      </c>
      <c r="D997" s="65">
        <v>233.1</v>
      </c>
      <c r="E997" s="64" t="s">
        <v>118</v>
      </c>
      <c r="F997" s="66">
        <v>202208</v>
      </c>
      <c r="G997" s="67">
        <v>44799</v>
      </c>
      <c r="H997" s="64" t="s">
        <v>119</v>
      </c>
      <c r="I997" s="66">
        <v>11002712</v>
      </c>
      <c r="J997" s="64" t="s">
        <v>0</v>
      </c>
      <c r="K997" s="64" t="s">
        <v>120</v>
      </c>
      <c r="L997" s="64" t="s">
        <v>121</v>
      </c>
      <c r="M997" s="64" t="s">
        <v>122</v>
      </c>
      <c r="N997" s="64" t="s">
        <v>398</v>
      </c>
      <c r="O997" s="64" t="s">
        <v>399</v>
      </c>
      <c r="P997" s="64" t="s">
        <v>120</v>
      </c>
      <c r="Q997" s="64" t="s">
        <v>802</v>
      </c>
      <c r="R997" s="64" t="s">
        <v>803</v>
      </c>
      <c r="S997" s="64" t="s">
        <v>804</v>
      </c>
      <c r="T997" s="64" t="s">
        <v>803</v>
      </c>
      <c r="U997" s="64" t="s">
        <v>757</v>
      </c>
      <c r="V997" s="64" t="s">
        <v>758</v>
      </c>
      <c r="W997" s="64" t="s">
        <v>749</v>
      </c>
      <c r="X997" s="64" t="s">
        <v>132</v>
      </c>
    </row>
    <row r="998" spans="1:24">
      <c r="A998" s="64" t="s">
        <v>391</v>
      </c>
      <c r="B998" s="64" t="s">
        <v>392</v>
      </c>
      <c r="C998" s="64" t="s">
        <v>1031</v>
      </c>
      <c r="D998" s="65">
        <v>63.26</v>
      </c>
      <c r="E998" s="64" t="s">
        <v>118</v>
      </c>
      <c r="F998" s="66">
        <v>202208</v>
      </c>
      <c r="G998" s="67">
        <v>44799</v>
      </c>
      <c r="H998" s="64" t="s">
        <v>119</v>
      </c>
      <c r="I998" s="66">
        <v>11002713</v>
      </c>
      <c r="J998" s="64" t="s">
        <v>0</v>
      </c>
      <c r="K998" s="64" t="s">
        <v>120</v>
      </c>
      <c r="L998" s="64" t="s">
        <v>121</v>
      </c>
      <c r="M998" s="64" t="s">
        <v>122</v>
      </c>
      <c r="N998" s="64" t="s">
        <v>617</v>
      </c>
      <c r="O998" s="64" t="s">
        <v>618</v>
      </c>
      <c r="P998" s="64" t="s">
        <v>120</v>
      </c>
      <c r="Q998" s="64" t="s">
        <v>890</v>
      </c>
      <c r="R998" s="64" t="s">
        <v>891</v>
      </c>
      <c r="S998" s="64" t="s">
        <v>892</v>
      </c>
      <c r="T998" s="64" t="s">
        <v>891</v>
      </c>
      <c r="U998" s="64" t="s">
        <v>757</v>
      </c>
      <c r="V998" s="64" t="s">
        <v>758</v>
      </c>
      <c r="W998" s="64" t="s">
        <v>749</v>
      </c>
      <c r="X998" s="64" t="s">
        <v>132</v>
      </c>
    </row>
    <row r="999" spans="1:24">
      <c r="A999" s="64" t="s">
        <v>391</v>
      </c>
      <c r="B999" s="64" t="s">
        <v>392</v>
      </c>
      <c r="C999" s="64" t="s">
        <v>1032</v>
      </c>
      <c r="D999" s="65">
        <v>-233.49</v>
      </c>
      <c r="E999" s="64" t="s">
        <v>118</v>
      </c>
      <c r="F999" s="66">
        <v>202208</v>
      </c>
      <c r="G999" s="67">
        <v>44799</v>
      </c>
      <c r="H999" s="64" t="s">
        <v>119</v>
      </c>
      <c r="I999" s="66">
        <v>11003034</v>
      </c>
      <c r="J999" s="64" t="s">
        <v>0</v>
      </c>
      <c r="K999" s="64" t="s">
        <v>120</v>
      </c>
      <c r="L999" s="64" t="s">
        <v>121</v>
      </c>
      <c r="M999" s="64" t="s">
        <v>122</v>
      </c>
      <c r="N999" s="64" t="s">
        <v>245</v>
      </c>
      <c r="O999" s="64" t="s">
        <v>246</v>
      </c>
      <c r="P999" s="64" t="s">
        <v>120</v>
      </c>
      <c r="Q999" s="64" t="s">
        <v>778</v>
      </c>
      <c r="R999" s="64" t="s">
        <v>247</v>
      </c>
      <c r="S999" s="64" t="s">
        <v>779</v>
      </c>
      <c r="T999" s="64" t="s">
        <v>247</v>
      </c>
      <c r="U999" s="64" t="s">
        <v>752</v>
      </c>
      <c r="V999" s="64" t="s">
        <v>753</v>
      </c>
      <c r="W999" s="64" t="s">
        <v>749</v>
      </c>
      <c r="X999" s="64" t="s">
        <v>132</v>
      </c>
    </row>
    <row r="1000" spans="1:24">
      <c r="A1000" s="64" t="s">
        <v>391</v>
      </c>
      <c r="B1000" s="64" t="s">
        <v>392</v>
      </c>
      <c r="C1000" s="64" t="s">
        <v>1033</v>
      </c>
      <c r="D1000" s="65">
        <v>233.49</v>
      </c>
      <c r="E1000" s="64" t="s">
        <v>118</v>
      </c>
      <c r="F1000" s="66">
        <v>202208</v>
      </c>
      <c r="G1000" s="67">
        <v>44799</v>
      </c>
      <c r="H1000" s="64" t="s">
        <v>119</v>
      </c>
      <c r="I1000" s="66">
        <v>11003034</v>
      </c>
      <c r="J1000" s="64" t="s">
        <v>0</v>
      </c>
      <c r="K1000" s="64" t="s">
        <v>120</v>
      </c>
      <c r="L1000" s="64" t="s">
        <v>121</v>
      </c>
      <c r="M1000" s="64" t="s">
        <v>122</v>
      </c>
      <c r="N1000" s="64" t="s">
        <v>60</v>
      </c>
      <c r="O1000" s="64" t="s">
        <v>220</v>
      </c>
      <c r="P1000" s="64" t="s">
        <v>120</v>
      </c>
      <c r="Q1000" s="64" t="s">
        <v>766</v>
      </c>
      <c r="R1000" s="64" t="s">
        <v>767</v>
      </c>
      <c r="S1000" s="64" t="s">
        <v>768</v>
      </c>
      <c r="T1000" s="64" t="s">
        <v>767</v>
      </c>
      <c r="U1000" s="64" t="s">
        <v>747</v>
      </c>
      <c r="V1000" s="64" t="s">
        <v>748</v>
      </c>
      <c r="W1000" s="64" t="s">
        <v>749</v>
      </c>
      <c r="X1000" s="64" t="s">
        <v>132</v>
      </c>
    </row>
    <row r="1001" spans="1:24">
      <c r="A1001" s="64" t="s">
        <v>391</v>
      </c>
      <c r="B1001" s="64" t="s">
        <v>392</v>
      </c>
      <c r="C1001" s="64" t="s">
        <v>1034</v>
      </c>
      <c r="D1001" s="65">
        <v>808.35</v>
      </c>
      <c r="E1001" s="64" t="s">
        <v>118</v>
      </c>
      <c r="F1001" s="66">
        <v>202208</v>
      </c>
      <c r="G1001" s="67">
        <v>44802</v>
      </c>
      <c r="H1001" s="64" t="s">
        <v>119</v>
      </c>
      <c r="I1001" s="66">
        <v>11002676</v>
      </c>
      <c r="J1001" s="64" t="s">
        <v>0</v>
      </c>
      <c r="K1001" s="64" t="s">
        <v>120</v>
      </c>
      <c r="L1001" s="64" t="s">
        <v>121</v>
      </c>
      <c r="M1001" s="64" t="s">
        <v>122</v>
      </c>
      <c r="N1001" s="64" t="s">
        <v>418</v>
      </c>
      <c r="O1001" s="64" t="s">
        <v>419</v>
      </c>
      <c r="P1001" s="64" t="s">
        <v>120</v>
      </c>
      <c r="Q1001" s="64" t="s">
        <v>797</v>
      </c>
      <c r="R1001" s="64" t="s">
        <v>420</v>
      </c>
      <c r="S1001" s="64" t="s">
        <v>798</v>
      </c>
      <c r="T1001" s="64" t="s">
        <v>420</v>
      </c>
      <c r="U1001" s="64" t="s">
        <v>783</v>
      </c>
      <c r="V1001" s="64" t="s">
        <v>784</v>
      </c>
      <c r="W1001" s="64" t="s">
        <v>749</v>
      </c>
      <c r="X1001" s="64" t="s">
        <v>132</v>
      </c>
    </row>
    <row r="1002" spans="1:24">
      <c r="A1002" s="64" t="s">
        <v>391</v>
      </c>
      <c r="B1002" s="64" t="s">
        <v>392</v>
      </c>
      <c r="C1002" s="64" t="s">
        <v>1035</v>
      </c>
      <c r="D1002" s="65">
        <v>-808.35</v>
      </c>
      <c r="E1002" s="64" t="s">
        <v>118</v>
      </c>
      <c r="F1002" s="66">
        <v>202208</v>
      </c>
      <c r="G1002" s="67">
        <v>44802</v>
      </c>
      <c r="H1002" s="64" t="s">
        <v>119</v>
      </c>
      <c r="I1002" s="66">
        <v>11002727</v>
      </c>
      <c r="J1002" s="64" t="s">
        <v>0</v>
      </c>
      <c r="K1002" s="64" t="s">
        <v>120</v>
      </c>
      <c r="L1002" s="64" t="s">
        <v>121</v>
      </c>
      <c r="M1002" s="64" t="s">
        <v>122</v>
      </c>
      <c r="N1002" s="64" t="s">
        <v>418</v>
      </c>
      <c r="O1002" s="64" t="s">
        <v>419</v>
      </c>
      <c r="P1002" s="64" t="s">
        <v>120</v>
      </c>
      <c r="Q1002" s="64" t="s">
        <v>797</v>
      </c>
      <c r="R1002" s="64" t="s">
        <v>420</v>
      </c>
      <c r="S1002" s="64" t="s">
        <v>798</v>
      </c>
      <c r="T1002" s="64" t="s">
        <v>420</v>
      </c>
      <c r="U1002" s="64" t="s">
        <v>783</v>
      </c>
      <c r="V1002" s="64" t="s">
        <v>784</v>
      </c>
      <c r="W1002" s="64" t="s">
        <v>749</v>
      </c>
      <c r="X1002" s="64" t="s">
        <v>132</v>
      </c>
    </row>
    <row r="1003" spans="1:24">
      <c r="A1003" s="64" t="s">
        <v>391</v>
      </c>
      <c r="B1003" s="64" t="s">
        <v>392</v>
      </c>
      <c r="C1003" s="64" t="s">
        <v>1036</v>
      </c>
      <c r="D1003" s="65">
        <v>6.8</v>
      </c>
      <c r="E1003" s="64" t="s">
        <v>118</v>
      </c>
      <c r="F1003" s="66">
        <v>202209</v>
      </c>
      <c r="G1003" s="67">
        <v>44833</v>
      </c>
      <c r="H1003" s="64" t="s">
        <v>119</v>
      </c>
      <c r="I1003" s="66">
        <v>11002795</v>
      </c>
      <c r="J1003" s="64" t="s">
        <v>0</v>
      </c>
      <c r="K1003" s="64" t="s">
        <v>120</v>
      </c>
      <c r="L1003" s="64" t="s">
        <v>121</v>
      </c>
      <c r="M1003" s="64" t="s">
        <v>122</v>
      </c>
      <c r="N1003" s="64" t="s">
        <v>418</v>
      </c>
      <c r="O1003" s="64" t="s">
        <v>419</v>
      </c>
      <c r="P1003" s="64" t="s">
        <v>120</v>
      </c>
      <c r="Q1003" s="64" t="s">
        <v>797</v>
      </c>
      <c r="R1003" s="64" t="s">
        <v>420</v>
      </c>
      <c r="S1003" s="64" t="s">
        <v>798</v>
      </c>
      <c r="T1003" s="64" t="s">
        <v>420</v>
      </c>
      <c r="U1003" s="64" t="s">
        <v>783</v>
      </c>
      <c r="V1003" s="64" t="s">
        <v>784</v>
      </c>
      <c r="W1003" s="64" t="s">
        <v>749</v>
      </c>
      <c r="X1003" s="64" t="s">
        <v>132</v>
      </c>
    </row>
    <row r="1004" spans="1:24">
      <c r="D1004" s="68"/>
      <c r="E1004" s="68"/>
    </row>
    <row r="1006" spans="1:24" ht="14.5">
      <c r="D1006" s="133"/>
    </row>
    <row r="1008" spans="1:24">
      <c r="D1008" s="134"/>
    </row>
  </sheetData>
  <autoFilter ref="A1:X1004" xr:uid="{00000000-0001-0000-0100-000000000000}"/>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C65A-C9C1-4C60-9A19-C0138617BF27}">
  <dimension ref="A1:H71"/>
  <sheetViews>
    <sheetView workbookViewId="0">
      <selection activeCell="H30" sqref="H30"/>
    </sheetView>
  </sheetViews>
  <sheetFormatPr defaultRowHeight="13"/>
  <cols>
    <col min="1" max="1" width="56.54296875" style="96" customWidth="1"/>
    <col min="2" max="2" width="16.1796875" style="96" customWidth="1"/>
    <col min="3" max="3" width="10.81640625" style="96" bestFit="1" customWidth="1"/>
    <col min="4" max="4" width="12.453125" style="96" bestFit="1" customWidth="1"/>
    <col min="5" max="7" width="9.1796875" style="96"/>
    <col min="8" max="8" width="15.1796875" style="96" bestFit="1" customWidth="1"/>
    <col min="9" max="244" width="9.1796875" style="96"/>
    <col min="245" max="245" width="7.1796875" style="96" customWidth="1"/>
    <col min="246" max="246" width="9.1796875" style="96"/>
    <col min="247" max="247" width="24.453125" style="96" customWidth="1"/>
    <col min="248" max="248" width="14.81640625" style="96" customWidth="1"/>
    <col min="249" max="249" width="13.453125" style="96" customWidth="1"/>
    <col min="250" max="251" width="13.81640625" style="96" customWidth="1"/>
    <col min="252" max="252" width="2.81640625" style="96" customWidth="1"/>
    <col min="253" max="253" width="12" style="96" customWidth="1"/>
    <col min="254" max="254" width="2.453125" style="96" customWidth="1"/>
    <col min="255" max="255" width="49.81640625" style="96" customWidth="1"/>
    <col min="256" max="256" width="11.1796875" style="96" customWidth="1"/>
    <col min="257" max="500" width="9.1796875" style="96"/>
    <col min="501" max="501" width="7.1796875" style="96" customWidth="1"/>
    <col min="502" max="502" width="9.1796875" style="96"/>
    <col min="503" max="503" width="24.453125" style="96" customWidth="1"/>
    <col min="504" max="504" width="14.81640625" style="96" customWidth="1"/>
    <col min="505" max="505" width="13.453125" style="96" customWidth="1"/>
    <col min="506" max="507" width="13.81640625" style="96" customWidth="1"/>
    <col min="508" max="508" width="2.81640625" style="96" customWidth="1"/>
    <col min="509" max="509" width="12" style="96" customWidth="1"/>
    <col min="510" max="510" width="2.453125" style="96" customWidth="1"/>
    <col min="511" max="511" width="49.81640625" style="96" customWidth="1"/>
    <col min="512" max="512" width="11.1796875" style="96" customWidth="1"/>
    <col min="513" max="756" width="9.1796875" style="96"/>
    <col min="757" max="757" width="7.1796875" style="96" customWidth="1"/>
    <col min="758" max="758" width="9.1796875" style="96"/>
    <col min="759" max="759" width="24.453125" style="96" customWidth="1"/>
    <col min="760" max="760" width="14.81640625" style="96" customWidth="1"/>
    <col min="761" max="761" width="13.453125" style="96" customWidth="1"/>
    <col min="762" max="763" width="13.81640625" style="96" customWidth="1"/>
    <col min="764" max="764" width="2.81640625" style="96" customWidth="1"/>
    <col min="765" max="765" width="12" style="96" customWidth="1"/>
    <col min="766" max="766" width="2.453125" style="96" customWidth="1"/>
    <col min="767" max="767" width="49.81640625" style="96" customWidth="1"/>
    <col min="768" max="768" width="11.1796875" style="96" customWidth="1"/>
    <col min="769" max="1012" width="9.1796875" style="96"/>
    <col min="1013" max="1013" width="7.1796875" style="96" customWidth="1"/>
    <col min="1014" max="1014" width="9.1796875" style="96"/>
    <col min="1015" max="1015" width="24.453125" style="96" customWidth="1"/>
    <col min="1016" max="1016" width="14.81640625" style="96" customWidth="1"/>
    <col min="1017" max="1017" width="13.453125" style="96" customWidth="1"/>
    <col min="1018" max="1019" width="13.81640625" style="96" customWidth="1"/>
    <col min="1020" max="1020" width="2.81640625" style="96" customWidth="1"/>
    <col min="1021" max="1021" width="12" style="96" customWidth="1"/>
    <col min="1022" max="1022" width="2.453125" style="96" customWidth="1"/>
    <col min="1023" max="1023" width="49.81640625" style="96" customWidth="1"/>
    <col min="1024" max="1024" width="11.1796875" style="96" customWidth="1"/>
    <col min="1025" max="1268" width="9.1796875" style="96"/>
    <col min="1269" max="1269" width="7.1796875" style="96" customWidth="1"/>
    <col min="1270" max="1270" width="9.1796875" style="96"/>
    <col min="1271" max="1271" width="24.453125" style="96" customWidth="1"/>
    <col min="1272" max="1272" width="14.81640625" style="96" customWidth="1"/>
    <col min="1273" max="1273" width="13.453125" style="96" customWidth="1"/>
    <col min="1274" max="1275" width="13.81640625" style="96" customWidth="1"/>
    <col min="1276" max="1276" width="2.81640625" style="96" customWidth="1"/>
    <col min="1277" max="1277" width="12" style="96" customWidth="1"/>
    <col min="1278" max="1278" width="2.453125" style="96" customWidth="1"/>
    <col min="1279" max="1279" width="49.81640625" style="96" customWidth="1"/>
    <col min="1280" max="1280" width="11.1796875" style="96" customWidth="1"/>
    <col min="1281" max="1524" width="9.1796875" style="96"/>
    <col min="1525" max="1525" width="7.1796875" style="96" customWidth="1"/>
    <col min="1526" max="1526" width="9.1796875" style="96"/>
    <col min="1527" max="1527" width="24.453125" style="96" customWidth="1"/>
    <col min="1528" max="1528" width="14.81640625" style="96" customWidth="1"/>
    <col min="1529" max="1529" width="13.453125" style="96" customWidth="1"/>
    <col min="1530" max="1531" width="13.81640625" style="96" customWidth="1"/>
    <col min="1532" max="1532" width="2.81640625" style="96" customWidth="1"/>
    <col min="1533" max="1533" width="12" style="96" customWidth="1"/>
    <col min="1534" max="1534" width="2.453125" style="96" customWidth="1"/>
    <col min="1535" max="1535" width="49.81640625" style="96" customWidth="1"/>
    <col min="1536" max="1536" width="11.1796875" style="96" customWidth="1"/>
    <col min="1537" max="1780" width="9.1796875" style="96"/>
    <col min="1781" max="1781" width="7.1796875" style="96" customWidth="1"/>
    <col min="1782" max="1782" width="9.1796875" style="96"/>
    <col min="1783" max="1783" width="24.453125" style="96" customWidth="1"/>
    <col min="1784" max="1784" width="14.81640625" style="96" customWidth="1"/>
    <col min="1785" max="1785" width="13.453125" style="96" customWidth="1"/>
    <col min="1786" max="1787" width="13.81640625" style="96" customWidth="1"/>
    <col min="1788" max="1788" width="2.81640625" style="96" customWidth="1"/>
    <col min="1789" max="1789" width="12" style="96" customWidth="1"/>
    <col min="1790" max="1790" width="2.453125" style="96" customWidth="1"/>
    <col min="1791" max="1791" width="49.81640625" style="96" customWidth="1"/>
    <col min="1792" max="1792" width="11.1796875" style="96" customWidth="1"/>
    <col min="1793" max="2036" width="9.1796875" style="96"/>
    <col min="2037" max="2037" width="7.1796875" style="96" customWidth="1"/>
    <col min="2038" max="2038" width="9.1796875" style="96"/>
    <col min="2039" max="2039" width="24.453125" style="96" customWidth="1"/>
    <col min="2040" max="2040" width="14.81640625" style="96" customWidth="1"/>
    <col min="2041" max="2041" width="13.453125" style="96" customWidth="1"/>
    <col min="2042" max="2043" width="13.81640625" style="96" customWidth="1"/>
    <col min="2044" max="2044" width="2.81640625" style="96" customWidth="1"/>
    <col min="2045" max="2045" width="12" style="96" customWidth="1"/>
    <col min="2046" max="2046" width="2.453125" style="96" customWidth="1"/>
    <col min="2047" max="2047" width="49.81640625" style="96" customWidth="1"/>
    <col min="2048" max="2048" width="11.1796875" style="96" customWidth="1"/>
    <col min="2049" max="2292" width="9.1796875" style="96"/>
    <col min="2293" max="2293" width="7.1796875" style="96" customWidth="1"/>
    <col min="2294" max="2294" width="9.1796875" style="96"/>
    <col min="2295" max="2295" width="24.453125" style="96" customWidth="1"/>
    <col min="2296" max="2296" width="14.81640625" style="96" customWidth="1"/>
    <col min="2297" max="2297" width="13.453125" style="96" customWidth="1"/>
    <col min="2298" max="2299" width="13.81640625" style="96" customWidth="1"/>
    <col min="2300" max="2300" width="2.81640625" style="96" customWidth="1"/>
    <col min="2301" max="2301" width="12" style="96" customWidth="1"/>
    <col min="2302" max="2302" width="2.453125" style="96" customWidth="1"/>
    <col min="2303" max="2303" width="49.81640625" style="96" customWidth="1"/>
    <col min="2304" max="2304" width="11.1796875" style="96" customWidth="1"/>
    <col min="2305" max="2548" width="9.1796875" style="96"/>
    <col min="2549" max="2549" width="7.1796875" style="96" customWidth="1"/>
    <col min="2550" max="2550" width="9.1796875" style="96"/>
    <col min="2551" max="2551" width="24.453125" style="96" customWidth="1"/>
    <col min="2552" max="2552" width="14.81640625" style="96" customWidth="1"/>
    <col min="2553" max="2553" width="13.453125" style="96" customWidth="1"/>
    <col min="2554" max="2555" width="13.81640625" style="96" customWidth="1"/>
    <col min="2556" max="2556" width="2.81640625" style="96" customWidth="1"/>
    <col min="2557" max="2557" width="12" style="96" customWidth="1"/>
    <col min="2558" max="2558" width="2.453125" style="96" customWidth="1"/>
    <col min="2559" max="2559" width="49.81640625" style="96" customWidth="1"/>
    <col min="2560" max="2560" width="11.1796875" style="96" customWidth="1"/>
    <col min="2561" max="2804" width="9.1796875" style="96"/>
    <col min="2805" max="2805" width="7.1796875" style="96" customWidth="1"/>
    <col min="2806" max="2806" width="9.1796875" style="96"/>
    <col min="2807" max="2807" width="24.453125" style="96" customWidth="1"/>
    <col min="2808" max="2808" width="14.81640625" style="96" customWidth="1"/>
    <col min="2809" max="2809" width="13.453125" style="96" customWidth="1"/>
    <col min="2810" max="2811" width="13.81640625" style="96" customWidth="1"/>
    <col min="2812" max="2812" width="2.81640625" style="96" customWidth="1"/>
    <col min="2813" max="2813" width="12" style="96" customWidth="1"/>
    <col min="2814" max="2814" width="2.453125" style="96" customWidth="1"/>
    <col min="2815" max="2815" width="49.81640625" style="96" customWidth="1"/>
    <col min="2816" max="2816" width="11.1796875" style="96" customWidth="1"/>
    <col min="2817" max="3060" width="9.1796875" style="96"/>
    <col min="3061" max="3061" width="7.1796875" style="96" customWidth="1"/>
    <col min="3062" max="3062" width="9.1796875" style="96"/>
    <col min="3063" max="3063" width="24.453125" style="96" customWidth="1"/>
    <col min="3064" max="3064" width="14.81640625" style="96" customWidth="1"/>
    <col min="3065" max="3065" width="13.453125" style="96" customWidth="1"/>
    <col min="3066" max="3067" width="13.81640625" style="96" customWidth="1"/>
    <col min="3068" max="3068" width="2.81640625" style="96" customWidth="1"/>
    <col min="3069" max="3069" width="12" style="96" customWidth="1"/>
    <col min="3070" max="3070" width="2.453125" style="96" customWidth="1"/>
    <col min="3071" max="3071" width="49.81640625" style="96" customWidth="1"/>
    <col min="3072" max="3072" width="11.1796875" style="96" customWidth="1"/>
    <col min="3073" max="3316" width="9.1796875" style="96"/>
    <col min="3317" max="3317" width="7.1796875" style="96" customWidth="1"/>
    <col min="3318" max="3318" width="9.1796875" style="96"/>
    <col min="3319" max="3319" width="24.453125" style="96" customWidth="1"/>
    <col min="3320" max="3320" width="14.81640625" style="96" customWidth="1"/>
    <col min="3321" max="3321" width="13.453125" style="96" customWidth="1"/>
    <col min="3322" max="3323" width="13.81640625" style="96" customWidth="1"/>
    <col min="3324" max="3324" width="2.81640625" style="96" customWidth="1"/>
    <col min="3325" max="3325" width="12" style="96" customWidth="1"/>
    <col min="3326" max="3326" width="2.453125" style="96" customWidth="1"/>
    <col min="3327" max="3327" width="49.81640625" style="96" customWidth="1"/>
    <col min="3328" max="3328" width="11.1796875" style="96" customWidth="1"/>
    <col min="3329" max="3572" width="9.1796875" style="96"/>
    <col min="3573" max="3573" width="7.1796875" style="96" customWidth="1"/>
    <col min="3574" max="3574" width="9.1796875" style="96"/>
    <col min="3575" max="3575" width="24.453125" style="96" customWidth="1"/>
    <col min="3576" max="3576" width="14.81640625" style="96" customWidth="1"/>
    <col min="3577" max="3577" width="13.453125" style="96" customWidth="1"/>
    <col min="3578" max="3579" width="13.81640625" style="96" customWidth="1"/>
    <col min="3580" max="3580" width="2.81640625" style="96" customWidth="1"/>
    <col min="3581" max="3581" width="12" style="96" customWidth="1"/>
    <col min="3582" max="3582" width="2.453125" style="96" customWidth="1"/>
    <col min="3583" max="3583" width="49.81640625" style="96" customWidth="1"/>
    <col min="3584" max="3584" width="11.1796875" style="96" customWidth="1"/>
    <col min="3585" max="3828" width="9.1796875" style="96"/>
    <col min="3829" max="3829" width="7.1796875" style="96" customWidth="1"/>
    <col min="3830" max="3830" width="9.1796875" style="96"/>
    <col min="3831" max="3831" width="24.453125" style="96" customWidth="1"/>
    <col min="3832" max="3832" width="14.81640625" style="96" customWidth="1"/>
    <col min="3833" max="3833" width="13.453125" style="96" customWidth="1"/>
    <col min="3834" max="3835" width="13.81640625" style="96" customWidth="1"/>
    <col min="3836" max="3836" width="2.81640625" style="96" customWidth="1"/>
    <col min="3837" max="3837" width="12" style="96" customWidth="1"/>
    <col min="3838" max="3838" width="2.453125" style="96" customWidth="1"/>
    <col min="3839" max="3839" width="49.81640625" style="96" customWidth="1"/>
    <col min="3840" max="3840" width="11.1796875" style="96" customWidth="1"/>
    <col min="3841" max="4084" width="9.1796875" style="96"/>
    <col min="4085" max="4085" width="7.1796875" style="96" customWidth="1"/>
    <col min="4086" max="4086" width="9.1796875" style="96"/>
    <col min="4087" max="4087" width="24.453125" style="96" customWidth="1"/>
    <col min="4088" max="4088" width="14.81640625" style="96" customWidth="1"/>
    <col min="4089" max="4089" width="13.453125" style="96" customWidth="1"/>
    <col min="4090" max="4091" width="13.81640625" style="96" customWidth="1"/>
    <col min="4092" max="4092" width="2.81640625" style="96" customWidth="1"/>
    <col min="4093" max="4093" width="12" style="96" customWidth="1"/>
    <col min="4094" max="4094" width="2.453125" style="96" customWidth="1"/>
    <col min="4095" max="4095" width="49.81640625" style="96" customWidth="1"/>
    <col min="4096" max="4096" width="11.1796875" style="96" customWidth="1"/>
    <col min="4097" max="4340" width="9.1796875" style="96"/>
    <col min="4341" max="4341" width="7.1796875" style="96" customWidth="1"/>
    <col min="4342" max="4342" width="9.1796875" style="96"/>
    <col min="4343" max="4343" width="24.453125" style="96" customWidth="1"/>
    <col min="4344" max="4344" width="14.81640625" style="96" customWidth="1"/>
    <col min="4345" max="4345" width="13.453125" style="96" customWidth="1"/>
    <col min="4346" max="4347" width="13.81640625" style="96" customWidth="1"/>
    <col min="4348" max="4348" width="2.81640625" style="96" customWidth="1"/>
    <col min="4349" max="4349" width="12" style="96" customWidth="1"/>
    <col min="4350" max="4350" width="2.453125" style="96" customWidth="1"/>
    <col min="4351" max="4351" width="49.81640625" style="96" customWidth="1"/>
    <col min="4352" max="4352" width="11.1796875" style="96" customWidth="1"/>
    <col min="4353" max="4596" width="9.1796875" style="96"/>
    <col min="4597" max="4597" width="7.1796875" style="96" customWidth="1"/>
    <col min="4598" max="4598" width="9.1796875" style="96"/>
    <col min="4599" max="4599" width="24.453125" style="96" customWidth="1"/>
    <col min="4600" max="4600" width="14.81640625" style="96" customWidth="1"/>
    <col min="4601" max="4601" width="13.453125" style="96" customWidth="1"/>
    <col min="4602" max="4603" width="13.81640625" style="96" customWidth="1"/>
    <col min="4604" max="4604" width="2.81640625" style="96" customWidth="1"/>
    <col min="4605" max="4605" width="12" style="96" customWidth="1"/>
    <col min="4606" max="4606" width="2.453125" style="96" customWidth="1"/>
    <col min="4607" max="4607" width="49.81640625" style="96" customWidth="1"/>
    <col min="4608" max="4608" width="11.1796875" style="96" customWidth="1"/>
    <col min="4609" max="4852" width="9.1796875" style="96"/>
    <col min="4853" max="4853" width="7.1796875" style="96" customWidth="1"/>
    <col min="4854" max="4854" width="9.1796875" style="96"/>
    <col min="4855" max="4855" width="24.453125" style="96" customWidth="1"/>
    <col min="4856" max="4856" width="14.81640625" style="96" customWidth="1"/>
    <col min="4857" max="4857" width="13.453125" style="96" customWidth="1"/>
    <col min="4858" max="4859" width="13.81640625" style="96" customWidth="1"/>
    <col min="4860" max="4860" width="2.81640625" style="96" customWidth="1"/>
    <col min="4861" max="4861" width="12" style="96" customWidth="1"/>
    <col min="4862" max="4862" width="2.453125" style="96" customWidth="1"/>
    <col min="4863" max="4863" width="49.81640625" style="96" customWidth="1"/>
    <col min="4864" max="4864" width="11.1796875" style="96" customWidth="1"/>
    <col min="4865" max="5108" width="9.1796875" style="96"/>
    <col min="5109" max="5109" width="7.1796875" style="96" customWidth="1"/>
    <col min="5110" max="5110" width="9.1796875" style="96"/>
    <col min="5111" max="5111" width="24.453125" style="96" customWidth="1"/>
    <col min="5112" max="5112" width="14.81640625" style="96" customWidth="1"/>
    <col min="5113" max="5113" width="13.453125" style="96" customWidth="1"/>
    <col min="5114" max="5115" width="13.81640625" style="96" customWidth="1"/>
    <col min="5116" max="5116" width="2.81640625" style="96" customWidth="1"/>
    <col min="5117" max="5117" width="12" style="96" customWidth="1"/>
    <col min="5118" max="5118" width="2.453125" style="96" customWidth="1"/>
    <col min="5119" max="5119" width="49.81640625" style="96" customWidth="1"/>
    <col min="5120" max="5120" width="11.1796875" style="96" customWidth="1"/>
    <col min="5121" max="5364" width="9.1796875" style="96"/>
    <col min="5365" max="5365" width="7.1796875" style="96" customWidth="1"/>
    <col min="5366" max="5366" width="9.1796875" style="96"/>
    <col min="5367" max="5367" width="24.453125" style="96" customWidth="1"/>
    <col min="5368" max="5368" width="14.81640625" style="96" customWidth="1"/>
    <col min="5369" max="5369" width="13.453125" style="96" customWidth="1"/>
    <col min="5370" max="5371" width="13.81640625" style="96" customWidth="1"/>
    <col min="5372" max="5372" width="2.81640625" style="96" customWidth="1"/>
    <col min="5373" max="5373" width="12" style="96" customWidth="1"/>
    <col min="5374" max="5374" width="2.453125" style="96" customWidth="1"/>
    <col min="5375" max="5375" width="49.81640625" style="96" customWidth="1"/>
    <col min="5376" max="5376" width="11.1796875" style="96" customWidth="1"/>
    <col min="5377" max="5620" width="9.1796875" style="96"/>
    <col min="5621" max="5621" width="7.1796875" style="96" customWidth="1"/>
    <col min="5622" max="5622" width="9.1796875" style="96"/>
    <col min="5623" max="5623" width="24.453125" style="96" customWidth="1"/>
    <col min="5624" max="5624" width="14.81640625" style="96" customWidth="1"/>
    <col min="5625" max="5625" width="13.453125" style="96" customWidth="1"/>
    <col min="5626" max="5627" width="13.81640625" style="96" customWidth="1"/>
    <col min="5628" max="5628" width="2.81640625" style="96" customWidth="1"/>
    <col min="5629" max="5629" width="12" style="96" customWidth="1"/>
    <col min="5630" max="5630" width="2.453125" style="96" customWidth="1"/>
    <col min="5631" max="5631" width="49.81640625" style="96" customWidth="1"/>
    <col min="5632" max="5632" width="11.1796875" style="96" customWidth="1"/>
    <col min="5633" max="5876" width="9.1796875" style="96"/>
    <col min="5877" max="5877" width="7.1796875" style="96" customWidth="1"/>
    <col min="5878" max="5878" width="9.1796875" style="96"/>
    <col min="5879" max="5879" width="24.453125" style="96" customWidth="1"/>
    <col min="5880" max="5880" width="14.81640625" style="96" customWidth="1"/>
    <col min="5881" max="5881" width="13.453125" style="96" customWidth="1"/>
    <col min="5882" max="5883" width="13.81640625" style="96" customWidth="1"/>
    <col min="5884" max="5884" width="2.81640625" style="96" customWidth="1"/>
    <col min="5885" max="5885" width="12" style="96" customWidth="1"/>
    <col min="5886" max="5886" width="2.453125" style="96" customWidth="1"/>
    <col min="5887" max="5887" width="49.81640625" style="96" customWidth="1"/>
    <col min="5888" max="5888" width="11.1796875" style="96" customWidth="1"/>
    <col min="5889" max="6132" width="9.1796875" style="96"/>
    <col min="6133" max="6133" width="7.1796875" style="96" customWidth="1"/>
    <col min="6134" max="6134" width="9.1796875" style="96"/>
    <col min="6135" max="6135" width="24.453125" style="96" customWidth="1"/>
    <col min="6136" max="6136" width="14.81640625" style="96" customWidth="1"/>
    <col min="6137" max="6137" width="13.453125" style="96" customWidth="1"/>
    <col min="6138" max="6139" width="13.81640625" style="96" customWidth="1"/>
    <col min="6140" max="6140" width="2.81640625" style="96" customWidth="1"/>
    <col min="6141" max="6141" width="12" style="96" customWidth="1"/>
    <col min="6142" max="6142" width="2.453125" style="96" customWidth="1"/>
    <col min="6143" max="6143" width="49.81640625" style="96" customWidth="1"/>
    <col min="6144" max="6144" width="11.1796875" style="96" customWidth="1"/>
    <col min="6145" max="6388" width="9.1796875" style="96"/>
    <col min="6389" max="6389" width="7.1796875" style="96" customWidth="1"/>
    <col min="6390" max="6390" width="9.1796875" style="96"/>
    <col min="6391" max="6391" width="24.453125" style="96" customWidth="1"/>
    <col min="6392" max="6392" width="14.81640625" style="96" customWidth="1"/>
    <col min="6393" max="6393" width="13.453125" style="96" customWidth="1"/>
    <col min="6394" max="6395" width="13.81640625" style="96" customWidth="1"/>
    <col min="6396" max="6396" width="2.81640625" style="96" customWidth="1"/>
    <col min="6397" max="6397" width="12" style="96" customWidth="1"/>
    <col min="6398" max="6398" width="2.453125" style="96" customWidth="1"/>
    <col min="6399" max="6399" width="49.81640625" style="96" customWidth="1"/>
    <col min="6400" max="6400" width="11.1796875" style="96" customWidth="1"/>
    <col min="6401" max="6644" width="9.1796875" style="96"/>
    <col min="6645" max="6645" width="7.1796875" style="96" customWidth="1"/>
    <col min="6646" max="6646" width="9.1796875" style="96"/>
    <col min="6647" max="6647" width="24.453125" style="96" customWidth="1"/>
    <col min="6648" max="6648" width="14.81640625" style="96" customWidth="1"/>
    <col min="6649" max="6649" width="13.453125" style="96" customWidth="1"/>
    <col min="6650" max="6651" width="13.81640625" style="96" customWidth="1"/>
    <col min="6652" max="6652" width="2.81640625" style="96" customWidth="1"/>
    <col min="6653" max="6653" width="12" style="96" customWidth="1"/>
    <col min="6654" max="6654" width="2.453125" style="96" customWidth="1"/>
    <col min="6655" max="6655" width="49.81640625" style="96" customWidth="1"/>
    <col min="6656" max="6656" width="11.1796875" style="96" customWidth="1"/>
    <col min="6657" max="6900" width="9.1796875" style="96"/>
    <col min="6901" max="6901" width="7.1796875" style="96" customWidth="1"/>
    <col min="6902" max="6902" width="9.1796875" style="96"/>
    <col min="6903" max="6903" width="24.453125" style="96" customWidth="1"/>
    <col min="6904" max="6904" width="14.81640625" style="96" customWidth="1"/>
    <col min="6905" max="6905" width="13.453125" style="96" customWidth="1"/>
    <col min="6906" max="6907" width="13.81640625" style="96" customWidth="1"/>
    <col min="6908" max="6908" width="2.81640625" style="96" customWidth="1"/>
    <col min="6909" max="6909" width="12" style="96" customWidth="1"/>
    <col min="6910" max="6910" width="2.453125" style="96" customWidth="1"/>
    <col min="6911" max="6911" width="49.81640625" style="96" customWidth="1"/>
    <col min="6912" max="6912" width="11.1796875" style="96" customWidth="1"/>
    <col min="6913" max="7156" width="9.1796875" style="96"/>
    <col min="7157" max="7157" width="7.1796875" style="96" customWidth="1"/>
    <col min="7158" max="7158" width="9.1796875" style="96"/>
    <col min="7159" max="7159" width="24.453125" style="96" customWidth="1"/>
    <col min="7160" max="7160" width="14.81640625" style="96" customWidth="1"/>
    <col min="7161" max="7161" width="13.453125" style="96" customWidth="1"/>
    <col min="7162" max="7163" width="13.81640625" style="96" customWidth="1"/>
    <col min="7164" max="7164" width="2.81640625" style="96" customWidth="1"/>
    <col min="7165" max="7165" width="12" style="96" customWidth="1"/>
    <col min="7166" max="7166" width="2.453125" style="96" customWidth="1"/>
    <col min="7167" max="7167" width="49.81640625" style="96" customWidth="1"/>
    <col min="7168" max="7168" width="11.1796875" style="96" customWidth="1"/>
    <col min="7169" max="7412" width="9.1796875" style="96"/>
    <col min="7413" max="7413" width="7.1796875" style="96" customWidth="1"/>
    <col min="7414" max="7414" width="9.1796875" style="96"/>
    <col min="7415" max="7415" width="24.453125" style="96" customWidth="1"/>
    <col min="7416" max="7416" width="14.81640625" style="96" customWidth="1"/>
    <col min="7417" max="7417" width="13.453125" style="96" customWidth="1"/>
    <col min="7418" max="7419" width="13.81640625" style="96" customWidth="1"/>
    <col min="7420" max="7420" width="2.81640625" style="96" customWidth="1"/>
    <col min="7421" max="7421" width="12" style="96" customWidth="1"/>
    <col min="7422" max="7422" width="2.453125" style="96" customWidth="1"/>
    <col min="7423" max="7423" width="49.81640625" style="96" customWidth="1"/>
    <col min="7424" max="7424" width="11.1796875" style="96" customWidth="1"/>
    <col min="7425" max="7668" width="9.1796875" style="96"/>
    <col min="7669" max="7669" width="7.1796875" style="96" customWidth="1"/>
    <col min="7670" max="7670" width="9.1796875" style="96"/>
    <col min="7671" max="7671" width="24.453125" style="96" customWidth="1"/>
    <col min="7672" max="7672" width="14.81640625" style="96" customWidth="1"/>
    <col min="7673" max="7673" width="13.453125" style="96" customWidth="1"/>
    <col min="7674" max="7675" width="13.81640625" style="96" customWidth="1"/>
    <col min="7676" max="7676" width="2.81640625" style="96" customWidth="1"/>
    <col min="7677" max="7677" width="12" style="96" customWidth="1"/>
    <col min="7678" max="7678" width="2.453125" style="96" customWidth="1"/>
    <col min="7679" max="7679" width="49.81640625" style="96" customWidth="1"/>
    <col min="7680" max="7680" width="11.1796875" style="96" customWidth="1"/>
    <col min="7681" max="7924" width="9.1796875" style="96"/>
    <col min="7925" max="7925" width="7.1796875" style="96" customWidth="1"/>
    <col min="7926" max="7926" width="9.1796875" style="96"/>
    <col min="7927" max="7927" width="24.453125" style="96" customWidth="1"/>
    <col min="7928" max="7928" width="14.81640625" style="96" customWidth="1"/>
    <col min="7929" max="7929" width="13.453125" style="96" customWidth="1"/>
    <col min="7930" max="7931" width="13.81640625" style="96" customWidth="1"/>
    <col min="7932" max="7932" width="2.81640625" style="96" customWidth="1"/>
    <col min="7933" max="7933" width="12" style="96" customWidth="1"/>
    <col min="7934" max="7934" width="2.453125" style="96" customWidth="1"/>
    <col min="7935" max="7935" width="49.81640625" style="96" customWidth="1"/>
    <col min="7936" max="7936" width="11.1796875" style="96" customWidth="1"/>
    <col min="7937" max="8180" width="9.1796875" style="96"/>
    <col min="8181" max="8181" width="7.1796875" style="96" customWidth="1"/>
    <col min="8182" max="8182" width="9.1796875" style="96"/>
    <col min="8183" max="8183" width="24.453125" style="96" customWidth="1"/>
    <col min="8184" max="8184" width="14.81640625" style="96" customWidth="1"/>
    <col min="8185" max="8185" width="13.453125" style="96" customWidth="1"/>
    <col min="8186" max="8187" width="13.81640625" style="96" customWidth="1"/>
    <col min="8188" max="8188" width="2.81640625" style="96" customWidth="1"/>
    <col min="8189" max="8189" width="12" style="96" customWidth="1"/>
    <col min="8190" max="8190" width="2.453125" style="96" customWidth="1"/>
    <col min="8191" max="8191" width="49.81640625" style="96" customWidth="1"/>
    <col min="8192" max="8192" width="11.1796875" style="96" customWidth="1"/>
    <col min="8193" max="8436" width="9.1796875" style="96"/>
    <col min="8437" max="8437" width="7.1796875" style="96" customWidth="1"/>
    <col min="8438" max="8438" width="9.1796875" style="96"/>
    <col min="8439" max="8439" width="24.453125" style="96" customWidth="1"/>
    <col min="8440" max="8440" width="14.81640625" style="96" customWidth="1"/>
    <col min="8441" max="8441" width="13.453125" style="96" customWidth="1"/>
    <col min="8442" max="8443" width="13.81640625" style="96" customWidth="1"/>
    <col min="8444" max="8444" width="2.81640625" style="96" customWidth="1"/>
    <col min="8445" max="8445" width="12" style="96" customWidth="1"/>
    <col min="8446" max="8446" width="2.453125" style="96" customWidth="1"/>
    <col min="8447" max="8447" width="49.81640625" style="96" customWidth="1"/>
    <col min="8448" max="8448" width="11.1796875" style="96" customWidth="1"/>
    <col min="8449" max="8692" width="9.1796875" style="96"/>
    <col min="8693" max="8693" width="7.1796875" style="96" customWidth="1"/>
    <col min="8694" max="8694" width="9.1796875" style="96"/>
    <col min="8695" max="8695" width="24.453125" style="96" customWidth="1"/>
    <col min="8696" max="8696" width="14.81640625" style="96" customWidth="1"/>
    <col min="8697" max="8697" width="13.453125" style="96" customWidth="1"/>
    <col min="8698" max="8699" width="13.81640625" style="96" customWidth="1"/>
    <col min="8700" max="8700" width="2.81640625" style="96" customWidth="1"/>
    <col min="8701" max="8701" width="12" style="96" customWidth="1"/>
    <col min="8702" max="8702" width="2.453125" style="96" customWidth="1"/>
    <col min="8703" max="8703" width="49.81640625" style="96" customWidth="1"/>
    <col min="8704" max="8704" width="11.1796875" style="96" customWidth="1"/>
    <col min="8705" max="8948" width="9.1796875" style="96"/>
    <col min="8949" max="8949" width="7.1796875" style="96" customWidth="1"/>
    <col min="8950" max="8950" width="9.1796875" style="96"/>
    <col min="8951" max="8951" width="24.453125" style="96" customWidth="1"/>
    <col min="8952" max="8952" width="14.81640625" style="96" customWidth="1"/>
    <col min="8953" max="8953" width="13.453125" style="96" customWidth="1"/>
    <col min="8954" max="8955" width="13.81640625" style="96" customWidth="1"/>
    <col min="8956" max="8956" width="2.81640625" style="96" customWidth="1"/>
    <col min="8957" max="8957" width="12" style="96" customWidth="1"/>
    <col min="8958" max="8958" width="2.453125" style="96" customWidth="1"/>
    <col min="8959" max="8959" width="49.81640625" style="96" customWidth="1"/>
    <col min="8960" max="8960" width="11.1796875" style="96" customWidth="1"/>
    <col min="8961" max="9204" width="9.1796875" style="96"/>
    <col min="9205" max="9205" width="7.1796875" style="96" customWidth="1"/>
    <col min="9206" max="9206" width="9.1796875" style="96"/>
    <col min="9207" max="9207" width="24.453125" style="96" customWidth="1"/>
    <col min="9208" max="9208" width="14.81640625" style="96" customWidth="1"/>
    <col min="9209" max="9209" width="13.453125" style="96" customWidth="1"/>
    <col min="9210" max="9211" width="13.81640625" style="96" customWidth="1"/>
    <col min="9212" max="9212" width="2.81640625" style="96" customWidth="1"/>
    <col min="9213" max="9213" width="12" style="96" customWidth="1"/>
    <col min="9214" max="9214" width="2.453125" style="96" customWidth="1"/>
    <col min="9215" max="9215" width="49.81640625" style="96" customWidth="1"/>
    <col min="9216" max="9216" width="11.1796875" style="96" customWidth="1"/>
    <col min="9217" max="9460" width="9.1796875" style="96"/>
    <col min="9461" max="9461" width="7.1796875" style="96" customWidth="1"/>
    <col min="9462" max="9462" width="9.1796875" style="96"/>
    <col min="9463" max="9463" width="24.453125" style="96" customWidth="1"/>
    <col min="9464" max="9464" width="14.81640625" style="96" customWidth="1"/>
    <col min="9465" max="9465" width="13.453125" style="96" customWidth="1"/>
    <col min="9466" max="9467" width="13.81640625" style="96" customWidth="1"/>
    <col min="9468" max="9468" width="2.81640625" style="96" customWidth="1"/>
    <col min="9469" max="9469" width="12" style="96" customWidth="1"/>
    <col min="9470" max="9470" width="2.453125" style="96" customWidth="1"/>
    <col min="9471" max="9471" width="49.81640625" style="96" customWidth="1"/>
    <col min="9472" max="9472" width="11.1796875" style="96" customWidth="1"/>
    <col min="9473" max="9716" width="9.1796875" style="96"/>
    <col min="9717" max="9717" width="7.1796875" style="96" customWidth="1"/>
    <col min="9718" max="9718" width="9.1796875" style="96"/>
    <col min="9719" max="9719" width="24.453125" style="96" customWidth="1"/>
    <col min="9720" max="9720" width="14.81640625" style="96" customWidth="1"/>
    <col min="9721" max="9721" width="13.453125" style="96" customWidth="1"/>
    <col min="9722" max="9723" width="13.81640625" style="96" customWidth="1"/>
    <col min="9724" max="9724" width="2.81640625" style="96" customWidth="1"/>
    <col min="9725" max="9725" width="12" style="96" customWidth="1"/>
    <col min="9726" max="9726" width="2.453125" style="96" customWidth="1"/>
    <col min="9727" max="9727" width="49.81640625" style="96" customWidth="1"/>
    <col min="9728" max="9728" width="11.1796875" style="96" customWidth="1"/>
    <col min="9729" max="9972" width="9.1796875" style="96"/>
    <col min="9973" max="9973" width="7.1796875" style="96" customWidth="1"/>
    <col min="9974" max="9974" width="9.1796875" style="96"/>
    <col min="9975" max="9975" width="24.453125" style="96" customWidth="1"/>
    <col min="9976" max="9976" width="14.81640625" style="96" customWidth="1"/>
    <col min="9977" max="9977" width="13.453125" style="96" customWidth="1"/>
    <col min="9978" max="9979" width="13.81640625" style="96" customWidth="1"/>
    <col min="9980" max="9980" width="2.81640625" style="96" customWidth="1"/>
    <col min="9981" max="9981" width="12" style="96" customWidth="1"/>
    <col min="9982" max="9982" width="2.453125" style="96" customWidth="1"/>
    <col min="9983" max="9983" width="49.81640625" style="96" customWidth="1"/>
    <col min="9984" max="9984" width="11.1796875" style="96" customWidth="1"/>
    <col min="9985" max="10228" width="9.1796875" style="96"/>
    <col min="10229" max="10229" width="7.1796875" style="96" customWidth="1"/>
    <col min="10230" max="10230" width="9.1796875" style="96"/>
    <col min="10231" max="10231" width="24.453125" style="96" customWidth="1"/>
    <col min="10232" max="10232" width="14.81640625" style="96" customWidth="1"/>
    <col min="10233" max="10233" width="13.453125" style="96" customWidth="1"/>
    <col min="10234" max="10235" width="13.81640625" style="96" customWidth="1"/>
    <col min="10236" max="10236" width="2.81640625" style="96" customWidth="1"/>
    <col min="10237" max="10237" width="12" style="96" customWidth="1"/>
    <col min="10238" max="10238" width="2.453125" style="96" customWidth="1"/>
    <col min="10239" max="10239" width="49.81640625" style="96" customWidth="1"/>
    <col min="10240" max="10240" width="11.1796875" style="96" customWidth="1"/>
    <col min="10241" max="10484" width="9.1796875" style="96"/>
    <col min="10485" max="10485" width="7.1796875" style="96" customWidth="1"/>
    <col min="10486" max="10486" width="9.1796875" style="96"/>
    <col min="10487" max="10487" width="24.453125" style="96" customWidth="1"/>
    <col min="10488" max="10488" width="14.81640625" style="96" customWidth="1"/>
    <col min="10489" max="10489" width="13.453125" style="96" customWidth="1"/>
    <col min="10490" max="10491" width="13.81640625" style="96" customWidth="1"/>
    <col min="10492" max="10492" width="2.81640625" style="96" customWidth="1"/>
    <col min="10493" max="10493" width="12" style="96" customWidth="1"/>
    <col min="10494" max="10494" width="2.453125" style="96" customWidth="1"/>
    <col min="10495" max="10495" width="49.81640625" style="96" customWidth="1"/>
    <col min="10496" max="10496" width="11.1796875" style="96" customWidth="1"/>
    <col min="10497" max="10740" width="9.1796875" style="96"/>
    <col min="10741" max="10741" width="7.1796875" style="96" customWidth="1"/>
    <col min="10742" max="10742" width="9.1796875" style="96"/>
    <col min="10743" max="10743" width="24.453125" style="96" customWidth="1"/>
    <col min="10744" max="10744" width="14.81640625" style="96" customWidth="1"/>
    <col min="10745" max="10745" width="13.453125" style="96" customWidth="1"/>
    <col min="10746" max="10747" width="13.81640625" style="96" customWidth="1"/>
    <col min="10748" max="10748" width="2.81640625" style="96" customWidth="1"/>
    <col min="10749" max="10749" width="12" style="96" customWidth="1"/>
    <col min="10750" max="10750" width="2.453125" style="96" customWidth="1"/>
    <col min="10751" max="10751" width="49.81640625" style="96" customWidth="1"/>
    <col min="10752" max="10752" width="11.1796875" style="96" customWidth="1"/>
    <col min="10753" max="10996" width="9.1796875" style="96"/>
    <col min="10997" max="10997" width="7.1796875" style="96" customWidth="1"/>
    <col min="10998" max="10998" width="9.1796875" style="96"/>
    <col min="10999" max="10999" width="24.453125" style="96" customWidth="1"/>
    <col min="11000" max="11000" width="14.81640625" style="96" customWidth="1"/>
    <col min="11001" max="11001" width="13.453125" style="96" customWidth="1"/>
    <col min="11002" max="11003" width="13.81640625" style="96" customWidth="1"/>
    <col min="11004" max="11004" width="2.81640625" style="96" customWidth="1"/>
    <col min="11005" max="11005" width="12" style="96" customWidth="1"/>
    <col min="11006" max="11006" width="2.453125" style="96" customWidth="1"/>
    <col min="11007" max="11007" width="49.81640625" style="96" customWidth="1"/>
    <col min="11008" max="11008" width="11.1796875" style="96" customWidth="1"/>
    <col min="11009" max="11252" width="9.1796875" style="96"/>
    <col min="11253" max="11253" width="7.1796875" style="96" customWidth="1"/>
    <col min="11254" max="11254" width="9.1796875" style="96"/>
    <col min="11255" max="11255" width="24.453125" style="96" customWidth="1"/>
    <col min="11256" max="11256" width="14.81640625" style="96" customWidth="1"/>
    <col min="11257" max="11257" width="13.453125" style="96" customWidth="1"/>
    <col min="11258" max="11259" width="13.81640625" style="96" customWidth="1"/>
    <col min="11260" max="11260" width="2.81640625" style="96" customWidth="1"/>
    <col min="11261" max="11261" width="12" style="96" customWidth="1"/>
    <col min="11262" max="11262" width="2.453125" style="96" customWidth="1"/>
    <col min="11263" max="11263" width="49.81640625" style="96" customWidth="1"/>
    <col min="11264" max="11264" width="11.1796875" style="96" customWidth="1"/>
    <col min="11265" max="11508" width="9.1796875" style="96"/>
    <col min="11509" max="11509" width="7.1796875" style="96" customWidth="1"/>
    <col min="11510" max="11510" width="9.1796875" style="96"/>
    <col min="11511" max="11511" width="24.453125" style="96" customWidth="1"/>
    <col min="11512" max="11512" width="14.81640625" style="96" customWidth="1"/>
    <col min="11513" max="11513" width="13.453125" style="96" customWidth="1"/>
    <col min="11514" max="11515" width="13.81640625" style="96" customWidth="1"/>
    <col min="11516" max="11516" width="2.81640625" style="96" customWidth="1"/>
    <col min="11517" max="11517" width="12" style="96" customWidth="1"/>
    <col min="11518" max="11518" width="2.453125" style="96" customWidth="1"/>
    <col min="11519" max="11519" width="49.81640625" style="96" customWidth="1"/>
    <col min="11520" max="11520" width="11.1796875" style="96" customWidth="1"/>
    <col min="11521" max="11764" width="9.1796875" style="96"/>
    <col min="11765" max="11765" width="7.1796875" style="96" customWidth="1"/>
    <col min="11766" max="11766" width="9.1796875" style="96"/>
    <col min="11767" max="11767" width="24.453125" style="96" customWidth="1"/>
    <col min="11768" max="11768" width="14.81640625" style="96" customWidth="1"/>
    <col min="11769" max="11769" width="13.453125" style="96" customWidth="1"/>
    <col min="11770" max="11771" width="13.81640625" style="96" customWidth="1"/>
    <col min="11772" max="11772" width="2.81640625" style="96" customWidth="1"/>
    <col min="11773" max="11773" width="12" style="96" customWidth="1"/>
    <col min="11774" max="11774" width="2.453125" style="96" customWidth="1"/>
    <col min="11775" max="11775" width="49.81640625" style="96" customWidth="1"/>
    <col min="11776" max="11776" width="11.1796875" style="96" customWidth="1"/>
    <col min="11777" max="12020" width="9.1796875" style="96"/>
    <col min="12021" max="12021" width="7.1796875" style="96" customWidth="1"/>
    <col min="12022" max="12022" width="9.1796875" style="96"/>
    <col min="12023" max="12023" width="24.453125" style="96" customWidth="1"/>
    <col min="12024" max="12024" width="14.81640625" style="96" customWidth="1"/>
    <col min="12025" max="12025" width="13.453125" style="96" customWidth="1"/>
    <col min="12026" max="12027" width="13.81640625" style="96" customWidth="1"/>
    <col min="12028" max="12028" width="2.81640625" style="96" customWidth="1"/>
    <col min="12029" max="12029" width="12" style="96" customWidth="1"/>
    <col min="12030" max="12030" width="2.453125" style="96" customWidth="1"/>
    <col min="12031" max="12031" width="49.81640625" style="96" customWidth="1"/>
    <col min="12032" max="12032" width="11.1796875" style="96" customWidth="1"/>
    <col min="12033" max="12276" width="9.1796875" style="96"/>
    <col min="12277" max="12277" width="7.1796875" style="96" customWidth="1"/>
    <col min="12278" max="12278" width="9.1796875" style="96"/>
    <col min="12279" max="12279" width="24.453125" style="96" customWidth="1"/>
    <col min="12280" max="12280" width="14.81640625" style="96" customWidth="1"/>
    <col min="12281" max="12281" width="13.453125" style="96" customWidth="1"/>
    <col min="12282" max="12283" width="13.81640625" style="96" customWidth="1"/>
    <col min="12284" max="12284" width="2.81640625" style="96" customWidth="1"/>
    <col min="12285" max="12285" width="12" style="96" customWidth="1"/>
    <col min="12286" max="12286" width="2.453125" style="96" customWidth="1"/>
    <col min="12287" max="12287" width="49.81640625" style="96" customWidth="1"/>
    <col min="12288" max="12288" width="11.1796875" style="96" customWidth="1"/>
    <col min="12289" max="12532" width="9.1796875" style="96"/>
    <col min="12533" max="12533" width="7.1796875" style="96" customWidth="1"/>
    <col min="12534" max="12534" width="9.1796875" style="96"/>
    <col min="12535" max="12535" width="24.453125" style="96" customWidth="1"/>
    <col min="12536" max="12536" width="14.81640625" style="96" customWidth="1"/>
    <col min="12537" max="12537" width="13.453125" style="96" customWidth="1"/>
    <col min="12538" max="12539" width="13.81640625" style="96" customWidth="1"/>
    <col min="12540" max="12540" width="2.81640625" style="96" customWidth="1"/>
    <col min="12541" max="12541" width="12" style="96" customWidth="1"/>
    <col min="12542" max="12542" width="2.453125" style="96" customWidth="1"/>
    <col min="12543" max="12543" width="49.81640625" style="96" customWidth="1"/>
    <col min="12544" max="12544" width="11.1796875" style="96" customWidth="1"/>
    <col min="12545" max="12788" width="9.1796875" style="96"/>
    <col min="12789" max="12789" width="7.1796875" style="96" customWidth="1"/>
    <col min="12790" max="12790" width="9.1796875" style="96"/>
    <col min="12791" max="12791" width="24.453125" style="96" customWidth="1"/>
    <col min="12792" max="12792" width="14.81640625" style="96" customWidth="1"/>
    <col min="12793" max="12793" width="13.453125" style="96" customWidth="1"/>
    <col min="12794" max="12795" width="13.81640625" style="96" customWidth="1"/>
    <col min="12796" max="12796" width="2.81640625" style="96" customWidth="1"/>
    <col min="12797" max="12797" width="12" style="96" customWidth="1"/>
    <col min="12798" max="12798" width="2.453125" style="96" customWidth="1"/>
    <col min="12799" max="12799" width="49.81640625" style="96" customWidth="1"/>
    <col min="12800" max="12800" width="11.1796875" style="96" customWidth="1"/>
    <col min="12801" max="13044" width="9.1796875" style="96"/>
    <col min="13045" max="13045" width="7.1796875" style="96" customWidth="1"/>
    <col min="13046" max="13046" width="9.1796875" style="96"/>
    <col min="13047" max="13047" width="24.453125" style="96" customWidth="1"/>
    <col min="13048" max="13048" width="14.81640625" style="96" customWidth="1"/>
    <col min="13049" max="13049" width="13.453125" style="96" customWidth="1"/>
    <col min="13050" max="13051" width="13.81640625" style="96" customWidth="1"/>
    <col min="13052" max="13052" width="2.81640625" style="96" customWidth="1"/>
    <col min="13053" max="13053" width="12" style="96" customWidth="1"/>
    <col min="13054" max="13054" width="2.453125" style="96" customWidth="1"/>
    <col min="13055" max="13055" width="49.81640625" style="96" customWidth="1"/>
    <col min="13056" max="13056" width="11.1796875" style="96" customWidth="1"/>
    <col min="13057" max="13300" width="9.1796875" style="96"/>
    <col min="13301" max="13301" width="7.1796875" style="96" customWidth="1"/>
    <col min="13302" max="13302" width="9.1796875" style="96"/>
    <col min="13303" max="13303" width="24.453125" style="96" customWidth="1"/>
    <col min="13304" max="13304" width="14.81640625" style="96" customWidth="1"/>
    <col min="13305" max="13305" width="13.453125" style="96" customWidth="1"/>
    <col min="13306" max="13307" width="13.81640625" style="96" customWidth="1"/>
    <col min="13308" max="13308" width="2.81640625" style="96" customWidth="1"/>
    <col min="13309" max="13309" width="12" style="96" customWidth="1"/>
    <col min="13310" max="13310" width="2.453125" style="96" customWidth="1"/>
    <col min="13311" max="13311" width="49.81640625" style="96" customWidth="1"/>
    <col min="13312" max="13312" width="11.1796875" style="96" customWidth="1"/>
    <col min="13313" max="13556" width="9.1796875" style="96"/>
    <col min="13557" max="13557" width="7.1796875" style="96" customWidth="1"/>
    <col min="13558" max="13558" width="9.1796875" style="96"/>
    <col min="13559" max="13559" width="24.453125" style="96" customWidth="1"/>
    <col min="13560" max="13560" width="14.81640625" style="96" customWidth="1"/>
    <col min="13561" max="13561" width="13.453125" style="96" customWidth="1"/>
    <col min="13562" max="13563" width="13.81640625" style="96" customWidth="1"/>
    <col min="13564" max="13564" width="2.81640625" style="96" customWidth="1"/>
    <col min="13565" max="13565" width="12" style="96" customWidth="1"/>
    <col min="13566" max="13566" width="2.453125" style="96" customWidth="1"/>
    <col min="13567" max="13567" width="49.81640625" style="96" customWidth="1"/>
    <col min="13568" max="13568" width="11.1796875" style="96" customWidth="1"/>
    <col min="13569" max="13812" width="9.1796875" style="96"/>
    <col min="13813" max="13813" width="7.1796875" style="96" customWidth="1"/>
    <col min="13814" max="13814" width="9.1796875" style="96"/>
    <col min="13815" max="13815" width="24.453125" style="96" customWidth="1"/>
    <col min="13816" max="13816" width="14.81640625" style="96" customWidth="1"/>
    <col min="13817" max="13817" width="13.453125" style="96" customWidth="1"/>
    <col min="13818" max="13819" width="13.81640625" style="96" customWidth="1"/>
    <col min="13820" max="13820" width="2.81640625" style="96" customWidth="1"/>
    <col min="13821" max="13821" width="12" style="96" customWidth="1"/>
    <col min="13822" max="13822" width="2.453125" style="96" customWidth="1"/>
    <col min="13823" max="13823" width="49.81640625" style="96" customWidth="1"/>
    <col min="13824" max="13824" width="11.1796875" style="96" customWidth="1"/>
    <col min="13825" max="14068" width="9.1796875" style="96"/>
    <col min="14069" max="14069" width="7.1796875" style="96" customWidth="1"/>
    <col min="14070" max="14070" width="9.1796875" style="96"/>
    <col min="14071" max="14071" width="24.453125" style="96" customWidth="1"/>
    <col min="14072" max="14072" width="14.81640625" style="96" customWidth="1"/>
    <col min="14073" max="14073" width="13.453125" style="96" customWidth="1"/>
    <col min="14074" max="14075" width="13.81640625" style="96" customWidth="1"/>
    <col min="14076" max="14076" width="2.81640625" style="96" customWidth="1"/>
    <col min="14077" max="14077" width="12" style="96" customWidth="1"/>
    <col min="14078" max="14078" width="2.453125" style="96" customWidth="1"/>
    <col min="14079" max="14079" width="49.81640625" style="96" customWidth="1"/>
    <col min="14080" max="14080" width="11.1796875" style="96" customWidth="1"/>
    <col min="14081" max="14324" width="9.1796875" style="96"/>
    <col min="14325" max="14325" width="7.1796875" style="96" customWidth="1"/>
    <col min="14326" max="14326" width="9.1796875" style="96"/>
    <col min="14327" max="14327" width="24.453125" style="96" customWidth="1"/>
    <col min="14328" max="14328" width="14.81640625" style="96" customWidth="1"/>
    <col min="14329" max="14329" width="13.453125" style="96" customWidth="1"/>
    <col min="14330" max="14331" width="13.81640625" style="96" customWidth="1"/>
    <col min="14332" max="14332" width="2.81640625" style="96" customWidth="1"/>
    <col min="14333" max="14333" width="12" style="96" customWidth="1"/>
    <col min="14334" max="14334" width="2.453125" style="96" customWidth="1"/>
    <col min="14335" max="14335" width="49.81640625" style="96" customWidth="1"/>
    <col min="14336" max="14336" width="11.1796875" style="96" customWidth="1"/>
    <col min="14337" max="14580" width="9.1796875" style="96"/>
    <col min="14581" max="14581" width="7.1796875" style="96" customWidth="1"/>
    <col min="14582" max="14582" width="9.1796875" style="96"/>
    <col min="14583" max="14583" width="24.453125" style="96" customWidth="1"/>
    <col min="14584" max="14584" width="14.81640625" style="96" customWidth="1"/>
    <col min="14585" max="14585" width="13.453125" style="96" customWidth="1"/>
    <col min="14586" max="14587" width="13.81640625" style="96" customWidth="1"/>
    <col min="14588" max="14588" width="2.81640625" style="96" customWidth="1"/>
    <col min="14589" max="14589" width="12" style="96" customWidth="1"/>
    <col min="14590" max="14590" width="2.453125" style="96" customWidth="1"/>
    <col min="14591" max="14591" width="49.81640625" style="96" customWidth="1"/>
    <col min="14592" max="14592" width="11.1796875" style="96" customWidth="1"/>
    <col min="14593" max="14836" width="9.1796875" style="96"/>
    <col min="14837" max="14837" width="7.1796875" style="96" customWidth="1"/>
    <col min="14838" max="14838" width="9.1796875" style="96"/>
    <col min="14839" max="14839" width="24.453125" style="96" customWidth="1"/>
    <col min="14840" max="14840" width="14.81640625" style="96" customWidth="1"/>
    <col min="14841" max="14841" width="13.453125" style="96" customWidth="1"/>
    <col min="14842" max="14843" width="13.81640625" style="96" customWidth="1"/>
    <col min="14844" max="14844" width="2.81640625" style="96" customWidth="1"/>
    <col min="14845" max="14845" width="12" style="96" customWidth="1"/>
    <col min="14846" max="14846" width="2.453125" style="96" customWidth="1"/>
    <col min="14847" max="14847" width="49.81640625" style="96" customWidth="1"/>
    <col min="14848" max="14848" width="11.1796875" style="96" customWidth="1"/>
    <col min="14849" max="15092" width="9.1796875" style="96"/>
    <col min="15093" max="15093" width="7.1796875" style="96" customWidth="1"/>
    <col min="15094" max="15094" width="9.1796875" style="96"/>
    <col min="15095" max="15095" width="24.453125" style="96" customWidth="1"/>
    <col min="15096" max="15096" width="14.81640625" style="96" customWidth="1"/>
    <col min="15097" max="15097" width="13.453125" style="96" customWidth="1"/>
    <col min="15098" max="15099" width="13.81640625" style="96" customWidth="1"/>
    <col min="15100" max="15100" width="2.81640625" style="96" customWidth="1"/>
    <col min="15101" max="15101" width="12" style="96" customWidth="1"/>
    <col min="15102" max="15102" width="2.453125" style="96" customWidth="1"/>
    <col min="15103" max="15103" width="49.81640625" style="96" customWidth="1"/>
    <col min="15104" max="15104" width="11.1796875" style="96" customWidth="1"/>
    <col min="15105" max="15348" width="9.1796875" style="96"/>
    <col min="15349" max="15349" width="7.1796875" style="96" customWidth="1"/>
    <col min="15350" max="15350" width="9.1796875" style="96"/>
    <col min="15351" max="15351" width="24.453125" style="96" customWidth="1"/>
    <col min="15352" max="15352" width="14.81640625" style="96" customWidth="1"/>
    <col min="15353" max="15353" width="13.453125" style="96" customWidth="1"/>
    <col min="15354" max="15355" width="13.81640625" style="96" customWidth="1"/>
    <col min="15356" max="15356" width="2.81640625" style="96" customWidth="1"/>
    <col min="15357" max="15357" width="12" style="96" customWidth="1"/>
    <col min="15358" max="15358" width="2.453125" style="96" customWidth="1"/>
    <col min="15359" max="15359" width="49.81640625" style="96" customWidth="1"/>
    <col min="15360" max="15360" width="11.1796875" style="96" customWidth="1"/>
    <col min="15361" max="15604" width="9.1796875" style="96"/>
    <col min="15605" max="15605" width="7.1796875" style="96" customWidth="1"/>
    <col min="15606" max="15606" width="9.1796875" style="96"/>
    <col min="15607" max="15607" width="24.453125" style="96" customWidth="1"/>
    <col min="15608" max="15608" width="14.81640625" style="96" customWidth="1"/>
    <col min="15609" max="15609" width="13.453125" style="96" customWidth="1"/>
    <col min="15610" max="15611" width="13.81640625" style="96" customWidth="1"/>
    <col min="15612" max="15612" width="2.81640625" style="96" customWidth="1"/>
    <col min="15613" max="15613" width="12" style="96" customWidth="1"/>
    <col min="15614" max="15614" width="2.453125" style="96" customWidth="1"/>
    <col min="15615" max="15615" width="49.81640625" style="96" customWidth="1"/>
    <col min="15616" max="15616" width="11.1796875" style="96" customWidth="1"/>
    <col min="15617" max="15860" width="9.1796875" style="96"/>
    <col min="15861" max="15861" width="7.1796875" style="96" customWidth="1"/>
    <col min="15862" max="15862" width="9.1796875" style="96"/>
    <col min="15863" max="15863" width="24.453125" style="96" customWidth="1"/>
    <col min="15864" max="15864" width="14.81640625" style="96" customWidth="1"/>
    <col min="15865" max="15865" width="13.453125" style="96" customWidth="1"/>
    <col min="15866" max="15867" width="13.81640625" style="96" customWidth="1"/>
    <col min="15868" max="15868" width="2.81640625" style="96" customWidth="1"/>
    <col min="15869" max="15869" width="12" style="96" customWidth="1"/>
    <col min="15870" max="15870" width="2.453125" style="96" customWidth="1"/>
    <col min="15871" max="15871" width="49.81640625" style="96" customWidth="1"/>
    <col min="15872" max="15872" width="11.1796875" style="96" customWidth="1"/>
    <col min="15873" max="16116" width="9.1796875" style="96"/>
    <col min="16117" max="16117" width="7.1796875" style="96" customWidth="1"/>
    <col min="16118" max="16118" width="9.1796875" style="96"/>
    <col min="16119" max="16119" width="24.453125" style="96" customWidth="1"/>
    <col min="16120" max="16120" width="14.81640625" style="96" customWidth="1"/>
    <col min="16121" max="16121" width="13.453125" style="96" customWidth="1"/>
    <col min="16122" max="16123" width="13.81640625" style="96" customWidth="1"/>
    <col min="16124" max="16124" width="2.81640625" style="96" customWidth="1"/>
    <col min="16125" max="16125" width="12" style="96" customWidth="1"/>
    <col min="16126" max="16126" width="2.453125" style="96" customWidth="1"/>
    <col min="16127" max="16127" width="49.81640625" style="96" customWidth="1"/>
    <col min="16128" max="16128" width="11.1796875" style="96" customWidth="1"/>
    <col min="16129" max="16372" width="9.1796875" style="96"/>
    <col min="16373" max="16382" width="9.1796875" style="96" customWidth="1"/>
    <col min="16383" max="16384" width="9.1796875" style="96"/>
  </cols>
  <sheetData>
    <row r="1" spans="1:8" s="71" customFormat="1" ht="11.5">
      <c r="A1" s="69" t="s">
        <v>1290</v>
      </c>
      <c r="B1" s="70"/>
    </row>
    <row r="2" spans="1:8" s="71" customFormat="1" ht="11.5">
      <c r="A2" s="72" t="s">
        <v>1039</v>
      </c>
      <c r="B2" s="73"/>
    </row>
    <row r="3" spans="1:8" s="71" customFormat="1" ht="11.5">
      <c r="A3" s="72" t="s">
        <v>661</v>
      </c>
      <c r="B3" s="73"/>
    </row>
    <row r="4" spans="1:8" s="71" customFormat="1" ht="11.5">
      <c r="A4" s="74"/>
      <c r="B4" s="75"/>
    </row>
    <row r="5" spans="1:8" s="71" customFormat="1" ht="11.5">
      <c r="A5" s="76" t="s">
        <v>662</v>
      </c>
      <c r="B5" s="77" t="s">
        <v>118</v>
      </c>
    </row>
    <row r="6" spans="1:8" s="71" customFormat="1" ht="11.5">
      <c r="A6" s="78" t="s">
        <v>663</v>
      </c>
      <c r="B6" s="79">
        <f>'Financial report _Jan 21-Aug 22'!C81</f>
        <v>1289614.8299999998</v>
      </c>
    </row>
    <row r="7" spans="1:8" s="71" customFormat="1" ht="11.5">
      <c r="A7" s="74"/>
      <c r="B7" s="75"/>
    </row>
    <row r="8" spans="1:8" s="71" customFormat="1" ht="11.5">
      <c r="A8" s="80" t="s">
        <v>664</v>
      </c>
      <c r="B8" s="77" t="s">
        <v>118</v>
      </c>
    </row>
    <row r="9" spans="1:8" s="71" customFormat="1" ht="11.5">
      <c r="A9" s="78" t="s">
        <v>665</v>
      </c>
      <c r="B9" s="81">
        <f>'Income received up to date'!D5</f>
        <v>1289614.83</v>
      </c>
    </row>
    <row r="10" spans="1:8" s="71" customFormat="1" ht="11.5">
      <c r="A10" s="82"/>
      <c r="B10" s="83"/>
    </row>
    <row r="11" spans="1:8" s="71" customFormat="1" ht="11.5">
      <c r="A11" s="80" t="s">
        <v>666</v>
      </c>
      <c r="B11" s="77" t="s">
        <v>118</v>
      </c>
    </row>
    <row r="12" spans="1:8" s="71" customFormat="1" ht="11.5">
      <c r="A12" s="84" t="s">
        <v>670</v>
      </c>
      <c r="B12" s="81">
        <f>B6-B9</f>
        <v>0</v>
      </c>
    </row>
    <row r="13" spans="1:8" s="71" customFormat="1" ht="11.5">
      <c r="A13" s="82"/>
      <c r="B13" s="83"/>
      <c r="H13" s="85"/>
    </row>
    <row r="14" spans="1:8" s="71" customFormat="1" ht="11.5">
      <c r="A14" s="80" t="s">
        <v>667</v>
      </c>
      <c r="B14" s="77" t="s">
        <v>118</v>
      </c>
      <c r="H14" s="85"/>
    </row>
    <row r="15" spans="1:8" s="71" customFormat="1" ht="11.5">
      <c r="A15" s="86" t="s">
        <v>715</v>
      </c>
      <c r="B15" s="81">
        <f>'Financial report _Jan 21-Aug 22'!D81</f>
        <v>1283292.3499999996</v>
      </c>
      <c r="C15" s="85"/>
      <c r="D15" s="87"/>
      <c r="H15" s="85"/>
    </row>
    <row r="16" spans="1:8" s="71" customFormat="1" ht="11.5">
      <c r="A16" s="88"/>
      <c r="B16" s="89"/>
    </row>
    <row r="17" spans="1:2" s="71" customFormat="1" ht="11.5">
      <c r="A17" s="90" t="s">
        <v>668</v>
      </c>
      <c r="B17" s="77" t="s">
        <v>118</v>
      </c>
    </row>
    <row r="18" spans="1:2" s="71" customFormat="1" ht="11.5">
      <c r="A18" s="78" t="s">
        <v>672</v>
      </c>
      <c r="B18" s="79">
        <f>B9-B15</f>
        <v>6322.480000000447</v>
      </c>
    </row>
    <row r="19" spans="1:2" s="71" customFormat="1" ht="11.5">
      <c r="A19" s="78"/>
      <c r="B19" s="91"/>
    </row>
    <row r="20" spans="1:2" s="71" customFormat="1" ht="11.5">
      <c r="A20" s="90" t="s">
        <v>669</v>
      </c>
      <c r="B20" s="77" t="s">
        <v>118</v>
      </c>
    </row>
    <row r="21" spans="1:2" s="71" customFormat="1" ht="11.5">
      <c r="A21" s="84" t="s">
        <v>671</v>
      </c>
      <c r="B21" s="137">
        <f>B15/B9</f>
        <v>0.99509738888471033</v>
      </c>
    </row>
    <row r="22" spans="1:2" s="71" customFormat="1" ht="11.5">
      <c r="A22" s="84"/>
      <c r="B22" s="92"/>
    </row>
    <row r="23" spans="1:2" s="71" customFormat="1" ht="12" thickBot="1">
      <c r="A23" s="93" t="s">
        <v>673</v>
      </c>
      <c r="B23" s="94">
        <f>B18</f>
        <v>6322.480000000447</v>
      </c>
    </row>
    <row r="24" spans="1:2" s="71" customFormat="1" ht="11.5">
      <c r="B24" s="95"/>
    </row>
    <row r="25" spans="1:2" s="71" customFormat="1" ht="11.5"/>
    <row r="26" spans="1:2" s="71" customFormat="1" ht="11.5"/>
    <row r="27" spans="1:2" s="71" customFormat="1" ht="12" thickBot="1">
      <c r="B27" s="87"/>
    </row>
    <row r="28" spans="1:2" s="71" customFormat="1" ht="11.5">
      <c r="A28" s="139" t="s">
        <v>1040</v>
      </c>
      <c r="B28" s="140"/>
    </row>
    <row r="29" spans="1:2" s="71" customFormat="1" ht="11.5">
      <c r="A29" s="141" t="s">
        <v>1041</v>
      </c>
      <c r="B29" s="142">
        <v>4966.59</v>
      </c>
    </row>
    <row r="30" spans="1:2" s="71" customFormat="1" ht="11.5">
      <c r="A30" s="141" t="s">
        <v>1042</v>
      </c>
      <c r="B30" s="142">
        <v>1355.8900000004469</v>
      </c>
    </row>
    <row r="31" spans="1:2" s="71" customFormat="1" ht="12" thickBot="1">
      <c r="A31" s="143" t="s">
        <v>714</v>
      </c>
      <c r="B31" s="144">
        <f>B29+B30</f>
        <v>6322.480000000447</v>
      </c>
    </row>
    <row r="32" spans="1:2" s="71" customFormat="1" ht="11.5">
      <c r="A32" s="71" t="s">
        <v>1043</v>
      </c>
      <c r="B32" s="138">
        <f>B23-B31</f>
        <v>0</v>
      </c>
    </row>
    <row r="33" s="71" customFormat="1" ht="11.5"/>
    <row r="34" s="71" customFormat="1" ht="11.5"/>
    <row r="35" s="71" customFormat="1" ht="11.5"/>
    <row r="36" s="71" customFormat="1" ht="11.5"/>
    <row r="37" s="71" customFormat="1" ht="11.5"/>
    <row r="38" s="71" customFormat="1" ht="11.5"/>
    <row r="39" s="71" customFormat="1" ht="11.5"/>
    <row r="40" s="71" customFormat="1" ht="11.5"/>
    <row r="41" s="71" customFormat="1" ht="11.5"/>
    <row r="42" s="71" customFormat="1" ht="11.5"/>
    <row r="43" s="71" customFormat="1" ht="11.5"/>
    <row r="44" s="71" customFormat="1" ht="11.5"/>
    <row r="45" s="71" customFormat="1" ht="11.5"/>
    <row r="46" s="71" customFormat="1" ht="11.5"/>
    <row r="47" s="71" customFormat="1" ht="11.5"/>
    <row r="48" s="71" customFormat="1" ht="11.5"/>
    <row r="49" s="71" customFormat="1" ht="11.5"/>
    <row r="50" s="71" customFormat="1" ht="11.5"/>
    <row r="51" s="71" customFormat="1" ht="11.5"/>
    <row r="52" s="71" customFormat="1" ht="11.5"/>
    <row r="53" s="71" customFormat="1" ht="11.5"/>
    <row r="54" s="71" customFormat="1" ht="11.5"/>
    <row r="55" s="71" customFormat="1" ht="11.5"/>
    <row r="56" s="71" customFormat="1" ht="11.5"/>
    <row r="57" s="71" customFormat="1" ht="11.5"/>
    <row r="58" s="71" customFormat="1" ht="11.5"/>
    <row r="59" s="71" customFormat="1" ht="11.5"/>
    <row r="60" s="71" customFormat="1" ht="11.5"/>
    <row r="61" s="71" customFormat="1" ht="11.5"/>
    <row r="62" s="71" customFormat="1" ht="11.5"/>
    <row r="63" s="71" customFormat="1" ht="11.5"/>
    <row r="64" s="71" customFormat="1" ht="11.5"/>
    <row r="65" s="71" customFormat="1" ht="11.5"/>
    <row r="66" s="71" customFormat="1" ht="11.5"/>
    <row r="67" s="71" customFormat="1" ht="11.5"/>
    <row r="68" s="71" customFormat="1" ht="11.5"/>
    <row r="69" s="71" customFormat="1" ht="11.5"/>
    <row r="70" s="71" customFormat="1" ht="11.5"/>
    <row r="71" s="71" customFormat="1" ht="1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D9A-D7D7-4D63-A181-0CA21C83315D}">
  <dimension ref="C1:L11"/>
  <sheetViews>
    <sheetView topLeftCell="C1" workbookViewId="0">
      <selection activeCell="D12" sqref="D12"/>
    </sheetView>
  </sheetViews>
  <sheetFormatPr defaultRowHeight="14.5"/>
  <cols>
    <col min="3" max="3" width="23" customWidth="1"/>
    <col min="4" max="4" width="15.81640625" customWidth="1"/>
    <col min="8" max="8" width="34.1796875" bestFit="1" customWidth="1"/>
    <col min="9" max="10" width="9.90625" bestFit="1" customWidth="1"/>
    <col min="11" max="11" width="11.453125" bestFit="1" customWidth="1"/>
    <col min="12" max="12" width="11.36328125" bestFit="1" customWidth="1"/>
  </cols>
  <sheetData>
    <row r="1" spans="3:12">
      <c r="G1" s="135" t="s">
        <v>108</v>
      </c>
      <c r="H1" t="s">
        <v>1293</v>
      </c>
      <c r="I1" t="s">
        <v>1294</v>
      </c>
    </row>
    <row r="3" spans="3:12" ht="15" thickBot="1">
      <c r="G3" s="135" t="s">
        <v>713</v>
      </c>
      <c r="I3" s="135" t="s">
        <v>1044</v>
      </c>
    </row>
    <row r="4" spans="3:12">
      <c r="C4" s="148" t="s">
        <v>1045</v>
      </c>
      <c r="D4" s="149" t="s">
        <v>1046</v>
      </c>
      <c r="G4" s="135" t="s">
        <v>741</v>
      </c>
      <c r="H4" s="135" t="s">
        <v>1292</v>
      </c>
      <c r="I4" t="s">
        <v>1041</v>
      </c>
      <c r="J4" t="s">
        <v>1042</v>
      </c>
      <c r="K4" t="s">
        <v>660</v>
      </c>
    </row>
    <row r="5" spans="3:12">
      <c r="C5" s="150" t="s">
        <v>1042</v>
      </c>
      <c r="D5" s="151">
        <f>'GL Jan 21 - Aug 22 ZOA'!D808</f>
        <v>486506.15999999974</v>
      </c>
      <c r="G5" t="s">
        <v>747</v>
      </c>
      <c r="H5" t="s">
        <v>748</v>
      </c>
      <c r="I5" s="108">
        <v>796786.18999999971</v>
      </c>
      <c r="J5" s="108">
        <v>266830.42000000004</v>
      </c>
      <c r="K5" s="108">
        <v>1063616.6099999999</v>
      </c>
    </row>
    <row r="6" spans="3:12">
      <c r="C6" s="150" t="s">
        <v>1041</v>
      </c>
      <c r="D6" s="151">
        <f>'GL Jan 21 - Aug 22 ABIC'!D198</f>
        <v>796786.18999999971</v>
      </c>
      <c r="E6" t="s">
        <v>1295</v>
      </c>
      <c r="G6" t="s">
        <v>929</v>
      </c>
      <c r="H6" t="s">
        <v>930</v>
      </c>
      <c r="I6" s="108"/>
      <c r="J6" s="108">
        <v>114593.18999999996</v>
      </c>
      <c r="K6" s="108">
        <v>114593.18999999996</v>
      </c>
    </row>
    <row r="7" spans="3:12" ht="15" thickBot="1">
      <c r="C7" s="152" t="s">
        <v>1047</v>
      </c>
      <c r="D7" s="153">
        <f>D5+D6</f>
        <v>1283292.3499999994</v>
      </c>
      <c r="G7" t="s">
        <v>783</v>
      </c>
      <c r="H7" t="s">
        <v>784</v>
      </c>
      <c r="I7" s="108"/>
      <c r="J7" s="108">
        <v>18437.36</v>
      </c>
      <c r="K7" s="108">
        <v>18437.36</v>
      </c>
    </row>
    <row r="8" spans="3:12">
      <c r="G8" t="s">
        <v>752</v>
      </c>
      <c r="H8" t="s">
        <v>753</v>
      </c>
      <c r="I8" s="108"/>
      <c r="J8" s="108">
        <v>8782.2000000000007</v>
      </c>
      <c r="K8" s="108">
        <v>8782.2000000000007</v>
      </c>
    </row>
    <row r="9" spans="3:12">
      <c r="D9" s="108"/>
      <c r="G9" t="s">
        <v>757</v>
      </c>
      <c r="H9" t="s">
        <v>758</v>
      </c>
      <c r="I9" s="108"/>
      <c r="J9" s="108">
        <v>46035.479999999989</v>
      </c>
      <c r="K9" s="108">
        <v>46035.479999999989</v>
      </c>
    </row>
    <row r="10" spans="3:12">
      <c r="D10" s="108"/>
      <c r="G10" t="s">
        <v>762</v>
      </c>
      <c r="H10" t="s">
        <v>158</v>
      </c>
      <c r="I10" s="108"/>
      <c r="J10" s="108">
        <v>31827.51</v>
      </c>
      <c r="K10" s="108">
        <v>31827.51</v>
      </c>
      <c r="L10" s="265">
        <f>K10/L11</f>
        <v>2.5432204711400442E-2</v>
      </c>
    </row>
    <row r="11" spans="3:12">
      <c r="G11" t="s">
        <v>660</v>
      </c>
      <c r="I11" s="108">
        <v>796786.18999999971</v>
      </c>
      <c r="J11" s="108">
        <v>486506.16</v>
      </c>
      <c r="K11" s="108">
        <v>1283292.3499999999</v>
      </c>
      <c r="L11" s="108">
        <f>K11-K10</f>
        <v>1251464.8399999999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1752-F576-4070-871B-21642FE07374}">
  <dimension ref="A1:Y812"/>
  <sheetViews>
    <sheetView zoomScale="80" zoomScaleNormal="80" workbookViewId="0">
      <selection activeCell="D808" sqref="D808"/>
    </sheetView>
  </sheetViews>
  <sheetFormatPr defaultColWidth="9.1796875" defaultRowHeight="12.5"/>
  <cols>
    <col min="1" max="1" width="9.1796875" style="63"/>
    <col min="2" max="2" width="43.453125" style="63" customWidth="1"/>
    <col min="3" max="3" width="76.81640625" style="63" customWidth="1"/>
    <col min="4" max="4" width="14.54296875" style="63" customWidth="1"/>
    <col min="5" max="6" width="9.1796875" style="63"/>
    <col min="7" max="7" width="13.453125" style="63" customWidth="1"/>
    <col min="8" max="8" width="7" style="63" customWidth="1"/>
    <col min="9" max="9" width="10.54296875" style="63" customWidth="1"/>
    <col min="10" max="11" width="10.81640625" style="63" customWidth="1"/>
    <col min="12" max="12" width="11.81640625" style="63" customWidth="1"/>
    <col min="13" max="13" width="22.453125" style="63" customWidth="1"/>
    <col min="14" max="14" width="12.81640625" style="63" customWidth="1"/>
    <col min="15" max="15" width="35.54296875" style="63" customWidth="1"/>
    <col min="16" max="17" width="9.1796875" style="63"/>
    <col min="18" max="18" width="33.1796875" style="63" customWidth="1"/>
    <col min="19" max="19" width="9.1796875" style="63"/>
    <col min="20" max="20" width="23.453125" style="63" customWidth="1"/>
    <col min="21" max="21" width="9.1796875" style="63"/>
    <col min="22" max="22" width="25.453125" style="63" customWidth="1"/>
    <col min="23" max="23" width="9.1796875" style="63"/>
    <col min="24" max="24" width="25.1796875" style="63" customWidth="1"/>
    <col min="25" max="16384" width="9.1796875" style="63"/>
  </cols>
  <sheetData>
    <row r="1" spans="1:25" ht="13">
      <c r="A1" s="104" t="s">
        <v>104</v>
      </c>
      <c r="B1" s="105" t="s">
        <v>105</v>
      </c>
      <c r="C1" s="105" t="s">
        <v>6</v>
      </c>
      <c r="D1" s="106" t="s">
        <v>106</v>
      </c>
      <c r="E1" s="105" t="s">
        <v>107</v>
      </c>
      <c r="F1" s="105" t="s">
        <v>108</v>
      </c>
      <c r="G1" s="105" t="s">
        <v>109</v>
      </c>
      <c r="H1" s="105" t="s">
        <v>110</v>
      </c>
      <c r="I1" s="105" t="s">
        <v>111</v>
      </c>
      <c r="J1" s="105" t="s">
        <v>112</v>
      </c>
      <c r="K1" s="105" t="s">
        <v>112</v>
      </c>
      <c r="L1" s="105" t="s">
        <v>113</v>
      </c>
      <c r="M1" s="105" t="s">
        <v>113</v>
      </c>
      <c r="N1" s="105" t="s">
        <v>126</v>
      </c>
      <c r="O1" s="105" t="s">
        <v>126</v>
      </c>
      <c r="P1" s="105" t="s">
        <v>736</v>
      </c>
      <c r="Q1" s="105" t="s">
        <v>737</v>
      </c>
      <c r="R1" s="105" t="s">
        <v>738</v>
      </c>
      <c r="S1" s="105" t="s">
        <v>739</v>
      </c>
      <c r="T1" s="105" t="s">
        <v>740</v>
      </c>
      <c r="U1" s="105" t="s">
        <v>741</v>
      </c>
      <c r="V1" s="105" t="s">
        <v>742</v>
      </c>
      <c r="W1" s="105" t="s">
        <v>743</v>
      </c>
      <c r="X1" s="105" t="s">
        <v>114</v>
      </c>
      <c r="Y1" s="146" t="s">
        <v>1044</v>
      </c>
    </row>
    <row r="2" spans="1:25">
      <c r="A2" s="107" t="s">
        <v>127</v>
      </c>
      <c r="B2" s="100" t="s">
        <v>128</v>
      </c>
      <c r="C2" s="100" t="s">
        <v>129</v>
      </c>
      <c r="D2" s="101">
        <f>2542.97-287.76</f>
        <v>2255.21</v>
      </c>
      <c r="E2" s="100" t="s">
        <v>118</v>
      </c>
      <c r="F2" s="102">
        <v>202112</v>
      </c>
      <c r="G2" s="103">
        <v>44559</v>
      </c>
      <c r="H2" s="100" t="s">
        <v>125</v>
      </c>
      <c r="I2" s="102">
        <v>50000338</v>
      </c>
      <c r="J2" s="100" t="s">
        <v>0</v>
      </c>
      <c r="K2" s="100" t="s">
        <v>120</v>
      </c>
      <c r="L2" s="100" t="s">
        <v>121</v>
      </c>
      <c r="M2" s="100" t="s">
        <v>122</v>
      </c>
      <c r="N2" s="100" t="s">
        <v>130</v>
      </c>
      <c r="O2" s="100" t="s">
        <v>131</v>
      </c>
      <c r="P2" s="100" t="s">
        <v>120</v>
      </c>
      <c r="Q2" s="100" t="s">
        <v>744</v>
      </c>
      <c r="R2" s="100" t="s">
        <v>745</v>
      </c>
      <c r="S2" s="100" t="s">
        <v>746</v>
      </c>
      <c r="T2" s="100" t="s">
        <v>745</v>
      </c>
      <c r="U2" s="100" t="s">
        <v>747</v>
      </c>
      <c r="V2" s="100" t="s">
        <v>748</v>
      </c>
      <c r="W2" s="100" t="s">
        <v>749</v>
      </c>
      <c r="X2" s="100" t="s">
        <v>132</v>
      </c>
      <c r="Y2" s="145" t="s">
        <v>1042</v>
      </c>
    </row>
    <row r="3" spans="1:25">
      <c r="A3" s="107" t="s">
        <v>133</v>
      </c>
      <c r="B3" s="100" t="s">
        <v>134</v>
      </c>
      <c r="C3" s="100" t="s">
        <v>135</v>
      </c>
      <c r="D3" s="101">
        <v>902.08</v>
      </c>
      <c r="E3" s="100" t="s">
        <v>118</v>
      </c>
      <c r="F3" s="102">
        <v>202112</v>
      </c>
      <c r="G3" s="103">
        <v>44559</v>
      </c>
      <c r="H3" s="100" t="s">
        <v>125</v>
      </c>
      <c r="I3" s="102">
        <v>50000300</v>
      </c>
      <c r="J3" s="100" t="s">
        <v>0</v>
      </c>
      <c r="K3" s="100" t="s">
        <v>120</v>
      </c>
      <c r="L3" s="100" t="s">
        <v>121</v>
      </c>
      <c r="M3" s="100" t="s">
        <v>122</v>
      </c>
      <c r="N3" s="100" t="s">
        <v>130</v>
      </c>
      <c r="O3" s="100" t="s">
        <v>131</v>
      </c>
      <c r="P3" s="100" t="s">
        <v>120</v>
      </c>
      <c r="Q3" s="100" t="s">
        <v>744</v>
      </c>
      <c r="R3" s="100" t="s">
        <v>745</v>
      </c>
      <c r="S3" s="100" t="s">
        <v>746</v>
      </c>
      <c r="T3" s="100" t="s">
        <v>745</v>
      </c>
      <c r="U3" s="100" t="s">
        <v>747</v>
      </c>
      <c r="V3" s="100" t="s">
        <v>748</v>
      </c>
      <c r="W3" s="100" t="s">
        <v>749</v>
      </c>
      <c r="X3" s="100" t="s">
        <v>132</v>
      </c>
      <c r="Y3" s="145" t="s">
        <v>1042</v>
      </c>
    </row>
    <row r="4" spans="1:25">
      <c r="A4" s="107" t="s">
        <v>133</v>
      </c>
      <c r="B4" s="100" t="s">
        <v>134</v>
      </c>
      <c r="C4" s="100" t="s">
        <v>136</v>
      </c>
      <c r="D4" s="101">
        <v>1353.12</v>
      </c>
      <c r="E4" s="100" t="s">
        <v>118</v>
      </c>
      <c r="F4" s="102">
        <v>202112</v>
      </c>
      <c r="G4" s="103">
        <v>44559</v>
      </c>
      <c r="H4" s="100" t="s">
        <v>125</v>
      </c>
      <c r="I4" s="102">
        <v>50000300</v>
      </c>
      <c r="J4" s="100" t="s">
        <v>0</v>
      </c>
      <c r="K4" s="100" t="s">
        <v>120</v>
      </c>
      <c r="L4" s="100" t="s">
        <v>121</v>
      </c>
      <c r="M4" s="100" t="s">
        <v>122</v>
      </c>
      <c r="N4" s="100" t="s">
        <v>130</v>
      </c>
      <c r="O4" s="100" t="s">
        <v>131</v>
      </c>
      <c r="P4" s="100" t="s">
        <v>120</v>
      </c>
      <c r="Q4" s="100" t="s">
        <v>744</v>
      </c>
      <c r="R4" s="100" t="s">
        <v>745</v>
      </c>
      <c r="S4" s="100" t="s">
        <v>746</v>
      </c>
      <c r="T4" s="100" t="s">
        <v>745</v>
      </c>
      <c r="U4" s="100" t="s">
        <v>747</v>
      </c>
      <c r="V4" s="100" t="s">
        <v>748</v>
      </c>
      <c r="W4" s="100" t="s">
        <v>749</v>
      </c>
      <c r="X4" s="100" t="s">
        <v>132</v>
      </c>
      <c r="Y4" s="145" t="s">
        <v>1042</v>
      </c>
    </row>
    <row r="5" spans="1:25">
      <c r="A5" s="107" t="s">
        <v>133</v>
      </c>
      <c r="B5" s="100" t="s">
        <v>134</v>
      </c>
      <c r="C5" s="100" t="s">
        <v>137</v>
      </c>
      <c r="D5" s="101">
        <v>-2542.9699999999998</v>
      </c>
      <c r="E5" s="100" t="s">
        <v>118</v>
      </c>
      <c r="F5" s="102">
        <v>202112</v>
      </c>
      <c r="G5" s="103">
        <v>44559</v>
      </c>
      <c r="H5" s="100" t="s">
        <v>125</v>
      </c>
      <c r="I5" s="102">
        <v>50000338</v>
      </c>
      <c r="J5" s="100" t="s">
        <v>0</v>
      </c>
      <c r="K5" s="100" t="s">
        <v>120</v>
      </c>
      <c r="L5" s="100" t="s">
        <v>121</v>
      </c>
      <c r="M5" s="100" t="s">
        <v>122</v>
      </c>
      <c r="N5" s="100" t="s">
        <v>130</v>
      </c>
      <c r="O5" s="100" t="s">
        <v>131</v>
      </c>
      <c r="P5" s="100" t="s">
        <v>120</v>
      </c>
      <c r="Q5" s="100" t="s">
        <v>744</v>
      </c>
      <c r="R5" s="100" t="s">
        <v>745</v>
      </c>
      <c r="S5" s="100" t="s">
        <v>746</v>
      </c>
      <c r="T5" s="100" t="s">
        <v>745</v>
      </c>
      <c r="U5" s="100" t="s">
        <v>747</v>
      </c>
      <c r="V5" s="100" t="s">
        <v>748</v>
      </c>
      <c r="W5" s="100" t="s">
        <v>749</v>
      </c>
      <c r="X5" s="100" t="s">
        <v>132</v>
      </c>
      <c r="Y5" s="145" t="s">
        <v>1042</v>
      </c>
    </row>
    <row r="6" spans="1:25">
      <c r="A6" s="107" t="s">
        <v>133</v>
      </c>
      <c r="B6" s="100" t="s">
        <v>134</v>
      </c>
      <c r="C6" s="100" t="s">
        <v>138</v>
      </c>
      <c r="D6" s="101">
        <v>-2255.1999999999998</v>
      </c>
      <c r="E6" s="100" t="s">
        <v>118</v>
      </c>
      <c r="F6" s="102">
        <v>202112</v>
      </c>
      <c r="G6" s="103">
        <v>44559</v>
      </c>
      <c r="H6" s="100" t="s">
        <v>125</v>
      </c>
      <c r="I6" s="102">
        <v>50000343</v>
      </c>
      <c r="J6" s="100" t="s">
        <v>0</v>
      </c>
      <c r="K6" s="100" t="s">
        <v>120</v>
      </c>
      <c r="L6" s="100" t="s">
        <v>121</v>
      </c>
      <c r="M6" s="100" t="s">
        <v>122</v>
      </c>
      <c r="N6" s="100" t="s">
        <v>130</v>
      </c>
      <c r="O6" s="100" t="s">
        <v>131</v>
      </c>
      <c r="P6" s="100" t="s">
        <v>120</v>
      </c>
      <c r="Q6" s="100" t="s">
        <v>744</v>
      </c>
      <c r="R6" s="100" t="s">
        <v>745</v>
      </c>
      <c r="S6" s="100" t="s">
        <v>746</v>
      </c>
      <c r="T6" s="100" t="s">
        <v>745</v>
      </c>
      <c r="U6" s="100" t="s">
        <v>747</v>
      </c>
      <c r="V6" s="100" t="s">
        <v>748</v>
      </c>
      <c r="W6" s="100" t="s">
        <v>749</v>
      </c>
      <c r="X6" s="100" t="s">
        <v>132</v>
      </c>
      <c r="Y6" s="145" t="s">
        <v>1042</v>
      </c>
    </row>
    <row r="7" spans="1:25">
      <c r="A7" s="107" t="s">
        <v>139</v>
      </c>
      <c r="B7" s="100" t="s">
        <v>140</v>
      </c>
      <c r="C7" s="100" t="s">
        <v>141</v>
      </c>
      <c r="D7" s="101">
        <v>172.59</v>
      </c>
      <c r="E7" s="100" t="s">
        <v>118</v>
      </c>
      <c r="F7" s="102">
        <v>202104</v>
      </c>
      <c r="G7" s="103">
        <v>44314</v>
      </c>
      <c r="H7" s="100" t="s">
        <v>119</v>
      </c>
      <c r="I7" s="102">
        <v>11001733</v>
      </c>
      <c r="J7" s="100" t="s">
        <v>0</v>
      </c>
      <c r="K7" s="100" t="s">
        <v>120</v>
      </c>
      <c r="L7" s="100" t="s">
        <v>121</v>
      </c>
      <c r="M7" s="100" t="s">
        <v>122</v>
      </c>
      <c r="N7" s="100" t="s">
        <v>142</v>
      </c>
      <c r="O7" s="100" t="s">
        <v>143</v>
      </c>
      <c r="P7" s="100" t="s">
        <v>120</v>
      </c>
      <c r="Q7" s="100" t="s">
        <v>750</v>
      </c>
      <c r="R7" s="100" t="s">
        <v>144</v>
      </c>
      <c r="S7" s="100" t="s">
        <v>751</v>
      </c>
      <c r="T7" s="100" t="s">
        <v>144</v>
      </c>
      <c r="U7" s="100" t="s">
        <v>752</v>
      </c>
      <c r="V7" s="100" t="s">
        <v>753</v>
      </c>
      <c r="W7" s="100" t="s">
        <v>749</v>
      </c>
      <c r="X7" s="100" t="s">
        <v>132</v>
      </c>
      <c r="Y7" s="145" t="s">
        <v>1042</v>
      </c>
    </row>
    <row r="8" spans="1:25">
      <c r="A8" s="107" t="s">
        <v>139</v>
      </c>
      <c r="B8" s="100" t="s">
        <v>140</v>
      </c>
      <c r="C8" s="100" t="s">
        <v>145</v>
      </c>
      <c r="D8" s="101">
        <v>-172.59</v>
      </c>
      <c r="E8" s="100" t="s">
        <v>118</v>
      </c>
      <c r="F8" s="102">
        <v>202104</v>
      </c>
      <c r="G8" s="103">
        <v>44314</v>
      </c>
      <c r="H8" s="100" t="s">
        <v>119</v>
      </c>
      <c r="I8" s="102">
        <v>11001758</v>
      </c>
      <c r="J8" s="100" t="s">
        <v>0</v>
      </c>
      <c r="K8" s="100" t="s">
        <v>120</v>
      </c>
      <c r="L8" s="100" t="s">
        <v>121</v>
      </c>
      <c r="M8" s="100" t="s">
        <v>122</v>
      </c>
      <c r="N8" s="100" t="s">
        <v>142</v>
      </c>
      <c r="O8" s="100" t="s">
        <v>143</v>
      </c>
      <c r="P8" s="100" t="s">
        <v>120</v>
      </c>
      <c r="Q8" s="100" t="s">
        <v>750</v>
      </c>
      <c r="R8" s="100" t="s">
        <v>144</v>
      </c>
      <c r="S8" s="100" t="s">
        <v>751</v>
      </c>
      <c r="T8" s="100" t="s">
        <v>144</v>
      </c>
      <c r="U8" s="100" t="s">
        <v>752</v>
      </c>
      <c r="V8" s="100" t="s">
        <v>753</v>
      </c>
      <c r="W8" s="100" t="s">
        <v>749</v>
      </c>
      <c r="X8" s="100" t="s">
        <v>132</v>
      </c>
      <c r="Y8" s="145" t="s">
        <v>1042</v>
      </c>
    </row>
    <row r="9" spans="1:25">
      <c r="A9" s="107" t="s">
        <v>139</v>
      </c>
      <c r="B9" s="100" t="s">
        <v>140</v>
      </c>
      <c r="C9" s="100" t="s">
        <v>146</v>
      </c>
      <c r="D9" s="101">
        <v>-275.91000000000003</v>
      </c>
      <c r="E9" s="100" t="s">
        <v>118</v>
      </c>
      <c r="F9" s="102">
        <v>202112</v>
      </c>
      <c r="G9" s="103">
        <v>44559</v>
      </c>
      <c r="H9" s="100" t="s">
        <v>125</v>
      </c>
      <c r="I9" s="102">
        <v>50000359</v>
      </c>
      <c r="J9" s="100" t="s">
        <v>0</v>
      </c>
      <c r="K9" s="100" t="s">
        <v>120</v>
      </c>
      <c r="L9" s="100" t="s">
        <v>121</v>
      </c>
      <c r="M9" s="100" t="s">
        <v>122</v>
      </c>
      <c r="N9" s="100" t="s">
        <v>142</v>
      </c>
      <c r="O9" s="100" t="s">
        <v>143</v>
      </c>
      <c r="P9" s="100" t="s">
        <v>120</v>
      </c>
      <c r="Q9" s="100" t="s">
        <v>750</v>
      </c>
      <c r="R9" s="100" t="s">
        <v>144</v>
      </c>
      <c r="S9" s="100" t="s">
        <v>751</v>
      </c>
      <c r="T9" s="100" t="s">
        <v>144</v>
      </c>
      <c r="U9" s="100" t="s">
        <v>752</v>
      </c>
      <c r="V9" s="100" t="s">
        <v>753</v>
      </c>
      <c r="W9" s="100" t="s">
        <v>749</v>
      </c>
      <c r="X9" s="100" t="s">
        <v>132</v>
      </c>
      <c r="Y9" s="145" t="s">
        <v>1042</v>
      </c>
    </row>
    <row r="10" spans="1:25">
      <c r="A10" s="107" t="s">
        <v>147</v>
      </c>
      <c r="B10" s="100" t="s">
        <v>148</v>
      </c>
      <c r="C10" s="100" t="s">
        <v>149</v>
      </c>
      <c r="D10" s="101">
        <v>10</v>
      </c>
      <c r="E10" s="100" t="s">
        <v>118</v>
      </c>
      <c r="F10" s="102">
        <v>202201</v>
      </c>
      <c r="G10" s="103">
        <v>44591</v>
      </c>
      <c r="H10" s="100" t="s">
        <v>119</v>
      </c>
      <c r="I10" s="102">
        <v>11001800</v>
      </c>
      <c r="J10" s="100" t="s">
        <v>0</v>
      </c>
      <c r="K10" s="100" t="s">
        <v>120</v>
      </c>
      <c r="L10" s="100" t="s">
        <v>121</v>
      </c>
      <c r="M10" s="100" t="s">
        <v>122</v>
      </c>
      <c r="N10" s="100" t="s">
        <v>150</v>
      </c>
      <c r="O10" s="100" t="s">
        <v>151</v>
      </c>
      <c r="P10" s="100" t="s">
        <v>120</v>
      </c>
      <c r="Q10" s="100" t="s">
        <v>754</v>
      </c>
      <c r="R10" s="100" t="s">
        <v>755</v>
      </c>
      <c r="S10" s="100" t="s">
        <v>756</v>
      </c>
      <c r="T10" s="100" t="s">
        <v>755</v>
      </c>
      <c r="U10" s="100" t="s">
        <v>757</v>
      </c>
      <c r="V10" s="100" t="s">
        <v>758</v>
      </c>
      <c r="W10" s="100" t="s">
        <v>749</v>
      </c>
      <c r="X10" s="100" t="s">
        <v>132</v>
      </c>
      <c r="Y10" s="145" t="s">
        <v>1042</v>
      </c>
    </row>
    <row r="11" spans="1:25">
      <c r="A11" s="107" t="s">
        <v>147</v>
      </c>
      <c r="B11" s="100" t="s">
        <v>148</v>
      </c>
      <c r="C11" s="100" t="s">
        <v>152</v>
      </c>
      <c r="D11" s="101">
        <v>-10</v>
      </c>
      <c r="E11" s="100" t="s">
        <v>118</v>
      </c>
      <c r="F11" s="102">
        <v>202201</v>
      </c>
      <c r="G11" s="103">
        <v>44591</v>
      </c>
      <c r="H11" s="100" t="s">
        <v>119</v>
      </c>
      <c r="I11" s="102">
        <v>11001893</v>
      </c>
      <c r="J11" s="100" t="s">
        <v>0</v>
      </c>
      <c r="K11" s="100" t="s">
        <v>120</v>
      </c>
      <c r="L11" s="100" t="s">
        <v>121</v>
      </c>
      <c r="M11" s="100" t="s">
        <v>122</v>
      </c>
      <c r="N11" s="100" t="s">
        <v>150</v>
      </c>
      <c r="O11" s="100" t="s">
        <v>151</v>
      </c>
      <c r="P11" s="100" t="s">
        <v>120</v>
      </c>
      <c r="Q11" s="100" t="s">
        <v>754</v>
      </c>
      <c r="R11" s="100" t="s">
        <v>755</v>
      </c>
      <c r="S11" s="100" t="s">
        <v>756</v>
      </c>
      <c r="T11" s="100" t="s">
        <v>755</v>
      </c>
      <c r="U11" s="100" t="s">
        <v>757</v>
      </c>
      <c r="V11" s="100" t="s">
        <v>758</v>
      </c>
      <c r="W11" s="100" t="s">
        <v>749</v>
      </c>
      <c r="X11" s="100" t="s">
        <v>132</v>
      </c>
      <c r="Y11" s="145" t="s">
        <v>1042</v>
      </c>
    </row>
    <row r="12" spans="1:25">
      <c r="A12" s="107" t="s">
        <v>153</v>
      </c>
      <c r="B12" s="100" t="s">
        <v>154</v>
      </c>
      <c r="C12" s="100" t="s">
        <v>155</v>
      </c>
      <c r="D12" s="101">
        <v>-296.7</v>
      </c>
      <c r="E12" s="100" t="s">
        <v>118</v>
      </c>
      <c r="F12" s="102">
        <v>202103</v>
      </c>
      <c r="G12" s="103">
        <v>44285</v>
      </c>
      <c r="H12" s="100" t="s">
        <v>125</v>
      </c>
      <c r="I12" s="102">
        <v>50000166</v>
      </c>
      <c r="J12" s="100" t="s">
        <v>0</v>
      </c>
      <c r="K12" s="100" t="s">
        <v>120</v>
      </c>
      <c r="L12" s="100" t="s">
        <v>121</v>
      </c>
      <c r="M12" s="100" t="s">
        <v>122</v>
      </c>
      <c r="N12" s="100" t="s">
        <v>156</v>
      </c>
      <c r="O12" s="100" t="s">
        <v>157</v>
      </c>
      <c r="P12" s="100" t="s">
        <v>120</v>
      </c>
      <c r="Q12" s="100" t="s">
        <v>759</v>
      </c>
      <c r="R12" s="100" t="s">
        <v>760</v>
      </c>
      <c r="S12" s="100" t="s">
        <v>761</v>
      </c>
      <c r="T12" s="100" t="s">
        <v>158</v>
      </c>
      <c r="U12" s="100" t="s">
        <v>762</v>
      </c>
      <c r="V12" s="100" t="s">
        <v>158</v>
      </c>
      <c r="W12" s="100" t="s">
        <v>749</v>
      </c>
      <c r="X12" s="100" t="s">
        <v>132</v>
      </c>
      <c r="Y12" s="145" t="s">
        <v>1042</v>
      </c>
    </row>
    <row r="13" spans="1:25">
      <c r="A13" s="107" t="s">
        <v>153</v>
      </c>
      <c r="B13" s="100" t="s">
        <v>154</v>
      </c>
      <c r="C13" s="100" t="s">
        <v>155</v>
      </c>
      <c r="D13" s="101">
        <v>-296.7</v>
      </c>
      <c r="E13" s="100" t="s">
        <v>118</v>
      </c>
      <c r="F13" s="102">
        <v>202103</v>
      </c>
      <c r="G13" s="103">
        <v>44285</v>
      </c>
      <c r="H13" s="100" t="s">
        <v>125</v>
      </c>
      <c r="I13" s="102">
        <v>50000167</v>
      </c>
      <c r="J13" s="100" t="s">
        <v>0</v>
      </c>
      <c r="K13" s="100" t="s">
        <v>120</v>
      </c>
      <c r="L13" s="100" t="s">
        <v>121</v>
      </c>
      <c r="M13" s="100" t="s">
        <v>122</v>
      </c>
      <c r="N13" s="100" t="s">
        <v>156</v>
      </c>
      <c r="O13" s="100" t="s">
        <v>157</v>
      </c>
      <c r="P13" s="100" t="s">
        <v>120</v>
      </c>
      <c r="Q13" s="100" t="s">
        <v>759</v>
      </c>
      <c r="R13" s="100" t="s">
        <v>760</v>
      </c>
      <c r="S13" s="100" t="s">
        <v>761</v>
      </c>
      <c r="T13" s="100" t="s">
        <v>158</v>
      </c>
      <c r="U13" s="100" t="s">
        <v>762</v>
      </c>
      <c r="V13" s="100" t="s">
        <v>158</v>
      </c>
      <c r="W13" s="100" t="s">
        <v>749</v>
      </c>
      <c r="X13" s="100" t="s">
        <v>132</v>
      </c>
      <c r="Y13" s="145" t="s">
        <v>1042</v>
      </c>
    </row>
    <row r="14" spans="1:25">
      <c r="A14" s="107" t="s">
        <v>153</v>
      </c>
      <c r="B14" s="100" t="s">
        <v>154</v>
      </c>
      <c r="C14" s="100" t="s">
        <v>159</v>
      </c>
      <c r="D14" s="101">
        <v>296.7</v>
      </c>
      <c r="E14" s="100" t="s">
        <v>118</v>
      </c>
      <c r="F14" s="102">
        <v>202103</v>
      </c>
      <c r="G14" s="103">
        <v>44285</v>
      </c>
      <c r="H14" s="100" t="s">
        <v>125</v>
      </c>
      <c r="I14" s="102">
        <v>50000168</v>
      </c>
      <c r="J14" s="100" t="s">
        <v>0</v>
      </c>
      <c r="K14" s="100" t="s">
        <v>120</v>
      </c>
      <c r="L14" s="100" t="s">
        <v>121</v>
      </c>
      <c r="M14" s="100" t="s">
        <v>122</v>
      </c>
      <c r="N14" s="100" t="s">
        <v>156</v>
      </c>
      <c r="O14" s="100" t="s">
        <v>157</v>
      </c>
      <c r="P14" s="100" t="s">
        <v>120</v>
      </c>
      <c r="Q14" s="100" t="s">
        <v>759</v>
      </c>
      <c r="R14" s="100" t="s">
        <v>760</v>
      </c>
      <c r="S14" s="100" t="s">
        <v>761</v>
      </c>
      <c r="T14" s="100" t="s">
        <v>158</v>
      </c>
      <c r="U14" s="100" t="s">
        <v>762</v>
      </c>
      <c r="V14" s="100" t="s">
        <v>158</v>
      </c>
      <c r="W14" s="100" t="s">
        <v>749</v>
      </c>
      <c r="X14" s="100" t="s">
        <v>132</v>
      </c>
      <c r="Y14" s="145" t="s">
        <v>1042</v>
      </c>
    </row>
    <row r="15" spans="1:25">
      <c r="A15" s="107" t="s">
        <v>153</v>
      </c>
      <c r="B15" s="100" t="s">
        <v>154</v>
      </c>
      <c r="C15" s="100" t="s">
        <v>160</v>
      </c>
      <c r="D15" s="101">
        <v>296.7</v>
      </c>
      <c r="E15" s="100" t="s">
        <v>118</v>
      </c>
      <c r="F15" s="102">
        <v>202103</v>
      </c>
      <c r="G15" s="103">
        <v>44285</v>
      </c>
      <c r="H15" s="100" t="s">
        <v>125</v>
      </c>
      <c r="I15" s="102">
        <v>50000169</v>
      </c>
      <c r="J15" s="100" t="s">
        <v>0</v>
      </c>
      <c r="K15" s="100" t="s">
        <v>120</v>
      </c>
      <c r="L15" s="100" t="s">
        <v>121</v>
      </c>
      <c r="M15" s="100" t="s">
        <v>122</v>
      </c>
      <c r="N15" s="100" t="s">
        <v>156</v>
      </c>
      <c r="O15" s="100" t="s">
        <v>157</v>
      </c>
      <c r="P15" s="100" t="s">
        <v>120</v>
      </c>
      <c r="Q15" s="100" t="s">
        <v>759</v>
      </c>
      <c r="R15" s="100" t="s">
        <v>760</v>
      </c>
      <c r="S15" s="100" t="s">
        <v>761</v>
      </c>
      <c r="T15" s="100" t="s">
        <v>158</v>
      </c>
      <c r="U15" s="100" t="s">
        <v>762</v>
      </c>
      <c r="V15" s="100" t="s">
        <v>158</v>
      </c>
      <c r="W15" s="100" t="s">
        <v>749</v>
      </c>
      <c r="X15" s="100" t="s">
        <v>132</v>
      </c>
      <c r="Y15" s="145" t="s">
        <v>1042</v>
      </c>
    </row>
    <row r="16" spans="1:25">
      <c r="A16" s="107" t="s">
        <v>153</v>
      </c>
      <c r="B16" s="100" t="s">
        <v>154</v>
      </c>
      <c r="C16" s="100" t="s">
        <v>161</v>
      </c>
      <c r="D16" s="101">
        <v>411.52</v>
      </c>
      <c r="E16" s="100" t="s">
        <v>118</v>
      </c>
      <c r="F16" s="102">
        <v>202112</v>
      </c>
      <c r="G16" s="103">
        <v>44560</v>
      </c>
      <c r="H16" s="100" t="s">
        <v>119</v>
      </c>
      <c r="I16" s="102">
        <v>11001766</v>
      </c>
      <c r="J16" s="100" t="s">
        <v>0</v>
      </c>
      <c r="K16" s="100" t="s">
        <v>120</v>
      </c>
      <c r="L16" s="100" t="s">
        <v>121</v>
      </c>
      <c r="M16" s="100" t="s">
        <v>122</v>
      </c>
      <c r="N16" s="100" t="s">
        <v>156</v>
      </c>
      <c r="O16" s="100" t="s">
        <v>157</v>
      </c>
      <c r="P16" s="100" t="s">
        <v>120</v>
      </c>
      <c r="Q16" s="100" t="s">
        <v>759</v>
      </c>
      <c r="R16" s="100" t="s">
        <v>760</v>
      </c>
      <c r="S16" s="100" t="s">
        <v>761</v>
      </c>
      <c r="T16" s="100" t="s">
        <v>158</v>
      </c>
      <c r="U16" s="100" t="s">
        <v>762</v>
      </c>
      <c r="V16" s="100" t="s">
        <v>158</v>
      </c>
      <c r="W16" s="100" t="s">
        <v>749</v>
      </c>
      <c r="X16" s="100" t="s">
        <v>132</v>
      </c>
      <c r="Y16" s="145" t="s">
        <v>1042</v>
      </c>
    </row>
    <row r="17" spans="1:25">
      <c r="A17" s="107" t="s">
        <v>153</v>
      </c>
      <c r="B17" s="100" t="s">
        <v>154</v>
      </c>
      <c r="C17" s="100" t="s">
        <v>162</v>
      </c>
      <c r="D17" s="101">
        <v>-1136.78</v>
      </c>
      <c r="E17" s="100" t="s">
        <v>118</v>
      </c>
      <c r="F17" s="102">
        <v>202201</v>
      </c>
      <c r="G17" s="103">
        <v>44591</v>
      </c>
      <c r="H17" s="100" t="s">
        <v>119</v>
      </c>
      <c r="I17" s="102">
        <v>11001928</v>
      </c>
      <c r="J17" s="100" t="s">
        <v>0</v>
      </c>
      <c r="K17" s="100" t="s">
        <v>120</v>
      </c>
      <c r="L17" s="100" t="s">
        <v>121</v>
      </c>
      <c r="M17" s="100" t="s">
        <v>122</v>
      </c>
      <c r="N17" s="100" t="s">
        <v>156</v>
      </c>
      <c r="O17" s="100" t="s">
        <v>157</v>
      </c>
      <c r="P17" s="100" t="s">
        <v>120</v>
      </c>
      <c r="Q17" s="100" t="s">
        <v>759</v>
      </c>
      <c r="R17" s="100" t="s">
        <v>760</v>
      </c>
      <c r="S17" s="100" t="s">
        <v>761</v>
      </c>
      <c r="T17" s="100" t="s">
        <v>158</v>
      </c>
      <c r="U17" s="100" t="s">
        <v>762</v>
      </c>
      <c r="V17" s="100" t="s">
        <v>158</v>
      </c>
      <c r="W17" s="100" t="s">
        <v>749</v>
      </c>
      <c r="X17" s="100" t="s">
        <v>132</v>
      </c>
      <c r="Y17" s="145" t="s">
        <v>1042</v>
      </c>
    </row>
    <row r="18" spans="1:25">
      <c r="A18" s="107" t="s">
        <v>153</v>
      </c>
      <c r="B18" s="100" t="s">
        <v>154</v>
      </c>
      <c r="C18" s="100" t="s">
        <v>763</v>
      </c>
      <c r="D18" s="101">
        <v>1136.78</v>
      </c>
      <c r="E18" s="100" t="s">
        <v>118</v>
      </c>
      <c r="F18" s="102">
        <v>202201</v>
      </c>
      <c r="G18" s="103">
        <v>44591</v>
      </c>
      <c r="H18" s="100" t="s">
        <v>119</v>
      </c>
      <c r="I18" s="102">
        <v>11002415</v>
      </c>
      <c r="J18" s="100" t="s">
        <v>0</v>
      </c>
      <c r="K18" s="100" t="s">
        <v>120</v>
      </c>
      <c r="L18" s="100" t="s">
        <v>121</v>
      </c>
      <c r="M18" s="100" t="s">
        <v>122</v>
      </c>
      <c r="N18" s="100" t="s">
        <v>156</v>
      </c>
      <c r="O18" s="100" t="s">
        <v>157</v>
      </c>
      <c r="P18" s="100" t="s">
        <v>120</v>
      </c>
      <c r="Q18" s="100" t="s">
        <v>759</v>
      </c>
      <c r="R18" s="100" t="s">
        <v>760</v>
      </c>
      <c r="S18" s="100" t="s">
        <v>761</v>
      </c>
      <c r="T18" s="100" t="s">
        <v>158</v>
      </c>
      <c r="U18" s="100" t="s">
        <v>762</v>
      </c>
      <c r="V18" s="100" t="s">
        <v>158</v>
      </c>
      <c r="W18" s="100" t="s">
        <v>749</v>
      </c>
      <c r="X18" s="100" t="s">
        <v>132</v>
      </c>
      <c r="Y18" s="145" t="s">
        <v>1042</v>
      </c>
    </row>
    <row r="19" spans="1:25">
      <c r="A19" s="107" t="s">
        <v>153</v>
      </c>
      <c r="B19" s="100" t="s">
        <v>154</v>
      </c>
      <c r="C19" s="100" t="s">
        <v>163</v>
      </c>
      <c r="D19" s="101">
        <v>-2701.87</v>
      </c>
      <c r="E19" s="100" t="s">
        <v>118</v>
      </c>
      <c r="F19" s="102">
        <v>202202</v>
      </c>
      <c r="G19" s="103">
        <v>44617</v>
      </c>
      <c r="H19" s="100" t="s">
        <v>119</v>
      </c>
      <c r="I19" s="102">
        <v>11002059</v>
      </c>
      <c r="J19" s="100" t="s">
        <v>0</v>
      </c>
      <c r="K19" s="100" t="s">
        <v>120</v>
      </c>
      <c r="L19" s="100" t="s">
        <v>121</v>
      </c>
      <c r="M19" s="100" t="s">
        <v>122</v>
      </c>
      <c r="N19" s="100" t="s">
        <v>156</v>
      </c>
      <c r="O19" s="100" t="s">
        <v>157</v>
      </c>
      <c r="P19" s="100" t="s">
        <v>120</v>
      </c>
      <c r="Q19" s="100" t="s">
        <v>759</v>
      </c>
      <c r="R19" s="100" t="s">
        <v>760</v>
      </c>
      <c r="S19" s="100" t="s">
        <v>761</v>
      </c>
      <c r="T19" s="100" t="s">
        <v>158</v>
      </c>
      <c r="U19" s="100" t="s">
        <v>762</v>
      </c>
      <c r="V19" s="100" t="s">
        <v>158</v>
      </c>
      <c r="W19" s="100" t="s">
        <v>749</v>
      </c>
      <c r="X19" s="100" t="s">
        <v>132</v>
      </c>
      <c r="Y19" s="145" t="s">
        <v>1042</v>
      </c>
    </row>
    <row r="20" spans="1:25">
      <c r="A20" s="107" t="s">
        <v>153</v>
      </c>
      <c r="B20" s="100" t="s">
        <v>154</v>
      </c>
      <c r="C20" s="100" t="s">
        <v>764</v>
      </c>
      <c r="D20" s="101">
        <v>2701.87</v>
      </c>
      <c r="E20" s="100" t="s">
        <v>118</v>
      </c>
      <c r="F20" s="102">
        <v>202202</v>
      </c>
      <c r="G20" s="103">
        <v>44617</v>
      </c>
      <c r="H20" s="100" t="s">
        <v>119</v>
      </c>
      <c r="I20" s="102">
        <v>11002418</v>
      </c>
      <c r="J20" s="100" t="s">
        <v>0</v>
      </c>
      <c r="K20" s="100" t="s">
        <v>120</v>
      </c>
      <c r="L20" s="100" t="s">
        <v>121</v>
      </c>
      <c r="M20" s="100" t="s">
        <v>122</v>
      </c>
      <c r="N20" s="100" t="s">
        <v>156</v>
      </c>
      <c r="O20" s="100" t="s">
        <v>157</v>
      </c>
      <c r="P20" s="100" t="s">
        <v>120</v>
      </c>
      <c r="Q20" s="100" t="s">
        <v>759</v>
      </c>
      <c r="R20" s="100" t="s">
        <v>760</v>
      </c>
      <c r="S20" s="100" t="s">
        <v>761</v>
      </c>
      <c r="T20" s="100" t="s">
        <v>158</v>
      </c>
      <c r="U20" s="100" t="s">
        <v>762</v>
      </c>
      <c r="V20" s="100" t="s">
        <v>158</v>
      </c>
      <c r="W20" s="100" t="s">
        <v>749</v>
      </c>
      <c r="X20" s="100" t="s">
        <v>132</v>
      </c>
      <c r="Y20" s="145" t="s">
        <v>1042</v>
      </c>
    </row>
    <row r="21" spans="1:25">
      <c r="A21" s="107" t="s">
        <v>153</v>
      </c>
      <c r="B21" s="100" t="s">
        <v>154</v>
      </c>
      <c r="C21" s="100" t="s">
        <v>164</v>
      </c>
      <c r="D21" s="101">
        <v>-5185.4799999999996</v>
      </c>
      <c r="E21" s="100" t="s">
        <v>118</v>
      </c>
      <c r="F21" s="102">
        <v>202203</v>
      </c>
      <c r="G21" s="103">
        <v>44650</v>
      </c>
      <c r="H21" s="100" t="s">
        <v>119</v>
      </c>
      <c r="I21" s="102">
        <v>11002056</v>
      </c>
      <c r="J21" s="100" t="s">
        <v>0</v>
      </c>
      <c r="K21" s="100" t="s">
        <v>120</v>
      </c>
      <c r="L21" s="100" t="s">
        <v>121</v>
      </c>
      <c r="M21" s="100" t="s">
        <v>122</v>
      </c>
      <c r="N21" s="100" t="s">
        <v>156</v>
      </c>
      <c r="O21" s="100" t="s">
        <v>157</v>
      </c>
      <c r="P21" s="100" t="s">
        <v>120</v>
      </c>
      <c r="Q21" s="100" t="s">
        <v>759</v>
      </c>
      <c r="R21" s="100" t="s">
        <v>760</v>
      </c>
      <c r="S21" s="100" t="s">
        <v>761</v>
      </c>
      <c r="T21" s="100" t="s">
        <v>158</v>
      </c>
      <c r="U21" s="100" t="s">
        <v>762</v>
      </c>
      <c r="V21" s="100" t="s">
        <v>158</v>
      </c>
      <c r="W21" s="100" t="s">
        <v>749</v>
      </c>
      <c r="X21" s="100" t="s">
        <v>132</v>
      </c>
      <c r="Y21" s="145" t="s">
        <v>1042</v>
      </c>
    </row>
    <row r="22" spans="1:25">
      <c r="A22" s="107" t="s">
        <v>153</v>
      </c>
      <c r="B22" s="100" t="s">
        <v>154</v>
      </c>
      <c r="C22" s="100" t="s">
        <v>765</v>
      </c>
      <c r="D22" s="101">
        <v>5185.4799999999996</v>
      </c>
      <c r="E22" s="100" t="s">
        <v>118</v>
      </c>
      <c r="F22" s="102">
        <v>202203</v>
      </c>
      <c r="G22" s="103">
        <v>44650</v>
      </c>
      <c r="H22" s="100" t="s">
        <v>119</v>
      </c>
      <c r="I22" s="102">
        <v>11002421</v>
      </c>
      <c r="J22" s="100" t="s">
        <v>0</v>
      </c>
      <c r="K22" s="100" t="s">
        <v>120</v>
      </c>
      <c r="L22" s="100" t="s">
        <v>121</v>
      </c>
      <c r="M22" s="100" t="s">
        <v>122</v>
      </c>
      <c r="N22" s="100" t="s">
        <v>156</v>
      </c>
      <c r="O22" s="100" t="s">
        <v>157</v>
      </c>
      <c r="P22" s="100" t="s">
        <v>120</v>
      </c>
      <c r="Q22" s="100" t="s">
        <v>759</v>
      </c>
      <c r="R22" s="100" t="s">
        <v>760</v>
      </c>
      <c r="S22" s="100" t="s">
        <v>761</v>
      </c>
      <c r="T22" s="100" t="s">
        <v>158</v>
      </c>
      <c r="U22" s="100" t="s">
        <v>762</v>
      </c>
      <c r="V22" s="100" t="s">
        <v>158</v>
      </c>
      <c r="W22" s="100" t="s">
        <v>749</v>
      </c>
      <c r="X22" s="100" t="s">
        <v>132</v>
      </c>
      <c r="Y22" s="145" t="s">
        <v>1042</v>
      </c>
    </row>
    <row r="23" spans="1:25">
      <c r="A23" s="107" t="s">
        <v>165</v>
      </c>
      <c r="B23" s="100" t="s">
        <v>166</v>
      </c>
      <c r="C23" s="100" t="s">
        <v>167</v>
      </c>
      <c r="D23" s="101">
        <v>3000</v>
      </c>
      <c r="E23" s="100" t="s">
        <v>118</v>
      </c>
      <c r="F23" s="102">
        <v>202203</v>
      </c>
      <c r="G23" s="103">
        <v>44650</v>
      </c>
      <c r="H23" s="100" t="s">
        <v>119</v>
      </c>
      <c r="I23" s="102">
        <v>11001958</v>
      </c>
      <c r="J23" s="100" t="s">
        <v>0</v>
      </c>
      <c r="K23" s="100" t="s">
        <v>120</v>
      </c>
      <c r="L23" s="100" t="s">
        <v>121</v>
      </c>
      <c r="M23" s="100" t="s">
        <v>122</v>
      </c>
      <c r="N23" s="100" t="s">
        <v>46</v>
      </c>
      <c r="O23" s="100" t="s">
        <v>47</v>
      </c>
      <c r="P23" s="100" t="s">
        <v>120</v>
      </c>
      <c r="Q23" s="100" t="s">
        <v>766</v>
      </c>
      <c r="R23" s="100" t="s">
        <v>767</v>
      </c>
      <c r="S23" s="100" t="s">
        <v>768</v>
      </c>
      <c r="T23" s="100" t="s">
        <v>767</v>
      </c>
      <c r="U23" s="100" t="s">
        <v>747</v>
      </c>
      <c r="V23" s="100" t="s">
        <v>748</v>
      </c>
      <c r="W23" s="100" t="s">
        <v>749</v>
      </c>
      <c r="X23" s="100" t="s">
        <v>132</v>
      </c>
      <c r="Y23" s="145" t="s">
        <v>1042</v>
      </c>
    </row>
    <row r="24" spans="1:25">
      <c r="A24" s="107" t="s">
        <v>165</v>
      </c>
      <c r="B24" s="100" t="s">
        <v>166</v>
      </c>
      <c r="C24" s="100" t="s">
        <v>167</v>
      </c>
      <c r="D24" s="101">
        <v>3000</v>
      </c>
      <c r="E24" s="100" t="s">
        <v>118</v>
      </c>
      <c r="F24" s="102">
        <v>202203</v>
      </c>
      <c r="G24" s="103">
        <v>44650</v>
      </c>
      <c r="H24" s="100" t="s">
        <v>125</v>
      </c>
      <c r="I24" s="102">
        <v>50000407</v>
      </c>
      <c r="J24" s="100" t="s">
        <v>0</v>
      </c>
      <c r="K24" s="100" t="s">
        <v>120</v>
      </c>
      <c r="L24" s="100" t="s">
        <v>121</v>
      </c>
      <c r="M24" s="100" t="s">
        <v>122</v>
      </c>
      <c r="N24" s="100" t="s">
        <v>46</v>
      </c>
      <c r="O24" s="100" t="s">
        <v>47</v>
      </c>
      <c r="P24" s="100" t="s">
        <v>120</v>
      </c>
      <c r="Q24" s="100" t="s">
        <v>766</v>
      </c>
      <c r="R24" s="100" t="s">
        <v>767</v>
      </c>
      <c r="S24" s="100" t="s">
        <v>768</v>
      </c>
      <c r="T24" s="100" t="s">
        <v>767</v>
      </c>
      <c r="U24" s="100" t="s">
        <v>747</v>
      </c>
      <c r="V24" s="100" t="s">
        <v>748</v>
      </c>
      <c r="W24" s="100" t="s">
        <v>749</v>
      </c>
      <c r="X24" s="100" t="s">
        <v>132</v>
      </c>
      <c r="Y24" s="145" t="s">
        <v>1042</v>
      </c>
    </row>
    <row r="25" spans="1:25">
      <c r="A25" s="107" t="s">
        <v>165</v>
      </c>
      <c r="B25" s="100" t="s">
        <v>166</v>
      </c>
      <c r="C25" s="100" t="s">
        <v>168</v>
      </c>
      <c r="D25" s="101">
        <v>3000</v>
      </c>
      <c r="E25" s="100" t="s">
        <v>118</v>
      </c>
      <c r="F25" s="102">
        <v>202203</v>
      </c>
      <c r="G25" s="103">
        <v>44650</v>
      </c>
      <c r="H25" s="100" t="s">
        <v>125</v>
      </c>
      <c r="I25" s="102">
        <v>50000408</v>
      </c>
      <c r="J25" s="100" t="s">
        <v>0</v>
      </c>
      <c r="K25" s="100" t="s">
        <v>120</v>
      </c>
      <c r="L25" s="100" t="s">
        <v>121</v>
      </c>
      <c r="M25" s="100" t="s">
        <v>122</v>
      </c>
      <c r="N25" s="100" t="s">
        <v>46</v>
      </c>
      <c r="O25" s="100" t="s">
        <v>47</v>
      </c>
      <c r="P25" s="100" t="s">
        <v>120</v>
      </c>
      <c r="Q25" s="100" t="s">
        <v>766</v>
      </c>
      <c r="R25" s="100" t="s">
        <v>767</v>
      </c>
      <c r="S25" s="100" t="s">
        <v>768</v>
      </c>
      <c r="T25" s="100" t="s">
        <v>767</v>
      </c>
      <c r="U25" s="100" t="s">
        <v>747</v>
      </c>
      <c r="V25" s="100" t="s">
        <v>748</v>
      </c>
      <c r="W25" s="100" t="s">
        <v>749</v>
      </c>
      <c r="X25" s="100" t="s">
        <v>132</v>
      </c>
      <c r="Y25" s="145" t="s">
        <v>1042</v>
      </c>
    </row>
    <row r="26" spans="1:25">
      <c r="A26" s="107" t="s">
        <v>165</v>
      </c>
      <c r="B26" s="100" t="s">
        <v>166</v>
      </c>
      <c r="C26" s="100" t="s">
        <v>168</v>
      </c>
      <c r="D26" s="101">
        <v>-3000</v>
      </c>
      <c r="E26" s="100" t="s">
        <v>118</v>
      </c>
      <c r="F26" s="102">
        <v>202203</v>
      </c>
      <c r="G26" s="103">
        <v>44650</v>
      </c>
      <c r="H26" s="100" t="s">
        <v>125</v>
      </c>
      <c r="I26" s="102">
        <v>50000409</v>
      </c>
      <c r="J26" s="100" t="s">
        <v>0</v>
      </c>
      <c r="K26" s="100" t="s">
        <v>120</v>
      </c>
      <c r="L26" s="100" t="s">
        <v>121</v>
      </c>
      <c r="M26" s="100" t="s">
        <v>122</v>
      </c>
      <c r="N26" s="100" t="s">
        <v>46</v>
      </c>
      <c r="O26" s="100" t="s">
        <v>47</v>
      </c>
      <c r="P26" s="100" t="s">
        <v>120</v>
      </c>
      <c r="Q26" s="100" t="s">
        <v>766</v>
      </c>
      <c r="R26" s="100" t="s">
        <v>767</v>
      </c>
      <c r="S26" s="100" t="s">
        <v>768</v>
      </c>
      <c r="T26" s="100" t="s">
        <v>767</v>
      </c>
      <c r="U26" s="100" t="s">
        <v>747</v>
      </c>
      <c r="V26" s="100" t="s">
        <v>748</v>
      </c>
      <c r="W26" s="100" t="s">
        <v>749</v>
      </c>
      <c r="X26" s="100" t="s">
        <v>132</v>
      </c>
      <c r="Y26" s="145" t="s">
        <v>1042</v>
      </c>
    </row>
    <row r="27" spans="1:25">
      <c r="A27" s="107" t="s">
        <v>165</v>
      </c>
      <c r="B27" s="100" t="s">
        <v>166</v>
      </c>
      <c r="C27" s="100" t="s">
        <v>168</v>
      </c>
      <c r="D27" s="101">
        <v>-3000</v>
      </c>
      <c r="E27" s="100" t="s">
        <v>118</v>
      </c>
      <c r="F27" s="102">
        <v>202203</v>
      </c>
      <c r="G27" s="103">
        <v>44650</v>
      </c>
      <c r="H27" s="100" t="s">
        <v>125</v>
      </c>
      <c r="I27" s="102">
        <v>50000410</v>
      </c>
      <c r="J27" s="100" t="s">
        <v>0</v>
      </c>
      <c r="K27" s="100" t="s">
        <v>120</v>
      </c>
      <c r="L27" s="100" t="s">
        <v>121</v>
      </c>
      <c r="M27" s="100" t="s">
        <v>122</v>
      </c>
      <c r="N27" s="100" t="s">
        <v>46</v>
      </c>
      <c r="O27" s="100" t="s">
        <v>47</v>
      </c>
      <c r="P27" s="100" t="s">
        <v>120</v>
      </c>
      <c r="Q27" s="100" t="s">
        <v>766</v>
      </c>
      <c r="R27" s="100" t="s">
        <v>767</v>
      </c>
      <c r="S27" s="100" t="s">
        <v>768</v>
      </c>
      <c r="T27" s="100" t="s">
        <v>767</v>
      </c>
      <c r="U27" s="100" t="s">
        <v>747</v>
      </c>
      <c r="V27" s="100" t="s">
        <v>748</v>
      </c>
      <c r="W27" s="100" t="s">
        <v>749</v>
      </c>
      <c r="X27" s="100" t="s">
        <v>132</v>
      </c>
      <c r="Y27" s="145" t="s">
        <v>1042</v>
      </c>
    </row>
    <row r="28" spans="1:25">
      <c r="A28" s="107" t="s">
        <v>165</v>
      </c>
      <c r="B28" s="100" t="s">
        <v>166</v>
      </c>
      <c r="C28" s="100" t="s">
        <v>674</v>
      </c>
      <c r="D28" s="101">
        <v>1500</v>
      </c>
      <c r="E28" s="100" t="s">
        <v>118</v>
      </c>
      <c r="F28" s="102">
        <v>202206</v>
      </c>
      <c r="G28" s="103">
        <v>44740</v>
      </c>
      <c r="H28" s="100" t="s">
        <v>119</v>
      </c>
      <c r="I28" s="102">
        <v>11002331</v>
      </c>
      <c r="J28" s="100" t="s">
        <v>0</v>
      </c>
      <c r="K28" s="100" t="s">
        <v>120</v>
      </c>
      <c r="L28" s="100" t="s">
        <v>121</v>
      </c>
      <c r="M28" s="100" t="s">
        <v>122</v>
      </c>
      <c r="N28" s="100" t="s">
        <v>295</v>
      </c>
      <c r="O28" s="100" t="s">
        <v>296</v>
      </c>
      <c r="P28" s="100" t="s">
        <v>120</v>
      </c>
      <c r="Q28" s="100" t="s">
        <v>766</v>
      </c>
      <c r="R28" s="100" t="s">
        <v>767</v>
      </c>
      <c r="S28" s="100" t="s">
        <v>768</v>
      </c>
      <c r="T28" s="100" t="s">
        <v>767</v>
      </c>
      <c r="U28" s="100" t="s">
        <v>747</v>
      </c>
      <c r="V28" s="100" t="s">
        <v>748</v>
      </c>
      <c r="W28" s="100" t="s">
        <v>749</v>
      </c>
      <c r="X28" s="100" t="s">
        <v>132</v>
      </c>
      <c r="Y28" s="145" t="s">
        <v>1042</v>
      </c>
    </row>
    <row r="29" spans="1:25">
      <c r="A29" s="107" t="s">
        <v>165</v>
      </c>
      <c r="B29" s="100" t="s">
        <v>166</v>
      </c>
      <c r="C29" s="100" t="s">
        <v>769</v>
      </c>
      <c r="D29" s="101">
        <v>12.62</v>
      </c>
      <c r="E29" s="100" t="s">
        <v>118</v>
      </c>
      <c r="F29" s="102">
        <v>202207</v>
      </c>
      <c r="G29" s="103">
        <v>44770</v>
      </c>
      <c r="H29" s="100" t="s">
        <v>119</v>
      </c>
      <c r="I29" s="102">
        <v>11002519</v>
      </c>
      <c r="J29" s="100" t="s">
        <v>0</v>
      </c>
      <c r="K29" s="100" t="s">
        <v>120</v>
      </c>
      <c r="L29" s="100" t="s">
        <v>121</v>
      </c>
      <c r="M29" s="100" t="s">
        <v>122</v>
      </c>
      <c r="N29" s="100" t="s">
        <v>295</v>
      </c>
      <c r="O29" s="100" t="s">
        <v>296</v>
      </c>
      <c r="P29" s="100" t="s">
        <v>120</v>
      </c>
      <c r="Q29" s="100" t="s">
        <v>766</v>
      </c>
      <c r="R29" s="100" t="s">
        <v>767</v>
      </c>
      <c r="S29" s="100" t="s">
        <v>768</v>
      </c>
      <c r="T29" s="100" t="s">
        <v>767</v>
      </c>
      <c r="U29" s="100" t="s">
        <v>747</v>
      </c>
      <c r="V29" s="100" t="s">
        <v>748</v>
      </c>
      <c r="W29" s="100" t="s">
        <v>749</v>
      </c>
      <c r="X29" s="100" t="s">
        <v>132</v>
      </c>
      <c r="Y29" s="145" t="s">
        <v>1042</v>
      </c>
    </row>
    <row r="30" spans="1:25">
      <c r="A30" s="107" t="s">
        <v>165</v>
      </c>
      <c r="B30" s="100" t="s">
        <v>166</v>
      </c>
      <c r="C30" s="100" t="s">
        <v>770</v>
      </c>
      <c r="D30" s="101">
        <v>-12.62</v>
      </c>
      <c r="E30" s="100" t="s">
        <v>118</v>
      </c>
      <c r="F30" s="102">
        <v>202208</v>
      </c>
      <c r="G30" s="103">
        <v>44792</v>
      </c>
      <c r="H30" s="100" t="s">
        <v>119</v>
      </c>
      <c r="I30" s="102">
        <v>11003014</v>
      </c>
      <c r="J30" s="100" t="s">
        <v>0</v>
      </c>
      <c r="K30" s="100" t="s">
        <v>120</v>
      </c>
      <c r="L30" s="100" t="s">
        <v>121</v>
      </c>
      <c r="M30" s="100" t="s">
        <v>122</v>
      </c>
      <c r="N30" s="100" t="s">
        <v>295</v>
      </c>
      <c r="O30" s="100" t="s">
        <v>296</v>
      </c>
      <c r="P30" s="100" t="s">
        <v>120</v>
      </c>
      <c r="Q30" s="100" t="s">
        <v>766</v>
      </c>
      <c r="R30" s="100" t="s">
        <v>767</v>
      </c>
      <c r="S30" s="100" t="s">
        <v>768</v>
      </c>
      <c r="T30" s="100" t="s">
        <v>767</v>
      </c>
      <c r="U30" s="100" t="s">
        <v>747</v>
      </c>
      <c r="V30" s="100" t="s">
        <v>748</v>
      </c>
      <c r="W30" s="100" t="s">
        <v>749</v>
      </c>
      <c r="X30" s="100" t="s">
        <v>132</v>
      </c>
      <c r="Y30" s="145" t="s">
        <v>1042</v>
      </c>
    </row>
    <row r="31" spans="1:25">
      <c r="A31" s="107" t="s">
        <v>165</v>
      </c>
      <c r="B31" s="100" t="s">
        <v>166</v>
      </c>
      <c r="C31" s="100" t="s">
        <v>771</v>
      </c>
      <c r="D31" s="101">
        <v>12.62</v>
      </c>
      <c r="E31" s="100" t="s">
        <v>118</v>
      </c>
      <c r="F31" s="102">
        <v>202208</v>
      </c>
      <c r="G31" s="103">
        <v>44792</v>
      </c>
      <c r="H31" s="100" t="s">
        <v>119</v>
      </c>
      <c r="I31" s="102">
        <v>11003014</v>
      </c>
      <c r="J31" s="100" t="s">
        <v>0</v>
      </c>
      <c r="K31" s="100" t="s">
        <v>120</v>
      </c>
      <c r="L31" s="100" t="s">
        <v>121</v>
      </c>
      <c r="M31" s="100" t="s">
        <v>122</v>
      </c>
      <c r="N31" s="100" t="s">
        <v>268</v>
      </c>
      <c r="O31" s="100" t="s">
        <v>269</v>
      </c>
      <c r="P31" s="100" t="s">
        <v>120</v>
      </c>
      <c r="Q31" s="100" t="s">
        <v>754</v>
      </c>
      <c r="R31" s="100" t="s">
        <v>755</v>
      </c>
      <c r="S31" s="100" t="s">
        <v>756</v>
      </c>
      <c r="T31" s="100" t="s">
        <v>755</v>
      </c>
      <c r="U31" s="100" t="s">
        <v>757</v>
      </c>
      <c r="V31" s="100" t="s">
        <v>758</v>
      </c>
      <c r="W31" s="100" t="s">
        <v>749</v>
      </c>
      <c r="X31" s="100" t="s">
        <v>132</v>
      </c>
      <c r="Y31" s="145" t="s">
        <v>1042</v>
      </c>
    </row>
    <row r="32" spans="1:25">
      <c r="A32" s="107" t="s">
        <v>169</v>
      </c>
      <c r="B32" s="100" t="s">
        <v>170</v>
      </c>
      <c r="C32" s="100" t="s">
        <v>171</v>
      </c>
      <c r="D32" s="101">
        <v>571.70000000000005</v>
      </c>
      <c r="E32" s="100" t="s">
        <v>118</v>
      </c>
      <c r="F32" s="102">
        <v>202103</v>
      </c>
      <c r="G32" s="103">
        <v>44279</v>
      </c>
      <c r="H32" s="100" t="s">
        <v>172</v>
      </c>
      <c r="I32" s="102">
        <v>11000345</v>
      </c>
      <c r="J32" s="100" t="s">
        <v>0</v>
      </c>
      <c r="K32" s="100" t="s">
        <v>120</v>
      </c>
      <c r="L32" s="100" t="s">
        <v>121</v>
      </c>
      <c r="M32" s="100" t="s">
        <v>122</v>
      </c>
      <c r="N32" s="100" t="s">
        <v>150</v>
      </c>
      <c r="O32" s="100" t="s">
        <v>151</v>
      </c>
      <c r="P32" s="100" t="s">
        <v>120</v>
      </c>
      <c r="Q32" s="100" t="s">
        <v>754</v>
      </c>
      <c r="R32" s="100" t="s">
        <v>755</v>
      </c>
      <c r="S32" s="100" t="s">
        <v>756</v>
      </c>
      <c r="T32" s="100" t="s">
        <v>755</v>
      </c>
      <c r="U32" s="100" t="s">
        <v>757</v>
      </c>
      <c r="V32" s="100" t="s">
        <v>758</v>
      </c>
      <c r="W32" s="100" t="s">
        <v>749</v>
      </c>
      <c r="X32" s="100" t="s">
        <v>132</v>
      </c>
      <c r="Y32" s="145" t="s">
        <v>1042</v>
      </c>
    </row>
    <row r="33" spans="1:25">
      <c r="A33" s="107" t="s">
        <v>169</v>
      </c>
      <c r="B33" s="100" t="s">
        <v>170</v>
      </c>
      <c r="C33" s="100" t="s">
        <v>772</v>
      </c>
      <c r="D33" s="101">
        <v>-571.70000000000005</v>
      </c>
      <c r="E33" s="100" t="s">
        <v>118</v>
      </c>
      <c r="F33" s="102">
        <v>202103</v>
      </c>
      <c r="G33" s="103">
        <v>44279</v>
      </c>
      <c r="H33" s="100" t="s">
        <v>119</v>
      </c>
      <c r="I33" s="102">
        <v>11003027</v>
      </c>
      <c r="J33" s="100" t="s">
        <v>0</v>
      </c>
      <c r="K33" s="100" t="s">
        <v>120</v>
      </c>
      <c r="L33" s="100" t="s">
        <v>121</v>
      </c>
      <c r="M33" s="100" t="s">
        <v>122</v>
      </c>
      <c r="N33" s="100" t="s">
        <v>150</v>
      </c>
      <c r="O33" s="100" t="s">
        <v>151</v>
      </c>
      <c r="P33" s="100" t="s">
        <v>120</v>
      </c>
      <c r="Q33" s="100" t="s">
        <v>754</v>
      </c>
      <c r="R33" s="100" t="s">
        <v>755</v>
      </c>
      <c r="S33" s="100" t="s">
        <v>756</v>
      </c>
      <c r="T33" s="100" t="s">
        <v>755</v>
      </c>
      <c r="U33" s="100" t="s">
        <v>757</v>
      </c>
      <c r="V33" s="100" t="s">
        <v>758</v>
      </c>
      <c r="W33" s="100" t="s">
        <v>749</v>
      </c>
      <c r="X33" s="100" t="s">
        <v>132</v>
      </c>
      <c r="Y33" s="145" t="s">
        <v>1042</v>
      </c>
    </row>
    <row r="34" spans="1:25">
      <c r="A34" s="107" t="s">
        <v>169</v>
      </c>
      <c r="B34" s="100" t="s">
        <v>170</v>
      </c>
      <c r="C34" s="100" t="s">
        <v>773</v>
      </c>
      <c r="D34" s="101">
        <v>571.70000000000005</v>
      </c>
      <c r="E34" s="100" t="s">
        <v>118</v>
      </c>
      <c r="F34" s="102">
        <v>202103</v>
      </c>
      <c r="G34" s="103">
        <v>44279</v>
      </c>
      <c r="H34" s="100" t="s">
        <v>119</v>
      </c>
      <c r="I34" s="102">
        <v>11003027</v>
      </c>
      <c r="J34" s="100" t="s">
        <v>0</v>
      </c>
      <c r="K34" s="100" t="s">
        <v>120</v>
      </c>
      <c r="L34" s="100" t="s">
        <v>121</v>
      </c>
      <c r="M34" s="100" t="s">
        <v>122</v>
      </c>
      <c r="N34" s="100" t="s">
        <v>268</v>
      </c>
      <c r="O34" s="100" t="s">
        <v>269</v>
      </c>
      <c r="P34" s="100" t="s">
        <v>120</v>
      </c>
      <c r="Q34" s="100" t="s">
        <v>754</v>
      </c>
      <c r="R34" s="100" t="s">
        <v>755</v>
      </c>
      <c r="S34" s="100" t="s">
        <v>756</v>
      </c>
      <c r="T34" s="100" t="s">
        <v>755</v>
      </c>
      <c r="U34" s="100" t="s">
        <v>757</v>
      </c>
      <c r="V34" s="100" t="s">
        <v>758</v>
      </c>
      <c r="W34" s="100" t="s">
        <v>749</v>
      </c>
      <c r="X34" s="100" t="s">
        <v>132</v>
      </c>
      <c r="Y34" s="145" t="s">
        <v>1042</v>
      </c>
    </row>
    <row r="35" spans="1:25">
      <c r="A35" s="107" t="s">
        <v>169</v>
      </c>
      <c r="B35" s="100" t="s">
        <v>170</v>
      </c>
      <c r="C35" s="100" t="s">
        <v>173</v>
      </c>
      <c r="D35" s="101">
        <v>-2286.8000000000002</v>
      </c>
      <c r="E35" s="100" t="s">
        <v>118</v>
      </c>
      <c r="F35" s="102">
        <v>202101</v>
      </c>
      <c r="G35" s="103">
        <v>44337</v>
      </c>
      <c r="H35" s="100" t="s">
        <v>174</v>
      </c>
      <c r="I35" s="102">
        <v>100058</v>
      </c>
      <c r="J35" s="100" t="s">
        <v>0</v>
      </c>
      <c r="K35" s="100" t="s">
        <v>120</v>
      </c>
      <c r="L35" s="100" t="s">
        <v>121</v>
      </c>
      <c r="M35" s="100" t="s">
        <v>122</v>
      </c>
      <c r="N35" s="100" t="s">
        <v>150</v>
      </c>
      <c r="O35" s="100" t="s">
        <v>151</v>
      </c>
      <c r="P35" s="100" t="s">
        <v>120</v>
      </c>
      <c r="Q35" s="100" t="s">
        <v>754</v>
      </c>
      <c r="R35" s="100" t="s">
        <v>755</v>
      </c>
      <c r="S35" s="100" t="s">
        <v>756</v>
      </c>
      <c r="T35" s="100" t="s">
        <v>755</v>
      </c>
      <c r="U35" s="100" t="s">
        <v>757</v>
      </c>
      <c r="V35" s="100" t="s">
        <v>758</v>
      </c>
      <c r="W35" s="100" t="s">
        <v>749</v>
      </c>
      <c r="X35" s="100" t="s">
        <v>132</v>
      </c>
      <c r="Y35" s="145" t="s">
        <v>1042</v>
      </c>
    </row>
    <row r="36" spans="1:25">
      <c r="A36" s="107" t="s">
        <v>169</v>
      </c>
      <c r="B36" s="100" t="s">
        <v>170</v>
      </c>
      <c r="C36" s="100" t="s">
        <v>175</v>
      </c>
      <c r="D36" s="101">
        <v>2286.8000000000002</v>
      </c>
      <c r="E36" s="100" t="s">
        <v>118</v>
      </c>
      <c r="F36" s="102">
        <v>202101</v>
      </c>
      <c r="G36" s="103">
        <v>44337</v>
      </c>
      <c r="H36" s="100" t="s">
        <v>172</v>
      </c>
      <c r="I36" s="102">
        <v>11000839</v>
      </c>
      <c r="J36" s="100" t="s">
        <v>0</v>
      </c>
      <c r="K36" s="100" t="s">
        <v>120</v>
      </c>
      <c r="L36" s="100" t="s">
        <v>121</v>
      </c>
      <c r="M36" s="100" t="s">
        <v>122</v>
      </c>
      <c r="N36" s="100" t="s">
        <v>150</v>
      </c>
      <c r="O36" s="100" t="s">
        <v>151</v>
      </c>
      <c r="P36" s="100" t="s">
        <v>120</v>
      </c>
      <c r="Q36" s="100" t="s">
        <v>754</v>
      </c>
      <c r="R36" s="100" t="s">
        <v>755</v>
      </c>
      <c r="S36" s="100" t="s">
        <v>756</v>
      </c>
      <c r="T36" s="100" t="s">
        <v>755</v>
      </c>
      <c r="U36" s="100" t="s">
        <v>757</v>
      </c>
      <c r="V36" s="100" t="s">
        <v>758</v>
      </c>
      <c r="W36" s="100" t="s">
        <v>749</v>
      </c>
      <c r="X36" s="100" t="s">
        <v>132</v>
      </c>
      <c r="Y36" s="145" t="s">
        <v>1042</v>
      </c>
    </row>
    <row r="37" spans="1:25">
      <c r="A37" s="107" t="s">
        <v>169</v>
      </c>
      <c r="B37" s="100" t="s">
        <v>170</v>
      </c>
      <c r="C37" s="100" t="s">
        <v>175</v>
      </c>
      <c r="D37" s="101">
        <v>2286.8000000000002</v>
      </c>
      <c r="E37" s="100" t="s">
        <v>118</v>
      </c>
      <c r="F37" s="102">
        <v>202105</v>
      </c>
      <c r="G37" s="103">
        <v>44344</v>
      </c>
      <c r="H37" s="100" t="s">
        <v>172</v>
      </c>
      <c r="I37" s="102">
        <v>11000928</v>
      </c>
      <c r="J37" s="100" t="s">
        <v>0</v>
      </c>
      <c r="K37" s="100" t="s">
        <v>120</v>
      </c>
      <c r="L37" s="100" t="s">
        <v>121</v>
      </c>
      <c r="M37" s="100" t="s">
        <v>122</v>
      </c>
      <c r="N37" s="100" t="s">
        <v>150</v>
      </c>
      <c r="O37" s="100" t="s">
        <v>151</v>
      </c>
      <c r="P37" s="100" t="s">
        <v>120</v>
      </c>
      <c r="Q37" s="100" t="s">
        <v>754</v>
      </c>
      <c r="R37" s="100" t="s">
        <v>755</v>
      </c>
      <c r="S37" s="100" t="s">
        <v>756</v>
      </c>
      <c r="T37" s="100" t="s">
        <v>755</v>
      </c>
      <c r="U37" s="100" t="s">
        <v>757</v>
      </c>
      <c r="V37" s="100" t="s">
        <v>758</v>
      </c>
      <c r="W37" s="100" t="s">
        <v>749</v>
      </c>
      <c r="X37" s="100" t="s">
        <v>132</v>
      </c>
      <c r="Y37" s="145" t="s">
        <v>1042</v>
      </c>
    </row>
    <row r="38" spans="1:25">
      <c r="A38" s="107" t="s">
        <v>169</v>
      </c>
      <c r="B38" s="100" t="s">
        <v>170</v>
      </c>
      <c r="C38" s="100" t="s">
        <v>176</v>
      </c>
      <c r="D38" s="101">
        <v>571.70000000000005</v>
      </c>
      <c r="E38" s="100" t="s">
        <v>118</v>
      </c>
      <c r="F38" s="102">
        <v>202107</v>
      </c>
      <c r="G38" s="103">
        <v>44385</v>
      </c>
      <c r="H38" s="100" t="s">
        <v>172</v>
      </c>
      <c r="I38" s="102">
        <v>11001036</v>
      </c>
      <c r="J38" s="100" t="s">
        <v>0</v>
      </c>
      <c r="K38" s="100" t="s">
        <v>120</v>
      </c>
      <c r="L38" s="100" t="s">
        <v>121</v>
      </c>
      <c r="M38" s="100" t="s">
        <v>122</v>
      </c>
      <c r="N38" s="100" t="s">
        <v>150</v>
      </c>
      <c r="O38" s="100" t="s">
        <v>151</v>
      </c>
      <c r="P38" s="100" t="s">
        <v>120</v>
      </c>
      <c r="Q38" s="100" t="s">
        <v>754</v>
      </c>
      <c r="R38" s="100" t="s">
        <v>755</v>
      </c>
      <c r="S38" s="100" t="s">
        <v>756</v>
      </c>
      <c r="T38" s="100" t="s">
        <v>755</v>
      </c>
      <c r="U38" s="100" t="s">
        <v>757</v>
      </c>
      <c r="V38" s="100" t="s">
        <v>758</v>
      </c>
      <c r="W38" s="100" t="s">
        <v>749</v>
      </c>
      <c r="X38" s="100" t="s">
        <v>132</v>
      </c>
      <c r="Y38" s="145" t="s">
        <v>1042</v>
      </c>
    </row>
    <row r="39" spans="1:25">
      <c r="A39" s="107" t="s">
        <v>169</v>
      </c>
      <c r="B39" s="100" t="s">
        <v>170</v>
      </c>
      <c r="C39" s="100" t="s">
        <v>774</v>
      </c>
      <c r="D39" s="101">
        <v>-571.70000000000005</v>
      </c>
      <c r="E39" s="100" t="s">
        <v>118</v>
      </c>
      <c r="F39" s="102">
        <v>202107</v>
      </c>
      <c r="G39" s="103">
        <v>44385</v>
      </c>
      <c r="H39" s="100" t="s">
        <v>119</v>
      </c>
      <c r="I39" s="102">
        <v>11003028</v>
      </c>
      <c r="J39" s="100" t="s">
        <v>0</v>
      </c>
      <c r="K39" s="100" t="s">
        <v>120</v>
      </c>
      <c r="L39" s="100" t="s">
        <v>121</v>
      </c>
      <c r="M39" s="100" t="s">
        <v>122</v>
      </c>
      <c r="N39" s="100" t="s">
        <v>150</v>
      </c>
      <c r="O39" s="100" t="s">
        <v>151</v>
      </c>
      <c r="P39" s="100" t="s">
        <v>120</v>
      </c>
      <c r="Q39" s="100" t="s">
        <v>754</v>
      </c>
      <c r="R39" s="100" t="s">
        <v>755</v>
      </c>
      <c r="S39" s="100" t="s">
        <v>756</v>
      </c>
      <c r="T39" s="100" t="s">
        <v>755</v>
      </c>
      <c r="U39" s="100" t="s">
        <v>757</v>
      </c>
      <c r="V39" s="100" t="s">
        <v>758</v>
      </c>
      <c r="W39" s="100" t="s">
        <v>749</v>
      </c>
      <c r="X39" s="100" t="s">
        <v>132</v>
      </c>
      <c r="Y39" s="145" t="s">
        <v>1042</v>
      </c>
    </row>
    <row r="40" spans="1:25">
      <c r="A40" s="107" t="s">
        <v>169</v>
      </c>
      <c r="B40" s="100" t="s">
        <v>170</v>
      </c>
      <c r="C40" s="100" t="s">
        <v>775</v>
      </c>
      <c r="D40" s="101">
        <v>571.70000000000005</v>
      </c>
      <c r="E40" s="100" t="s">
        <v>118</v>
      </c>
      <c r="F40" s="102">
        <v>202107</v>
      </c>
      <c r="G40" s="103">
        <v>44385</v>
      </c>
      <c r="H40" s="100" t="s">
        <v>119</v>
      </c>
      <c r="I40" s="102">
        <v>11003028</v>
      </c>
      <c r="J40" s="100" t="s">
        <v>0</v>
      </c>
      <c r="K40" s="100" t="s">
        <v>120</v>
      </c>
      <c r="L40" s="100" t="s">
        <v>121</v>
      </c>
      <c r="M40" s="100" t="s">
        <v>122</v>
      </c>
      <c r="N40" s="100" t="s">
        <v>268</v>
      </c>
      <c r="O40" s="100" t="s">
        <v>269</v>
      </c>
      <c r="P40" s="100" t="s">
        <v>120</v>
      </c>
      <c r="Q40" s="100" t="s">
        <v>754</v>
      </c>
      <c r="R40" s="100" t="s">
        <v>755</v>
      </c>
      <c r="S40" s="100" t="s">
        <v>756</v>
      </c>
      <c r="T40" s="100" t="s">
        <v>755</v>
      </c>
      <c r="U40" s="100" t="s">
        <v>757</v>
      </c>
      <c r="V40" s="100" t="s">
        <v>758</v>
      </c>
      <c r="W40" s="100" t="s">
        <v>749</v>
      </c>
      <c r="X40" s="100" t="s">
        <v>132</v>
      </c>
      <c r="Y40" s="145" t="s">
        <v>1042</v>
      </c>
    </row>
    <row r="41" spans="1:25">
      <c r="A41" s="107" t="s">
        <v>169</v>
      </c>
      <c r="B41" s="100" t="s">
        <v>170</v>
      </c>
      <c r="C41" s="100" t="s">
        <v>177</v>
      </c>
      <c r="D41" s="101">
        <v>1200</v>
      </c>
      <c r="E41" s="100" t="s">
        <v>118</v>
      </c>
      <c r="F41" s="102">
        <v>202108</v>
      </c>
      <c r="G41" s="103">
        <v>44410</v>
      </c>
      <c r="H41" s="100" t="s">
        <v>172</v>
      </c>
      <c r="I41" s="102">
        <v>11001144</v>
      </c>
      <c r="J41" s="100" t="s">
        <v>0</v>
      </c>
      <c r="K41" s="100" t="s">
        <v>120</v>
      </c>
      <c r="L41" s="100" t="s">
        <v>121</v>
      </c>
      <c r="M41" s="100" t="s">
        <v>122</v>
      </c>
      <c r="N41" s="100" t="s">
        <v>54</v>
      </c>
      <c r="O41" s="100" t="s">
        <v>55</v>
      </c>
      <c r="P41" s="100" t="s">
        <v>120</v>
      </c>
      <c r="Q41" s="100" t="s">
        <v>766</v>
      </c>
      <c r="R41" s="100" t="s">
        <v>767</v>
      </c>
      <c r="S41" s="100" t="s">
        <v>768</v>
      </c>
      <c r="T41" s="100" t="s">
        <v>767</v>
      </c>
      <c r="U41" s="100" t="s">
        <v>747</v>
      </c>
      <c r="V41" s="100" t="s">
        <v>748</v>
      </c>
      <c r="W41" s="100" t="s">
        <v>749</v>
      </c>
      <c r="X41" s="100" t="s">
        <v>132</v>
      </c>
      <c r="Y41" s="145" t="s">
        <v>1042</v>
      </c>
    </row>
    <row r="42" spans="1:25">
      <c r="A42" s="107" t="s">
        <v>169</v>
      </c>
      <c r="B42" s="100" t="s">
        <v>170</v>
      </c>
      <c r="C42" s="100" t="s">
        <v>178</v>
      </c>
      <c r="D42" s="101">
        <v>1200</v>
      </c>
      <c r="E42" s="100" t="s">
        <v>118</v>
      </c>
      <c r="F42" s="102">
        <v>202108</v>
      </c>
      <c r="G42" s="103">
        <v>44410</v>
      </c>
      <c r="H42" s="100" t="s">
        <v>172</v>
      </c>
      <c r="I42" s="102">
        <v>11001144</v>
      </c>
      <c r="J42" s="100" t="s">
        <v>0</v>
      </c>
      <c r="K42" s="100" t="s">
        <v>120</v>
      </c>
      <c r="L42" s="100" t="s">
        <v>121</v>
      </c>
      <c r="M42" s="100" t="s">
        <v>122</v>
      </c>
      <c r="N42" s="100" t="s">
        <v>54</v>
      </c>
      <c r="O42" s="100" t="s">
        <v>55</v>
      </c>
      <c r="P42" s="100" t="s">
        <v>120</v>
      </c>
      <c r="Q42" s="100" t="s">
        <v>766</v>
      </c>
      <c r="R42" s="100" t="s">
        <v>767</v>
      </c>
      <c r="S42" s="100" t="s">
        <v>768</v>
      </c>
      <c r="T42" s="100" t="s">
        <v>767</v>
      </c>
      <c r="U42" s="100" t="s">
        <v>747</v>
      </c>
      <c r="V42" s="100" t="s">
        <v>748</v>
      </c>
      <c r="W42" s="100" t="s">
        <v>749</v>
      </c>
      <c r="X42" s="100" t="s">
        <v>132</v>
      </c>
      <c r="Y42" s="145" t="s">
        <v>1042</v>
      </c>
    </row>
    <row r="43" spans="1:25">
      <c r="A43" s="107" t="s">
        <v>169</v>
      </c>
      <c r="B43" s="100" t="s">
        <v>170</v>
      </c>
      <c r="C43" s="100" t="s">
        <v>179</v>
      </c>
      <c r="D43" s="101">
        <v>1800</v>
      </c>
      <c r="E43" s="100" t="s">
        <v>118</v>
      </c>
      <c r="F43" s="102">
        <v>202108</v>
      </c>
      <c r="G43" s="103">
        <v>44410</v>
      </c>
      <c r="H43" s="100" t="s">
        <v>172</v>
      </c>
      <c r="I43" s="102">
        <v>11001144</v>
      </c>
      <c r="J43" s="100" t="s">
        <v>0</v>
      </c>
      <c r="K43" s="100" t="s">
        <v>120</v>
      </c>
      <c r="L43" s="100" t="s">
        <v>121</v>
      </c>
      <c r="M43" s="100" t="s">
        <v>122</v>
      </c>
      <c r="N43" s="100" t="s">
        <v>52</v>
      </c>
      <c r="O43" s="100" t="s">
        <v>53</v>
      </c>
      <c r="P43" s="100" t="s">
        <v>120</v>
      </c>
      <c r="Q43" s="100" t="s">
        <v>766</v>
      </c>
      <c r="R43" s="100" t="s">
        <v>767</v>
      </c>
      <c r="S43" s="100" t="s">
        <v>768</v>
      </c>
      <c r="T43" s="100" t="s">
        <v>767</v>
      </c>
      <c r="U43" s="100" t="s">
        <v>747</v>
      </c>
      <c r="V43" s="100" t="s">
        <v>748</v>
      </c>
      <c r="W43" s="100" t="s">
        <v>749</v>
      </c>
      <c r="X43" s="100" t="s">
        <v>132</v>
      </c>
      <c r="Y43" s="145" t="s">
        <v>1042</v>
      </c>
    </row>
    <row r="44" spans="1:25">
      <c r="A44" s="107" t="s">
        <v>169</v>
      </c>
      <c r="B44" s="100" t="s">
        <v>170</v>
      </c>
      <c r="C44" s="100" t="s">
        <v>180</v>
      </c>
      <c r="D44" s="101">
        <v>1800</v>
      </c>
      <c r="E44" s="100" t="s">
        <v>118</v>
      </c>
      <c r="F44" s="102">
        <v>202108</v>
      </c>
      <c r="G44" s="103">
        <v>44410</v>
      </c>
      <c r="H44" s="100" t="s">
        <v>172</v>
      </c>
      <c r="I44" s="102">
        <v>11001144</v>
      </c>
      <c r="J44" s="100" t="s">
        <v>0</v>
      </c>
      <c r="K44" s="100" t="s">
        <v>120</v>
      </c>
      <c r="L44" s="100" t="s">
        <v>121</v>
      </c>
      <c r="M44" s="100" t="s">
        <v>122</v>
      </c>
      <c r="N44" s="100" t="s">
        <v>52</v>
      </c>
      <c r="O44" s="100" t="s">
        <v>53</v>
      </c>
      <c r="P44" s="100" t="s">
        <v>120</v>
      </c>
      <c r="Q44" s="100" t="s">
        <v>766</v>
      </c>
      <c r="R44" s="100" t="s">
        <v>767</v>
      </c>
      <c r="S44" s="100" t="s">
        <v>768</v>
      </c>
      <c r="T44" s="100" t="s">
        <v>767</v>
      </c>
      <c r="U44" s="100" t="s">
        <v>747</v>
      </c>
      <c r="V44" s="100" t="s">
        <v>748</v>
      </c>
      <c r="W44" s="100" t="s">
        <v>749</v>
      </c>
      <c r="X44" s="100" t="s">
        <v>132</v>
      </c>
      <c r="Y44" s="145" t="s">
        <v>1042</v>
      </c>
    </row>
    <row r="45" spans="1:25">
      <c r="A45" s="107" t="s">
        <v>169</v>
      </c>
      <c r="B45" s="100" t="s">
        <v>170</v>
      </c>
      <c r="C45" s="100" t="s">
        <v>181</v>
      </c>
      <c r="D45" s="101">
        <v>3000</v>
      </c>
      <c r="E45" s="100" t="s">
        <v>118</v>
      </c>
      <c r="F45" s="102">
        <v>202108</v>
      </c>
      <c r="G45" s="103">
        <v>44410</v>
      </c>
      <c r="H45" s="100" t="s">
        <v>172</v>
      </c>
      <c r="I45" s="102">
        <v>11001144</v>
      </c>
      <c r="J45" s="100" t="s">
        <v>0</v>
      </c>
      <c r="K45" s="100" t="s">
        <v>120</v>
      </c>
      <c r="L45" s="100" t="s">
        <v>121</v>
      </c>
      <c r="M45" s="100" t="s">
        <v>122</v>
      </c>
      <c r="N45" s="100" t="s">
        <v>150</v>
      </c>
      <c r="O45" s="100" t="s">
        <v>151</v>
      </c>
      <c r="P45" s="100" t="s">
        <v>120</v>
      </c>
      <c r="Q45" s="100" t="s">
        <v>754</v>
      </c>
      <c r="R45" s="100" t="s">
        <v>755</v>
      </c>
      <c r="S45" s="100" t="s">
        <v>756</v>
      </c>
      <c r="T45" s="100" t="s">
        <v>755</v>
      </c>
      <c r="U45" s="100" t="s">
        <v>757</v>
      </c>
      <c r="V45" s="100" t="s">
        <v>758</v>
      </c>
      <c r="W45" s="100" t="s">
        <v>749</v>
      </c>
      <c r="X45" s="100" t="s">
        <v>132</v>
      </c>
      <c r="Y45" s="145" t="s">
        <v>1042</v>
      </c>
    </row>
    <row r="46" spans="1:25">
      <c r="A46" s="107" t="s">
        <v>169</v>
      </c>
      <c r="B46" s="100" t="s">
        <v>170</v>
      </c>
      <c r="C46" s="100" t="s">
        <v>182</v>
      </c>
      <c r="D46" s="101">
        <v>7500</v>
      </c>
      <c r="E46" s="100" t="s">
        <v>118</v>
      </c>
      <c r="F46" s="102">
        <v>202108</v>
      </c>
      <c r="G46" s="103">
        <v>44410</v>
      </c>
      <c r="H46" s="100" t="s">
        <v>172</v>
      </c>
      <c r="I46" s="102">
        <v>11001144</v>
      </c>
      <c r="J46" s="100" t="s">
        <v>0</v>
      </c>
      <c r="K46" s="100" t="s">
        <v>120</v>
      </c>
      <c r="L46" s="100" t="s">
        <v>121</v>
      </c>
      <c r="M46" s="100" t="s">
        <v>122</v>
      </c>
      <c r="N46" s="100" t="s">
        <v>58</v>
      </c>
      <c r="O46" s="100" t="s">
        <v>59</v>
      </c>
      <c r="P46" s="100" t="s">
        <v>120</v>
      </c>
      <c r="Q46" s="100" t="s">
        <v>766</v>
      </c>
      <c r="R46" s="100" t="s">
        <v>767</v>
      </c>
      <c r="S46" s="100" t="s">
        <v>768</v>
      </c>
      <c r="T46" s="100" t="s">
        <v>767</v>
      </c>
      <c r="U46" s="100" t="s">
        <v>747</v>
      </c>
      <c r="V46" s="100" t="s">
        <v>748</v>
      </c>
      <c r="W46" s="100" t="s">
        <v>749</v>
      </c>
      <c r="X46" s="100" t="s">
        <v>132</v>
      </c>
      <c r="Y46" s="145" t="s">
        <v>1042</v>
      </c>
    </row>
    <row r="47" spans="1:25">
      <c r="A47" s="107" t="s">
        <v>169</v>
      </c>
      <c r="B47" s="100" t="s">
        <v>170</v>
      </c>
      <c r="C47" s="100" t="s">
        <v>183</v>
      </c>
      <c r="D47" s="101">
        <v>7500</v>
      </c>
      <c r="E47" s="100" t="s">
        <v>118</v>
      </c>
      <c r="F47" s="102">
        <v>202108</v>
      </c>
      <c r="G47" s="103">
        <v>44410</v>
      </c>
      <c r="H47" s="100" t="s">
        <v>172</v>
      </c>
      <c r="I47" s="102">
        <v>11001144</v>
      </c>
      <c r="J47" s="100" t="s">
        <v>0</v>
      </c>
      <c r="K47" s="100" t="s">
        <v>120</v>
      </c>
      <c r="L47" s="100" t="s">
        <v>121</v>
      </c>
      <c r="M47" s="100" t="s">
        <v>122</v>
      </c>
      <c r="N47" s="100" t="s">
        <v>58</v>
      </c>
      <c r="O47" s="100" t="s">
        <v>59</v>
      </c>
      <c r="P47" s="100" t="s">
        <v>120</v>
      </c>
      <c r="Q47" s="100" t="s">
        <v>766</v>
      </c>
      <c r="R47" s="100" t="s">
        <v>767</v>
      </c>
      <c r="S47" s="100" t="s">
        <v>768</v>
      </c>
      <c r="T47" s="100" t="s">
        <v>767</v>
      </c>
      <c r="U47" s="100" t="s">
        <v>747</v>
      </c>
      <c r="V47" s="100" t="s">
        <v>748</v>
      </c>
      <c r="W47" s="100" t="s">
        <v>749</v>
      </c>
      <c r="X47" s="100" t="s">
        <v>132</v>
      </c>
      <c r="Y47" s="145" t="s">
        <v>1042</v>
      </c>
    </row>
    <row r="48" spans="1:25">
      <c r="A48" s="107" t="s">
        <v>169</v>
      </c>
      <c r="B48" s="100" t="s">
        <v>170</v>
      </c>
      <c r="C48" s="100" t="s">
        <v>184</v>
      </c>
      <c r="D48" s="101">
        <v>1200</v>
      </c>
      <c r="E48" s="100" t="s">
        <v>118</v>
      </c>
      <c r="F48" s="102">
        <v>202108</v>
      </c>
      <c r="G48" s="103">
        <v>44438</v>
      </c>
      <c r="H48" s="100" t="s">
        <v>119</v>
      </c>
      <c r="I48" s="102">
        <v>11001142</v>
      </c>
      <c r="J48" s="100" t="s">
        <v>0</v>
      </c>
      <c r="K48" s="100" t="s">
        <v>120</v>
      </c>
      <c r="L48" s="100" t="s">
        <v>121</v>
      </c>
      <c r="M48" s="100" t="s">
        <v>122</v>
      </c>
      <c r="N48" s="100" t="s">
        <v>54</v>
      </c>
      <c r="O48" s="100" t="s">
        <v>55</v>
      </c>
      <c r="P48" s="100" t="s">
        <v>120</v>
      </c>
      <c r="Q48" s="100" t="s">
        <v>766</v>
      </c>
      <c r="R48" s="100" t="s">
        <v>767</v>
      </c>
      <c r="S48" s="100" t="s">
        <v>768</v>
      </c>
      <c r="T48" s="100" t="s">
        <v>767</v>
      </c>
      <c r="U48" s="100" t="s">
        <v>747</v>
      </c>
      <c r="V48" s="100" t="s">
        <v>748</v>
      </c>
      <c r="W48" s="100" t="s">
        <v>749</v>
      </c>
      <c r="X48" s="100" t="s">
        <v>132</v>
      </c>
      <c r="Y48" s="145" t="s">
        <v>1042</v>
      </c>
    </row>
    <row r="49" spans="1:25">
      <c r="A49" s="107" t="s">
        <v>169</v>
      </c>
      <c r="B49" s="100" t="s">
        <v>170</v>
      </c>
      <c r="C49" s="100" t="s">
        <v>185</v>
      </c>
      <c r="D49" s="101">
        <v>1200</v>
      </c>
      <c r="E49" s="100" t="s">
        <v>118</v>
      </c>
      <c r="F49" s="102">
        <v>202108</v>
      </c>
      <c r="G49" s="103">
        <v>44438</v>
      </c>
      <c r="H49" s="100" t="s">
        <v>119</v>
      </c>
      <c r="I49" s="102">
        <v>11001142</v>
      </c>
      <c r="J49" s="100" t="s">
        <v>0</v>
      </c>
      <c r="K49" s="100" t="s">
        <v>120</v>
      </c>
      <c r="L49" s="100" t="s">
        <v>121</v>
      </c>
      <c r="M49" s="100" t="s">
        <v>122</v>
      </c>
      <c r="N49" s="100" t="s">
        <v>54</v>
      </c>
      <c r="O49" s="100" t="s">
        <v>55</v>
      </c>
      <c r="P49" s="100" t="s">
        <v>120</v>
      </c>
      <c r="Q49" s="100" t="s">
        <v>766</v>
      </c>
      <c r="R49" s="100" t="s">
        <v>767</v>
      </c>
      <c r="S49" s="100" t="s">
        <v>768</v>
      </c>
      <c r="T49" s="100" t="s">
        <v>767</v>
      </c>
      <c r="U49" s="100" t="s">
        <v>747</v>
      </c>
      <c r="V49" s="100" t="s">
        <v>748</v>
      </c>
      <c r="W49" s="100" t="s">
        <v>749</v>
      </c>
      <c r="X49" s="100" t="s">
        <v>132</v>
      </c>
      <c r="Y49" s="145" t="s">
        <v>1042</v>
      </c>
    </row>
    <row r="50" spans="1:25">
      <c r="A50" s="107" t="s">
        <v>169</v>
      </c>
      <c r="B50" s="100" t="s">
        <v>170</v>
      </c>
      <c r="C50" s="100" t="s">
        <v>186</v>
      </c>
      <c r="D50" s="101">
        <v>1800</v>
      </c>
      <c r="E50" s="100" t="s">
        <v>118</v>
      </c>
      <c r="F50" s="102">
        <v>202108</v>
      </c>
      <c r="G50" s="103">
        <v>44438</v>
      </c>
      <c r="H50" s="100" t="s">
        <v>119</v>
      </c>
      <c r="I50" s="102">
        <v>11001142</v>
      </c>
      <c r="J50" s="100" t="s">
        <v>0</v>
      </c>
      <c r="K50" s="100" t="s">
        <v>120</v>
      </c>
      <c r="L50" s="100" t="s">
        <v>121</v>
      </c>
      <c r="M50" s="100" t="s">
        <v>122</v>
      </c>
      <c r="N50" s="100" t="s">
        <v>52</v>
      </c>
      <c r="O50" s="100" t="s">
        <v>53</v>
      </c>
      <c r="P50" s="100" t="s">
        <v>120</v>
      </c>
      <c r="Q50" s="100" t="s">
        <v>766</v>
      </c>
      <c r="R50" s="100" t="s">
        <v>767</v>
      </c>
      <c r="S50" s="100" t="s">
        <v>768</v>
      </c>
      <c r="T50" s="100" t="s">
        <v>767</v>
      </c>
      <c r="U50" s="100" t="s">
        <v>747</v>
      </c>
      <c r="V50" s="100" t="s">
        <v>748</v>
      </c>
      <c r="W50" s="100" t="s">
        <v>749</v>
      </c>
      <c r="X50" s="100" t="s">
        <v>132</v>
      </c>
      <c r="Y50" s="145" t="s">
        <v>1042</v>
      </c>
    </row>
    <row r="51" spans="1:25">
      <c r="A51" s="107" t="s">
        <v>169</v>
      </c>
      <c r="B51" s="100" t="s">
        <v>170</v>
      </c>
      <c r="C51" s="100" t="s">
        <v>187</v>
      </c>
      <c r="D51" s="101">
        <v>1800</v>
      </c>
      <c r="E51" s="100" t="s">
        <v>118</v>
      </c>
      <c r="F51" s="102">
        <v>202108</v>
      </c>
      <c r="G51" s="103">
        <v>44438</v>
      </c>
      <c r="H51" s="100" t="s">
        <v>119</v>
      </c>
      <c r="I51" s="102">
        <v>11001142</v>
      </c>
      <c r="J51" s="100" t="s">
        <v>0</v>
      </c>
      <c r="K51" s="100" t="s">
        <v>120</v>
      </c>
      <c r="L51" s="100" t="s">
        <v>121</v>
      </c>
      <c r="M51" s="100" t="s">
        <v>122</v>
      </c>
      <c r="N51" s="100" t="s">
        <v>52</v>
      </c>
      <c r="O51" s="100" t="s">
        <v>53</v>
      </c>
      <c r="P51" s="100" t="s">
        <v>120</v>
      </c>
      <c r="Q51" s="100" t="s">
        <v>766</v>
      </c>
      <c r="R51" s="100" t="s">
        <v>767</v>
      </c>
      <c r="S51" s="100" t="s">
        <v>768</v>
      </c>
      <c r="T51" s="100" t="s">
        <v>767</v>
      </c>
      <c r="U51" s="100" t="s">
        <v>747</v>
      </c>
      <c r="V51" s="100" t="s">
        <v>748</v>
      </c>
      <c r="W51" s="100" t="s">
        <v>749</v>
      </c>
      <c r="X51" s="100" t="s">
        <v>132</v>
      </c>
      <c r="Y51" s="145" t="s">
        <v>1042</v>
      </c>
    </row>
    <row r="52" spans="1:25">
      <c r="A52" s="107" t="s">
        <v>169</v>
      </c>
      <c r="B52" s="100" t="s">
        <v>170</v>
      </c>
      <c r="C52" s="100" t="s">
        <v>188</v>
      </c>
      <c r="D52" s="101">
        <v>7500</v>
      </c>
      <c r="E52" s="100" t="s">
        <v>118</v>
      </c>
      <c r="F52" s="102">
        <v>202108</v>
      </c>
      <c r="G52" s="103">
        <v>44438</v>
      </c>
      <c r="H52" s="100" t="s">
        <v>119</v>
      </c>
      <c r="I52" s="102">
        <v>11001142</v>
      </c>
      <c r="J52" s="100" t="s">
        <v>0</v>
      </c>
      <c r="K52" s="100" t="s">
        <v>120</v>
      </c>
      <c r="L52" s="100" t="s">
        <v>121</v>
      </c>
      <c r="M52" s="100" t="s">
        <v>122</v>
      </c>
      <c r="N52" s="100" t="s">
        <v>58</v>
      </c>
      <c r="O52" s="100" t="s">
        <v>59</v>
      </c>
      <c r="P52" s="100" t="s">
        <v>120</v>
      </c>
      <c r="Q52" s="100" t="s">
        <v>766</v>
      </c>
      <c r="R52" s="100" t="s">
        <v>767</v>
      </c>
      <c r="S52" s="100" t="s">
        <v>768</v>
      </c>
      <c r="T52" s="100" t="s">
        <v>767</v>
      </c>
      <c r="U52" s="100" t="s">
        <v>747</v>
      </c>
      <c r="V52" s="100" t="s">
        <v>748</v>
      </c>
      <c r="W52" s="100" t="s">
        <v>749</v>
      </c>
      <c r="X52" s="100" t="s">
        <v>132</v>
      </c>
      <c r="Y52" s="145" t="s">
        <v>1042</v>
      </c>
    </row>
    <row r="53" spans="1:25">
      <c r="A53" s="107" t="s">
        <v>169</v>
      </c>
      <c r="B53" s="100" t="s">
        <v>170</v>
      </c>
      <c r="C53" s="100" t="s">
        <v>189</v>
      </c>
      <c r="D53" s="101">
        <v>7500</v>
      </c>
      <c r="E53" s="100" t="s">
        <v>118</v>
      </c>
      <c r="F53" s="102">
        <v>202108</v>
      </c>
      <c r="G53" s="103">
        <v>44438</v>
      </c>
      <c r="H53" s="100" t="s">
        <v>119</v>
      </c>
      <c r="I53" s="102">
        <v>11001142</v>
      </c>
      <c r="J53" s="100" t="s">
        <v>0</v>
      </c>
      <c r="K53" s="100" t="s">
        <v>120</v>
      </c>
      <c r="L53" s="100" t="s">
        <v>121</v>
      </c>
      <c r="M53" s="100" t="s">
        <v>122</v>
      </c>
      <c r="N53" s="100" t="s">
        <v>58</v>
      </c>
      <c r="O53" s="100" t="s">
        <v>59</v>
      </c>
      <c r="P53" s="100" t="s">
        <v>120</v>
      </c>
      <c r="Q53" s="100" t="s">
        <v>766</v>
      </c>
      <c r="R53" s="100" t="s">
        <v>767</v>
      </c>
      <c r="S53" s="100" t="s">
        <v>768</v>
      </c>
      <c r="T53" s="100" t="s">
        <v>767</v>
      </c>
      <c r="U53" s="100" t="s">
        <v>747</v>
      </c>
      <c r="V53" s="100" t="s">
        <v>748</v>
      </c>
      <c r="W53" s="100" t="s">
        <v>749</v>
      </c>
      <c r="X53" s="100" t="s">
        <v>132</v>
      </c>
      <c r="Y53" s="145" t="s">
        <v>1042</v>
      </c>
    </row>
    <row r="54" spans="1:25">
      <c r="A54" s="107" t="s">
        <v>169</v>
      </c>
      <c r="B54" s="100" t="s">
        <v>170</v>
      </c>
      <c r="C54" s="100" t="s">
        <v>190</v>
      </c>
      <c r="D54" s="101">
        <v>1295</v>
      </c>
      <c r="E54" s="100" t="s">
        <v>118</v>
      </c>
      <c r="F54" s="102">
        <v>202111</v>
      </c>
      <c r="G54" s="103">
        <v>44526</v>
      </c>
      <c r="H54" s="100" t="s">
        <v>172</v>
      </c>
      <c r="I54" s="102">
        <v>11001507</v>
      </c>
      <c r="J54" s="100" t="s">
        <v>0</v>
      </c>
      <c r="K54" s="100" t="s">
        <v>120</v>
      </c>
      <c r="L54" s="100" t="s">
        <v>121</v>
      </c>
      <c r="M54" s="100" t="s">
        <v>122</v>
      </c>
      <c r="N54" s="100" t="s">
        <v>68</v>
      </c>
      <c r="O54" s="100" t="s">
        <v>69</v>
      </c>
      <c r="P54" s="100" t="s">
        <v>120</v>
      </c>
      <c r="Q54" s="100" t="s">
        <v>766</v>
      </c>
      <c r="R54" s="100" t="s">
        <v>767</v>
      </c>
      <c r="S54" s="100" t="s">
        <v>768</v>
      </c>
      <c r="T54" s="100" t="s">
        <v>767</v>
      </c>
      <c r="U54" s="100" t="s">
        <v>747</v>
      </c>
      <c r="V54" s="100" t="s">
        <v>748</v>
      </c>
      <c r="W54" s="100" t="s">
        <v>749</v>
      </c>
      <c r="X54" s="100" t="s">
        <v>132</v>
      </c>
      <c r="Y54" s="145" t="s">
        <v>1042</v>
      </c>
    </row>
    <row r="55" spans="1:25">
      <c r="A55" s="107" t="s">
        <v>169</v>
      </c>
      <c r="B55" s="100" t="s">
        <v>170</v>
      </c>
      <c r="C55" s="100" t="s">
        <v>191</v>
      </c>
      <c r="D55" s="101">
        <v>1400</v>
      </c>
      <c r="E55" s="100" t="s">
        <v>118</v>
      </c>
      <c r="F55" s="102">
        <v>202111</v>
      </c>
      <c r="G55" s="103">
        <v>44526</v>
      </c>
      <c r="H55" s="100" t="s">
        <v>172</v>
      </c>
      <c r="I55" s="102">
        <v>11001507</v>
      </c>
      <c r="J55" s="100" t="s">
        <v>0</v>
      </c>
      <c r="K55" s="100" t="s">
        <v>120</v>
      </c>
      <c r="L55" s="100" t="s">
        <v>121</v>
      </c>
      <c r="M55" s="100" t="s">
        <v>122</v>
      </c>
      <c r="N55" s="100" t="s">
        <v>68</v>
      </c>
      <c r="O55" s="100" t="s">
        <v>69</v>
      </c>
      <c r="P55" s="100" t="s">
        <v>120</v>
      </c>
      <c r="Q55" s="100" t="s">
        <v>766</v>
      </c>
      <c r="R55" s="100" t="s">
        <v>767</v>
      </c>
      <c r="S55" s="100" t="s">
        <v>768</v>
      </c>
      <c r="T55" s="100" t="s">
        <v>767</v>
      </c>
      <c r="U55" s="100" t="s">
        <v>747</v>
      </c>
      <c r="V55" s="100" t="s">
        <v>748</v>
      </c>
      <c r="W55" s="100" t="s">
        <v>749</v>
      </c>
      <c r="X55" s="100" t="s">
        <v>132</v>
      </c>
      <c r="Y55" s="145" t="s">
        <v>1042</v>
      </c>
    </row>
    <row r="56" spans="1:25">
      <c r="A56" s="107" t="s">
        <v>169</v>
      </c>
      <c r="B56" s="100" t="s">
        <v>170</v>
      </c>
      <c r="C56" s="100" t="s">
        <v>192</v>
      </c>
      <c r="D56" s="101">
        <v>600</v>
      </c>
      <c r="E56" s="100" t="s">
        <v>118</v>
      </c>
      <c r="F56" s="102">
        <v>202112</v>
      </c>
      <c r="G56" s="103">
        <v>44532</v>
      </c>
      <c r="H56" s="100" t="s">
        <v>172</v>
      </c>
      <c r="I56" s="102">
        <v>11001641</v>
      </c>
      <c r="J56" s="100" t="s">
        <v>0</v>
      </c>
      <c r="K56" s="100" t="s">
        <v>120</v>
      </c>
      <c r="L56" s="100" t="s">
        <v>121</v>
      </c>
      <c r="M56" s="100" t="s">
        <v>122</v>
      </c>
      <c r="N56" s="100" t="s">
        <v>68</v>
      </c>
      <c r="O56" s="100" t="s">
        <v>69</v>
      </c>
      <c r="P56" s="100" t="s">
        <v>120</v>
      </c>
      <c r="Q56" s="100" t="s">
        <v>766</v>
      </c>
      <c r="R56" s="100" t="s">
        <v>767</v>
      </c>
      <c r="S56" s="100" t="s">
        <v>768</v>
      </c>
      <c r="T56" s="100" t="s">
        <v>767</v>
      </c>
      <c r="U56" s="100" t="s">
        <v>747</v>
      </c>
      <c r="V56" s="100" t="s">
        <v>748</v>
      </c>
      <c r="W56" s="100" t="s">
        <v>749</v>
      </c>
      <c r="X56" s="100" t="s">
        <v>132</v>
      </c>
      <c r="Y56" s="145" t="s">
        <v>1042</v>
      </c>
    </row>
    <row r="57" spans="1:25">
      <c r="A57" s="107" t="s">
        <v>169</v>
      </c>
      <c r="B57" s="100" t="s">
        <v>170</v>
      </c>
      <c r="C57" s="100" t="s">
        <v>193</v>
      </c>
      <c r="D57" s="101">
        <v>960</v>
      </c>
      <c r="E57" s="100" t="s">
        <v>118</v>
      </c>
      <c r="F57" s="102">
        <v>202202</v>
      </c>
      <c r="G57" s="103">
        <v>44593</v>
      </c>
      <c r="H57" s="100" t="s">
        <v>172</v>
      </c>
      <c r="I57" s="102">
        <v>11001909</v>
      </c>
      <c r="J57" s="100" t="s">
        <v>0</v>
      </c>
      <c r="K57" s="100" t="s">
        <v>120</v>
      </c>
      <c r="L57" s="100" t="s">
        <v>121</v>
      </c>
      <c r="M57" s="100" t="s">
        <v>122</v>
      </c>
      <c r="N57" s="100" t="s">
        <v>54</v>
      </c>
      <c r="O57" s="100" t="s">
        <v>55</v>
      </c>
      <c r="P57" s="100" t="s">
        <v>120</v>
      </c>
      <c r="Q57" s="100" t="s">
        <v>766</v>
      </c>
      <c r="R57" s="100" t="s">
        <v>767</v>
      </c>
      <c r="S57" s="100" t="s">
        <v>768</v>
      </c>
      <c r="T57" s="100" t="s">
        <v>767</v>
      </c>
      <c r="U57" s="100" t="s">
        <v>747</v>
      </c>
      <c r="V57" s="100" t="s">
        <v>748</v>
      </c>
      <c r="W57" s="100" t="s">
        <v>749</v>
      </c>
      <c r="X57" s="100" t="s">
        <v>132</v>
      </c>
      <c r="Y57" s="145" t="s">
        <v>1042</v>
      </c>
    </row>
    <row r="58" spans="1:25">
      <c r="A58" s="107" t="s">
        <v>169</v>
      </c>
      <c r="B58" s="100" t="s">
        <v>170</v>
      </c>
      <c r="C58" s="100" t="s">
        <v>194</v>
      </c>
      <c r="D58" s="101">
        <v>1440</v>
      </c>
      <c r="E58" s="100" t="s">
        <v>118</v>
      </c>
      <c r="F58" s="102">
        <v>202202</v>
      </c>
      <c r="G58" s="103">
        <v>44593</v>
      </c>
      <c r="H58" s="100" t="s">
        <v>172</v>
      </c>
      <c r="I58" s="102">
        <v>11001909</v>
      </c>
      <c r="J58" s="100" t="s">
        <v>0</v>
      </c>
      <c r="K58" s="100" t="s">
        <v>120</v>
      </c>
      <c r="L58" s="100" t="s">
        <v>121</v>
      </c>
      <c r="M58" s="100" t="s">
        <v>122</v>
      </c>
      <c r="N58" s="100" t="s">
        <v>52</v>
      </c>
      <c r="O58" s="100" t="s">
        <v>53</v>
      </c>
      <c r="P58" s="100" t="s">
        <v>120</v>
      </c>
      <c r="Q58" s="100" t="s">
        <v>766</v>
      </c>
      <c r="R58" s="100" t="s">
        <v>767</v>
      </c>
      <c r="S58" s="100" t="s">
        <v>768</v>
      </c>
      <c r="T58" s="100" t="s">
        <v>767</v>
      </c>
      <c r="U58" s="100" t="s">
        <v>747</v>
      </c>
      <c r="V58" s="100" t="s">
        <v>748</v>
      </c>
      <c r="W58" s="100" t="s">
        <v>749</v>
      </c>
      <c r="X58" s="100" t="s">
        <v>132</v>
      </c>
      <c r="Y58" s="145" t="s">
        <v>1042</v>
      </c>
    </row>
    <row r="59" spans="1:25">
      <c r="A59" s="107" t="s">
        <v>169</v>
      </c>
      <c r="B59" s="100" t="s">
        <v>170</v>
      </c>
      <c r="C59" s="100" t="s">
        <v>195</v>
      </c>
      <c r="D59" s="101">
        <v>6000</v>
      </c>
      <c r="E59" s="100" t="s">
        <v>118</v>
      </c>
      <c r="F59" s="102">
        <v>202202</v>
      </c>
      <c r="G59" s="103">
        <v>44593</v>
      </c>
      <c r="H59" s="100" t="s">
        <v>172</v>
      </c>
      <c r="I59" s="102">
        <v>11001909</v>
      </c>
      <c r="J59" s="100" t="s">
        <v>0</v>
      </c>
      <c r="K59" s="100" t="s">
        <v>120</v>
      </c>
      <c r="L59" s="100" t="s">
        <v>121</v>
      </c>
      <c r="M59" s="100" t="s">
        <v>122</v>
      </c>
      <c r="N59" s="100" t="s">
        <v>58</v>
      </c>
      <c r="O59" s="100" t="s">
        <v>59</v>
      </c>
      <c r="P59" s="100" t="s">
        <v>120</v>
      </c>
      <c r="Q59" s="100" t="s">
        <v>766</v>
      </c>
      <c r="R59" s="100" t="s">
        <v>767</v>
      </c>
      <c r="S59" s="100" t="s">
        <v>768</v>
      </c>
      <c r="T59" s="100" t="s">
        <v>767</v>
      </c>
      <c r="U59" s="100" t="s">
        <v>747</v>
      </c>
      <c r="V59" s="100" t="s">
        <v>748</v>
      </c>
      <c r="W59" s="100" t="s">
        <v>749</v>
      </c>
      <c r="X59" s="100" t="s">
        <v>132</v>
      </c>
      <c r="Y59" s="145" t="s">
        <v>1042</v>
      </c>
    </row>
    <row r="60" spans="1:25">
      <c r="A60" s="107" t="s">
        <v>169</v>
      </c>
      <c r="B60" s="100" t="s">
        <v>170</v>
      </c>
      <c r="C60" s="100" t="s">
        <v>196</v>
      </c>
      <c r="D60" s="101">
        <v>960</v>
      </c>
      <c r="E60" s="100" t="s">
        <v>118</v>
      </c>
      <c r="F60" s="102">
        <v>202202</v>
      </c>
      <c r="G60" s="103">
        <v>44617</v>
      </c>
      <c r="H60" s="100" t="s">
        <v>172</v>
      </c>
      <c r="I60" s="102">
        <v>11001910</v>
      </c>
      <c r="J60" s="100" t="s">
        <v>0</v>
      </c>
      <c r="K60" s="100" t="s">
        <v>120</v>
      </c>
      <c r="L60" s="100" t="s">
        <v>121</v>
      </c>
      <c r="M60" s="100" t="s">
        <v>122</v>
      </c>
      <c r="N60" s="100" t="s">
        <v>54</v>
      </c>
      <c r="O60" s="100" t="s">
        <v>55</v>
      </c>
      <c r="P60" s="100" t="s">
        <v>120</v>
      </c>
      <c r="Q60" s="100" t="s">
        <v>766</v>
      </c>
      <c r="R60" s="100" t="s">
        <v>767</v>
      </c>
      <c r="S60" s="100" t="s">
        <v>768</v>
      </c>
      <c r="T60" s="100" t="s">
        <v>767</v>
      </c>
      <c r="U60" s="100" t="s">
        <v>747</v>
      </c>
      <c r="V60" s="100" t="s">
        <v>748</v>
      </c>
      <c r="W60" s="100" t="s">
        <v>749</v>
      </c>
      <c r="X60" s="100" t="s">
        <v>132</v>
      </c>
      <c r="Y60" s="145" t="s">
        <v>1042</v>
      </c>
    </row>
    <row r="61" spans="1:25">
      <c r="A61" s="107" t="s">
        <v>169</v>
      </c>
      <c r="B61" s="100" t="s">
        <v>170</v>
      </c>
      <c r="C61" s="100" t="s">
        <v>197</v>
      </c>
      <c r="D61" s="101">
        <v>1440</v>
      </c>
      <c r="E61" s="100" t="s">
        <v>118</v>
      </c>
      <c r="F61" s="102">
        <v>202202</v>
      </c>
      <c r="G61" s="103">
        <v>44617</v>
      </c>
      <c r="H61" s="100" t="s">
        <v>172</v>
      </c>
      <c r="I61" s="102">
        <v>11001910</v>
      </c>
      <c r="J61" s="100" t="s">
        <v>0</v>
      </c>
      <c r="K61" s="100" t="s">
        <v>120</v>
      </c>
      <c r="L61" s="100" t="s">
        <v>121</v>
      </c>
      <c r="M61" s="100" t="s">
        <v>122</v>
      </c>
      <c r="N61" s="100" t="s">
        <v>52</v>
      </c>
      <c r="O61" s="100" t="s">
        <v>53</v>
      </c>
      <c r="P61" s="100" t="s">
        <v>120</v>
      </c>
      <c r="Q61" s="100" t="s">
        <v>766</v>
      </c>
      <c r="R61" s="100" t="s">
        <v>767</v>
      </c>
      <c r="S61" s="100" t="s">
        <v>768</v>
      </c>
      <c r="T61" s="100" t="s">
        <v>767</v>
      </c>
      <c r="U61" s="100" t="s">
        <v>747</v>
      </c>
      <c r="V61" s="100" t="s">
        <v>748</v>
      </c>
      <c r="W61" s="100" t="s">
        <v>749</v>
      </c>
      <c r="X61" s="100" t="s">
        <v>132</v>
      </c>
      <c r="Y61" s="145" t="s">
        <v>1042</v>
      </c>
    </row>
    <row r="62" spans="1:25">
      <c r="A62" s="107" t="s">
        <v>169</v>
      </c>
      <c r="B62" s="100" t="s">
        <v>170</v>
      </c>
      <c r="C62" s="100" t="s">
        <v>198</v>
      </c>
      <c r="D62" s="101">
        <v>6000</v>
      </c>
      <c r="E62" s="100" t="s">
        <v>118</v>
      </c>
      <c r="F62" s="102">
        <v>202202</v>
      </c>
      <c r="G62" s="103">
        <v>44617</v>
      </c>
      <c r="H62" s="100" t="s">
        <v>172</v>
      </c>
      <c r="I62" s="102">
        <v>11001910</v>
      </c>
      <c r="J62" s="100" t="s">
        <v>0</v>
      </c>
      <c r="K62" s="100" t="s">
        <v>120</v>
      </c>
      <c r="L62" s="100" t="s">
        <v>121</v>
      </c>
      <c r="M62" s="100" t="s">
        <v>122</v>
      </c>
      <c r="N62" s="100" t="s">
        <v>58</v>
      </c>
      <c r="O62" s="100" t="s">
        <v>59</v>
      </c>
      <c r="P62" s="100" t="s">
        <v>120</v>
      </c>
      <c r="Q62" s="100" t="s">
        <v>766</v>
      </c>
      <c r="R62" s="100" t="s">
        <v>767</v>
      </c>
      <c r="S62" s="100" t="s">
        <v>768</v>
      </c>
      <c r="T62" s="100" t="s">
        <v>767</v>
      </c>
      <c r="U62" s="100" t="s">
        <v>747</v>
      </c>
      <c r="V62" s="100" t="s">
        <v>748</v>
      </c>
      <c r="W62" s="100" t="s">
        <v>749</v>
      </c>
      <c r="X62" s="100" t="s">
        <v>132</v>
      </c>
      <c r="Y62" s="145" t="s">
        <v>1042</v>
      </c>
    </row>
    <row r="63" spans="1:25">
      <c r="A63" s="107" t="s">
        <v>169</v>
      </c>
      <c r="B63" s="100" t="s">
        <v>170</v>
      </c>
      <c r="C63" s="100" t="s">
        <v>199</v>
      </c>
      <c r="D63" s="101">
        <v>960</v>
      </c>
      <c r="E63" s="100" t="s">
        <v>118</v>
      </c>
      <c r="F63" s="102">
        <v>202202</v>
      </c>
      <c r="G63" s="103">
        <v>44619</v>
      </c>
      <c r="H63" s="100" t="s">
        <v>172</v>
      </c>
      <c r="I63" s="102">
        <v>11001925</v>
      </c>
      <c r="J63" s="100" t="s">
        <v>0</v>
      </c>
      <c r="K63" s="100" t="s">
        <v>120</v>
      </c>
      <c r="L63" s="100" t="s">
        <v>121</v>
      </c>
      <c r="M63" s="100" t="s">
        <v>122</v>
      </c>
      <c r="N63" s="100" t="s">
        <v>54</v>
      </c>
      <c r="O63" s="100" t="s">
        <v>55</v>
      </c>
      <c r="P63" s="100" t="s">
        <v>120</v>
      </c>
      <c r="Q63" s="100" t="s">
        <v>766</v>
      </c>
      <c r="R63" s="100" t="s">
        <v>767</v>
      </c>
      <c r="S63" s="100" t="s">
        <v>768</v>
      </c>
      <c r="T63" s="100" t="s">
        <v>767</v>
      </c>
      <c r="U63" s="100" t="s">
        <v>747</v>
      </c>
      <c r="V63" s="100" t="s">
        <v>748</v>
      </c>
      <c r="W63" s="100" t="s">
        <v>749</v>
      </c>
      <c r="X63" s="100" t="s">
        <v>132</v>
      </c>
      <c r="Y63" s="145" t="s">
        <v>1042</v>
      </c>
    </row>
    <row r="64" spans="1:25">
      <c r="A64" s="107" t="s">
        <v>169</v>
      </c>
      <c r="B64" s="100" t="s">
        <v>170</v>
      </c>
      <c r="C64" s="100" t="s">
        <v>200</v>
      </c>
      <c r="D64" s="101">
        <v>1440</v>
      </c>
      <c r="E64" s="100" t="s">
        <v>118</v>
      </c>
      <c r="F64" s="102">
        <v>202202</v>
      </c>
      <c r="G64" s="103">
        <v>44619</v>
      </c>
      <c r="H64" s="100" t="s">
        <v>172</v>
      </c>
      <c r="I64" s="102">
        <v>11001925</v>
      </c>
      <c r="J64" s="100" t="s">
        <v>0</v>
      </c>
      <c r="K64" s="100" t="s">
        <v>120</v>
      </c>
      <c r="L64" s="100" t="s">
        <v>121</v>
      </c>
      <c r="M64" s="100" t="s">
        <v>122</v>
      </c>
      <c r="N64" s="100" t="s">
        <v>52</v>
      </c>
      <c r="O64" s="100" t="s">
        <v>53</v>
      </c>
      <c r="P64" s="100" t="s">
        <v>120</v>
      </c>
      <c r="Q64" s="100" t="s">
        <v>766</v>
      </c>
      <c r="R64" s="100" t="s">
        <v>767</v>
      </c>
      <c r="S64" s="100" t="s">
        <v>768</v>
      </c>
      <c r="T64" s="100" t="s">
        <v>767</v>
      </c>
      <c r="U64" s="100" t="s">
        <v>747</v>
      </c>
      <c r="V64" s="100" t="s">
        <v>748</v>
      </c>
      <c r="W64" s="100" t="s">
        <v>749</v>
      </c>
      <c r="X64" s="100" t="s">
        <v>132</v>
      </c>
      <c r="Y64" s="145" t="s">
        <v>1042</v>
      </c>
    </row>
    <row r="65" spans="1:25">
      <c r="A65" s="107" t="s">
        <v>169</v>
      </c>
      <c r="B65" s="100" t="s">
        <v>170</v>
      </c>
      <c r="C65" s="100" t="s">
        <v>201</v>
      </c>
      <c r="D65" s="101">
        <v>6000</v>
      </c>
      <c r="E65" s="100" t="s">
        <v>118</v>
      </c>
      <c r="F65" s="102">
        <v>202202</v>
      </c>
      <c r="G65" s="103">
        <v>44619</v>
      </c>
      <c r="H65" s="100" t="s">
        <v>172</v>
      </c>
      <c r="I65" s="102">
        <v>11001925</v>
      </c>
      <c r="J65" s="100" t="s">
        <v>0</v>
      </c>
      <c r="K65" s="100" t="s">
        <v>120</v>
      </c>
      <c r="L65" s="100" t="s">
        <v>121</v>
      </c>
      <c r="M65" s="100" t="s">
        <v>122</v>
      </c>
      <c r="N65" s="100" t="s">
        <v>58</v>
      </c>
      <c r="O65" s="100" t="s">
        <v>59</v>
      </c>
      <c r="P65" s="100" t="s">
        <v>120</v>
      </c>
      <c r="Q65" s="100" t="s">
        <v>766</v>
      </c>
      <c r="R65" s="100" t="s">
        <v>767</v>
      </c>
      <c r="S65" s="100" t="s">
        <v>768</v>
      </c>
      <c r="T65" s="100" t="s">
        <v>767</v>
      </c>
      <c r="U65" s="100" t="s">
        <v>747</v>
      </c>
      <c r="V65" s="100" t="s">
        <v>748</v>
      </c>
      <c r="W65" s="100" t="s">
        <v>749</v>
      </c>
      <c r="X65" s="100" t="s">
        <v>132</v>
      </c>
      <c r="Y65" s="145" t="s">
        <v>1042</v>
      </c>
    </row>
    <row r="66" spans="1:25">
      <c r="A66" s="107" t="s">
        <v>169</v>
      </c>
      <c r="B66" s="100" t="s">
        <v>170</v>
      </c>
      <c r="C66" s="100" t="s">
        <v>202</v>
      </c>
      <c r="D66" s="101">
        <v>960</v>
      </c>
      <c r="E66" s="100" t="s">
        <v>118</v>
      </c>
      <c r="F66" s="102">
        <v>202203</v>
      </c>
      <c r="G66" s="103">
        <v>44621</v>
      </c>
      <c r="H66" s="100" t="s">
        <v>172</v>
      </c>
      <c r="I66" s="102">
        <v>11001965</v>
      </c>
      <c r="J66" s="100" t="s">
        <v>0</v>
      </c>
      <c r="K66" s="100" t="s">
        <v>120</v>
      </c>
      <c r="L66" s="100" t="s">
        <v>121</v>
      </c>
      <c r="M66" s="100" t="s">
        <v>122</v>
      </c>
      <c r="N66" s="100" t="s">
        <v>54</v>
      </c>
      <c r="O66" s="100" t="s">
        <v>55</v>
      </c>
      <c r="P66" s="100" t="s">
        <v>120</v>
      </c>
      <c r="Q66" s="100" t="s">
        <v>766</v>
      </c>
      <c r="R66" s="100" t="s">
        <v>767</v>
      </c>
      <c r="S66" s="100" t="s">
        <v>768</v>
      </c>
      <c r="T66" s="100" t="s">
        <v>767</v>
      </c>
      <c r="U66" s="100" t="s">
        <v>747</v>
      </c>
      <c r="V66" s="100" t="s">
        <v>748</v>
      </c>
      <c r="W66" s="100" t="s">
        <v>749</v>
      </c>
      <c r="X66" s="100" t="s">
        <v>132</v>
      </c>
      <c r="Y66" s="145" t="s">
        <v>1042</v>
      </c>
    </row>
    <row r="67" spans="1:25">
      <c r="A67" s="107" t="s">
        <v>169</v>
      </c>
      <c r="B67" s="100" t="s">
        <v>170</v>
      </c>
      <c r="C67" s="100" t="s">
        <v>203</v>
      </c>
      <c r="D67" s="101">
        <v>1440</v>
      </c>
      <c r="E67" s="100" t="s">
        <v>118</v>
      </c>
      <c r="F67" s="102">
        <v>202203</v>
      </c>
      <c r="G67" s="103">
        <v>44621</v>
      </c>
      <c r="H67" s="100" t="s">
        <v>172</v>
      </c>
      <c r="I67" s="102">
        <v>11001965</v>
      </c>
      <c r="J67" s="100" t="s">
        <v>0</v>
      </c>
      <c r="K67" s="100" t="s">
        <v>120</v>
      </c>
      <c r="L67" s="100" t="s">
        <v>121</v>
      </c>
      <c r="M67" s="100" t="s">
        <v>122</v>
      </c>
      <c r="N67" s="100" t="s">
        <v>52</v>
      </c>
      <c r="O67" s="100" t="s">
        <v>53</v>
      </c>
      <c r="P67" s="100" t="s">
        <v>120</v>
      </c>
      <c r="Q67" s="100" t="s">
        <v>766</v>
      </c>
      <c r="R67" s="100" t="s">
        <v>767</v>
      </c>
      <c r="S67" s="100" t="s">
        <v>768</v>
      </c>
      <c r="T67" s="100" t="s">
        <v>767</v>
      </c>
      <c r="U67" s="100" t="s">
        <v>747</v>
      </c>
      <c r="V67" s="100" t="s">
        <v>748</v>
      </c>
      <c r="W67" s="100" t="s">
        <v>749</v>
      </c>
      <c r="X67" s="100" t="s">
        <v>132</v>
      </c>
      <c r="Y67" s="145" t="s">
        <v>1042</v>
      </c>
    </row>
    <row r="68" spans="1:25">
      <c r="A68" s="107" t="s">
        <v>169</v>
      </c>
      <c r="B68" s="100" t="s">
        <v>170</v>
      </c>
      <c r="C68" s="100" t="s">
        <v>204</v>
      </c>
      <c r="D68" s="101">
        <v>6000</v>
      </c>
      <c r="E68" s="100" t="s">
        <v>118</v>
      </c>
      <c r="F68" s="102">
        <v>202203</v>
      </c>
      <c r="G68" s="103">
        <v>44621</v>
      </c>
      <c r="H68" s="100" t="s">
        <v>172</v>
      </c>
      <c r="I68" s="102">
        <v>11001965</v>
      </c>
      <c r="J68" s="100" t="s">
        <v>0</v>
      </c>
      <c r="K68" s="100" t="s">
        <v>120</v>
      </c>
      <c r="L68" s="100" t="s">
        <v>121</v>
      </c>
      <c r="M68" s="100" t="s">
        <v>122</v>
      </c>
      <c r="N68" s="100" t="s">
        <v>58</v>
      </c>
      <c r="O68" s="100" t="s">
        <v>59</v>
      </c>
      <c r="P68" s="100" t="s">
        <v>120</v>
      </c>
      <c r="Q68" s="100" t="s">
        <v>766</v>
      </c>
      <c r="R68" s="100" t="s">
        <v>767</v>
      </c>
      <c r="S68" s="100" t="s">
        <v>768</v>
      </c>
      <c r="T68" s="100" t="s">
        <v>767</v>
      </c>
      <c r="U68" s="100" t="s">
        <v>747</v>
      </c>
      <c r="V68" s="100" t="s">
        <v>748</v>
      </c>
      <c r="W68" s="100" t="s">
        <v>749</v>
      </c>
      <c r="X68" s="100" t="s">
        <v>132</v>
      </c>
      <c r="Y68" s="145" t="s">
        <v>1042</v>
      </c>
    </row>
    <row r="69" spans="1:25">
      <c r="A69" s="107" t="s">
        <v>169</v>
      </c>
      <c r="B69" s="100" t="s">
        <v>170</v>
      </c>
      <c r="C69" s="100" t="s">
        <v>205</v>
      </c>
      <c r="D69" s="101">
        <v>4500</v>
      </c>
      <c r="E69" s="100" t="s">
        <v>118</v>
      </c>
      <c r="F69" s="102">
        <v>202203</v>
      </c>
      <c r="G69" s="103">
        <v>44621</v>
      </c>
      <c r="H69" s="100" t="s">
        <v>172</v>
      </c>
      <c r="I69" s="102">
        <v>11001983</v>
      </c>
      <c r="J69" s="100" t="s">
        <v>0</v>
      </c>
      <c r="K69" s="100" t="s">
        <v>120</v>
      </c>
      <c r="L69" s="100" t="s">
        <v>121</v>
      </c>
      <c r="M69" s="100" t="s">
        <v>122</v>
      </c>
      <c r="N69" s="100" t="s">
        <v>150</v>
      </c>
      <c r="O69" s="100" t="s">
        <v>151</v>
      </c>
      <c r="P69" s="100" t="s">
        <v>120</v>
      </c>
      <c r="Q69" s="100" t="s">
        <v>754</v>
      </c>
      <c r="R69" s="100" t="s">
        <v>755</v>
      </c>
      <c r="S69" s="100" t="s">
        <v>756</v>
      </c>
      <c r="T69" s="100" t="s">
        <v>755</v>
      </c>
      <c r="U69" s="100" t="s">
        <v>757</v>
      </c>
      <c r="V69" s="100" t="s">
        <v>758</v>
      </c>
      <c r="W69" s="100" t="s">
        <v>749</v>
      </c>
      <c r="X69" s="100" t="s">
        <v>132</v>
      </c>
      <c r="Y69" s="145" t="s">
        <v>1042</v>
      </c>
    </row>
    <row r="70" spans="1:25">
      <c r="A70" s="107" t="s">
        <v>169</v>
      </c>
      <c r="B70" s="100" t="s">
        <v>170</v>
      </c>
      <c r="C70" s="100" t="s">
        <v>675</v>
      </c>
      <c r="D70" s="101">
        <v>3240</v>
      </c>
      <c r="E70" s="100" t="s">
        <v>118</v>
      </c>
      <c r="F70" s="102">
        <v>202206</v>
      </c>
      <c r="G70" s="103">
        <v>44741</v>
      </c>
      <c r="H70" s="100" t="s">
        <v>172</v>
      </c>
      <c r="I70" s="102">
        <v>11002325</v>
      </c>
      <c r="J70" s="100" t="s">
        <v>0</v>
      </c>
      <c r="K70" s="100" t="s">
        <v>120</v>
      </c>
      <c r="L70" s="100" t="s">
        <v>121</v>
      </c>
      <c r="M70" s="100" t="s">
        <v>122</v>
      </c>
      <c r="N70" s="100" t="s">
        <v>64</v>
      </c>
      <c r="O70" s="100" t="s">
        <v>65</v>
      </c>
      <c r="P70" s="100" t="s">
        <v>120</v>
      </c>
      <c r="Q70" s="100" t="s">
        <v>766</v>
      </c>
      <c r="R70" s="100" t="s">
        <v>767</v>
      </c>
      <c r="S70" s="100" t="s">
        <v>768</v>
      </c>
      <c r="T70" s="100" t="s">
        <v>767</v>
      </c>
      <c r="U70" s="100" t="s">
        <v>747</v>
      </c>
      <c r="V70" s="100" t="s">
        <v>748</v>
      </c>
      <c r="W70" s="100" t="s">
        <v>749</v>
      </c>
      <c r="X70" s="100" t="s">
        <v>132</v>
      </c>
      <c r="Y70" s="145" t="s">
        <v>1042</v>
      </c>
    </row>
    <row r="71" spans="1:25">
      <c r="A71" s="107" t="s">
        <v>169</v>
      </c>
      <c r="B71" s="100" t="s">
        <v>170</v>
      </c>
      <c r="C71" s="100" t="s">
        <v>776</v>
      </c>
      <c r="D71" s="101">
        <v>-3240</v>
      </c>
      <c r="E71" s="100" t="s">
        <v>118</v>
      </c>
      <c r="F71" s="102">
        <v>202208</v>
      </c>
      <c r="G71" s="103">
        <v>44792</v>
      </c>
      <c r="H71" s="100" t="s">
        <v>119</v>
      </c>
      <c r="I71" s="102">
        <v>11003013</v>
      </c>
      <c r="J71" s="100" t="s">
        <v>0</v>
      </c>
      <c r="K71" s="100" t="s">
        <v>120</v>
      </c>
      <c r="L71" s="100" t="s">
        <v>121</v>
      </c>
      <c r="M71" s="100" t="s">
        <v>122</v>
      </c>
      <c r="N71" s="100" t="s">
        <v>64</v>
      </c>
      <c r="O71" s="100" t="s">
        <v>65</v>
      </c>
      <c r="P71" s="100" t="s">
        <v>120</v>
      </c>
      <c r="Q71" s="100" t="s">
        <v>766</v>
      </c>
      <c r="R71" s="100" t="s">
        <v>767</v>
      </c>
      <c r="S71" s="100" t="s">
        <v>768</v>
      </c>
      <c r="T71" s="100" t="s">
        <v>767</v>
      </c>
      <c r="U71" s="100" t="s">
        <v>747</v>
      </c>
      <c r="V71" s="100" t="s">
        <v>748</v>
      </c>
      <c r="W71" s="100" t="s">
        <v>749</v>
      </c>
      <c r="X71" s="100" t="s">
        <v>132</v>
      </c>
      <c r="Y71" s="145" t="s">
        <v>1042</v>
      </c>
    </row>
    <row r="72" spans="1:25">
      <c r="A72" s="107" t="s">
        <v>169</v>
      </c>
      <c r="B72" s="100" t="s">
        <v>170</v>
      </c>
      <c r="C72" s="100" t="s">
        <v>777</v>
      </c>
      <c r="D72" s="101">
        <v>3240</v>
      </c>
      <c r="E72" s="100" t="s">
        <v>118</v>
      </c>
      <c r="F72" s="102">
        <v>202208</v>
      </c>
      <c r="G72" s="103">
        <v>44792</v>
      </c>
      <c r="H72" s="100" t="s">
        <v>119</v>
      </c>
      <c r="I72" s="102">
        <v>11003013</v>
      </c>
      <c r="J72" s="100" t="s">
        <v>0</v>
      </c>
      <c r="K72" s="100" t="s">
        <v>120</v>
      </c>
      <c r="L72" s="100" t="s">
        <v>121</v>
      </c>
      <c r="M72" s="100" t="s">
        <v>122</v>
      </c>
      <c r="N72" s="100" t="s">
        <v>46</v>
      </c>
      <c r="O72" s="100" t="s">
        <v>47</v>
      </c>
      <c r="P72" s="100" t="s">
        <v>120</v>
      </c>
      <c r="Q72" s="100" t="s">
        <v>766</v>
      </c>
      <c r="R72" s="100" t="s">
        <v>767</v>
      </c>
      <c r="S72" s="100" t="s">
        <v>768</v>
      </c>
      <c r="T72" s="100" t="s">
        <v>767</v>
      </c>
      <c r="U72" s="100" t="s">
        <v>747</v>
      </c>
      <c r="V72" s="100" t="s">
        <v>748</v>
      </c>
      <c r="W72" s="100" t="s">
        <v>749</v>
      </c>
      <c r="X72" s="100" t="s">
        <v>132</v>
      </c>
      <c r="Y72" s="145" t="s">
        <v>1042</v>
      </c>
    </row>
    <row r="73" spans="1:25">
      <c r="A73" s="107" t="s">
        <v>206</v>
      </c>
      <c r="B73" s="100" t="s">
        <v>207</v>
      </c>
      <c r="C73" s="100" t="s">
        <v>208</v>
      </c>
      <c r="D73" s="101">
        <v>50</v>
      </c>
      <c r="E73" s="100" t="s">
        <v>118</v>
      </c>
      <c r="F73" s="102">
        <v>202104</v>
      </c>
      <c r="G73" s="103">
        <v>44302</v>
      </c>
      <c r="H73" s="100" t="s">
        <v>209</v>
      </c>
      <c r="I73" s="102">
        <v>11000527</v>
      </c>
      <c r="J73" s="100" t="s">
        <v>0</v>
      </c>
      <c r="K73" s="100" t="s">
        <v>120</v>
      </c>
      <c r="L73" s="100" t="s">
        <v>121</v>
      </c>
      <c r="M73" s="100" t="s">
        <v>122</v>
      </c>
      <c r="N73" s="100" t="s">
        <v>44</v>
      </c>
      <c r="O73" s="100" t="s">
        <v>45</v>
      </c>
      <c r="P73" s="100" t="s">
        <v>120</v>
      </c>
      <c r="Q73" s="100" t="s">
        <v>766</v>
      </c>
      <c r="R73" s="100" t="s">
        <v>767</v>
      </c>
      <c r="S73" s="100" t="s">
        <v>768</v>
      </c>
      <c r="T73" s="100" t="s">
        <v>767</v>
      </c>
      <c r="U73" s="100" t="s">
        <v>747</v>
      </c>
      <c r="V73" s="100" t="s">
        <v>748</v>
      </c>
      <c r="W73" s="100" t="s">
        <v>749</v>
      </c>
      <c r="X73" s="100" t="s">
        <v>132</v>
      </c>
      <c r="Y73" s="145" t="s">
        <v>1042</v>
      </c>
    </row>
    <row r="74" spans="1:25">
      <c r="A74" s="107" t="s">
        <v>206</v>
      </c>
      <c r="B74" s="100" t="s">
        <v>207</v>
      </c>
      <c r="C74" s="100" t="s">
        <v>210</v>
      </c>
      <c r="D74" s="101">
        <v>688</v>
      </c>
      <c r="E74" s="100" t="s">
        <v>118</v>
      </c>
      <c r="F74" s="102">
        <v>202107</v>
      </c>
      <c r="G74" s="103">
        <v>44398</v>
      </c>
      <c r="H74" s="100" t="s">
        <v>209</v>
      </c>
      <c r="I74" s="102">
        <v>11000970</v>
      </c>
      <c r="J74" s="100" t="s">
        <v>0</v>
      </c>
      <c r="K74" s="100" t="s">
        <v>120</v>
      </c>
      <c r="L74" s="100" t="s">
        <v>121</v>
      </c>
      <c r="M74" s="100" t="s">
        <v>122</v>
      </c>
      <c r="N74" s="100" t="s">
        <v>50</v>
      </c>
      <c r="O74" s="100" t="s">
        <v>51</v>
      </c>
      <c r="P74" s="100" t="s">
        <v>120</v>
      </c>
      <c r="Q74" s="100" t="s">
        <v>766</v>
      </c>
      <c r="R74" s="100" t="s">
        <v>767</v>
      </c>
      <c r="S74" s="100" t="s">
        <v>768</v>
      </c>
      <c r="T74" s="100" t="s">
        <v>767</v>
      </c>
      <c r="U74" s="100" t="s">
        <v>747</v>
      </c>
      <c r="V74" s="100" t="s">
        <v>748</v>
      </c>
      <c r="W74" s="100" t="s">
        <v>749</v>
      </c>
      <c r="X74" s="100" t="s">
        <v>132</v>
      </c>
      <c r="Y74" s="145" t="s">
        <v>1042</v>
      </c>
    </row>
    <row r="75" spans="1:25">
      <c r="A75" s="107" t="s">
        <v>206</v>
      </c>
      <c r="B75" s="100" t="s">
        <v>207</v>
      </c>
      <c r="C75" s="100" t="s">
        <v>211</v>
      </c>
      <c r="D75" s="101">
        <v>1680</v>
      </c>
      <c r="E75" s="100" t="s">
        <v>118</v>
      </c>
      <c r="F75" s="102">
        <v>202107</v>
      </c>
      <c r="G75" s="103">
        <v>44398</v>
      </c>
      <c r="H75" s="100" t="s">
        <v>209</v>
      </c>
      <c r="I75" s="102">
        <v>11000970</v>
      </c>
      <c r="J75" s="100" t="s">
        <v>0</v>
      </c>
      <c r="K75" s="100" t="s">
        <v>120</v>
      </c>
      <c r="L75" s="100" t="s">
        <v>121</v>
      </c>
      <c r="M75" s="100" t="s">
        <v>122</v>
      </c>
      <c r="N75" s="100" t="s">
        <v>212</v>
      </c>
      <c r="O75" s="100" t="s">
        <v>213</v>
      </c>
      <c r="P75" s="100" t="s">
        <v>120</v>
      </c>
      <c r="Q75" s="100" t="s">
        <v>766</v>
      </c>
      <c r="R75" s="100" t="s">
        <v>767</v>
      </c>
      <c r="S75" s="100" t="s">
        <v>768</v>
      </c>
      <c r="T75" s="100" t="s">
        <v>767</v>
      </c>
      <c r="U75" s="100" t="s">
        <v>747</v>
      </c>
      <c r="V75" s="100" t="s">
        <v>748</v>
      </c>
      <c r="W75" s="100" t="s">
        <v>749</v>
      </c>
      <c r="X75" s="100" t="s">
        <v>132</v>
      </c>
      <c r="Y75" s="145" t="s">
        <v>1042</v>
      </c>
    </row>
    <row r="76" spans="1:25">
      <c r="A76" s="107" t="s">
        <v>206</v>
      </c>
      <c r="B76" s="100" t="s">
        <v>207</v>
      </c>
      <c r="C76" s="100" t="s">
        <v>214</v>
      </c>
      <c r="D76" s="101">
        <v>1660</v>
      </c>
      <c r="E76" s="100" t="s">
        <v>118</v>
      </c>
      <c r="F76" s="102">
        <v>202108</v>
      </c>
      <c r="G76" s="103">
        <v>44434</v>
      </c>
      <c r="H76" s="100" t="s">
        <v>209</v>
      </c>
      <c r="I76" s="102">
        <v>11001063</v>
      </c>
      <c r="J76" s="100" t="s">
        <v>0</v>
      </c>
      <c r="K76" s="100" t="s">
        <v>120</v>
      </c>
      <c r="L76" s="100" t="s">
        <v>121</v>
      </c>
      <c r="M76" s="100" t="s">
        <v>122</v>
      </c>
      <c r="N76" s="100" t="s">
        <v>50</v>
      </c>
      <c r="O76" s="100" t="s">
        <v>51</v>
      </c>
      <c r="P76" s="100" t="s">
        <v>120</v>
      </c>
      <c r="Q76" s="100" t="s">
        <v>766</v>
      </c>
      <c r="R76" s="100" t="s">
        <v>767</v>
      </c>
      <c r="S76" s="100" t="s">
        <v>768</v>
      </c>
      <c r="T76" s="100" t="s">
        <v>767</v>
      </c>
      <c r="U76" s="100" t="s">
        <v>747</v>
      </c>
      <c r="V76" s="100" t="s">
        <v>748</v>
      </c>
      <c r="W76" s="100" t="s">
        <v>749</v>
      </c>
      <c r="X76" s="100" t="s">
        <v>132</v>
      </c>
      <c r="Y76" s="145" t="s">
        <v>1042</v>
      </c>
    </row>
    <row r="77" spans="1:25">
      <c r="A77" s="107" t="s">
        <v>206</v>
      </c>
      <c r="B77" s="100" t="s">
        <v>207</v>
      </c>
      <c r="C77" s="100" t="s">
        <v>215</v>
      </c>
      <c r="D77" s="101">
        <v>2138</v>
      </c>
      <c r="E77" s="100" t="s">
        <v>118</v>
      </c>
      <c r="F77" s="102">
        <v>202108</v>
      </c>
      <c r="G77" s="103">
        <v>44434</v>
      </c>
      <c r="H77" s="100" t="s">
        <v>209</v>
      </c>
      <c r="I77" s="102">
        <v>11001064</v>
      </c>
      <c r="J77" s="100" t="s">
        <v>0</v>
      </c>
      <c r="K77" s="100" t="s">
        <v>120</v>
      </c>
      <c r="L77" s="100" t="s">
        <v>121</v>
      </c>
      <c r="M77" s="100" t="s">
        <v>122</v>
      </c>
      <c r="N77" s="100" t="s">
        <v>44</v>
      </c>
      <c r="O77" s="100" t="s">
        <v>45</v>
      </c>
      <c r="P77" s="100" t="s">
        <v>120</v>
      </c>
      <c r="Q77" s="100" t="s">
        <v>766</v>
      </c>
      <c r="R77" s="100" t="s">
        <v>767</v>
      </c>
      <c r="S77" s="100" t="s">
        <v>768</v>
      </c>
      <c r="T77" s="100" t="s">
        <v>767</v>
      </c>
      <c r="U77" s="100" t="s">
        <v>747</v>
      </c>
      <c r="V77" s="100" t="s">
        <v>748</v>
      </c>
      <c r="W77" s="100" t="s">
        <v>749</v>
      </c>
      <c r="X77" s="100" t="s">
        <v>132</v>
      </c>
      <c r="Y77" s="145" t="s">
        <v>1042</v>
      </c>
    </row>
    <row r="78" spans="1:25">
      <c r="A78" s="107" t="s">
        <v>206</v>
      </c>
      <c r="B78" s="100" t="s">
        <v>207</v>
      </c>
      <c r="C78" s="100" t="s">
        <v>216</v>
      </c>
      <c r="D78" s="101">
        <v>275</v>
      </c>
      <c r="E78" s="100" t="s">
        <v>118</v>
      </c>
      <c r="F78" s="102">
        <v>202108</v>
      </c>
      <c r="G78" s="103">
        <v>44435</v>
      </c>
      <c r="H78" s="100" t="s">
        <v>209</v>
      </c>
      <c r="I78" s="102">
        <v>11001108</v>
      </c>
      <c r="J78" s="100" t="s">
        <v>0</v>
      </c>
      <c r="K78" s="100" t="s">
        <v>120</v>
      </c>
      <c r="L78" s="100" t="s">
        <v>121</v>
      </c>
      <c r="M78" s="100" t="s">
        <v>122</v>
      </c>
      <c r="N78" s="100" t="s">
        <v>44</v>
      </c>
      <c r="O78" s="100" t="s">
        <v>45</v>
      </c>
      <c r="P78" s="100" t="s">
        <v>120</v>
      </c>
      <c r="Q78" s="100" t="s">
        <v>766</v>
      </c>
      <c r="R78" s="100" t="s">
        <v>767</v>
      </c>
      <c r="S78" s="100" t="s">
        <v>768</v>
      </c>
      <c r="T78" s="100" t="s">
        <v>767</v>
      </c>
      <c r="U78" s="100" t="s">
        <v>747</v>
      </c>
      <c r="V78" s="100" t="s">
        <v>748</v>
      </c>
      <c r="W78" s="100" t="s">
        <v>749</v>
      </c>
      <c r="X78" s="100" t="s">
        <v>132</v>
      </c>
      <c r="Y78" s="145" t="s">
        <v>1042</v>
      </c>
    </row>
    <row r="79" spans="1:25">
      <c r="A79" s="107" t="s">
        <v>206</v>
      </c>
      <c r="B79" s="100" t="s">
        <v>207</v>
      </c>
      <c r="C79" s="100" t="s">
        <v>217</v>
      </c>
      <c r="D79" s="101">
        <v>3000</v>
      </c>
      <c r="E79" s="100" t="s">
        <v>118</v>
      </c>
      <c r="F79" s="102">
        <v>202109</v>
      </c>
      <c r="G79" s="103">
        <v>44466</v>
      </c>
      <c r="H79" s="100" t="s">
        <v>125</v>
      </c>
      <c r="I79" s="102">
        <v>50000221</v>
      </c>
      <c r="J79" s="100" t="s">
        <v>0</v>
      </c>
      <c r="K79" s="100" t="s">
        <v>120</v>
      </c>
      <c r="L79" s="100" t="s">
        <v>121</v>
      </c>
      <c r="M79" s="100" t="s">
        <v>122</v>
      </c>
      <c r="N79" s="100" t="s">
        <v>46</v>
      </c>
      <c r="O79" s="100" t="s">
        <v>47</v>
      </c>
      <c r="P79" s="100" t="s">
        <v>120</v>
      </c>
      <c r="Q79" s="100" t="s">
        <v>766</v>
      </c>
      <c r="R79" s="100" t="s">
        <v>767</v>
      </c>
      <c r="S79" s="100" t="s">
        <v>768</v>
      </c>
      <c r="T79" s="100" t="s">
        <v>767</v>
      </c>
      <c r="U79" s="100" t="s">
        <v>747</v>
      </c>
      <c r="V79" s="100" t="s">
        <v>748</v>
      </c>
      <c r="W79" s="100" t="s">
        <v>749</v>
      </c>
      <c r="X79" s="100" t="s">
        <v>132</v>
      </c>
      <c r="Y79" s="145" t="s">
        <v>1042</v>
      </c>
    </row>
    <row r="80" spans="1:25">
      <c r="A80" s="107" t="s">
        <v>206</v>
      </c>
      <c r="B80" s="100" t="s">
        <v>207</v>
      </c>
      <c r="C80" s="100" t="s">
        <v>218</v>
      </c>
      <c r="D80" s="101">
        <v>184</v>
      </c>
      <c r="E80" s="100" t="s">
        <v>118</v>
      </c>
      <c r="F80" s="102">
        <v>202107</v>
      </c>
      <c r="G80" s="103">
        <v>44531</v>
      </c>
      <c r="H80" s="100" t="s">
        <v>209</v>
      </c>
      <c r="I80" s="102">
        <v>11001636</v>
      </c>
      <c r="J80" s="100" t="s">
        <v>0</v>
      </c>
      <c r="K80" s="100" t="s">
        <v>120</v>
      </c>
      <c r="L80" s="100" t="s">
        <v>121</v>
      </c>
      <c r="M80" s="100" t="s">
        <v>122</v>
      </c>
      <c r="N80" s="100" t="s">
        <v>68</v>
      </c>
      <c r="O80" s="100" t="s">
        <v>69</v>
      </c>
      <c r="P80" s="100" t="s">
        <v>120</v>
      </c>
      <c r="Q80" s="100" t="s">
        <v>766</v>
      </c>
      <c r="R80" s="100" t="s">
        <v>767</v>
      </c>
      <c r="S80" s="100" t="s">
        <v>768</v>
      </c>
      <c r="T80" s="100" t="s">
        <v>767</v>
      </c>
      <c r="U80" s="100" t="s">
        <v>747</v>
      </c>
      <c r="V80" s="100" t="s">
        <v>748</v>
      </c>
      <c r="W80" s="100" t="s">
        <v>749</v>
      </c>
      <c r="X80" s="100" t="s">
        <v>132</v>
      </c>
      <c r="Y80" s="145" t="s">
        <v>1042</v>
      </c>
    </row>
    <row r="81" spans="1:25">
      <c r="A81" s="107" t="s">
        <v>206</v>
      </c>
      <c r="B81" s="100" t="s">
        <v>207</v>
      </c>
      <c r="C81" s="100" t="s">
        <v>219</v>
      </c>
      <c r="D81" s="101">
        <v>320</v>
      </c>
      <c r="E81" s="100" t="s">
        <v>118</v>
      </c>
      <c r="F81" s="102">
        <v>202107</v>
      </c>
      <c r="G81" s="103">
        <v>44531</v>
      </c>
      <c r="H81" s="100" t="s">
        <v>209</v>
      </c>
      <c r="I81" s="102">
        <v>11001636</v>
      </c>
      <c r="J81" s="100" t="s">
        <v>0</v>
      </c>
      <c r="K81" s="100" t="s">
        <v>120</v>
      </c>
      <c r="L81" s="100" t="s">
        <v>121</v>
      </c>
      <c r="M81" s="100" t="s">
        <v>122</v>
      </c>
      <c r="N81" s="100" t="s">
        <v>60</v>
      </c>
      <c r="O81" s="100" t="s">
        <v>220</v>
      </c>
      <c r="P81" s="100" t="s">
        <v>120</v>
      </c>
      <c r="Q81" s="100" t="s">
        <v>766</v>
      </c>
      <c r="R81" s="100" t="s">
        <v>767</v>
      </c>
      <c r="S81" s="100" t="s">
        <v>768</v>
      </c>
      <c r="T81" s="100" t="s">
        <v>767</v>
      </c>
      <c r="U81" s="100" t="s">
        <v>747</v>
      </c>
      <c r="V81" s="100" t="s">
        <v>748</v>
      </c>
      <c r="W81" s="100" t="s">
        <v>749</v>
      </c>
      <c r="X81" s="100" t="s">
        <v>132</v>
      </c>
      <c r="Y81" s="145" t="s">
        <v>1042</v>
      </c>
    </row>
    <row r="82" spans="1:25">
      <c r="A82" s="107" t="s">
        <v>206</v>
      </c>
      <c r="B82" s="100" t="s">
        <v>207</v>
      </c>
      <c r="C82" s="100" t="s">
        <v>221</v>
      </c>
      <c r="D82" s="101">
        <v>507</v>
      </c>
      <c r="E82" s="100" t="s">
        <v>118</v>
      </c>
      <c r="F82" s="102">
        <v>202107</v>
      </c>
      <c r="G82" s="103">
        <v>44531</v>
      </c>
      <c r="H82" s="100" t="s">
        <v>209</v>
      </c>
      <c r="I82" s="102">
        <v>11001636</v>
      </c>
      <c r="J82" s="100" t="s">
        <v>0</v>
      </c>
      <c r="K82" s="100" t="s">
        <v>120</v>
      </c>
      <c r="L82" s="100" t="s">
        <v>121</v>
      </c>
      <c r="M82" s="100" t="s">
        <v>122</v>
      </c>
      <c r="N82" s="100" t="s">
        <v>66</v>
      </c>
      <c r="O82" s="100" t="s">
        <v>67</v>
      </c>
      <c r="P82" s="100" t="s">
        <v>120</v>
      </c>
      <c r="Q82" s="100" t="s">
        <v>766</v>
      </c>
      <c r="R82" s="100" t="s">
        <v>767</v>
      </c>
      <c r="S82" s="100" t="s">
        <v>768</v>
      </c>
      <c r="T82" s="100" t="s">
        <v>767</v>
      </c>
      <c r="U82" s="100" t="s">
        <v>747</v>
      </c>
      <c r="V82" s="100" t="s">
        <v>748</v>
      </c>
      <c r="W82" s="100" t="s">
        <v>749</v>
      </c>
      <c r="X82" s="100" t="s">
        <v>132</v>
      </c>
      <c r="Y82" s="145" t="s">
        <v>1042</v>
      </c>
    </row>
    <row r="83" spans="1:25">
      <c r="A83" s="107" t="s">
        <v>206</v>
      </c>
      <c r="B83" s="100" t="s">
        <v>207</v>
      </c>
      <c r="C83" s="100" t="s">
        <v>222</v>
      </c>
      <c r="D83" s="101">
        <v>2887.73</v>
      </c>
      <c r="E83" s="100" t="s">
        <v>118</v>
      </c>
      <c r="F83" s="102">
        <v>202112</v>
      </c>
      <c r="G83" s="103">
        <v>44559</v>
      </c>
      <c r="H83" s="100" t="s">
        <v>125</v>
      </c>
      <c r="I83" s="102">
        <v>50000313</v>
      </c>
      <c r="J83" s="100" t="s">
        <v>0</v>
      </c>
      <c r="K83" s="100" t="s">
        <v>120</v>
      </c>
      <c r="L83" s="100" t="s">
        <v>121</v>
      </c>
      <c r="M83" s="100" t="s">
        <v>122</v>
      </c>
      <c r="N83" s="100" t="s">
        <v>44</v>
      </c>
      <c r="O83" s="100" t="s">
        <v>45</v>
      </c>
      <c r="P83" s="100" t="s">
        <v>120</v>
      </c>
      <c r="Q83" s="100" t="s">
        <v>766</v>
      </c>
      <c r="R83" s="100" t="s">
        <v>767</v>
      </c>
      <c r="S83" s="100" t="s">
        <v>768</v>
      </c>
      <c r="T83" s="100" t="s">
        <v>767</v>
      </c>
      <c r="U83" s="100" t="s">
        <v>747</v>
      </c>
      <c r="V83" s="100" t="s">
        <v>748</v>
      </c>
      <c r="W83" s="100" t="s">
        <v>749</v>
      </c>
      <c r="X83" s="100" t="s">
        <v>132</v>
      </c>
      <c r="Y83" s="145" t="s">
        <v>1042</v>
      </c>
    </row>
    <row r="84" spans="1:25">
      <c r="A84" s="107" t="s">
        <v>206</v>
      </c>
      <c r="B84" s="100" t="s">
        <v>207</v>
      </c>
      <c r="C84" s="100" t="s">
        <v>223</v>
      </c>
      <c r="D84" s="101">
        <v>1170</v>
      </c>
      <c r="E84" s="100" t="s">
        <v>118</v>
      </c>
      <c r="F84" s="102">
        <v>202201</v>
      </c>
      <c r="G84" s="103">
        <v>44582</v>
      </c>
      <c r="H84" s="100" t="s">
        <v>172</v>
      </c>
      <c r="I84" s="102">
        <v>11001790</v>
      </c>
      <c r="J84" s="100" t="s">
        <v>0</v>
      </c>
      <c r="K84" s="100" t="s">
        <v>120</v>
      </c>
      <c r="L84" s="100" t="s">
        <v>121</v>
      </c>
      <c r="M84" s="100" t="s">
        <v>122</v>
      </c>
      <c r="N84" s="100" t="s">
        <v>74</v>
      </c>
      <c r="O84" s="100" t="s">
        <v>75</v>
      </c>
      <c r="P84" s="100" t="s">
        <v>120</v>
      </c>
      <c r="Q84" s="100" t="s">
        <v>766</v>
      </c>
      <c r="R84" s="100" t="s">
        <v>767</v>
      </c>
      <c r="S84" s="100" t="s">
        <v>768</v>
      </c>
      <c r="T84" s="100" t="s">
        <v>767</v>
      </c>
      <c r="U84" s="100" t="s">
        <v>747</v>
      </c>
      <c r="V84" s="100" t="s">
        <v>748</v>
      </c>
      <c r="W84" s="100" t="s">
        <v>749</v>
      </c>
      <c r="X84" s="100" t="s">
        <v>132</v>
      </c>
      <c r="Y84" s="145" t="s">
        <v>1042</v>
      </c>
    </row>
    <row r="85" spans="1:25">
      <c r="A85" s="107" t="s">
        <v>206</v>
      </c>
      <c r="B85" s="100" t="s">
        <v>207</v>
      </c>
      <c r="C85" s="100" t="s">
        <v>224</v>
      </c>
      <c r="D85" s="101">
        <v>2595</v>
      </c>
      <c r="E85" s="100" t="s">
        <v>118</v>
      </c>
      <c r="F85" s="102">
        <v>202201</v>
      </c>
      <c r="G85" s="103">
        <v>44588</v>
      </c>
      <c r="H85" s="100" t="s">
        <v>209</v>
      </c>
      <c r="I85" s="102">
        <v>11001775</v>
      </c>
      <c r="J85" s="100" t="s">
        <v>0</v>
      </c>
      <c r="K85" s="100" t="s">
        <v>120</v>
      </c>
      <c r="L85" s="100" t="s">
        <v>121</v>
      </c>
      <c r="M85" s="100" t="s">
        <v>122</v>
      </c>
      <c r="N85" s="100" t="s">
        <v>74</v>
      </c>
      <c r="O85" s="100" t="s">
        <v>75</v>
      </c>
      <c r="P85" s="100" t="s">
        <v>120</v>
      </c>
      <c r="Q85" s="100" t="s">
        <v>766</v>
      </c>
      <c r="R85" s="100" t="s">
        <v>767</v>
      </c>
      <c r="S85" s="100" t="s">
        <v>768</v>
      </c>
      <c r="T85" s="100" t="s">
        <v>767</v>
      </c>
      <c r="U85" s="100" t="s">
        <v>747</v>
      </c>
      <c r="V85" s="100" t="s">
        <v>748</v>
      </c>
      <c r="W85" s="100" t="s">
        <v>749</v>
      </c>
      <c r="X85" s="100" t="s">
        <v>132</v>
      </c>
      <c r="Y85" s="145" t="s">
        <v>1042</v>
      </c>
    </row>
    <row r="86" spans="1:25">
      <c r="A86" s="107" t="s">
        <v>206</v>
      </c>
      <c r="B86" s="100" t="s">
        <v>207</v>
      </c>
      <c r="C86" s="100" t="s">
        <v>225</v>
      </c>
      <c r="D86" s="101">
        <v>988</v>
      </c>
      <c r="E86" s="100" t="s">
        <v>118</v>
      </c>
      <c r="F86" s="102">
        <v>202205</v>
      </c>
      <c r="G86" s="103">
        <v>44700</v>
      </c>
      <c r="H86" s="100" t="s">
        <v>172</v>
      </c>
      <c r="I86" s="102">
        <v>11002180</v>
      </c>
      <c r="J86" s="100" t="s">
        <v>0</v>
      </c>
      <c r="K86" s="100" t="s">
        <v>120</v>
      </c>
      <c r="L86" s="100" t="s">
        <v>121</v>
      </c>
      <c r="M86" s="100" t="s">
        <v>122</v>
      </c>
      <c r="N86" s="100" t="s">
        <v>60</v>
      </c>
      <c r="O86" s="100" t="s">
        <v>220</v>
      </c>
      <c r="P86" s="100" t="s">
        <v>120</v>
      </c>
      <c r="Q86" s="100" t="s">
        <v>766</v>
      </c>
      <c r="R86" s="100" t="s">
        <v>767</v>
      </c>
      <c r="S86" s="100" t="s">
        <v>768</v>
      </c>
      <c r="T86" s="100" t="s">
        <v>767</v>
      </c>
      <c r="U86" s="100" t="s">
        <v>747</v>
      </c>
      <c r="V86" s="100" t="s">
        <v>748</v>
      </c>
      <c r="W86" s="100" t="s">
        <v>749</v>
      </c>
      <c r="X86" s="100" t="s">
        <v>132</v>
      </c>
      <c r="Y86" s="145" t="s">
        <v>1042</v>
      </c>
    </row>
    <row r="87" spans="1:25">
      <c r="A87" s="107" t="s">
        <v>226</v>
      </c>
      <c r="B87" s="100" t="s">
        <v>227</v>
      </c>
      <c r="C87" s="100" t="s">
        <v>228</v>
      </c>
      <c r="D87" s="101">
        <v>990</v>
      </c>
      <c r="E87" s="100" t="s">
        <v>118</v>
      </c>
      <c r="F87" s="102">
        <v>202105</v>
      </c>
      <c r="G87" s="103">
        <v>44336</v>
      </c>
      <c r="H87" s="100" t="s">
        <v>229</v>
      </c>
      <c r="I87" s="102">
        <v>22000112</v>
      </c>
      <c r="J87" s="100" t="s">
        <v>0</v>
      </c>
      <c r="K87" s="100" t="s">
        <v>120</v>
      </c>
      <c r="L87" s="100" t="s">
        <v>121</v>
      </c>
      <c r="M87" s="100" t="s">
        <v>122</v>
      </c>
      <c r="N87" s="100" t="s">
        <v>44</v>
      </c>
      <c r="O87" s="100" t="s">
        <v>45</v>
      </c>
      <c r="P87" s="100" t="s">
        <v>120</v>
      </c>
      <c r="Q87" s="100" t="s">
        <v>766</v>
      </c>
      <c r="R87" s="100" t="s">
        <v>767</v>
      </c>
      <c r="S87" s="100" t="s">
        <v>768</v>
      </c>
      <c r="T87" s="100" t="s">
        <v>767</v>
      </c>
      <c r="U87" s="100" t="s">
        <v>747</v>
      </c>
      <c r="V87" s="100" t="s">
        <v>748</v>
      </c>
      <c r="W87" s="100" t="s">
        <v>749</v>
      </c>
      <c r="X87" s="100" t="s">
        <v>132</v>
      </c>
      <c r="Y87" s="145" t="s">
        <v>1042</v>
      </c>
    </row>
    <row r="88" spans="1:25">
      <c r="A88" s="107" t="s">
        <v>226</v>
      </c>
      <c r="B88" s="100" t="s">
        <v>227</v>
      </c>
      <c r="C88" s="100" t="s">
        <v>230</v>
      </c>
      <c r="D88" s="101">
        <v>380</v>
      </c>
      <c r="E88" s="100" t="s">
        <v>118</v>
      </c>
      <c r="F88" s="102">
        <v>202105</v>
      </c>
      <c r="G88" s="103">
        <v>44342</v>
      </c>
      <c r="H88" s="100" t="s">
        <v>209</v>
      </c>
      <c r="I88" s="102">
        <v>11000754</v>
      </c>
      <c r="J88" s="100" t="s">
        <v>0</v>
      </c>
      <c r="K88" s="100" t="s">
        <v>120</v>
      </c>
      <c r="L88" s="100" t="s">
        <v>121</v>
      </c>
      <c r="M88" s="100" t="s">
        <v>122</v>
      </c>
      <c r="N88" s="100" t="s">
        <v>44</v>
      </c>
      <c r="O88" s="100" t="s">
        <v>45</v>
      </c>
      <c r="P88" s="100" t="s">
        <v>120</v>
      </c>
      <c r="Q88" s="100" t="s">
        <v>766</v>
      </c>
      <c r="R88" s="100" t="s">
        <v>767</v>
      </c>
      <c r="S88" s="100" t="s">
        <v>768</v>
      </c>
      <c r="T88" s="100" t="s">
        <v>767</v>
      </c>
      <c r="U88" s="100" t="s">
        <v>747</v>
      </c>
      <c r="V88" s="100" t="s">
        <v>748</v>
      </c>
      <c r="W88" s="100" t="s">
        <v>749</v>
      </c>
      <c r="X88" s="100" t="s">
        <v>132</v>
      </c>
      <c r="Y88" s="145" t="s">
        <v>1042</v>
      </c>
    </row>
    <row r="89" spans="1:25">
      <c r="A89" s="107" t="s">
        <v>226</v>
      </c>
      <c r="B89" s="100" t="s">
        <v>227</v>
      </c>
      <c r="C89" s="100" t="s">
        <v>231</v>
      </c>
      <c r="D89" s="101">
        <v>250</v>
      </c>
      <c r="E89" s="100" t="s">
        <v>118</v>
      </c>
      <c r="F89" s="102">
        <v>202106</v>
      </c>
      <c r="G89" s="103">
        <v>44348</v>
      </c>
      <c r="H89" s="100" t="s">
        <v>209</v>
      </c>
      <c r="I89" s="102">
        <v>11000805</v>
      </c>
      <c r="J89" s="100" t="s">
        <v>0</v>
      </c>
      <c r="K89" s="100" t="s">
        <v>120</v>
      </c>
      <c r="L89" s="100" t="s">
        <v>121</v>
      </c>
      <c r="M89" s="100" t="s">
        <v>122</v>
      </c>
      <c r="N89" s="100" t="s">
        <v>212</v>
      </c>
      <c r="O89" s="100" t="s">
        <v>213</v>
      </c>
      <c r="P89" s="100" t="s">
        <v>120</v>
      </c>
      <c r="Q89" s="100" t="s">
        <v>766</v>
      </c>
      <c r="R89" s="100" t="s">
        <v>767</v>
      </c>
      <c r="S89" s="100" t="s">
        <v>768</v>
      </c>
      <c r="T89" s="100" t="s">
        <v>767</v>
      </c>
      <c r="U89" s="100" t="s">
        <v>747</v>
      </c>
      <c r="V89" s="100" t="s">
        <v>748</v>
      </c>
      <c r="W89" s="100" t="s">
        <v>749</v>
      </c>
      <c r="X89" s="100" t="s">
        <v>132</v>
      </c>
      <c r="Y89" s="145" t="s">
        <v>1042</v>
      </c>
    </row>
    <row r="90" spans="1:25">
      <c r="A90" s="107" t="s">
        <v>226</v>
      </c>
      <c r="B90" s="100" t="s">
        <v>227</v>
      </c>
      <c r="C90" s="100" t="s">
        <v>232</v>
      </c>
      <c r="D90" s="101">
        <v>200</v>
      </c>
      <c r="E90" s="100" t="s">
        <v>118</v>
      </c>
      <c r="F90" s="102">
        <v>202106</v>
      </c>
      <c r="G90" s="103">
        <v>44355</v>
      </c>
      <c r="H90" s="100" t="s">
        <v>209</v>
      </c>
      <c r="I90" s="102">
        <v>11000825</v>
      </c>
      <c r="J90" s="100" t="s">
        <v>0</v>
      </c>
      <c r="K90" s="100" t="s">
        <v>120</v>
      </c>
      <c r="L90" s="100" t="s">
        <v>121</v>
      </c>
      <c r="M90" s="100" t="s">
        <v>122</v>
      </c>
      <c r="N90" s="100" t="s">
        <v>44</v>
      </c>
      <c r="O90" s="100" t="s">
        <v>45</v>
      </c>
      <c r="P90" s="100" t="s">
        <v>120</v>
      </c>
      <c r="Q90" s="100" t="s">
        <v>766</v>
      </c>
      <c r="R90" s="100" t="s">
        <v>767</v>
      </c>
      <c r="S90" s="100" t="s">
        <v>768</v>
      </c>
      <c r="T90" s="100" t="s">
        <v>767</v>
      </c>
      <c r="U90" s="100" t="s">
        <v>747</v>
      </c>
      <c r="V90" s="100" t="s">
        <v>748</v>
      </c>
      <c r="W90" s="100" t="s">
        <v>749</v>
      </c>
      <c r="X90" s="100" t="s">
        <v>132</v>
      </c>
      <c r="Y90" s="145" t="s">
        <v>1042</v>
      </c>
    </row>
    <row r="91" spans="1:25">
      <c r="A91" s="107" t="s">
        <v>226</v>
      </c>
      <c r="B91" s="100" t="s">
        <v>227</v>
      </c>
      <c r="C91" s="100" t="s">
        <v>233</v>
      </c>
      <c r="D91" s="101">
        <v>20</v>
      </c>
      <c r="E91" s="100" t="s">
        <v>118</v>
      </c>
      <c r="F91" s="102">
        <v>202106</v>
      </c>
      <c r="G91" s="103">
        <v>44364</v>
      </c>
      <c r="H91" s="100" t="s">
        <v>209</v>
      </c>
      <c r="I91" s="102">
        <v>11000769</v>
      </c>
      <c r="J91" s="100" t="s">
        <v>0</v>
      </c>
      <c r="K91" s="100" t="s">
        <v>120</v>
      </c>
      <c r="L91" s="100" t="s">
        <v>121</v>
      </c>
      <c r="M91" s="100" t="s">
        <v>122</v>
      </c>
      <c r="N91" s="100" t="s">
        <v>44</v>
      </c>
      <c r="O91" s="100" t="s">
        <v>45</v>
      </c>
      <c r="P91" s="100" t="s">
        <v>120</v>
      </c>
      <c r="Q91" s="100" t="s">
        <v>766</v>
      </c>
      <c r="R91" s="100" t="s">
        <v>767</v>
      </c>
      <c r="S91" s="100" t="s">
        <v>768</v>
      </c>
      <c r="T91" s="100" t="s">
        <v>767</v>
      </c>
      <c r="U91" s="100" t="s">
        <v>747</v>
      </c>
      <c r="V91" s="100" t="s">
        <v>748</v>
      </c>
      <c r="W91" s="100" t="s">
        <v>749</v>
      </c>
      <c r="X91" s="100" t="s">
        <v>132</v>
      </c>
      <c r="Y91" s="145" t="s">
        <v>1042</v>
      </c>
    </row>
    <row r="92" spans="1:25">
      <c r="A92" s="107" t="s">
        <v>226</v>
      </c>
      <c r="B92" s="100" t="s">
        <v>227</v>
      </c>
      <c r="C92" s="100" t="s">
        <v>234</v>
      </c>
      <c r="D92" s="101">
        <f>45-1.92</f>
        <v>43.08</v>
      </c>
      <c r="E92" s="100" t="s">
        <v>118</v>
      </c>
      <c r="F92" s="102">
        <v>202106</v>
      </c>
      <c r="G92" s="103">
        <v>44364</v>
      </c>
      <c r="H92" s="100" t="s">
        <v>209</v>
      </c>
      <c r="I92" s="102">
        <v>11000769</v>
      </c>
      <c r="J92" s="100" t="s">
        <v>0</v>
      </c>
      <c r="K92" s="100" t="s">
        <v>120</v>
      </c>
      <c r="L92" s="100" t="s">
        <v>121</v>
      </c>
      <c r="M92" s="100" t="s">
        <v>122</v>
      </c>
      <c r="N92" s="100" t="s">
        <v>44</v>
      </c>
      <c r="O92" s="100" t="s">
        <v>45</v>
      </c>
      <c r="P92" s="100" t="s">
        <v>120</v>
      </c>
      <c r="Q92" s="100" t="s">
        <v>766</v>
      </c>
      <c r="R92" s="100" t="s">
        <v>767</v>
      </c>
      <c r="S92" s="100" t="s">
        <v>768</v>
      </c>
      <c r="T92" s="100" t="s">
        <v>767</v>
      </c>
      <c r="U92" s="100" t="s">
        <v>747</v>
      </c>
      <c r="V92" s="100" t="s">
        <v>748</v>
      </c>
      <c r="W92" s="100" t="s">
        <v>749</v>
      </c>
      <c r="X92" s="100" t="s">
        <v>132</v>
      </c>
      <c r="Y92" s="145" t="s">
        <v>1042</v>
      </c>
    </row>
    <row r="93" spans="1:25">
      <c r="A93" s="107" t="s">
        <v>226</v>
      </c>
      <c r="B93" s="100" t="s">
        <v>227</v>
      </c>
      <c r="C93" s="100" t="s">
        <v>235</v>
      </c>
      <c r="D93" s="101">
        <v>100</v>
      </c>
      <c r="E93" s="100" t="s">
        <v>118</v>
      </c>
      <c r="F93" s="102">
        <v>202106</v>
      </c>
      <c r="G93" s="103">
        <v>44364</v>
      </c>
      <c r="H93" s="100" t="s">
        <v>209</v>
      </c>
      <c r="I93" s="102">
        <v>11000769</v>
      </c>
      <c r="J93" s="100" t="s">
        <v>0</v>
      </c>
      <c r="K93" s="100" t="s">
        <v>120</v>
      </c>
      <c r="L93" s="100" t="s">
        <v>121</v>
      </c>
      <c r="M93" s="100" t="s">
        <v>122</v>
      </c>
      <c r="N93" s="100" t="s">
        <v>44</v>
      </c>
      <c r="O93" s="100" t="s">
        <v>45</v>
      </c>
      <c r="P93" s="100" t="s">
        <v>120</v>
      </c>
      <c r="Q93" s="100" t="s">
        <v>766</v>
      </c>
      <c r="R93" s="100" t="s">
        <v>767</v>
      </c>
      <c r="S93" s="100" t="s">
        <v>768</v>
      </c>
      <c r="T93" s="100" t="s">
        <v>767</v>
      </c>
      <c r="U93" s="100" t="s">
        <v>747</v>
      </c>
      <c r="V93" s="100" t="s">
        <v>748</v>
      </c>
      <c r="W93" s="100" t="s">
        <v>749</v>
      </c>
      <c r="X93" s="100" t="s">
        <v>132</v>
      </c>
      <c r="Y93" s="145" t="s">
        <v>1042</v>
      </c>
    </row>
    <row r="94" spans="1:25">
      <c r="A94" s="107" t="s">
        <v>226</v>
      </c>
      <c r="B94" s="100" t="s">
        <v>227</v>
      </c>
      <c r="C94" s="100" t="s">
        <v>236</v>
      </c>
      <c r="D94" s="101">
        <v>125</v>
      </c>
      <c r="E94" s="100" t="s">
        <v>118</v>
      </c>
      <c r="F94" s="102">
        <v>202106</v>
      </c>
      <c r="G94" s="103">
        <v>44364</v>
      </c>
      <c r="H94" s="100" t="s">
        <v>209</v>
      </c>
      <c r="I94" s="102">
        <v>11000769</v>
      </c>
      <c r="J94" s="100" t="s">
        <v>0</v>
      </c>
      <c r="K94" s="100" t="s">
        <v>120</v>
      </c>
      <c r="L94" s="100" t="s">
        <v>121</v>
      </c>
      <c r="M94" s="100" t="s">
        <v>122</v>
      </c>
      <c r="N94" s="100" t="s">
        <v>44</v>
      </c>
      <c r="O94" s="100" t="s">
        <v>45</v>
      </c>
      <c r="P94" s="100" t="s">
        <v>120</v>
      </c>
      <c r="Q94" s="100" t="s">
        <v>766</v>
      </c>
      <c r="R94" s="100" t="s">
        <v>767</v>
      </c>
      <c r="S94" s="100" t="s">
        <v>768</v>
      </c>
      <c r="T94" s="100" t="s">
        <v>767</v>
      </c>
      <c r="U94" s="100" t="s">
        <v>747</v>
      </c>
      <c r="V94" s="100" t="s">
        <v>748</v>
      </c>
      <c r="W94" s="100" t="s">
        <v>749</v>
      </c>
      <c r="X94" s="100" t="s">
        <v>132</v>
      </c>
      <c r="Y94" s="145" t="s">
        <v>1042</v>
      </c>
    </row>
    <row r="95" spans="1:25">
      <c r="A95" s="107" t="s">
        <v>226</v>
      </c>
      <c r="B95" s="100" t="s">
        <v>227</v>
      </c>
      <c r="C95" s="100" t="s">
        <v>237</v>
      </c>
      <c r="D95" s="101">
        <v>370</v>
      </c>
      <c r="E95" s="100" t="s">
        <v>118</v>
      </c>
      <c r="F95" s="102">
        <v>202106</v>
      </c>
      <c r="G95" s="103">
        <v>44364</v>
      </c>
      <c r="H95" s="100" t="s">
        <v>209</v>
      </c>
      <c r="I95" s="102">
        <v>11000769</v>
      </c>
      <c r="J95" s="100" t="s">
        <v>0</v>
      </c>
      <c r="K95" s="100" t="s">
        <v>120</v>
      </c>
      <c r="L95" s="100" t="s">
        <v>121</v>
      </c>
      <c r="M95" s="100" t="s">
        <v>122</v>
      </c>
      <c r="N95" s="100" t="s">
        <v>44</v>
      </c>
      <c r="O95" s="100" t="s">
        <v>45</v>
      </c>
      <c r="P95" s="100" t="s">
        <v>120</v>
      </c>
      <c r="Q95" s="100" t="s">
        <v>766</v>
      </c>
      <c r="R95" s="100" t="s">
        <v>767</v>
      </c>
      <c r="S95" s="100" t="s">
        <v>768</v>
      </c>
      <c r="T95" s="100" t="s">
        <v>767</v>
      </c>
      <c r="U95" s="100" t="s">
        <v>747</v>
      </c>
      <c r="V95" s="100" t="s">
        <v>748</v>
      </c>
      <c r="W95" s="100" t="s">
        <v>749</v>
      </c>
      <c r="X95" s="100" t="s">
        <v>132</v>
      </c>
      <c r="Y95" s="145" t="s">
        <v>1042</v>
      </c>
    </row>
    <row r="96" spans="1:25">
      <c r="A96" s="107" t="s">
        <v>226</v>
      </c>
      <c r="B96" s="100" t="s">
        <v>227</v>
      </c>
      <c r="C96" s="100" t="s">
        <v>238</v>
      </c>
      <c r="D96" s="101">
        <v>420</v>
      </c>
      <c r="E96" s="100" t="s">
        <v>118</v>
      </c>
      <c r="F96" s="102">
        <v>202106</v>
      </c>
      <c r="G96" s="103">
        <v>44364</v>
      </c>
      <c r="H96" s="100" t="s">
        <v>209</v>
      </c>
      <c r="I96" s="102">
        <v>11000769</v>
      </c>
      <c r="J96" s="100" t="s">
        <v>0</v>
      </c>
      <c r="K96" s="100" t="s">
        <v>120</v>
      </c>
      <c r="L96" s="100" t="s">
        <v>121</v>
      </c>
      <c r="M96" s="100" t="s">
        <v>122</v>
      </c>
      <c r="N96" s="100" t="s">
        <v>44</v>
      </c>
      <c r="O96" s="100" t="s">
        <v>45</v>
      </c>
      <c r="P96" s="100" t="s">
        <v>120</v>
      </c>
      <c r="Q96" s="100" t="s">
        <v>766</v>
      </c>
      <c r="R96" s="100" t="s">
        <v>767</v>
      </c>
      <c r="S96" s="100" t="s">
        <v>768</v>
      </c>
      <c r="T96" s="100" t="s">
        <v>767</v>
      </c>
      <c r="U96" s="100" t="s">
        <v>747</v>
      </c>
      <c r="V96" s="100" t="s">
        <v>748</v>
      </c>
      <c r="W96" s="100" t="s">
        <v>749</v>
      </c>
      <c r="X96" s="100" t="s">
        <v>132</v>
      </c>
      <c r="Y96" s="145" t="s">
        <v>1042</v>
      </c>
    </row>
    <row r="97" spans="1:25">
      <c r="A97" s="107" t="s">
        <v>226</v>
      </c>
      <c r="B97" s="100" t="s">
        <v>227</v>
      </c>
      <c r="C97" s="100" t="s">
        <v>239</v>
      </c>
      <c r="D97" s="101">
        <v>880</v>
      </c>
      <c r="E97" s="100" t="s">
        <v>118</v>
      </c>
      <c r="F97" s="102">
        <v>202106</v>
      </c>
      <c r="G97" s="103">
        <v>44364</v>
      </c>
      <c r="H97" s="100" t="s">
        <v>209</v>
      </c>
      <c r="I97" s="102">
        <v>11000769</v>
      </c>
      <c r="J97" s="100" t="s">
        <v>0</v>
      </c>
      <c r="K97" s="100" t="s">
        <v>120</v>
      </c>
      <c r="L97" s="100" t="s">
        <v>121</v>
      </c>
      <c r="M97" s="100" t="s">
        <v>122</v>
      </c>
      <c r="N97" s="100" t="s">
        <v>44</v>
      </c>
      <c r="O97" s="100" t="s">
        <v>45</v>
      </c>
      <c r="P97" s="100" t="s">
        <v>120</v>
      </c>
      <c r="Q97" s="100" t="s">
        <v>766</v>
      </c>
      <c r="R97" s="100" t="s">
        <v>767</v>
      </c>
      <c r="S97" s="100" t="s">
        <v>768</v>
      </c>
      <c r="T97" s="100" t="s">
        <v>767</v>
      </c>
      <c r="U97" s="100" t="s">
        <v>747</v>
      </c>
      <c r="V97" s="100" t="s">
        <v>748</v>
      </c>
      <c r="W97" s="100" t="s">
        <v>749</v>
      </c>
      <c r="X97" s="100" t="s">
        <v>132</v>
      </c>
      <c r="Y97" s="145" t="s">
        <v>1042</v>
      </c>
    </row>
    <row r="98" spans="1:25">
      <c r="A98" s="107" t="s">
        <v>226</v>
      </c>
      <c r="B98" s="100" t="s">
        <v>227</v>
      </c>
      <c r="C98" s="100" t="s">
        <v>240</v>
      </c>
      <c r="D98" s="101">
        <v>1000</v>
      </c>
      <c r="E98" s="100" t="s">
        <v>118</v>
      </c>
      <c r="F98" s="102">
        <v>202106</v>
      </c>
      <c r="G98" s="103">
        <v>44364</v>
      </c>
      <c r="H98" s="100" t="s">
        <v>209</v>
      </c>
      <c r="I98" s="102">
        <v>11000769</v>
      </c>
      <c r="J98" s="100" t="s">
        <v>0</v>
      </c>
      <c r="K98" s="100" t="s">
        <v>120</v>
      </c>
      <c r="L98" s="100" t="s">
        <v>121</v>
      </c>
      <c r="M98" s="100" t="s">
        <v>122</v>
      </c>
      <c r="N98" s="100" t="s">
        <v>46</v>
      </c>
      <c r="O98" s="100" t="s">
        <v>47</v>
      </c>
      <c r="P98" s="100" t="s">
        <v>120</v>
      </c>
      <c r="Q98" s="100" t="s">
        <v>766</v>
      </c>
      <c r="R98" s="100" t="s">
        <v>767</v>
      </c>
      <c r="S98" s="100" t="s">
        <v>768</v>
      </c>
      <c r="T98" s="100" t="s">
        <v>767</v>
      </c>
      <c r="U98" s="100" t="s">
        <v>747</v>
      </c>
      <c r="V98" s="100" t="s">
        <v>748</v>
      </c>
      <c r="W98" s="100" t="s">
        <v>749</v>
      </c>
      <c r="X98" s="100" t="s">
        <v>132</v>
      </c>
      <c r="Y98" s="145" t="s">
        <v>1042</v>
      </c>
    </row>
    <row r="99" spans="1:25">
      <c r="A99" s="107" t="s">
        <v>226</v>
      </c>
      <c r="B99" s="100" t="s">
        <v>227</v>
      </c>
      <c r="C99" s="100" t="s">
        <v>241</v>
      </c>
      <c r="D99" s="101">
        <v>1500</v>
      </c>
      <c r="E99" s="100" t="s">
        <v>118</v>
      </c>
      <c r="F99" s="102">
        <v>202106</v>
      </c>
      <c r="G99" s="103">
        <v>44364</v>
      </c>
      <c r="H99" s="100" t="s">
        <v>209</v>
      </c>
      <c r="I99" s="102">
        <v>11000769</v>
      </c>
      <c r="J99" s="100" t="s">
        <v>0</v>
      </c>
      <c r="K99" s="100" t="s">
        <v>120</v>
      </c>
      <c r="L99" s="100" t="s">
        <v>121</v>
      </c>
      <c r="M99" s="100" t="s">
        <v>122</v>
      </c>
      <c r="N99" s="100" t="s">
        <v>44</v>
      </c>
      <c r="O99" s="100" t="s">
        <v>45</v>
      </c>
      <c r="P99" s="100" t="s">
        <v>120</v>
      </c>
      <c r="Q99" s="100" t="s">
        <v>766</v>
      </c>
      <c r="R99" s="100" t="s">
        <v>767</v>
      </c>
      <c r="S99" s="100" t="s">
        <v>768</v>
      </c>
      <c r="T99" s="100" t="s">
        <v>767</v>
      </c>
      <c r="U99" s="100" t="s">
        <v>747</v>
      </c>
      <c r="V99" s="100" t="s">
        <v>748</v>
      </c>
      <c r="W99" s="100" t="s">
        <v>749</v>
      </c>
      <c r="X99" s="100" t="s">
        <v>132</v>
      </c>
      <c r="Y99" s="145" t="s">
        <v>1042</v>
      </c>
    </row>
    <row r="100" spans="1:25">
      <c r="A100" s="107" t="s">
        <v>226</v>
      </c>
      <c r="B100" s="100" t="s">
        <v>227</v>
      </c>
      <c r="C100" s="100" t="s">
        <v>242</v>
      </c>
      <c r="D100" s="101">
        <v>450</v>
      </c>
      <c r="E100" s="100" t="s">
        <v>118</v>
      </c>
      <c r="F100" s="102">
        <v>202101</v>
      </c>
      <c r="G100" s="103">
        <v>44364</v>
      </c>
      <c r="H100" s="100" t="s">
        <v>209</v>
      </c>
      <c r="I100" s="102">
        <v>11000775</v>
      </c>
      <c r="J100" s="100" t="s">
        <v>0</v>
      </c>
      <c r="K100" s="100" t="s">
        <v>120</v>
      </c>
      <c r="L100" s="100" t="s">
        <v>121</v>
      </c>
      <c r="M100" s="100" t="s">
        <v>122</v>
      </c>
      <c r="N100" s="100" t="s">
        <v>212</v>
      </c>
      <c r="O100" s="100" t="s">
        <v>213</v>
      </c>
      <c r="P100" s="100" t="s">
        <v>120</v>
      </c>
      <c r="Q100" s="100" t="s">
        <v>766</v>
      </c>
      <c r="R100" s="100" t="s">
        <v>767</v>
      </c>
      <c r="S100" s="100" t="s">
        <v>768</v>
      </c>
      <c r="T100" s="100" t="s">
        <v>767</v>
      </c>
      <c r="U100" s="100" t="s">
        <v>747</v>
      </c>
      <c r="V100" s="100" t="s">
        <v>748</v>
      </c>
      <c r="W100" s="100" t="s">
        <v>749</v>
      </c>
      <c r="X100" s="100" t="s">
        <v>132</v>
      </c>
      <c r="Y100" s="145" t="s">
        <v>1042</v>
      </c>
    </row>
    <row r="101" spans="1:25">
      <c r="A101" s="107" t="s">
        <v>226</v>
      </c>
      <c r="B101" s="100" t="s">
        <v>227</v>
      </c>
      <c r="C101" s="100" t="s">
        <v>243</v>
      </c>
      <c r="D101" s="101">
        <v>1140</v>
      </c>
      <c r="E101" s="100" t="s">
        <v>118</v>
      </c>
      <c r="F101" s="102">
        <v>202106</v>
      </c>
      <c r="G101" s="103">
        <v>44372</v>
      </c>
      <c r="H101" s="100" t="s">
        <v>172</v>
      </c>
      <c r="I101" s="102">
        <v>11000798</v>
      </c>
      <c r="J101" s="100" t="s">
        <v>0</v>
      </c>
      <c r="K101" s="100" t="s">
        <v>120</v>
      </c>
      <c r="L101" s="100" t="s">
        <v>121</v>
      </c>
      <c r="M101" s="100" t="s">
        <v>122</v>
      </c>
      <c r="N101" s="100" t="s">
        <v>44</v>
      </c>
      <c r="O101" s="100" t="s">
        <v>45</v>
      </c>
      <c r="P101" s="100" t="s">
        <v>120</v>
      </c>
      <c r="Q101" s="100" t="s">
        <v>766</v>
      </c>
      <c r="R101" s="100" t="s">
        <v>767</v>
      </c>
      <c r="S101" s="100" t="s">
        <v>768</v>
      </c>
      <c r="T101" s="100" t="s">
        <v>767</v>
      </c>
      <c r="U101" s="100" t="s">
        <v>747</v>
      </c>
      <c r="V101" s="100" t="s">
        <v>748</v>
      </c>
      <c r="W101" s="100" t="s">
        <v>749</v>
      </c>
      <c r="X101" s="100" t="s">
        <v>132</v>
      </c>
      <c r="Y101" s="145" t="s">
        <v>1042</v>
      </c>
    </row>
    <row r="102" spans="1:25">
      <c r="A102" s="107" t="s">
        <v>226</v>
      </c>
      <c r="B102" s="100" t="s">
        <v>227</v>
      </c>
      <c r="C102" s="100" t="s">
        <v>244</v>
      </c>
      <c r="D102" s="101">
        <v>475</v>
      </c>
      <c r="E102" s="100" t="s">
        <v>118</v>
      </c>
      <c r="F102" s="102">
        <v>202107</v>
      </c>
      <c r="G102" s="103">
        <v>44385</v>
      </c>
      <c r="H102" s="100" t="s">
        <v>209</v>
      </c>
      <c r="I102" s="102">
        <v>11001008</v>
      </c>
      <c r="J102" s="100" t="s">
        <v>0</v>
      </c>
      <c r="K102" s="100" t="s">
        <v>120</v>
      </c>
      <c r="L102" s="100" t="s">
        <v>121</v>
      </c>
      <c r="M102" s="100" t="s">
        <v>122</v>
      </c>
      <c r="N102" s="100" t="s">
        <v>245</v>
      </c>
      <c r="O102" s="100" t="s">
        <v>246</v>
      </c>
      <c r="P102" s="100" t="s">
        <v>120</v>
      </c>
      <c r="Q102" s="100" t="s">
        <v>778</v>
      </c>
      <c r="R102" s="100" t="s">
        <v>247</v>
      </c>
      <c r="S102" s="100" t="s">
        <v>779</v>
      </c>
      <c r="T102" s="100" t="s">
        <v>247</v>
      </c>
      <c r="U102" s="100" t="s">
        <v>752</v>
      </c>
      <c r="V102" s="100" t="s">
        <v>753</v>
      </c>
      <c r="W102" s="100" t="s">
        <v>749</v>
      </c>
      <c r="X102" s="100" t="s">
        <v>132</v>
      </c>
      <c r="Y102" s="145" t="s">
        <v>1042</v>
      </c>
    </row>
    <row r="103" spans="1:25">
      <c r="A103" s="107" t="s">
        <v>226</v>
      </c>
      <c r="B103" s="100" t="s">
        <v>227</v>
      </c>
      <c r="C103" s="100" t="s">
        <v>248</v>
      </c>
      <c r="D103" s="101">
        <v>50</v>
      </c>
      <c r="E103" s="100" t="s">
        <v>118</v>
      </c>
      <c r="F103" s="102">
        <v>202107</v>
      </c>
      <c r="G103" s="103">
        <v>44389</v>
      </c>
      <c r="H103" s="100" t="s">
        <v>209</v>
      </c>
      <c r="I103" s="102">
        <v>11001009</v>
      </c>
      <c r="J103" s="100" t="s">
        <v>0</v>
      </c>
      <c r="K103" s="100" t="s">
        <v>120</v>
      </c>
      <c r="L103" s="100" t="s">
        <v>121</v>
      </c>
      <c r="M103" s="100" t="s">
        <v>122</v>
      </c>
      <c r="N103" s="100" t="s">
        <v>50</v>
      </c>
      <c r="O103" s="100" t="s">
        <v>51</v>
      </c>
      <c r="P103" s="100" t="s">
        <v>120</v>
      </c>
      <c r="Q103" s="100" t="s">
        <v>766</v>
      </c>
      <c r="R103" s="100" t="s">
        <v>767</v>
      </c>
      <c r="S103" s="100" t="s">
        <v>768</v>
      </c>
      <c r="T103" s="100" t="s">
        <v>767</v>
      </c>
      <c r="U103" s="100" t="s">
        <v>747</v>
      </c>
      <c r="V103" s="100" t="s">
        <v>748</v>
      </c>
      <c r="W103" s="100" t="s">
        <v>749</v>
      </c>
      <c r="X103" s="100" t="s">
        <v>132</v>
      </c>
      <c r="Y103" s="145" t="s">
        <v>1042</v>
      </c>
    </row>
    <row r="104" spans="1:25">
      <c r="A104" s="107" t="s">
        <v>226</v>
      </c>
      <c r="B104" s="100" t="s">
        <v>227</v>
      </c>
      <c r="C104" s="100" t="s">
        <v>249</v>
      </c>
      <c r="D104" s="101">
        <v>1530</v>
      </c>
      <c r="E104" s="100" t="s">
        <v>118</v>
      </c>
      <c r="F104" s="102">
        <v>202108</v>
      </c>
      <c r="G104" s="103">
        <v>44418</v>
      </c>
      <c r="H104" s="100" t="s">
        <v>209</v>
      </c>
      <c r="I104" s="102">
        <v>11001061</v>
      </c>
      <c r="J104" s="100" t="s">
        <v>0</v>
      </c>
      <c r="K104" s="100" t="s">
        <v>120</v>
      </c>
      <c r="L104" s="100" t="s">
        <v>121</v>
      </c>
      <c r="M104" s="100" t="s">
        <v>122</v>
      </c>
      <c r="N104" s="100" t="s">
        <v>44</v>
      </c>
      <c r="O104" s="100" t="s">
        <v>45</v>
      </c>
      <c r="P104" s="100" t="s">
        <v>120</v>
      </c>
      <c r="Q104" s="100" t="s">
        <v>766</v>
      </c>
      <c r="R104" s="100" t="s">
        <v>767</v>
      </c>
      <c r="S104" s="100" t="s">
        <v>768</v>
      </c>
      <c r="T104" s="100" t="s">
        <v>767</v>
      </c>
      <c r="U104" s="100" t="s">
        <v>747</v>
      </c>
      <c r="V104" s="100" t="s">
        <v>748</v>
      </c>
      <c r="W104" s="100" t="s">
        <v>749</v>
      </c>
      <c r="X104" s="100" t="s">
        <v>132</v>
      </c>
      <c r="Y104" s="145" t="s">
        <v>1042</v>
      </c>
    </row>
    <row r="105" spans="1:25">
      <c r="A105" s="107" t="s">
        <v>226</v>
      </c>
      <c r="B105" s="100" t="s">
        <v>227</v>
      </c>
      <c r="C105" s="100" t="s">
        <v>250</v>
      </c>
      <c r="D105" s="101">
        <v>260</v>
      </c>
      <c r="E105" s="100" t="s">
        <v>118</v>
      </c>
      <c r="F105" s="102">
        <v>202108</v>
      </c>
      <c r="G105" s="103">
        <v>44435</v>
      </c>
      <c r="H105" s="100" t="s">
        <v>209</v>
      </c>
      <c r="I105" s="102">
        <v>11001100</v>
      </c>
      <c r="J105" s="100" t="s">
        <v>0</v>
      </c>
      <c r="K105" s="100" t="s">
        <v>120</v>
      </c>
      <c r="L105" s="100" t="s">
        <v>121</v>
      </c>
      <c r="M105" s="100" t="s">
        <v>122</v>
      </c>
      <c r="N105" s="100" t="s">
        <v>251</v>
      </c>
      <c r="O105" s="100" t="s">
        <v>252</v>
      </c>
      <c r="P105" s="100" t="s">
        <v>120</v>
      </c>
      <c r="Q105" s="100" t="s">
        <v>780</v>
      </c>
      <c r="R105" s="100" t="s">
        <v>781</v>
      </c>
      <c r="S105" s="100" t="s">
        <v>782</v>
      </c>
      <c r="T105" s="100" t="s">
        <v>781</v>
      </c>
      <c r="U105" s="100" t="s">
        <v>783</v>
      </c>
      <c r="V105" s="100" t="s">
        <v>784</v>
      </c>
      <c r="W105" s="100" t="s">
        <v>749</v>
      </c>
      <c r="X105" s="100" t="s">
        <v>132</v>
      </c>
      <c r="Y105" s="145" t="s">
        <v>1042</v>
      </c>
    </row>
    <row r="106" spans="1:25">
      <c r="A106" s="107" t="s">
        <v>226</v>
      </c>
      <c r="B106" s="100" t="s">
        <v>227</v>
      </c>
      <c r="C106" s="100" t="s">
        <v>253</v>
      </c>
      <c r="D106" s="101">
        <v>1620</v>
      </c>
      <c r="E106" s="100" t="s">
        <v>118</v>
      </c>
      <c r="F106" s="102">
        <v>202108</v>
      </c>
      <c r="G106" s="103">
        <v>44435</v>
      </c>
      <c r="H106" s="100" t="s">
        <v>209</v>
      </c>
      <c r="I106" s="102">
        <v>11001107</v>
      </c>
      <c r="J106" s="100" t="s">
        <v>0</v>
      </c>
      <c r="K106" s="100" t="s">
        <v>120</v>
      </c>
      <c r="L106" s="100" t="s">
        <v>121</v>
      </c>
      <c r="M106" s="100" t="s">
        <v>122</v>
      </c>
      <c r="N106" s="100" t="s">
        <v>44</v>
      </c>
      <c r="O106" s="100" t="s">
        <v>45</v>
      </c>
      <c r="P106" s="100" t="s">
        <v>120</v>
      </c>
      <c r="Q106" s="100" t="s">
        <v>766</v>
      </c>
      <c r="R106" s="100" t="s">
        <v>767</v>
      </c>
      <c r="S106" s="100" t="s">
        <v>768</v>
      </c>
      <c r="T106" s="100" t="s">
        <v>767</v>
      </c>
      <c r="U106" s="100" t="s">
        <v>747</v>
      </c>
      <c r="V106" s="100" t="s">
        <v>748</v>
      </c>
      <c r="W106" s="100" t="s">
        <v>749</v>
      </c>
      <c r="X106" s="100" t="s">
        <v>132</v>
      </c>
      <c r="Y106" s="145" t="s">
        <v>1042</v>
      </c>
    </row>
    <row r="107" spans="1:25">
      <c r="A107" s="107" t="s">
        <v>226</v>
      </c>
      <c r="B107" s="100" t="s">
        <v>227</v>
      </c>
      <c r="C107" s="100" t="s">
        <v>254</v>
      </c>
      <c r="D107" s="101">
        <v>180</v>
      </c>
      <c r="E107" s="100" t="s">
        <v>118</v>
      </c>
      <c r="F107" s="102">
        <v>202108</v>
      </c>
      <c r="G107" s="103">
        <v>44435</v>
      </c>
      <c r="H107" s="100" t="s">
        <v>209</v>
      </c>
      <c r="I107" s="102">
        <v>11001111</v>
      </c>
      <c r="J107" s="100" t="s">
        <v>0</v>
      </c>
      <c r="K107" s="100" t="s">
        <v>120</v>
      </c>
      <c r="L107" s="100" t="s">
        <v>121</v>
      </c>
      <c r="M107" s="100" t="s">
        <v>122</v>
      </c>
      <c r="N107" s="100" t="s">
        <v>36</v>
      </c>
      <c r="O107" s="100" t="s">
        <v>37</v>
      </c>
      <c r="P107" s="100" t="s">
        <v>120</v>
      </c>
      <c r="Q107" s="100" t="s">
        <v>744</v>
      </c>
      <c r="R107" s="100" t="s">
        <v>745</v>
      </c>
      <c r="S107" s="100" t="s">
        <v>746</v>
      </c>
      <c r="T107" s="100" t="s">
        <v>745</v>
      </c>
      <c r="U107" s="100" t="s">
        <v>747</v>
      </c>
      <c r="V107" s="100" t="s">
        <v>748</v>
      </c>
      <c r="W107" s="100" t="s">
        <v>749</v>
      </c>
      <c r="X107" s="100" t="s">
        <v>132</v>
      </c>
      <c r="Y107" s="145" t="s">
        <v>1042</v>
      </c>
    </row>
    <row r="108" spans="1:25">
      <c r="A108" s="107" t="s">
        <v>226</v>
      </c>
      <c r="B108" s="100" t="s">
        <v>227</v>
      </c>
      <c r="C108" s="100" t="s">
        <v>255</v>
      </c>
      <c r="D108" s="101">
        <v>5</v>
      </c>
      <c r="E108" s="100" t="s">
        <v>118</v>
      </c>
      <c r="F108" s="102">
        <v>202108</v>
      </c>
      <c r="G108" s="103">
        <v>44438</v>
      </c>
      <c r="H108" s="100" t="s">
        <v>119</v>
      </c>
      <c r="I108" s="102">
        <v>11001134</v>
      </c>
      <c r="J108" s="100" t="s">
        <v>0</v>
      </c>
      <c r="K108" s="100" t="s">
        <v>120</v>
      </c>
      <c r="L108" s="100" t="s">
        <v>121</v>
      </c>
      <c r="M108" s="100" t="s">
        <v>122</v>
      </c>
      <c r="N108" s="100" t="s">
        <v>130</v>
      </c>
      <c r="O108" s="100" t="s">
        <v>131</v>
      </c>
      <c r="P108" s="100" t="s">
        <v>120</v>
      </c>
      <c r="Q108" s="100" t="s">
        <v>744</v>
      </c>
      <c r="R108" s="100" t="s">
        <v>745</v>
      </c>
      <c r="S108" s="100" t="s">
        <v>746</v>
      </c>
      <c r="T108" s="100" t="s">
        <v>745</v>
      </c>
      <c r="U108" s="100" t="s">
        <v>747</v>
      </c>
      <c r="V108" s="100" t="s">
        <v>748</v>
      </c>
      <c r="W108" s="100" t="s">
        <v>749</v>
      </c>
      <c r="X108" s="100" t="s">
        <v>132</v>
      </c>
      <c r="Y108" s="145" t="s">
        <v>1042</v>
      </c>
    </row>
    <row r="109" spans="1:25">
      <c r="A109" s="107" t="s">
        <v>226</v>
      </c>
      <c r="B109" s="100" t="s">
        <v>227</v>
      </c>
      <c r="C109" s="100" t="s">
        <v>256</v>
      </c>
      <c r="D109" s="101">
        <v>3200</v>
      </c>
      <c r="E109" s="100" t="s">
        <v>118</v>
      </c>
      <c r="F109" s="102">
        <v>202109</v>
      </c>
      <c r="G109" s="103">
        <v>44445</v>
      </c>
      <c r="H109" s="100" t="s">
        <v>209</v>
      </c>
      <c r="I109" s="102">
        <v>11001171</v>
      </c>
      <c r="J109" s="100" t="s">
        <v>0</v>
      </c>
      <c r="K109" s="100" t="s">
        <v>120</v>
      </c>
      <c r="L109" s="100" t="s">
        <v>121</v>
      </c>
      <c r="M109" s="100" t="s">
        <v>122</v>
      </c>
      <c r="N109" s="100" t="s">
        <v>50</v>
      </c>
      <c r="O109" s="100" t="s">
        <v>51</v>
      </c>
      <c r="P109" s="100" t="s">
        <v>120</v>
      </c>
      <c r="Q109" s="100" t="s">
        <v>766</v>
      </c>
      <c r="R109" s="100" t="s">
        <v>767</v>
      </c>
      <c r="S109" s="100" t="s">
        <v>768</v>
      </c>
      <c r="T109" s="100" t="s">
        <v>767</v>
      </c>
      <c r="U109" s="100" t="s">
        <v>747</v>
      </c>
      <c r="V109" s="100" t="s">
        <v>748</v>
      </c>
      <c r="W109" s="100" t="s">
        <v>749</v>
      </c>
      <c r="X109" s="100" t="s">
        <v>132</v>
      </c>
      <c r="Y109" s="145" t="s">
        <v>1042</v>
      </c>
    </row>
    <row r="110" spans="1:25">
      <c r="A110" s="107" t="s">
        <v>226</v>
      </c>
      <c r="B110" s="100" t="s">
        <v>227</v>
      </c>
      <c r="C110" s="100" t="s">
        <v>257</v>
      </c>
      <c r="D110" s="101">
        <v>350</v>
      </c>
      <c r="E110" s="100" t="s">
        <v>118</v>
      </c>
      <c r="F110" s="102">
        <v>202109</v>
      </c>
      <c r="G110" s="103">
        <v>44449</v>
      </c>
      <c r="H110" s="100" t="s">
        <v>209</v>
      </c>
      <c r="I110" s="102">
        <v>11001174</v>
      </c>
      <c r="J110" s="100" t="s">
        <v>0</v>
      </c>
      <c r="K110" s="100" t="s">
        <v>120</v>
      </c>
      <c r="L110" s="100" t="s">
        <v>121</v>
      </c>
      <c r="M110" s="100" t="s">
        <v>122</v>
      </c>
      <c r="N110" s="100" t="s">
        <v>245</v>
      </c>
      <c r="O110" s="100" t="s">
        <v>246</v>
      </c>
      <c r="P110" s="100" t="s">
        <v>120</v>
      </c>
      <c r="Q110" s="100" t="s">
        <v>778</v>
      </c>
      <c r="R110" s="100" t="s">
        <v>247</v>
      </c>
      <c r="S110" s="100" t="s">
        <v>779</v>
      </c>
      <c r="T110" s="100" t="s">
        <v>247</v>
      </c>
      <c r="U110" s="100" t="s">
        <v>752</v>
      </c>
      <c r="V110" s="100" t="s">
        <v>753</v>
      </c>
      <c r="W110" s="100" t="s">
        <v>749</v>
      </c>
      <c r="X110" s="100" t="s">
        <v>132</v>
      </c>
      <c r="Y110" s="145" t="s">
        <v>1042</v>
      </c>
    </row>
    <row r="111" spans="1:25">
      <c r="A111" s="107" t="s">
        <v>226</v>
      </c>
      <c r="B111" s="100" t="s">
        <v>227</v>
      </c>
      <c r="C111" s="100" t="s">
        <v>258</v>
      </c>
      <c r="D111" s="101">
        <v>210</v>
      </c>
      <c r="E111" s="100" t="s">
        <v>118</v>
      </c>
      <c r="F111" s="102">
        <v>202109</v>
      </c>
      <c r="G111" s="103">
        <v>44466</v>
      </c>
      <c r="H111" s="100" t="s">
        <v>209</v>
      </c>
      <c r="I111" s="102">
        <v>11001214</v>
      </c>
      <c r="J111" s="100" t="s">
        <v>0</v>
      </c>
      <c r="K111" s="100" t="s">
        <v>120</v>
      </c>
      <c r="L111" s="100" t="s">
        <v>121</v>
      </c>
      <c r="M111" s="100" t="s">
        <v>122</v>
      </c>
      <c r="N111" s="100" t="s">
        <v>16</v>
      </c>
      <c r="O111" s="100" t="s">
        <v>17</v>
      </c>
      <c r="P111" s="100" t="s">
        <v>120</v>
      </c>
      <c r="Q111" s="100" t="s">
        <v>744</v>
      </c>
      <c r="R111" s="100" t="s">
        <v>745</v>
      </c>
      <c r="S111" s="100" t="s">
        <v>746</v>
      </c>
      <c r="T111" s="100" t="s">
        <v>745</v>
      </c>
      <c r="U111" s="100" t="s">
        <v>747</v>
      </c>
      <c r="V111" s="100" t="s">
        <v>748</v>
      </c>
      <c r="W111" s="100" t="s">
        <v>749</v>
      </c>
      <c r="X111" s="100" t="s">
        <v>132</v>
      </c>
      <c r="Y111" s="145" t="s">
        <v>1042</v>
      </c>
    </row>
    <row r="112" spans="1:25">
      <c r="A112" s="107" t="s">
        <v>226</v>
      </c>
      <c r="B112" s="100" t="s">
        <v>227</v>
      </c>
      <c r="C112" s="100" t="s">
        <v>259</v>
      </c>
      <c r="D112" s="101">
        <v>35</v>
      </c>
      <c r="E112" s="100" t="s">
        <v>118</v>
      </c>
      <c r="F112" s="102">
        <v>202109</v>
      </c>
      <c r="G112" s="103">
        <v>44468</v>
      </c>
      <c r="H112" s="100" t="s">
        <v>119</v>
      </c>
      <c r="I112" s="102">
        <v>11001218</v>
      </c>
      <c r="J112" s="100" t="s">
        <v>0</v>
      </c>
      <c r="K112" s="100" t="s">
        <v>120</v>
      </c>
      <c r="L112" s="100" t="s">
        <v>121</v>
      </c>
      <c r="M112" s="100" t="s">
        <v>122</v>
      </c>
      <c r="N112" s="100" t="s">
        <v>130</v>
      </c>
      <c r="O112" s="100" t="s">
        <v>131</v>
      </c>
      <c r="P112" s="100" t="s">
        <v>120</v>
      </c>
      <c r="Q112" s="100" t="s">
        <v>744</v>
      </c>
      <c r="R112" s="100" t="s">
        <v>745</v>
      </c>
      <c r="S112" s="100" t="s">
        <v>746</v>
      </c>
      <c r="T112" s="100" t="s">
        <v>745</v>
      </c>
      <c r="U112" s="100" t="s">
        <v>747</v>
      </c>
      <c r="V112" s="100" t="s">
        <v>748</v>
      </c>
      <c r="W112" s="100" t="s">
        <v>749</v>
      </c>
      <c r="X112" s="100" t="s">
        <v>132</v>
      </c>
      <c r="Y112" s="145" t="s">
        <v>1042</v>
      </c>
    </row>
    <row r="113" spans="1:25">
      <c r="A113" s="107" t="s">
        <v>226</v>
      </c>
      <c r="B113" s="100" t="s">
        <v>227</v>
      </c>
      <c r="C113" s="100" t="s">
        <v>260</v>
      </c>
      <c r="D113" s="101">
        <v>380</v>
      </c>
      <c r="E113" s="100" t="s">
        <v>118</v>
      </c>
      <c r="F113" s="102">
        <v>202110</v>
      </c>
      <c r="G113" s="103">
        <v>44470</v>
      </c>
      <c r="H113" s="100" t="s">
        <v>209</v>
      </c>
      <c r="I113" s="102">
        <v>11001256</v>
      </c>
      <c r="J113" s="100" t="s">
        <v>0</v>
      </c>
      <c r="K113" s="100" t="s">
        <v>120</v>
      </c>
      <c r="L113" s="100" t="s">
        <v>121</v>
      </c>
      <c r="M113" s="100" t="s">
        <v>122</v>
      </c>
      <c r="N113" s="100" t="s">
        <v>245</v>
      </c>
      <c r="O113" s="100" t="s">
        <v>246</v>
      </c>
      <c r="P113" s="100" t="s">
        <v>120</v>
      </c>
      <c r="Q113" s="100" t="s">
        <v>778</v>
      </c>
      <c r="R113" s="100" t="s">
        <v>247</v>
      </c>
      <c r="S113" s="100" t="s">
        <v>779</v>
      </c>
      <c r="T113" s="100" t="s">
        <v>247</v>
      </c>
      <c r="U113" s="100" t="s">
        <v>752</v>
      </c>
      <c r="V113" s="100" t="s">
        <v>753</v>
      </c>
      <c r="W113" s="100" t="s">
        <v>749</v>
      </c>
      <c r="X113" s="100" t="s">
        <v>132</v>
      </c>
      <c r="Y113" s="145" t="s">
        <v>1042</v>
      </c>
    </row>
    <row r="114" spans="1:25">
      <c r="A114" s="107" t="s">
        <v>226</v>
      </c>
      <c r="B114" s="100" t="s">
        <v>227</v>
      </c>
      <c r="C114" s="100" t="s">
        <v>261</v>
      </c>
      <c r="D114" s="101">
        <v>161</v>
      </c>
      <c r="E114" s="100" t="s">
        <v>118</v>
      </c>
      <c r="F114" s="102">
        <v>202110</v>
      </c>
      <c r="G114" s="103">
        <v>44470</v>
      </c>
      <c r="H114" s="100" t="s">
        <v>209</v>
      </c>
      <c r="I114" s="102">
        <v>11001259</v>
      </c>
      <c r="J114" s="100" t="s">
        <v>0</v>
      </c>
      <c r="K114" s="100" t="s">
        <v>120</v>
      </c>
      <c r="L114" s="100" t="s">
        <v>121</v>
      </c>
      <c r="M114" s="100" t="s">
        <v>122</v>
      </c>
      <c r="N114" s="100" t="s">
        <v>74</v>
      </c>
      <c r="O114" s="100" t="s">
        <v>75</v>
      </c>
      <c r="P114" s="100" t="s">
        <v>120</v>
      </c>
      <c r="Q114" s="100" t="s">
        <v>766</v>
      </c>
      <c r="R114" s="100" t="s">
        <v>767</v>
      </c>
      <c r="S114" s="100" t="s">
        <v>768</v>
      </c>
      <c r="T114" s="100" t="s">
        <v>767</v>
      </c>
      <c r="U114" s="100" t="s">
        <v>747</v>
      </c>
      <c r="V114" s="100" t="s">
        <v>748</v>
      </c>
      <c r="W114" s="100" t="s">
        <v>749</v>
      </c>
      <c r="X114" s="100" t="s">
        <v>132</v>
      </c>
      <c r="Y114" s="145" t="s">
        <v>1042</v>
      </c>
    </row>
    <row r="115" spans="1:25">
      <c r="A115" s="107" t="s">
        <v>226</v>
      </c>
      <c r="B115" s="100" t="s">
        <v>227</v>
      </c>
      <c r="C115" s="100" t="s">
        <v>262</v>
      </c>
      <c r="D115" s="101">
        <v>225</v>
      </c>
      <c r="E115" s="100" t="s">
        <v>118</v>
      </c>
      <c r="F115" s="102">
        <v>202110</v>
      </c>
      <c r="G115" s="103">
        <v>44470</v>
      </c>
      <c r="H115" s="100" t="s">
        <v>209</v>
      </c>
      <c r="I115" s="102">
        <v>11001259</v>
      </c>
      <c r="J115" s="100" t="s">
        <v>0</v>
      </c>
      <c r="K115" s="100" t="s">
        <v>120</v>
      </c>
      <c r="L115" s="100" t="s">
        <v>121</v>
      </c>
      <c r="M115" s="100" t="s">
        <v>122</v>
      </c>
      <c r="N115" s="100" t="s">
        <v>74</v>
      </c>
      <c r="O115" s="100" t="s">
        <v>75</v>
      </c>
      <c r="P115" s="100" t="s">
        <v>120</v>
      </c>
      <c r="Q115" s="100" t="s">
        <v>766</v>
      </c>
      <c r="R115" s="100" t="s">
        <v>767</v>
      </c>
      <c r="S115" s="100" t="s">
        <v>768</v>
      </c>
      <c r="T115" s="100" t="s">
        <v>767</v>
      </c>
      <c r="U115" s="100" t="s">
        <v>747</v>
      </c>
      <c r="V115" s="100" t="s">
        <v>748</v>
      </c>
      <c r="W115" s="100" t="s">
        <v>749</v>
      </c>
      <c r="X115" s="100" t="s">
        <v>132</v>
      </c>
      <c r="Y115" s="145" t="s">
        <v>1042</v>
      </c>
    </row>
    <row r="116" spans="1:25">
      <c r="A116" s="107" t="s">
        <v>226</v>
      </c>
      <c r="B116" s="100" t="s">
        <v>227</v>
      </c>
      <c r="C116" s="100" t="s">
        <v>263</v>
      </c>
      <c r="D116" s="101">
        <v>365</v>
      </c>
      <c r="E116" s="100" t="s">
        <v>118</v>
      </c>
      <c r="F116" s="102">
        <v>202110</v>
      </c>
      <c r="G116" s="103">
        <v>44470</v>
      </c>
      <c r="H116" s="100" t="s">
        <v>209</v>
      </c>
      <c r="I116" s="102">
        <v>11001259</v>
      </c>
      <c r="J116" s="100" t="s">
        <v>0</v>
      </c>
      <c r="K116" s="100" t="s">
        <v>120</v>
      </c>
      <c r="L116" s="100" t="s">
        <v>121</v>
      </c>
      <c r="M116" s="100" t="s">
        <v>122</v>
      </c>
      <c r="N116" s="100" t="s">
        <v>74</v>
      </c>
      <c r="O116" s="100" t="s">
        <v>75</v>
      </c>
      <c r="P116" s="100" t="s">
        <v>120</v>
      </c>
      <c r="Q116" s="100" t="s">
        <v>766</v>
      </c>
      <c r="R116" s="100" t="s">
        <v>767</v>
      </c>
      <c r="S116" s="100" t="s">
        <v>768</v>
      </c>
      <c r="T116" s="100" t="s">
        <v>767</v>
      </c>
      <c r="U116" s="100" t="s">
        <v>747</v>
      </c>
      <c r="V116" s="100" t="s">
        <v>748</v>
      </c>
      <c r="W116" s="100" t="s">
        <v>749</v>
      </c>
      <c r="X116" s="100" t="s">
        <v>132</v>
      </c>
      <c r="Y116" s="145" t="s">
        <v>1042</v>
      </c>
    </row>
    <row r="117" spans="1:25">
      <c r="A117" s="107" t="s">
        <v>226</v>
      </c>
      <c r="B117" s="100" t="s">
        <v>227</v>
      </c>
      <c r="C117" s="100" t="s">
        <v>264</v>
      </c>
      <c r="D117" s="101">
        <v>1530</v>
      </c>
      <c r="E117" s="100" t="s">
        <v>118</v>
      </c>
      <c r="F117" s="102">
        <v>202110</v>
      </c>
      <c r="G117" s="103">
        <v>44470</v>
      </c>
      <c r="H117" s="100" t="s">
        <v>209</v>
      </c>
      <c r="I117" s="102">
        <v>11001259</v>
      </c>
      <c r="J117" s="100" t="s">
        <v>0</v>
      </c>
      <c r="K117" s="100" t="s">
        <v>120</v>
      </c>
      <c r="L117" s="100" t="s">
        <v>121</v>
      </c>
      <c r="M117" s="100" t="s">
        <v>122</v>
      </c>
      <c r="N117" s="100" t="s">
        <v>74</v>
      </c>
      <c r="O117" s="100" t="s">
        <v>75</v>
      </c>
      <c r="P117" s="100" t="s">
        <v>120</v>
      </c>
      <c r="Q117" s="100" t="s">
        <v>766</v>
      </c>
      <c r="R117" s="100" t="s">
        <v>767</v>
      </c>
      <c r="S117" s="100" t="s">
        <v>768</v>
      </c>
      <c r="T117" s="100" t="s">
        <v>767</v>
      </c>
      <c r="U117" s="100" t="s">
        <v>747</v>
      </c>
      <c r="V117" s="100" t="s">
        <v>748</v>
      </c>
      <c r="W117" s="100" t="s">
        <v>749</v>
      </c>
      <c r="X117" s="100" t="s">
        <v>132</v>
      </c>
      <c r="Y117" s="145" t="s">
        <v>1042</v>
      </c>
    </row>
    <row r="118" spans="1:25">
      <c r="A118" s="107" t="s">
        <v>226</v>
      </c>
      <c r="B118" s="100" t="s">
        <v>227</v>
      </c>
      <c r="C118" s="100" t="s">
        <v>265</v>
      </c>
      <c r="D118" s="101">
        <v>105</v>
      </c>
      <c r="E118" s="100" t="s">
        <v>118</v>
      </c>
      <c r="F118" s="102">
        <v>202110</v>
      </c>
      <c r="G118" s="103">
        <v>44475</v>
      </c>
      <c r="H118" s="100" t="s">
        <v>209</v>
      </c>
      <c r="I118" s="102">
        <v>11001269</v>
      </c>
      <c r="J118" s="100" t="s">
        <v>0</v>
      </c>
      <c r="K118" s="100" t="s">
        <v>120</v>
      </c>
      <c r="L118" s="100" t="s">
        <v>121</v>
      </c>
      <c r="M118" s="100" t="s">
        <v>122</v>
      </c>
      <c r="N118" s="100" t="s">
        <v>46</v>
      </c>
      <c r="O118" s="100" t="s">
        <v>47</v>
      </c>
      <c r="P118" s="100" t="s">
        <v>120</v>
      </c>
      <c r="Q118" s="100" t="s">
        <v>766</v>
      </c>
      <c r="R118" s="100" t="s">
        <v>767</v>
      </c>
      <c r="S118" s="100" t="s">
        <v>768</v>
      </c>
      <c r="T118" s="100" t="s">
        <v>767</v>
      </c>
      <c r="U118" s="100" t="s">
        <v>747</v>
      </c>
      <c r="V118" s="100" t="s">
        <v>748</v>
      </c>
      <c r="W118" s="100" t="s">
        <v>749</v>
      </c>
      <c r="X118" s="100" t="s">
        <v>132</v>
      </c>
      <c r="Y118" s="145" t="s">
        <v>1042</v>
      </c>
    </row>
    <row r="119" spans="1:25">
      <c r="A119" s="107" t="s">
        <v>226</v>
      </c>
      <c r="B119" s="100" t="s">
        <v>227</v>
      </c>
      <c r="C119" s="100" t="s">
        <v>266</v>
      </c>
      <c r="D119" s="101">
        <v>2570</v>
      </c>
      <c r="E119" s="100" t="s">
        <v>118</v>
      </c>
      <c r="F119" s="102">
        <v>202110</v>
      </c>
      <c r="G119" s="103">
        <v>44497</v>
      </c>
      <c r="H119" s="100" t="s">
        <v>209</v>
      </c>
      <c r="I119" s="102">
        <v>11001301</v>
      </c>
      <c r="J119" s="100" t="s">
        <v>0</v>
      </c>
      <c r="K119" s="100" t="s">
        <v>120</v>
      </c>
      <c r="L119" s="100" t="s">
        <v>121</v>
      </c>
      <c r="M119" s="100" t="s">
        <v>122</v>
      </c>
      <c r="N119" s="100" t="s">
        <v>60</v>
      </c>
      <c r="O119" s="100" t="s">
        <v>220</v>
      </c>
      <c r="P119" s="100" t="s">
        <v>120</v>
      </c>
      <c r="Q119" s="100" t="s">
        <v>766</v>
      </c>
      <c r="R119" s="100" t="s">
        <v>767</v>
      </c>
      <c r="S119" s="100" t="s">
        <v>768</v>
      </c>
      <c r="T119" s="100" t="s">
        <v>767</v>
      </c>
      <c r="U119" s="100" t="s">
        <v>747</v>
      </c>
      <c r="V119" s="100" t="s">
        <v>748</v>
      </c>
      <c r="W119" s="100" t="s">
        <v>749</v>
      </c>
      <c r="X119" s="100" t="s">
        <v>132</v>
      </c>
      <c r="Y119" s="145" t="s">
        <v>1042</v>
      </c>
    </row>
    <row r="120" spans="1:25">
      <c r="A120" s="107" t="s">
        <v>226</v>
      </c>
      <c r="B120" s="100" t="s">
        <v>227</v>
      </c>
      <c r="C120" s="100" t="s">
        <v>267</v>
      </c>
      <c r="D120" s="101">
        <v>200</v>
      </c>
      <c r="E120" s="100" t="s">
        <v>118</v>
      </c>
      <c r="F120" s="102">
        <v>202110</v>
      </c>
      <c r="G120" s="103">
        <v>44497</v>
      </c>
      <c r="H120" s="100" t="s">
        <v>172</v>
      </c>
      <c r="I120" s="102">
        <v>11001369</v>
      </c>
      <c r="J120" s="100" t="s">
        <v>0</v>
      </c>
      <c r="K120" s="100" t="s">
        <v>120</v>
      </c>
      <c r="L120" s="100" t="s">
        <v>121</v>
      </c>
      <c r="M120" s="100" t="s">
        <v>122</v>
      </c>
      <c r="N120" s="100" t="s">
        <v>268</v>
      </c>
      <c r="O120" s="100" t="s">
        <v>269</v>
      </c>
      <c r="P120" s="100" t="s">
        <v>120</v>
      </c>
      <c r="Q120" s="100" t="s">
        <v>754</v>
      </c>
      <c r="R120" s="100" t="s">
        <v>755</v>
      </c>
      <c r="S120" s="100" t="s">
        <v>756</v>
      </c>
      <c r="T120" s="100" t="s">
        <v>755</v>
      </c>
      <c r="U120" s="100" t="s">
        <v>757</v>
      </c>
      <c r="V120" s="100" t="s">
        <v>758</v>
      </c>
      <c r="W120" s="100" t="s">
        <v>749</v>
      </c>
      <c r="X120" s="100" t="s">
        <v>132</v>
      </c>
      <c r="Y120" s="145" t="s">
        <v>1042</v>
      </c>
    </row>
    <row r="121" spans="1:25">
      <c r="A121" s="107" t="s">
        <v>226</v>
      </c>
      <c r="B121" s="100" t="s">
        <v>227</v>
      </c>
      <c r="C121" s="100" t="s">
        <v>270</v>
      </c>
      <c r="D121" s="101">
        <v>1320</v>
      </c>
      <c r="E121" s="100" t="s">
        <v>118</v>
      </c>
      <c r="F121" s="102">
        <v>202111</v>
      </c>
      <c r="G121" s="103">
        <v>44510</v>
      </c>
      <c r="H121" s="100" t="s">
        <v>209</v>
      </c>
      <c r="I121" s="102">
        <v>11001471</v>
      </c>
      <c r="J121" s="100" t="s">
        <v>0</v>
      </c>
      <c r="K121" s="100" t="s">
        <v>120</v>
      </c>
      <c r="L121" s="100" t="s">
        <v>121</v>
      </c>
      <c r="M121" s="100" t="s">
        <v>122</v>
      </c>
      <c r="N121" s="100" t="s">
        <v>74</v>
      </c>
      <c r="O121" s="100" t="s">
        <v>75</v>
      </c>
      <c r="P121" s="100" t="s">
        <v>120</v>
      </c>
      <c r="Q121" s="100" t="s">
        <v>766</v>
      </c>
      <c r="R121" s="100" t="s">
        <v>767</v>
      </c>
      <c r="S121" s="100" t="s">
        <v>768</v>
      </c>
      <c r="T121" s="100" t="s">
        <v>767</v>
      </c>
      <c r="U121" s="100" t="s">
        <v>747</v>
      </c>
      <c r="V121" s="100" t="s">
        <v>748</v>
      </c>
      <c r="W121" s="100" t="s">
        <v>749</v>
      </c>
      <c r="X121" s="100" t="s">
        <v>132</v>
      </c>
      <c r="Y121" s="145" t="s">
        <v>1042</v>
      </c>
    </row>
    <row r="122" spans="1:25">
      <c r="A122" s="107" t="s">
        <v>226</v>
      </c>
      <c r="B122" s="100" t="s">
        <v>227</v>
      </c>
      <c r="C122" s="100" t="s">
        <v>271</v>
      </c>
      <c r="D122" s="101">
        <v>1730</v>
      </c>
      <c r="E122" s="100" t="s">
        <v>118</v>
      </c>
      <c r="F122" s="102">
        <v>202111</v>
      </c>
      <c r="G122" s="103">
        <v>44522</v>
      </c>
      <c r="H122" s="100" t="s">
        <v>209</v>
      </c>
      <c r="I122" s="102">
        <v>11001480</v>
      </c>
      <c r="J122" s="100" t="s">
        <v>0</v>
      </c>
      <c r="K122" s="100" t="s">
        <v>120</v>
      </c>
      <c r="L122" s="100" t="s">
        <v>121</v>
      </c>
      <c r="M122" s="100" t="s">
        <v>122</v>
      </c>
      <c r="N122" s="100" t="s">
        <v>60</v>
      </c>
      <c r="O122" s="100" t="s">
        <v>220</v>
      </c>
      <c r="P122" s="100" t="s">
        <v>120</v>
      </c>
      <c r="Q122" s="100" t="s">
        <v>766</v>
      </c>
      <c r="R122" s="100" t="s">
        <v>767</v>
      </c>
      <c r="S122" s="100" t="s">
        <v>768</v>
      </c>
      <c r="T122" s="100" t="s">
        <v>767</v>
      </c>
      <c r="U122" s="100" t="s">
        <v>747</v>
      </c>
      <c r="V122" s="100" t="s">
        <v>748</v>
      </c>
      <c r="W122" s="100" t="s">
        <v>749</v>
      </c>
      <c r="X122" s="100" t="s">
        <v>132</v>
      </c>
      <c r="Y122" s="145" t="s">
        <v>1042</v>
      </c>
    </row>
    <row r="123" spans="1:25">
      <c r="A123" s="107" t="s">
        <v>226</v>
      </c>
      <c r="B123" s="100" t="s">
        <v>227</v>
      </c>
      <c r="C123" s="100" t="s">
        <v>272</v>
      </c>
      <c r="D123" s="101">
        <v>-73</v>
      </c>
      <c r="E123" s="100" t="s">
        <v>118</v>
      </c>
      <c r="F123" s="102">
        <v>202111</v>
      </c>
      <c r="G123" s="103">
        <v>44523</v>
      </c>
      <c r="H123" s="100" t="s">
        <v>209</v>
      </c>
      <c r="I123" s="102">
        <v>11001458</v>
      </c>
      <c r="J123" s="100" t="s">
        <v>0</v>
      </c>
      <c r="K123" s="100" t="s">
        <v>120</v>
      </c>
      <c r="L123" s="100" t="s">
        <v>121</v>
      </c>
      <c r="M123" s="100" t="s">
        <v>122</v>
      </c>
      <c r="N123" s="100" t="s">
        <v>60</v>
      </c>
      <c r="O123" s="100" t="s">
        <v>220</v>
      </c>
      <c r="P123" s="100" t="s">
        <v>120</v>
      </c>
      <c r="Q123" s="100" t="s">
        <v>766</v>
      </c>
      <c r="R123" s="100" t="s">
        <v>767</v>
      </c>
      <c r="S123" s="100" t="s">
        <v>768</v>
      </c>
      <c r="T123" s="100" t="s">
        <v>767</v>
      </c>
      <c r="U123" s="100" t="s">
        <v>747</v>
      </c>
      <c r="V123" s="100" t="s">
        <v>748</v>
      </c>
      <c r="W123" s="100" t="s">
        <v>749</v>
      </c>
      <c r="X123" s="100" t="s">
        <v>132</v>
      </c>
      <c r="Y123" s="145" t="s">
        <v>1042</v>
      </c>
    </row>
    <row r="124" spans="1:25">
      <c r="A124" s="107" t="s">
        <v>226</v>
      </c>
      <c r="B124" s="100" t="s">
        <v>227</v>
      </c>
      <c r="C124" s="100" t="s">
        <v>785</v>
      </c>
      <c r="D124" s="101">
        <v>-9277.08</v>
      </c>
      <c r="E124" s="100" t="s">
        <v>118</v>
      </c>
      <c r="F124" s="102">
        <v>202111</v>
      </c>
      <c r="G124" s="103">
        <v>44526</v>
      </c>
      <c r="H124" s="100" t="s">
        <v>119</v>
      </c>
      <c r="I124" s="102">
        <v>11002995</v>
      </c>
      <c r="J124" s="100" t="s">
        <v>0</v>
      </c>
      <c r="K124" s="100" t="s">
        <v>120</v>
      </c>
      <c r="L124" s="100" t="s">
        <v>121</v>
      </c>
      <c r="M124" s="100" t="s">
        <v>122</v>
      </c>
      <c r="N124" s="100" t="s">
        <v>156</v>
      </c>
      <c r="O124" s="100" t="s">
        <v>157</v>
      </c>
      <c r="P124" s="100" t="s">
        <v>120</v>
      </c>
      <c r="Q124" s="100" t="s">
        <v>759</v>
      </c>
      <c r="R124" s="100" t="s">
        <v>760</v>
      </c>
      <c r="S124" s="100" t="s">
        <v>761</v>
      </c>
      <c r="T124" s="100" t="s">
        <v>158</v>
      </c>
      <c r="U124" s="100" t="s">
        <v>762</v>
      </c>
      <c r="V124" s="100" t="s">
        <v>158</v>
      </c>
      <c r="W124" s="100" t="s">
        <v>749</v>
      </c>
      <c r="X124" s="100" t="s">
        <v>132</v>
      </c>
      <c r="Y124" s="145" t="s">
        <v>1042</v>
      </c>
    </row>
    <row r="125" spans="1:25">
      <c r="A125" s="107" t="s">
        <v>226</v>
      </c>
      <c r="B125" s="100" t="s">
        <v>227</v>
      </c>
      <c r="C125" s="100" t="s">
        <v>785</v>
      </c>
      <c r="D125" s="101">
        <v>-8596</v>
      </c>
      <c r="E125" s="100" t="s">
        <v>118</v>
      </c>
      <c r="F125" s="102">
        <v>202111</v>
      </c>
      <c r="G125" s="103">
        <v>44526</v>
      </c>
      <c r="H125" s="100" t="s">
        <v>119</v>
      </c>
      <c r="I125" s="102">
        <v>11002995</v>
      </c>
      <c r="J125" s="100" t="s">
        <v>0</v>
      </c>
      <c r="K125" s="100" t="s">
        <v>120</v>
      </c>
      <c r="L125" s="100" t="s">
        <v>121</v>
      </c>
      <c r="M125" s="100" t="s">
        <v>122</v>
      </c>
      <c r="N125" s="100" t="s">
        <v>14</v>
      </c>
      <c r="O125" s="100" t="s">
        <v>15</v>
      </c>
      <c r="P125" s="100" t="s">
        <v>120</v>
      </c>
      <c r="Q125" s="100" t="s">
        <v>744</v>
      </c>
      <c r="R125" s="100" t="s">
        <v>745</v>
      </c>
      <c r="S125" s="100" t="s">
        <v>746</v>
      </c>
      <c r="T125" s="100" t="s">
        <v>745</v>
      </c>
      <c r="U125" s="100" t="s">
        <v>747</v>
      </c>
      <c r="V125" s="100" t="s">
        <v>748</v>
      </c>
      <c r="W125" s="100" t="s">
        <v>749</v>
      </c>
      <c r="X125" s="100" t="s">
        <v>132</v>
      </c>
      <c r="Y125" s="145" t="s">
        <v>1042</v>
      </c>
    </row>
    <row r="126" spans="1:25">
      <c r="A126" s="107" t="s">
        <v>226</v>
      </c>
      <c r="B126" s="100" t="s">
        <v>227</v>
      </c>
      <c r="C126" s="100" t="s">
        <v>785</v>
      </c>
      <c r="D126" s="101">
        <v>-3040</v>
      </c>
      <c r="E126" s="100" t="s">
        <v>118</v>
      </c>
      <c r="F126" s="102">
        <v>202111</v>
      </c>
      <c r="G126" s="103">
        <v>44526</v>
      </c>
      <c r="H126" s="100" t="s">
        <v>119</v>
      </c>
      <c r="I126" s="102">
        <v>11002995</v>
      </c>
      <c r="J126" s="100" t="s">
        <v>0</v>
      </c>
      <c r="K126" s="100" t="s">
        <v>120</v>
      </c>
      <c r="L126" s="100" t="s">
        <v>121</v>
      </c>
      <c r="M126" s="100" t="s">
        <v>122</v>
      </c>
      <c r="N126" s="100" t="s">
        <v>54</v>
      </c>
      <c r="O126" s="100" t="s">
        <v>55</v>
      </c>
      <c r="P126" s="100" t="s">
        <v>120</v>
      </c>
      <c r="Q126" s="100" t="s">
        <v>766</v>
      </c>
      <c r="R126" s="100" t="s">
        <v>767</v>
      </c>
      <c r="S126" s="100" t="s">
        <v>768</v>
      </c>
      <c r="T126" s="100" t="s">
        <v>767</v>
      </c>
      <c r="U126" s="100" t="s">
        <v>747</v>
      </c>
      <c r="V126" s="100" t="s">
        <v>748</v>
      </c>
      <c r="W126" s="100" t="s">
        <v>749</v>
      </c>
      <c r="X126" s="100" t="s">
        <v>132</v>
      </c>
      <c r="Y126" s="145" t="s">
        <v>1042</v>
      </c>
    </row>
    <row r="127" spans="1:25">
      <c r="A127" s="107" t="s">
        <v>226</v>
      </c>
      <c r="B127" s="100" t="s">
        <v>227</v>
      </c>
      <c r="C127" s="100" t="s">
        <v>785</v>
      </c>
      <c r="D127" s="101">
        <v>-2632.19</v>
      </c>
      <c r="E127" s="100" t="s">
        <v>118</v>
      </c>
      <c r="F127" s="102">
        <v>202111</v>
      </c>
      <c r="G127" s="103">
        <v>44526</v>
      </c>
      <c r="H127" s="100" t="s">
        <v>119</v>
      </c>
      <c r="I127" s="102">
        <v>11002995</v>
      </c>
      <c r="J127" s="100" t="s">
        <v>0</v>
      </c>
      <c r="K127" s="100" t="s">
        <v>120</v>
      </c>
      <c r="L127" s="100" t="s">
        <v>121</v>
      </c>
      <c r="M127" s="100" t="s">
        <v>122</v>
      </c>
      <c r="N127" s="100" t="s">
        <v>62</v>
      </c>
      <c r="O127" s="100" t="s">
        <v>63</v>
      </c>
      <c r="P127" s="100" t="s">
        <v>120</v>
      </c>
      <c r="Q127" s="100" t="s">
        <v>766</v>
      </c>
      <c r="R127" s="100" t="s">
        <v>767</v>
      </c>
      <c r="S127" s="100" t="s">
        <v>768</v>
      </c>
      <c r="T127" s="100" t="s">
        <v>767</v>
      </c>
      <c r="U127" s="100" t="s">
        <v>747</v>
      </c>
      <c r="V127" s="100" t="s">
        <v>748</v>
      </c>
      <c r="W127" s="100" t="s">
        <v>749</v>
      </c>
      <c r="X127" s="100" t="s">
        <v>132</v>
      </c>
      <c r="Y127" s="145" t="s">
        <v>1042</v>
      </c>
    </row>
    <row r="128" spans="1:25">
      <c r="A128" s="107" t="s">
        <v>226</v>
      </c>
      <c r="B128" s="100" t="s">
        <v>227</v>
      </c>
      <c r="C128" s="100" t="s">
        <v>785</v>
      </c>
      <c r="D128" s="101">
        <v>-2295.21</v>
      </c>
      <c r="E128" s="100" t="s">
        <v>118</v>
      </c>
      <c r="F128" s="102">
        <v>202111</v>
      </c>
      <c r="G128" s="103">
        <v>44526</v>
      </c>
      <c r="H128" s="100" t="s">
        <v>119</v>
      </c>
      <c r="I128" s="102">
        <v>11002995</v>
      </c>
      <c r="J128" s="100" t="s">
        <v>0</v>
      </c>
      <c r="K128" s="100" t="s">
        <v>120</v>
      </c>
      <c r="L128" s="100" t="s">
        <v>121</v>
      </c>
      <c r="M128" s="100" t="s">
        <v>122</v>
      </c>
      <c r="N128" s="100" t="s">
        <v>130</v>
      </c>
      <c r="O128" s="100" t="s">
        <v>131</v>
      </c>
      <c r="P128" s="100" t="s">
        <v>120</v>
      </c>
      <c r="Q128" s="100" t="s">
        <v>744</v>
      </c>
      <c r="R128" s="100" t="s">
        <v>745</v>
      </c>
      <c r="S128" s="100" t="s">
        <v>746</v>
      </c>
      <c r="T128" s="100" t="s">
        <v>745</v>
      </c>
      <c r="U128" s="100" t="s">
        <v>747</v>
      </c>
      <c r="V128" s="100" t="s">
        <v>748</v>
      </c>
      <c r="W128" s="100" t="s">
        <v>749</v>
      </c>
      <c r="X128" s="100" t="s">
        <v>132</v>
      </c>
      <c r="Y128" s="145" t="s">
        <v>1042</v>
      </c>
    </row>
    <row r="129" spans="1:25">
      <c r="A129" s="107" t="s">
        <v>226</v>
      </c>
      <c r="B129" s="100" t="s">
        <v>227</v>
      </c>
      <c r="C129" s="100" t="s">
        <v>785</v>
      </c>
      <c r="D129" s="101">
        <v>-1745</v>
      </c>
      <c r="E129" s="100" t="s">
        <v>118</v>
      </c>
      <c r="F129" s="102">
        <v>202111</v>
      </c>
      <c r="G129" s="103">
        <v>44526</v>
      </c>
      <c r="H129" s="100" t="s">
        <v>119</v>
      </c>
      <c r="I129" s="102">
        <v>11002995</v>
      </c>
      <c r="J129" s="100" t="s">
        <v>0</v>
      </c>
      <c r="K129" s="100" t="s">
        <v>120</v>
      </c>
      <c r="L129" s="100" t="s">
        <v>121</v>
      </c>
      <c r="M129" s="100" t="s">
        <v>122</v>
      </c>
      <c r="N129" s="100" t="s">
        <v>16</v>
      </c>
      <c r="O129" s="100" t="s">
        <v>17</v>
      </c>
      <c r="P129" s="100" t="s">
        <v>120</v>
      </c>
      <c r="Q129" s="100" t="s">
        <v>744</v>
      </c>
      <c r="R129" s="100" t="s">
        <v>745</v>
      </c>
      <c r="S129" s="100" t="s">
        <v>746</v>
      </c>
      <c r="T129" s="100" t="s">
        <v>745</v>
      </c>
      <c r="U129" s="100" t="s">
        <v>747</v>
      </c>
      <c r="V129" s="100" t="s">
        <v>748</v>
      </c>
      <c r="W129" s="100" t="s">
        <v>749</v>
      </c>
      <c r="X129" s="100" t="s">
        <v>132</v>
      </c>
      <c r="Y129" s="145" t="s">
        <v>1042</v>
      </c>
    </row>
    <row r="130" spans="1:25">
      <c r="A130" s="107" t="s">
        <v>226</v>
      </c>
      <c r="B130" s="100" t="s">
        <v>227</v>
      </c>
      <c r="C130" s="100" t="s">
        <v>785</v>
      </c>
      <c r="D130" s="101">
        <v>-1266.48</v>
      </c>
      <c r="E130" s="100" t="s">
        <v>118</v>
      </c>
      <c r="F130" s="102">
        <v>202111</v>
      </c>
      <c r="G130" s="103">
        <v>44526</v>
      </c>
      <c r="H130" s="100" t="s">
        <v>119</v>
      </c>
      <c r="I130" s="102">
        <v>11002995</v>
      </c>
      <c r="J130" s="100" t="s">
        <v>0</v>
      </c>
      <c r="K130" s="100" t="s">
        <v>120</v>
      </c>
      <c r="L130" s="100" t="s">
        <v>121</v>
      </c>
      <c r="M130" s="100" t="s">
        <v>122</v>
      </c>
      <c r="N130" s="100" t="s">
        <v>567</v>
      </c>
      <c r="O130" s="100" t="s">
        <v>568</v>
      </c>
      <c r="P130" s="100" t="s">
        <v>120</v>
      </c>
      <c r="Q130" s="100" t="s">
        <v>786</v>
      </c>
      <c r="R130" s="100" t="s">
        <v>787</v>
      </c>
      <c r="S130" s="100" t="s">
        <v>788</v>
      </c>
      <c r="T130" s="100" t="s">
        <v>787</v>
      </c>
      <c r="U130" s="100" t="s">
        <v>747</v>
      </c>
      <c r="V130" s="100" t="s">
        <v>748</v>
      </c>
      <c r="W130" s="100" t="s">
        <v>749</v>
      </c>
      <c r="X130" s="100" t="s">
        <v>132</v>
      </c>
      <c r="Y130" s="145" t="s">
        <v>1042</v>
      </c>
    </row>
    <row r="131" spans="1:25">
      <c r="A131" s="107" t="s">
        <v>226</v>
      </c>
      <c r="B131" s="100" t="s">
        <v>227</v>
      </c>
      <c r="C131" s="100" t="s">
        <v>785</v>
      </c>
      <c r="D131" s="101">
        <v>-1128.81</v>
      </c>
      <c r="E131" s="100" t="s">
        <v>118</v>
      </c>
      <c r="F131" s="102">
        <v>202111</v>
      </c>
      <c r="G131" s="103">
        <v>44526</v>
      </c>
      <c r="H131" s="100" t="s">
        <v>119</v>
      </c>
      <c r="I131" s="102">
        <v>11002995</v>
      </c>
      <c r="J131" s="100" t="s">
        <v>0</v>
      </c>
      <c r="K131" s="100" t="s">
        <v>120</v>
      </c>
      <c r="L131" s="100" t="s">
        <v>121</v>
      </c>
      <c r="M131" s="100" t="s">
        <v>122</v>
      </c>
      <c r="N131" s="100" t="s">
        <v>44</v>
      </c>
      <c r="O131" s="100" t="s">
        <v>45</v>
      </c>
      <c r="P131" s="100" t="s">
        <v>120</v>
      </c>
      <c r="Q131" s="100" t="s">
        <v>766</v>
      </c>
      <c r="R131" s="100" t="s">
        <v>767</v>
      </c>
      <c r="S131" s="100" t="s">
        <v>768</v>
      </c>
      <c r="T131" s="100" t="s">
        <v>767</v>
      </c>
      <c r="U131" s="100" t="s">
        <v>747</v>
      </c>
      <c r="V131" s="100" t="s">
        <v>748</v>
      </c>
      <c r="W131" s="100" t="s">
        <v>749</v>
      </c>
      <c r="X131" s="100" t="s">
        <v>132</v>
      </c>
      <c r="Y131" s="145" t="s">
        <v>1042</v>
      </c>
    </row>
    <row r="132" spans="1:25">
      <c r="A132" s="107" t="s">
        <v>226</v>
      </c>
      <c r="B132" s="100" t="s">
        <v>227</v>
      </c>
      <c r="C132" s="100" t="s">
        <v>785</v>
      </c>
      <c r="D132" s="101">
        <v>-1068.3</v>
      </c>
      <c r="E132" s="100" t="s">
        <v>118</v>
      </c>
      <c r="F132" s="102">
        <v>202111</v>
      </c>
      <c r="G132" s="103">
        <v>44526</v>
      </c>
      <c r="H132" s="100" t="s">
        <v>119</v>
      </c>
      <c r="I132" s="102">
        <v>11002995</v>
      </c>
      <c r="J132" s="100" t="s">
        <v>0</v>
      </c>
      <c r="K132" s="100" t="s">
        <v>120</v>
      </c>
      <c r="L132" s="100" t="s">
        <v>121</v>
      </c>
      <c r="M132" s="100" t="s">
        <v>122</v>
      </c>
      <c r="N132" s="100" t="s">
        <v>545</v>
      </c>
      <c r="O132" s="100" t="s">
        <v>546</v>
      </c>
      <c r="P132" s="100" t="s">
        <v>120</v>
      </c>
      <c r="Q132" s="100" t="s">
        <v>786</v>
      </c>
      <c r="R132" s="100" t="s">
        <v>787</v>
      </c>
      <c r="S132" s="100" t="s">
        <v>788</v>
      </c>
      <c r="T132" s="100" t="s">
        <v>787</v>
      </c>
      <c r="U132" s="100" t="s">
        <v>747</v>
      </c>
      <c r="V132" s="100" t="s">
        <v>748</v>
      </c>
      <c r="W132" s="100" t="s">
        <v>749</v>
      </c>
      <c r="X132" s="100" t="s">
        <v>132</v>
      </c>
      <c r="Y132" s="145" t="s">
        <v>1042</v>
      </c>
    </row>
    <row r="133" spans="1:25">
      <c r="A133" s="107" t="s">
        <v>226</v>
      </c>
      <c r="B133" s="100" t="s">
        <v>227</v>
      </c>
      <c r="C133" s="100" t="s">
        <v>785</v>
      </c>
      <c r="D133" s="101">
        <v>-220.68</v>
      </c>
      <c r="E133" s="100" t="s">
        <v>118</v>
      </c>
      <c r="F133" s="102">
        <v>202111</v>
      </c>
      <c r="G133" s="103">
        <v>44526</v>
      </c>
      <c r="H133" s="100" t="s">
        <v>119</v>
      </c>
      <c r="I133" s="102">
        <v>11002995</v>
      </c>
      <c r="J133" s="100" t="s">
        <v>0</v>
      </c>
      <c r="K133" s="100" t="s">
        <v>120</v>
      </c>
      <c r="L133" s="100" t="s">
        <v>121</v>
      </c>
      <c r="M133" s="100" t="s">
        <v>122</v>
      </c>
      <c r="N133" s="100" t="s">
        <v>357</v>
      </c>
      <c r="O133" s="100" t="s">
        <v>358</v>
      </c>
      <c r="P133" s="100" t="s">
        <v>120</v>
      </c>
      <c r="Q133" s="100" t="s">
        <v>744</v>
      </c>
      <c r="R133" s="100" t="s">
        <v>745</v>
      </c>
      <c r="S133" s="100" t="s">
        <v>746</v>
      </c>
      <c r="T133" s="100" t="s">
        <v>745</v>
      </c>
      <c r="U133" s="100" t="s">
        <v>747</v>
      </c>
      <c r="V133" s="100" t="s">
        <v>748</v>
      </c>
      <c r="W133" s="100" t="s">
        <v>749</v>
      </c>
      <c r="X133" s="100" t="s">
        <v>132</v>
      </c>
      <c r="Y133" s="145" t="s">
        <v>1042</v>
      </c>
    </row>
    <row r="134" spans="1:25">
      <c r="A134" s="107" t="s">
        <v>226</v>
      </c>
      <c r="B134" s="100" t="s">
        <v>227</v>
      </c>
      <c r="C134" s="100" t="s">
        <v>785</v>
      </c>
      <c r="D134" s="101">
        <v>-180</v>
      </c>
      <c r="E134" s="100" t="s">
        <v>118</v>
      </c>
      <c r="F134" s="102">
        <v>202111</v>
      </c>
      <c r="G134" s="103">
        <v>44526</v>
      </c>
      <c r="H134" s="100" t="s">
        <v>119</v>
      </c>
      <c r="I134" s="102">
        <v>11002995</v>
      </c>
      <c r="J134" s="100" t="s">
        <v>0</v>
      </c>
      <c r="K134" s="100" t="s">
        <v>120</v>
      </c>
      <c r="L134" s="100" t="s">
        <v>121</v>
      </c>
      <c r="M134" s="100" t="s">
        <v>122</v>
      </c>
      <c r="N134" s="100" t="s">
        <v>36</v>
      </c>
      <c r="O134" s="100" t="s">
        <v>37</v>
      </c>
      <c r="P134" s="100" t="s">
        <v>120</v>
      </c>
      <c r="Q134" s="100" t="s">
        <v>744</v>
      </c>
      <c r="R134" s="100" t="s">
        <v>745</v>
      </c>
      <c r="S134" s="100" t="s">
        <v>746</v>
      </c>
      <c r="T134" s="100" t="s">
        <v>745</v>
      </c>
      <c r="U134" s="100" t="s">
        <v>747</v>
      </c>
      <c r="V134" s="100" t="s">
        <v>748</v>
      </c>
      <c r="W134" s="100" t="s">
        <v>749</v>
      </c>
      <c r="X134" s="100" t="s">
        <v>132</v>
      </c>
      <c r="Y134" s="145" t="s">
        <v>1042</v>
      </c>
    </row>
    <row r="135" spans="1:25">
      <c r="A135" s="107" t="s">
        <v>226</v>
      </c>
      <c r="B135" s="100" t="s">
        <v>227</v>
      </c>
      <c r="C135" s="100" t="s">
        <v>789</v>
      </c>
      <c r="D135" s="101">
        <v>3643.92</v>
      </c>
      <c r="E135" s="100" t="s">
        <v>118</v>
      </c>
      <c r="F135" s="102">
        <v>202111</v>
      </c>
      <c r="G135" s="103">
        <v>44526</v>
      </c>
      <c r="H135" s="100" t="s">
        <v>119</v>
      </c>
      <c r="I135" s="102">
        <v>11003007</v>
      </c>
      <c r="J135" s="100" t="s">
        <v>0</v>
      </c>
      <c r="K135" s="100" t="s">
        <v>120</v>
      </c>
      <c r="L135" s="100" t="s">
        <v>121</v>
      </c>
      <c r="M135" s="100" t="s">
        <v>122</v>
      </c>
      <c r="N135" s="100" t="s">
        <v>689</v>
      </c>
      <c r="O135" s="100" t="s">
        <v>97</v>
      </c>
      <c r="P135" s="100" t="s">
        <v>120</v>
      </c>
      <c r="Q135" s="100" t="s">
        <v>754</v>
      </c>
      <c r="R135" s="100" t="s">
        <v>755</v>
      </c>
      <c r="S135" s="100" t="s">
        <v>756</v>
      </c>
      <c r="T135" s="100" t="s">
        <v>755</v>
      </c>
      <c r="U135" s="100" t="s">
        <v>757</v>
      </c>
      <c r="V135" s="100" t="s">
        <v>758</v>
      </c>
      <c r="W135" s="100" t="s">
        <v>749</v>
      </c>
      <c r="X135" s="100" t="s">
        <v>132</v>
      </c>
      <c r="Y135" s="145" t="s">
        <v>1042</v>
      </c>
    </row>
    <row r="136" spans="1:25">
      <c r="A136" s="107" t="s">
        <v>226</v>
      </c>
      <c r="B136" s="100" t="s">
        <v>227</v>
      </c>
      <c r="C136" s="100" t="s">
        <v>273</v>
      </c>
      <c r="D136" s="101">
        <v>-507</v>
      </c>
      <c r="E136" s="100" t="s">
        <v>118</v>
      </c>
      <c r="F136" s="102">
        <v>202107</v>
      </c>
      <c r="G136" s="103">
        <v>44531</v>
      </c>
      <c r="H136" s="100" t="s">
        <v>209</v>
      </c>
      <c r="I136" s="102">
        <v>11001639</v>
      </c>
      <c r="J136" s="100" t="s">
        <v>0</v>
      </c>
      <c r="K136" s="100" t="s">
        <v>120</v>
      </c>
      <c r="L136" s="100" t="s">
        <v>121</v>
      </c>
      <c r="M136" s="100" t="s">
        <v>122</v>
      </c>
      <c r="N136" s="100" t="s">
        <v>66</v>
      </c>
      <c r="O136" s="100" t="s">
        <v>67</v>
      </c>
      <c r="P136" s="100" t="s">
        <v>120</v>
      </c>
      <c r="Q136" s="100" t="s">
        <v>766</v>
      </c>
      <c r="R136" s="100" t="s">
        <v>767</v>
      </c>
      <c r="S136" s="100" t="s">
        <v>768</v>
      </c>
      <c r="T136" s="100" t="s">
        <v>767</v>
      </c>
      <c r="U136" s="100" t="s">
        <v>747</v>
      </c>
      <c r="V136" s="100" t="s">
        <v>748</v>
      </c>
      <c r="W136" s="100" t="s">
        <v>749</v>
      </c>
      <c r="X136" s="100" t="s">
        <v>132</v>
      </c>
      <c r="Y136" s="145" t="s">
        <v>1042</v>
      </c>
    </row>
    <row r="137" spans="1:25">
      <c r="A137" s="107" t="s">
        <v>226</v>
      </c>
      <c r="B137" s="100" t="s">
        <v>227</v>
      </c>
      <c r="C137" s="100" t="s">
        <v>274</v>
      </c>
      <c r="D137" s="101">
        <v>-320</v>
      </c>
      <c r="E137" s="100" t="s">
        <v>118</v>
      </c>
      <c r="F137" s="102">
        <v>202107</v>
      </c>
      <c r="G137" s="103">
        <v>44531</v>
      </c>
      <c r="H137" s="100" t="s">
        <v>209</v>
      </c>
      <c r="I137" s="102">
        <v>11001639</v>
      </c>
      <c r="J137" s="100" t="s">
        <v>0</v>
      </c>
      <c r="K137" s="100" t="s">
        <v>120</v>
      </c>
      <c r="L137" s="100" t="s">
        <v>121</v>
      </c>
      <c r="M137" s="100" t="s">
        <v>122</v>
      </c>
      <c r="N137" s="100" t="s">
        <v>60</v>
      </c>
      <c r="O137" s="100" t="s">
        <v>220</v>
      </c>
      <c r="P137" s="100" t="s">
        <v>120</v>
      </c>
      <c r="Q137" s="100" t="s">
        <v>766</v>
      </c>
      <c r="R137" s="100" t="s">
        <v>767</v>
      </c>
      <c r="S137" s="100" t="s">
        <v>768</v>
      </c>
      <c r="T137" s="100" t="s">
        <v>767</v>
      </c>
      <c r="U137" s="100" t="s">
        <v>747</v>
      </c>
      <c r="V137" s="100" t="s">
        <v>748</v>
      </c>
      <c r="W137" s="100" t="s">
        <v>749</v>
      </c>
      <c r="X137" s="100" t="s">
        <v>132</v>
      </c>
      <c r="Y137" s="145" t="s">
        <v>1042</v>
      </c>
    </row>
    <row r="138" spans="1:25">
      <c r="A138" s="107" t="s">
        <v>226</v>
      </c>
      <c r="B138" s="100" t="s">
        <v>227</v>
      </c>
      <c r="C138" s="100" t="s">
        <v>275</v>
      </c>
      <c r="D138" s="101">
        <v>-184</v>
      </c>
      <c r="E138" s="100" t="s">
        <v>118</v>
      </c>
      <c r="F138" s="102">
        <v>202107</v>
      </c>
      <c r="G138" s="103">
        <v>44531</v>
      </c>
      <c r="H138" s="100" t="s">
        <v>209</v>
      </c>
      <c r="I138" s="102">
        <v>11001639</v>
      </c>
      <c r="J138" s="100" t="s">
        <v>0</v>
      </c>
      <c r="K138" s="100" t="s">
        <v>120</v>
      </c>
      <c r="L138" s="100" t="s">
        <v>121</v>
      </c>
      <c r="M138" s="100" t="s">
        <v>122</v>
      </c>
      <c r="N138" s="100" t="s">
        <v>68</v>
      </c>
      <c r="O138" s="100" t="s">
        <v>69</v>
      </c>
      <c r="P138" s="100" t="s">
        <v>120</v>
      </c>
      <c r="Q138" s="100" t="s">
        <v>766</v>
      </c>
      <c r="R138" s="100" t="s">
        <v>767</v>
      </c>
      <c r="S138" s="100" t="s">
        <v>768</v>
      </c>
      <c r="T138" s="100" t="s">
        <v>767</v>
      </c>
      <c r="U138" s="100" t="s">
        <v>747</v>
      </c>
      <c r="V138" s="100" t="s">
        <v>748</v>
      </c>
      <c r="W138" s="100" t="s">
        <v>749</v>
      </c>
      <c r="X138" s="100" t="s">
        <v>132</v>
      </c>
      <c r="Y138" s="145" t="s">
        <v>1042</v>
      </c>
    </row>
    <row r="139" spans="1:25">
      <c r="A139" s="107" t="s">
        <v>226</v>
      </c>
      <c r="B139" s="100" t="s">
        <v>227</v>
      </c>
      <c r="C139" s="100" t="s">
        <v>276</v>
      </c>
      <c r="D139" s="101">
        <v>-40</v>
      </c>
      <c r="E139" s="100" t="s">
        <v>118</v>
      </c>
      <c r="F139" s="102">
        <v>202112</v>
      </c>
      <c r="G139" s="103">
        <v>44532</v>
      </c>
      <c r="H139" s="100" t="s">
        <v>209</v>
      </c>
      <c r="I139" s="102">
        <v>11001624</v>
      </c>
      <c r="J139" s="100" t="s">
        <v>0</v>
      </c>
      <c r="K139" s="100" t="s">
        <v>120</v>
      </c>
      <c r="L139" s="100" t="s">
        <v>121</v>
      </c>
      <c r="M139" s="100" t="s">
        <v>122</v>
      </c>
      <c r="N139" s="100" t="s">
        <v>60</v>
      </c>
      <c r="O139" s="100" t="s">
        <v>220</v>
      </c>
      <c r="P139" s="100" t="s">
        <v>120</v>
      </c>
      <c r="Q139" s="100" t="s">
        <v>766</v>
      </c>
      <c r="R139" s="100" t="s">
        <v>767</v>
      </c>
      <c r="S139" s="100" t="s">
        <v>768</v>
      </c>
      <c r="T139" s="100" t="s">
        <v>767</v>
      </c>
      <c r="U139" s="100" t="s">
        <v>747</v>
      </c>
      <c r="V139" s="100" t="s">
        <v>748</v>
      </c>
      <c r="W139" s="100" t="s">
        <v>749</v>
      </c>
      <c r="X139" s="100" t="s">
        <v>132</v>
      </c>
      <c r="Y139" s="145" t="s">
        <v>1042</v>
      </c>
    </row>
    <row r="140" spans="1:25">
      <c r="A140" s="107" t="s">
        <v>226</v>
      </c>
      <c r="B140" s="100" t="s">
        <v>227</v>
      </c>
      <c r="C140" s="100" t="s">
        <v>218</v>
      </c>
      <c r="D140" s="101">
        <v>184</v>
      </c>
      <c r="E140" s="100" t="s">
        <v>118</v>
      </c>
      <c r="F140" s="102">
        <v>202112</v>
      </c>
      <c r="G140" s="103">
        <v>44533</v>
      </c>
      <c r="H140" s="100" t="s">
        <v>209</v>
      </c>
      <c r="I140" s="102">
        <v>11001647</v>
      </c>
      <c r="J140" s="100" t="s">
        <v>0</v>
      </c>
      <c r="K140" s="100" t="s">
        <v>120</v>
      </c>
      <c r="L140" s="100" t="s">
        <v>121</v>
      </c>
      <c r="M140" s="100" t="s">
        <v>122</v>
      </c>
      <c r="N140" s="100" t="s">
        <v>68</v>
      </c>
      <c r="O140" s="100" t="s">
        <v>69</v>
      </c>
      <c r="P140" s="100" t="s">
        <v>120</v>
      </c>
      <c r="Q140" s="100" t="s">
        <v>766</v>
      </c>
      <c r="R140" s="100" t="s">
        <v>767</v>
      </c>
      <c r="S140" s="100" t="s">
        <v>768</v>
      </c>
      <c r="T140" s="100" t="s">
        <v>767</v>
      </c>
      <c r="U140" s="100" t="s">
        <v>747</v>
      </c>
      <c r="V140" s="100" t="s">
        <v>748</v>
      </c>
      <c r="W140" s="100" t="s">
        <v>749</v>
      </c>
      <c r="X140" s="100" t="s">
        <v>132</v>
      </c>
      <c r="Y140" s="145" t="s">
        <v>1042</v>
      </c>
    </row>
    <row r="141" spans="1:25">
      <c r="A141" s="107" t="s">
        <v>226</v>
      </c>
      <c r="B141" s="100" t="s">
        <v>227</v>
      </c>
      <c r="C141" s="100" t="s">
        <v>277</v>
      </c>
      <c r="D141" s="101">
        <v>320</v>
      </c>
      <c r="E141" s="100" t="s">
        <v>118</v>
      </c>
      <c r="F141" s="102">
        <v>202112</v>
      </c>
      <c r="G141" s="103">
        <v>44533</v>
      </c>
      <c r="H141" s="100" t="s">
        <v>209</v>
      </c>
      <c r="I141" s="102">
        <v>11001647</v>
      </c>
      <c r="J141" s="100" t="s">
        <v>0</v>
      </c>
      <c r="K141" s="100" t="s">
        <v>120</v>
      </c>
      <c r="L141" s="100" t="s">
        <v>121</v>
      </c>
      <c r="M141" s="100" t="s">
        <v>122</v>
      </c>
      <c r="N141" s="100" t="s">
        <v>60</v>
      </c>
      <c r="O141" s="100" t="s">
        <v>220</v>
      </c>
      <c r="P141" s="100" t="s">
        <v>120</v>
      </c>
      <c r="Q141" s="100" t="s">
        <v>766</v>
      </c>
      <c r="R141" s="100" t="s">
        <v>767</v>
      </c>
      <c r="S141" s="100" t="s">
        <v>768</v>
      </c>
      <c r="T141" s="100" t="s">
        <v>767</v>
      </c>
      <c r="U141" s="100" t="s">
        <v>747</v>
      </c>
      <c r="V141" s="100" t="s">
        <v>748</v>
      </c>
      <c r="W141" s="100" t="s">
        <v>749</v>
      </c>
      <c r="X141" s="100" t="s">
        <v>132</v>
      </c>
      <c r="Y141" s="145" t="s">
        <v>1042</v>
      </c>
    </row>
    <row r="142" spans="1:25">
      <c r="A142" s="107" t="s">
        <v>226</v>
      </c>
      <c r="B142" s="100" t="s">
        <v>227</v>
      </c>
      <c r="C142" s="100" t="s">
        <v>278</v>
      </c>
      <c r="D142" s="101">
        <v>507</v>
      </c>
      <c r="E142" s="100" t="s">
        <v>118</v>
      </c>
      <c r="F142" s="102">
        <v>202112</v>
      </c>
      <c r="G142" s="103">
        <v>44533</v>
      </c>
      <c r="H142" s="100" t="s">
        <v>209</v>
      </c>
      <c r="I142" s="102">
        <v>11001647</v>
      </c>
      <c r="J142" s="100" t="s">
        <v>0</v>
      </c>
      <c r="K142" s="100" t="s">
        <v>120</v>
      </c>
      <c r="L142" s="100" t="s">
        <v>121</v>
      </c>
      <c r="M142" s="100" t="s">
        <v>122</v>
      </c>
      <c r="N142" s="100" t="s">
        <v>66</v>
      </c>
      <c r="O142" s="100" t="s">
        <v>67</v>
      </c>
      <c r="P142" s="100" t="s">
        <v>120</v>
      </c>
      <c r="Q142" s="100" t="s">
        <v>766</v>
      </c>
      <c r="R142" s="100" t="s">
        <v>767</v>
      </c>
      <c r="S142" s="100" t="s">
        <v>768</v>
      </c>
      <c r="T142" s="100" t="s">
        <v>767</v>
      </c>
      <c r="U142" s="100" t="s">
        <v>747</v>
      </c>
      <c r="V142" s="100" t="s">
        <v>748</v>
      </c>
      <c r="W142" s="100" t="s">
        <v>749</v>
      </c>
      <c r="X142" s="100" t="s">
        <v>132</v>
      </c>
      <c r="Y142" s="145" t="s">
        <v>1042</v>
      </c>
    </row>
    <row r="143" spans="1:25">
      <c r="A143" s="107" t="s">
        <v>226</v>
      </c>
      <c r="B143" s="100" t="s">
        <v>227</v>
      </c>
      <c r="C143" s="100" t="s">
        <v>790</v>
      </c>
      <c r="D143" s="101">
        <v>-475</v>
      </c>
      <c r="E143" s="100" t="s">
        <v>118</v>
      </c>
      <c r="F143" s="102">
        <v>202112</v>
      </c>
      <c r="G143" s="103">
        <v>44559</v>
      </c>
      <c r="H143" s="100" t="s">
        <v>119</v>
      </c>
      <c r="I143" s="102">
        <v>11003035</v>
      </c>
      <c r="J143" s="100" t="s">
        <v>0</v>
      </c>
      <c r="K143" s="100" t="s">
        <v>120</v>
      </c>
      <c r="L143" s="100" t="s">
        <v>121</v>
      </c>
      <c r="M143" s="100" t="s">
        <v>122</v>
      </c>
      <c r="N143" s="100" t="s">
        <v>245</v>
      </c>
      <c r="O143" s="100" t="s">
        <v>246</v>
      </c>
      <c r="P143" s="100" t="s">
        <v>120</v>
      </c>
      <c r="Q143" s="100" t="s">
        <v>778</v>
      </c>
      <c r="R143" s="100" t="s">
        <v>247</v>
      </c>
      <c r="S143" s="100" t="s">
        <v>779</v>
      </c>
      <c r="T143" s="100" t="s">
        <v>247</v>
      </c>
      <c r="U143" s="100" t="s">
        <v>752</v>
      </c>
      <c r="V143" s="100" t="s">
        <v>753</v>
      </c>
      <c r="W143" s="100" t="s">
        <v>749</v>
      </c>
      <c r="X143" s="100" t="s">
        <v>132</v>
      </c>
      <c r="Y143" s="145" t="s">
        <v>1042</v>
      </c>
    </row>
    <row r="144" spans="1:25">
      <c r="A144" s="107" t="s">
        <v>226</v>
      </c>
      <c r="B144" s="100" t="s">
        <v>227</v>
      </c>
      <c r="C144" s="100" t="s">
        <v>791</v>
      </c>
      <c r="D144" s="101">
        <v>-380</v>
      </c>
      <c r="E144" s="100" t="s">
        <v>118</v>
      </c>
      <c r="F144" s="102">
        <v>202112</v>
      </c>
      <c r="G144" s="103">
        <v>44559</v>
      </c>
      <c r="H144" s="100" t="s">
        <v>119</v>
      </c>
      <c r="I144" s="102">
        <v>11003035</v>
      </c>
      <c r="J144" s="100" t="s">
        <v>0</v>
      </c>
      <c r="K144" s="100" t="s">
        <v>120</v>
      </c>
      <c r="L144" s="100" t="s">
        <v>121</v>
      </c>
      <c r="M144" s="100" t="s">
        <v>122</v>
      </c>
      <c r="N144" s="100" t="s">
        <v>245</v>
      </c>
      <c r="O144" s="100" t="s">
        <v>246</v>
      </c>
      <c r="P144" s="100" t="s">
        <v>120</v>
      </c>
      <c r="Q144" s="100" t="s">
        <v>778</v>
      </c>
      <c r="R144" s="100" t="s">
        <v>247</v>
      </c>
      <c r="S144" s="100" t="s">
        <v>779</v>
      </c>
      <c r="T144" s="100" t="s">
        <v>247</v>
      </c>
      <c r="U144" s="100" t="s">
        <v>752</v>
      </c>
      <c r="V144" s="100" t="s">
        <v>753</v>
      </c>
      <c r="W144" s="100" t="s">
        <v>749</v>
      </c>
      <c r="X144" s="100" t="s">
        <v>132</v>
      </c>
      <c r="Y144" s="145" t="s">
        <v>1042</v>
      </c>
    </row>
    <row r="145" spans="1:25">
      <c r="A145" s="107" t="s">
        <v>226</v>
      </c>
      <c r="B145" s="100" t="s">
        <v>227</v>
      </c>
      <c r="C145" s="100" t="s">
        <v>792</v>
      </c>
      <c r="D145" s="101">
        <v>-350</v>
      </c>
      <c r="E145" s="100" t="s">
        <v>118</v>
      </c>
      <c r="F145" s="102">
        <v>202112</v>
      </c>
      <c r="G145" s="103">
        <v>44559</v>
      </c>
      <c r="H145" s="100" t="s">
        <v>119</v>
      </c>
      <c r="I145" s="102">
        <v>11003035</v>
      </c>
      <c r="J145" s="100" t="s">
        <v>0</v>
      </c>
      <c r="K145" s="100" t="s">
        <v>120</v>
      </c>
      <c r="L145" s="100" t="s">
        <v>121</v>
      </c>
      <c r="M145" s="100" t="s">
        <v>122</v>
      </c>
      <c r="N145" s="100" t="s">
        <v>245</v>
      </c>
      <c r="O145" s="100" t="s">
        <v>246</v>
      </c>
      <c r="P145" s="100" t="s">
        <v>120</v>
      </c>
      <c r="Q145" s="100" t="s">
        <v>778</v>
      </c>
      <c r="R145" s="100" t="s">
        <v>247</v>
      </c>
      <c r="S145" s="100" t="s">
        <v>779</v>
      </c>
      <c r="T145" s="100" t="s">
        <v>247</v>
      </c>
      <c r="U145" s="100" t="s">
        <v>752</v>
      </c>
      <c r="V145" s="100" t="s">
        <v>753</v>
      </c>
      <c r="W145" s="100" t="s">
        <v>749</v>
      </c>
      <c r="X145" s="100" t="s">
        <v>132</v>
      </c>
      <c r="Y145" s="145" t="s">
        <v>1042</v>
      </c>
    </row>
    <row r="146" spans="1:25">
      <c r="A146" s="107" t="s">
        <v>226</v>
      </c>
      <c r="B146" s="100" t="s">
        <v>227</v>
      </c>
      <c r="C146" s="100" t="s">
        <v>793</v>
      </c>
      <c r="D146" s="101">
        <v>350</v>
      </c>
      <c r="E146" s="100" t="s">
        <v>118</v>
      </c>
      <c r="F146" s="102">
        <v>202112</v>
      </c>
      <c r="G146" s="103">
        <v>44559</v>
      </c>
      <c r="H146" s="100" t="s">
        <v>119</v>
      </c>
      <c r="I146" s="102">
        <v>11003035</v>
      </c>
      <c r="J146" s="100" t="s">
        <v>0</v>
      </c>
      <c r="K146" s="100" t="s">
        <v>120</v>
      </c>
      <c r="L146" s="100" t="s">
        <v>121</v>
      </c>
      <c r="M146" s="100" t="s">
        <v>122</v>
      </c>
      <c r="N146" s="100" t="s">
        <v>60</v>
      </c>
      <c r="O146" s="100" t="s">
        <v>220</v>
      </c>
      <c r="P146" s="100" t="s">
        <v>120</v>
      </c>
      <c r="Q146" s="100" t="s">
        <v>766</v>
      </c>
      <c r="R146" s="100" t="s">
        <v>767</v>
      </c>
      <c r="S146" s="100" t="s">
        <v>768</v>
      </c>
      <c r="T146" s="100" t="s">
        <v>767</v>
      </c>
      <c r="U146" s="100" t="s">
        <v>747</v>
      </c>
      <c r="V146" s="100" t="s">
        <v>748</v>
      </c>
      <c r="W146" s="100" t="s">
        <v>749</v>
      </c>
      <c r="X146" s="100" t="s">
        <v>132</v>
      </c>
      <c r="Y146" s="145" t="s">
        <v>1042</v>
      </c>
    </row>
    <row r="147" spans="1:25">
      <c r="A147" s="107" t="s">
        <v>226</v>
      </c>
      <c r="B147" s="100" t="s">
        <v>227</v>
      </c>
      <c r="C147" s="100" t="s">
        <v>794</v>
      </c>
      <c r="D147" s="101">
        <v>380</v>
      </c>
      <c r="E147" s="100" t="s">
        <v>118</v>
      </c>
      <c r="F147" s="102">
        <v>202112</v>
      </c>
      <c r="G147" s="103">
        <v>44559</v>
      </c>
      <c r="H147" s="100" t="s">
        <v>119</v>
      </c>
      <c r="I147" s="102">
        <v>11003035</v>
      </c>
      <c r="J147" s="100" t="s">
        <v>0</v>
      </c>
      <c r="K147" s="100" t="s">
        <v>120</v>
      </c>
      <c r="L147" s="100" t="s">
        <v>121</v>
      </c>
      <c r="M147" s="100" t="s">
        <v>122</v>
      </c>
      <c r="N147" s="100" t="s">
        <v>60</v>
      </c>
      <c r="O147" s="100" t="s">
        <v>220</v>
      </c>
      <c r="P147" s="100" t="s">
        <v>120</v>
      </c>
      <c r="Q147" s="100" t="s">
        <v>766</v>
      </c>
      <c r="R147" s="100" t="s">
        <v>767</v>
      </c>
      <c r="S147" s="100" t="s">
        <v>768</v>
      </c>
      <c r="T147" s="100" t="s">
        <v>767</v>
      </c>
      <c r="U147" s="100" t="s">
        <v>747</v>
      </c>
      <c r="V147" s="100" t="s">
        <v>748</v>
      </c>
      <c r="W147" s="100" t="s">
        <v>749</v>
      </c>
      <c r="X147" s="100" t="s">
        <v>132</v>
      </c>
      <c r="Y147" s="145" t="s">
        <v>1042</v>
      </c>
    </row>
    <row r="148" spans="1:25">
      <c r="A148" s="107" t="s">
        <v>226</v>
      </c>
      <c r="B148" s="100" t="s">
        <v>227</v>
      </c>
      <c r="C148" s="100" t="s">
        <v>795</v>
      </c>
      <c r="D148" s="101">
        <v>475</v>
      </c>
      <c r="E148" s="100" t="s">
        <v>118</v>
      </c>
      <c r="F148" s="102">
        <v>202112</v>
      </c>
      <c r="G148" s="103">
        <v>44559</v>
      </c>
      <c r="H148" s="100" t="s">
        <v>119</v>
      </c>
      <c r="I148" s="102">
        <v>11003035</v>
      </c>
      <c r="J148" s="100" t="s">
        <v>0</v>
      </c>
      <c r="K148" s="100" t="s">
        <v>120</v>
      </c>
      <c r="L148" s="100" t="s">
        <v>121</v>
      </c>
      <c r="M148" s="100" t="s">
        <v>122</v>
      </c>
      <c r="N148" s="100" t="s">
        <v>60</v>
      </c>
      <c r="O148" s="100" t="s">
        <v>220</v>
      </c>
      <c r="P148" s="100" t="s">
        <v>120</v>
      </c>
      <c r="Q148" s="100" t="s">
        <v>766</v>
      </c>
      <c r="R148" s="100" t="s">
        <v>767</v>
      </c>
      <c r="S148" s="100" t="s">
        <v>768</v>
      </c>
      <c r="T148" s="100" t="s">
        <v>767</v>
      </c>
      <c r="U148" s="100" t="s">
        <v>747</v>
      </c>
      <c r="V148" s="100" t="s">
        <v>748</v>
      </c>
      <c r="W148" s="100" t="s">
        <v>749</v>
      </c>
      <c r="X148" s="100" t="s">
        <v>132</v>
      </c>
      <c r="Y148" s="145" t="s">
        <v>1042</v>
      </c>
    </row>
    <row r="149" spans="1:25">
      <c r="A149" s="107" t="s">
        <v>226</v>
      </c>
      <c r="B149" s="100" t="s">
        <v>227</v>
      </c>
      <c r="C149" s="100" t="s">
        <v>796</v>
      </c>
      <c r="D149" s="101">
        <v>-255</v>
      </c>
      <c r="E149" s="100" t="s">
        <v>118</v>
      </c>
      <c r="F149" s="102">
        <v>202112</v>
      </c>
      <c r="G149" s="103">
        <v>44559</v>
      </c>
      <c r="H149" s="100" t="s">
        <v>119</v>
      </c>
      <c r="I149" s="102">
        <v>11003039</v>
      </c>
      <c r="J149" s="100" t="s">
        <v>0</v>
      </c>
      <c r="K149" s="100" t="s">
        <v>120</v>
      </c>
      <c r="L149" s="100" t="s">
        <v>121</v>
      </c>
      <c r="M149" s="100" t="s">
        <v>122</v>
      </c>
      <c r="N149" s="100" t="s">
        <v>418</v>
      </c>
      <c r="O149" s="100" t="s">
        <v>419</v>
      </c>
      <c r="P149" s="100" t="s">
        <v>120</v>
      </c>
      <c r="Q149" s="100" t="s">
        <v>797</v>
      </c>
      <c r="R149" s="100" t="s">
        <v>420</v>
      </c>
      <c r="S149" s="100" t="s">
        <v>798</v>
      </c>
      <c r="T149" s="100" t="s">
        <v>420</v>
      </c>
      <c r="U149" s="100" t="s">
        <v>783</v>
      </c>
      <c r="V149" s="100" t="s">
        <v>784</v>
      </c>
      <c r="W149" s="100" t="s">
        <v>749</v>
      </c>
      <c r="X149" s="100" t="s">
        <v>132</v>
      </c>
      <c r="Y149" s="145" t="s">
        <v>1042</v>
      </c>
    </row>
    <row r="150" spans="1:25">
      <c r="A150" s="107" t="s">
        <v>226</v>
      </c>
      <c r="B150" s="100" t="s">
        <v>227</v>
      </c>
      <c r="C150" s="100" t="s">
        <v>799</v>
      </c>
      <c r="D150" s="101">
        <v>-40</v>
      </c>
      <c r="E150" s="100" t="s">
        <v>118</v>
      </c>
      <c r="F150" s="102">
        <v>202112</v>
      </c>
      <c r="G150" s="103">
        <v>44559</v>
      </c>
      <c r="H150" s="100" t="s">
        <v>119</v>
      </c>
      <c r="I150" s="102">
        <v>11003039</v>
      </c>
      <c r="J150" s="100" t="s">
        <v>0</v>
      </c>
      <c r="K150" s="100" t="s">
        <v>120</v>
      </c>
      <c r="L150" s="100" t="s">
        <v>121</v>
      </c>
      <c r="M150" s="100" t="s">
        <v>122</v>
      </c>
      <c r="N150" s="100" t="s">
        <v>418</v>
      </c>
      <c r="O150" s="100" t="s">
        <v>419</v>
      </c>
      <c r="P150" s="100" t="s">
        <v>120</v>
      </c>
      <c r="Q150" s="100" t="s">
        <v>797</v>
      </c>
      <c r="R150" s="100" t="s">
        <v>420</v>
      </c>
      <c r="S150" s="100" t="s">
        <v>798</v>
      </c>
      <c r="T150" s="100" t="s">
        <v>420</v>
      </c>
      <c r="U150" s="100" t="s">
        <v>783</v>
      </c>
      <c r="V150" s="100" t="s">
        <v>784</v>
      </c>
      <c r="W150" s="100" t="s">
        <v>749</v>
      </c>
      <c r="X150" s="100" t="s">
        <v>132</v>
      </c>
      <c r="Y150" s="145" t="s">
        <v>1042</v>
      </c>
    </row>
    <row r="151" spans="1:25">
      <c r="A151" s="107" t="s">
        <v>226</v>
      </c>
      <c r="B151" s="100" t="s">
        <v>227</v>
      </c>
      <c r="C151" s="100" t="s">
        <v>800</v>
      </c>
      <c r="D151" s="101">
        <v>40</v>
      </c>
      <c r="E151" s="100" t="s">
        <v>118</v>
      </c>
      <c r="F151" s="102">
        <v>202112</v>
      </c>
      <c r="G151" s="103">
        <v>44559</v>
      </c>
      <c r="H151" s="100" t="s">
        <v>119</v>
      </c>
      <c r="I151" s="102">
        <v>11003039</v>
      </c>
      <c r="J151" s="100" t="s">
        <v>0</v>
      </c>
      <c r="K151" s="100" t="s">
        <v>120</v>
      </c>
      <c r="L151" s="100" t="s">
        <v>121</v>
      </c>
      <c r="M151" s="100" t="s">
        <v>122</v>
      </c>
      <c r="N151" s="100" t="s">
        <v>58</v>
      </c>
      <c r="O151" s="100" t="s">
        <v>59</v>
      </c>
      <c r="P151" s="100" t="s">
        <v>120</v>
      </c>
      <c r="Q151" s="100" t="s">
        <v>766</v>
      </c>
      <c r="R151" s="100" t="s">
        <v>767</v>
      </c>
      <c r="S151" s="100" t="s">
        <v>768</v>
      </c>
      <c r="T151" s="100" t="s">
        <v>767</v>
      </c>
      <c r="U151" s="100" t="s">
        <v>747</v>
      </c>
      <c r="V151" s="100" t="s">
        <v>748</v>
      </c>
      <c r="W151" s="100" t="s">
        <v>749</v>
      </c>
      <c r="X151" s="100" t="s">
        <v>132</v>
      </c>
      <c r="Y151" s="145" t="s">
        <v>1042</v>
      </c>
    </row>
    <row r="152" spans="1:25">
      <c r="A152" s="107" t="s">
        <v>226</v>
      </c>
      <c r="B152" s="100" t="s">
        <v>227</v>
      </c>
      <c r="C152" s="100" t="s">
        <v>801</v>
      </c>
      <c r="D152" s="101">
        <v>255</v>
      </c>
      <c r="E152" s="100" t="s">
        <v>118</v>
      </c>
      <c r="F152" s="102">
        <v>202112</v>
      </c>
      <c r="G152" s="103">
        <v>44559</v>
      </c>
      <c r="H152" s="100" t="s">
        <v>119</v>
      </c>
      <c r="I152" s="102">
        <v>11003039</v>
      </c>
      <c r="J152" s="100" t="s">
        <v>0</v>
      </c>
      <c r="K152" s="100" t="s">
        <v>120</v>
      </c>
      <c r="L152" s="100" t="s">
        <v>121</v>
      </c>
      <c r="M152" s="100" t="s">
        <v>122</v>
      </c>
      <c r="N152" s="100" t="s">
        <v>58</v>
      </c>
      <c r="O152" s="100" t="s">
        <v>59</v>
      </c>
      <c r="P152" s="100" t="s">
        <v>120</v>
      </c>
      <c r="Q152" s="100" t="s">
        <v>766</v>
      </c>
      <c r="R152" s="100" t="s">
        <v>767</v>
      </c>
      <c r="S152" s="100" t="s">
        <v>768</v>
      </c>
      <c r="T152" s="100" t="s">
        <v>767</v>
      </c>
      <c r="U152" s="100" t="s">
        <v>747</v>
      </c>
      <c r="V152" s="100" t="s">
        <v>748</v>
      </c>
      <c r="W152" s="100" t="s">
        <v>749</v>
      </c>
      <c r="X152" s="100" t="s">
        <v>132</v>
      </c>
      <c r="Y152" s="145" t="s">
        <v>1042</v>
      </c>
    </row>
    <row r="153" spans="1:25">
      <c r="A153" s="107" t="s">
        <v>226</v>
      </c>
      <c r="B153" s="100" t="s">
        <v>227</v>
      </c>
      <c r="C153" s="100" t="s">
        <v>279</v>
      </c>
      <c r="D153" s="101">
        <v>2542.9699999999998</v>
      </c>
      <c r="E153" s="100" t="s">
        <v>118</v>
      </c>
      <c r="F153" s="102">
        <v>202112</v>
      </c>
      <c r="G153" s="103">
        <v>44559</v>
      </c>
      <c r="H153" s="100" t="s">
        <v>125</v>
      </c>
      <c r="I153" s="102">
        <v>50000343</v>
      </c>
      <c r="J153" s="100" t="s">
        <v>0</v>
      </c>
      <c r="K153" s="100" t="s">
        <v>120</v>
      </c>
      <c r="L153" s="100" t="s">
        <v>121</v>
      </c>
      <c r="M153" s="100" t="s">
        <v>122</v>
      </c>
      <c r="N153" s="100" t="s">
        <v>130</v>
      </c>
      <c r="O153" s="100" t="s">
        <v>131</v>
      </c>
      <c r="P153" s="100" t="s">
        <v>120</v>
      </c>
      <c r="Q153" s="100" t="s">
        <v>744</v>
      </c>
      <c r="R153" s="100" t="s">
        <v>745</v>
      </c>
      <c r="S153" s="100" t="s">
        <v>746</v>
      </c>
      <c r="T153" s="100" t="s">
        <v>745</v>
      </c>
      <c r="U153" s="100" t="s">
        <v>747</v>
      </c>
      <c r="V153" s="100" t="s">
        <v>748</v>
      </c>
      <c r="W153" s="100" t="s">
        <v>749</v>
      </c>
      <c r="X153" s="100" t="s">
        <v>132</v>
      </c>
      <c r="Y153" s="145" t="s">
        <v>1042</v>
      </c>
    </row>
    <row r="154" spans="1:25">
      <c r="A154" s="107" t="s">
        <v>226</v>
      </c>
      <c r="B154" s="100" t="s">
        <v>227</v>
      </c>
      <c r="C154" s="100" t="s">
        <v>280</v>
      </c>
      <c r="D154" s="101">
        <v>600</v>
      </c>
      <c r="E154" s="100" t="s">
        <v>118</v>
      </c>
      <c r="F154" s="102">
        <v>202201</v>
      </c>
      <c r="G154" s="103">
        <v>44568</v>
      </c>
      <c r="H154" s="100" t="s">
        <v>209</v>
      </c>
      <c r="I154" s="102">
        <v>11001754</v>
      </c>
      <c r="J154" s="100" t="s">
        <v>0</v>
      </c>
      <c r="K154" s="100" t="s">
        <v>120</v>
      </c>
      <c r="L154" s="100" t="s">
        <v>121</v>
      </c>
      <c r="M154" s="100" t="s">
        <v>122</v>
      </c>
      <c r="N154" s="100" t="s">
        <v>16</v>
      </c>
      <c r="O154" s="100" t="s">
        <v>17</v>
      </c>
      <c r="P154" s="100" t="s">
        <v>120</v>
      </c>
      <c r="Q154" s="100" t="s">
        <v>744</v>
      </c>
      <c r="R154" s="100" t="s">
        <v>745</v>
      </c>
      <c r="S154" s="100" t="s">
        <v>746</v>
      </c>
      <c r="T154" s="100" t="s">
        <v>745</v>
      </c>
      <c r="U154" s="100" t="s">
        <v>747</v>
      </c>
      <c r="V154" s="100" t="s">
        <v>748</v>
      </c>
      <c r="W154" s="100" t="s">
        <v>749</v>
      </c>
      <c r="X154" s="100" t="s">
        <v>132</v>
      </c>
      <c r="Y154" s="145" t="s">
        <v>1042</v>
      </c>
    </row>
    <row r="155" spans="1:25">
      <c r="A155" s="107" t="s">
        <v>226</v>
      </c>
      <c r="B155" s="100" t="s">
        <v>227</v>
      </c>
      <c r="C155" s="100" t="s">
        <v>281</v>
      </c>
      <c r="D155" s="101">
        <v>58</v>
      </c>
      <c r="E155" s="100" t="s">
        <v>118</v>
      </c>
      <c r="F155" s="102">
        <v>202201</v>
      </c>
      <c r="G155" s="103">
        <v>44568</v>
      </c>
      <c r="H155" s="100" t="s">
        <v>209</v>
      </c>
      <c r="I155" s="102">
        <v>11001755</v>
      </c>
      <c r="J155" s="100" t="s">
        <v>0</v>
      </c>
      <c r="K155" s="100" t="s">
        <v>120</v>
      </c>
      <c r="L155" s="100" t="s">
        <v>121</v>
      </c>
      <c r="M155" s="100" t="s">
        <v>122</v>
      </c>
      <c r="N155" s="100" t="s">
        <v>60</v>
      </c>
      <c r="O155" s="100" t="s">
        <v>220</v>
      </c>
      <c r="P155" s="100" t="s">
        <v>120</v>
      </c>
      <c r="Q155" s="100" t="s">
        <v>766</v>
      </c>
      <c r="R155" s="100" t="s">
        <v>767</v>
      </c>
      <c r="S155" s="100" t="s">
        <v>768</v>
      </c>
      <c r="T155" s="100" t="s">
        <v>767</v>
      </c>
      <c r="U155" s="100" t="s">
        <v>747</v>
      </c>
      <c r="V155" s="100" t="s">
        <v>748</v>
      </c>
      <c r="W155" s="100" t="s">
        <v>749</v>
      </c>
      <c r="X155" s="100" t="s">
        <v>132</v>
      </c>
      <c r="Y155" s="145" t="s">
        <v>1042</v>
      </c>
    </row>
    <row r="156" spans="1:25">
      <c r="A156" s="107" t="s">
        <v>226</v>
      </c>
      <c r="B156" s="100" t="s">
        <v>227</v>
      </c>
      <c r="C156" s="100" t="s">
        <v>282</v>
      </c>
      <c r="D156" s="101">
        <v>1320</v>
      </c>
      <c r="E156" s="100" t="s">
        <v>118</v>
      </c>
      <c r="F156" s="102">
        <v>202201</v>
      </c>
      <c r="G156" s="103">
        <v>44568</v>
      </c>
      <c r="H156" s="100" t="s">
        <v>209</v>
      </c>
      <c r="I156" s="102">
        <v>11001755</v>
      </c>
      <c r="J156" s="100" t="s">
        <v>0</v>
      </c>
      <c r="K156" s="100" t="s">
        <v>120</v>
      </c>
      <c r="L156" s="100" t="s">
        <v>121</v>
      </c>
      <c r="M156" s="100" t="s">
        <v>122</v>
      </c>
      <c r="N156" s="100" t="s">
        <v>60</v>
      </c>
      <c r="O156" s="100" t="s">
        <v>220</v>
      </c>
      <c r="P156" s="100" t="s">
        <v>120</v>
      </c>
      <c r="Q156" s="100" t="s">
        <v>766</v>
      </c>
      <c r="R156" s="100" t="s">
        <v>767</v>
      </c>
      <c r="S156" s="100" t="s">
        <v>768</v>
      </c>
      <c r="T156" s="100" t="s">
        <v>767</v>
      </c>
      <c r="U156" s="100" t="s">
        <v>747</v>
      </c>
      <c r="V156" s="100" t="s">
        <v>748</v>
      </c>
      <c r="W156" s="100" t="s">
        <v>749</v>
      </c>
      <c r="X156" s="100" t="s">
        <v>132</v>
      </c>
      <c r="Y156" s="145" t="s">
        <v>1042</v>
      </c>
    </row>
    <row r="157" spans="1:25">
      <c r="A157" s="107" t="s">
        <v>226</v>
      </c>
      <c r="B157" s="100" t="s">
        <v>227</v>
      </c>
      <c r="C157" s="100" t="s">
        <v>283</v>
      </c>
      <c r="D157" s="101">
        <v>-80</v>
      </c>
      <c r="E157" s="100" t="s">
        <v>118</v>
      </c>
      <c r="F157" s="102">
        <v>202201</v>
      </c>
      <c r="G157" s="103">
        <v>44575</v>
      </c>
      <c r="H157" s="100" t="s">
        <v>209</v>
      </c>
      <c r="I157" s="102">
        <v>11001793</v>
      </c>
      <c r="J157" s="100" t="s">
        <v>0</v>
      </c>
      <c r="K157" s="100" t="s">
        <v>120</v>
      </c>
      <c r="L157" s="100" t="s">
        <v>121</v>
      </c>
      <c r="M157" s="100" t="s">
        <v>122</v>
      </c>
      <c r="N157" s="100" t="s">
        <v>74</v>
      </c>
      <c r="O157" s="100" t="s">
        <v>75</v>
      </c>
      <c r="P157" s="100" t="s">
        <v>120</v>
      </c>
      <c r="Q157" s="100" t="s">
        <v>766</v>
      </c>
      <c r="R157" s="100" t="s">
        <v>767</v>
      </c>
      <c r="S157" s="100" t="s">
        <v>768</v>
      </c>
      <c r="T157" s="100" t="s">
        <v>767</v>
      </c>
      <c r="U157" s="100" t="s">
        <v>747</v>
      </c>
      <c r="V157" s="100" t="s">
        <v>748</v>
      </c>
      <c r="W157" s="100" t="s">
        <v>749</v>
      </c>
      <c r="X157" s="100" t="s">
        <v>132</v>
      </c>
      <c r="Y157" s="145" t="s">
        <v>1042</v>
      </c>
    </row>
    <row r="158" spans="1:25">
      <c r="A158" s="107" t="s">
        <v>226</v>
      </c>
      <c r="B158" s="100" t="s">
        <v>227</v>
      </c>
      <c r="C158" s="100" t="s">
        <v>284</v>
      </c>
      <c r="D158" s="101">
        <v>505</v>
      </c>
      <c r="E158" s="100" t="s">
        <v>118</v>
      </c>
      <c r="F158" s="102">
        <v>202201</v>
      </c>
      <c r="G158" s="103">
        <v>44582</v>
      </c>
      <c r="H158" s="100" t="s">
        <v>172</v>
      </c>
      <c r="I158" s="102">
        <v>11001790</v>
      </c>
      <c r="J158" s="100" t="s">
        <v>0</v>
      </c>
      <c r="K158" s="100" t="s">
        <v>120</v>
      </c>
      <c r="L158" s="100" t="s">
        <v>121</v>
      </c>
      <c r="M158" s="100" t="s">
        <v>122</v>
      </c>
      <c r="N158" s="100" t="s">
        <v>68</v>
      </c>
      <c r="O158" s="100" t="s">
        <v>69</v>
      </c>
      <c r="P158" s="100" t="s">
        <v>120</v>
      </c>
      <c r="Q158" s="100" t="s">
        <v>766</v>
      </c>
      <c r="R158" s="100" t="s">
        <v>767</v>
      </c>
      <c r="S158" s="100" t="s">
        <v>768</v>
      </c>
      <c r="T158" s="100" t="s">
        <v>767</v>
      </c>
      <c r="U158" s="100" t="s">
        <v>747</v>
      </c>
      <c r="V158" s="100" t="s">
        <v>748</v>
      </c>
      <c r="W158" s="100" t="s">
        <v>749</v>
      </c>
      <c r="X158" s="100" t="s">
        <v>132</v>
      </c>
      <c r="Y158" s="145" t="s">
        <v>1042</v>
      </c>
    </row>
    <row r="159" spans="1:25">
      <c r="A159" s="107" t="s">
        <v>226</v>
      </c>
      <c r="B159" s="100" t="s">
        <v>227</v>
      </c>
      <c r="C159" s="100" t="s">
        <v>285</v>
      </c>
      <c r="D159" s="101">
        <v>240</v>
      </c>
      <c r="E159" s="100" t="s">
        <v>118</v>
      </c>
      <c r="F159" s="102">
        <v>202201</v>
      </c>
      <c r="G159" s="103">
        <v>44586</v>
      </c>
      <c r="H159" s="100" t="s">
        <v>209</v>
      </c>
      <c r="I159" s="102">
        <v>11001764</v>
      </c>
      <c r="J159" s="100" t="s">
        <v>0</v>
      </c>
      <c r="K159" s="100" t="s">
        <v>120</v>
      </c>
      <c r="L159" s="100" t="s">
        <v>121</v>
      </c>
      <c r="M159" s="100" t="s">
        <v>122</v>
      </c>
      <c r="N159" s="100" t="s">
        <v>68</v>
      </c>
      <c r="O159" s="100" t="s">
        <v>69</v>
      </c>
      <c r="P159" s="100" t="s">
        <v>120</v>
      </c>
      <c r="Q159" s="100" t="s">
        <v>766</v>
      </c>
      <c r="R159" s="100" t="s">
        <v>767</v>
      </c>
      <c r="S159" s="100" t="s">
        <v>768</v>
      </c>
      <c r="T159" s="100" t="s">
        <v>767</v>
      </c>
      <c r="U159" s="100" t="s">
        <v>747</v>
      </c>
      <c r="V159" s="100" t="s">
        <v>748</v>
      </c>
      <c r="W159" s="100" t="s">
        <v>749</v>
      </c>
      <c r="X159" s="100" t="s">
        <v>132</v>
      </c>
      <c r="Y159" s="145" t="s">
        <v>1042</v>
      </c>
    </row>
    <row r="160" spans="1:25">
      <c r="A160" s="107" t="s">
        <v>226</v>
      </c>
      <c r="B160" s="100" t="s">
        <v>227</v>
      </c>
      <c r="C160" s="100" t="s">
        <v>286</v>
      </c>
      <c r="D160" s="101">
        <v>20</v>
      </c>
      <c r="E160" s="100" t="s">
        <v>118</v>
      </c>
      <c r="F160" s="102">
        <v>202201</v>
      </c>
      <c r="G160" s="103">
        <v>44588</v>
      </c>
      <c r="H160" s="100" t="s">
        <v>209</v>
      </c>
      <c r="I160" s="102">
        <v>11001775</v>
      </c>
      <c r="J160" s="100" t="s">
        <v>0</v>
      </c>
      <c r="K160" s="100" t="s">
        <v>120</v>
      </c>
      <c r="L160" s="100" t="s">
        <v>121</v>
      </c>
      <c r="M160" s="100" t="s">
        <v>122</v>
      </c>
      <c r="N160" s="100" t="s">
        <v>68</v>
      </c>
      <c r="O160" s="100" t="s">
        <v>69</v>
      </c>
      <c r="P160" s="100" t="s">
        <v>120</v>
      </c>
      <c r="Q160" s="100" t="s">
        <v>766</v>
      </c>
      <c r="R160" s="100" t="s">
        <v>767</v>
      </c>
      <c r="S160" s="100" t="s">
        <v>768</v>
      </c>
      <c r="T160" s="100" t="s">
        <v>767</v>
      </c>
      <c r="U160" s="100" t="s">
        <v>747</v>
      </c>
      <c r="V160" s="100" t="s">
        <v>748</v>
      </c>
      <c r="W160" s="100" t="s">
        <v>749</v>
      </c>
      <c r="X160" s="100" t="s">
        <v>132</v>
      </c>
      <c r="Y160" s="145" t="s">
        <v>1042</v>
      </c>
    </row>
    <row r="161" spans="1:25">
      <c r="A161" s="107" t="s">
        <v>226</v>
      </c>
      <c r="B161" s="100" t="s">
        <v>227</v>
      </c>
      <c r="C161" s="100" t="s">
        <v>287</v>
      </c>
      <c r="D161" s="101">
        <v>20</v>
      </c>
      <c r="E161" s="100" t="s">
        <v>118</v>
      </c>
      <c r="F161" s="102">
        <v>202201</v>
      </c>
      <c r="G161" s="103">
        <v>44588</v>
      </c>
      <c r="H161" s="100" t="s">
        <v>209</v>
      </c>
      <c r="I161" s="102">
        <v>11001775</v>
      </c>
      <c r="J161" s="100" t="s">
        <v>0</v>
      </c>
      <c r="K161" s="100" t="s">
        <v>120</v>
      </c>
      <c r="L161" s="100" t="s">
        <v>121</v>
      </c>
      <c r="M161" s="100" t="s">
        <v>122</v>
      </c>
      <c r="N161" s="100" t="s">
        <v>150</v>
      </c>
      <c r="O161" s="100" t="s">
        <v>151</v>
      </c>
      <c r="P161" s="100" t="s">
        <v>120</v>
      </c>
      <c r="Q161" s="100" t="s">
        <v>754</v>
      </c>
      <c r="R161" s="100" t="s">
        <v>755</v>
      </c>
      <c r="S161" s="100" t="s">
        <v>756</v>
      </c>
      <c r="T161" s="100" t="s">
        <v>755</v>
      </c>
      <c r="U161" s="100" t="s">
        <v>757</v>
      </c>
      <c r="V161" s="100" t="s">
        <v>758</v>
      </c>
      <c r="W161" s="100" t="s">
        <v>749</v>
      </c>
      <c r="X161" s="100" t="s">
        <v>132</v>
      </c>
      <c r="Y161" s="145" t="s">
        <v>1042</v>
      </c>
    </row>
    <row r="162" spans="1:25">
      <c r="A162" s="107" t="s">
        <v>226</v>
      </c>
      <c r="B162" s="100" t="s">
        <v>227</v>
      </c>
      <c r="C162" s="100" t="s">
        <v>288</v>
      </c>
      <c r="D162" s="101">
        <v>2480</v>
      </c>
      <c r="E162" s="100" t="s">
        <v>118</v>
      </c>
      <c r="F162" s="102">
        <v>202201</v>
      </c>
      <c r="G162" s="103">
        <v>44588</v>
      </c>
      <c r="H162" s="100" t="s">
        <v>209</v>
      </c>
      <c r="I162" s="102">
        <v>11001775</v>
      </c>
      <c r="J162" s="100" t="s">
        <v>0</v>
      </c>
      <c r="K162" s="100" t="s">
        <v>120</v>
      </c>
      <c r="L162" s="100" t="s">
        <v>121</v>
      </c>
      <c r="M162" s="100" t="s">
        <v>122</v>
      </c>
      <c r="N162" s="100" t="s">
        <v>74</v>
      </c>
      <c r="O162" s="100" t="s">
        <v>75</v>
      </c>
      <c r="P162" s="100" t="s">
        <v>120</v>
      </c>
      <c r="Q162" s="100" t="s">
        <v>766</v>
      </c>
      <c r="R162" s="100" t="s">
        <v>767</v>
      </c>
      <c r="S162" s="100" t="s">
        <v>768</v>
      </c>
      <c r="T162" s="100" t="s">
        <v>767</v>
      </c>
      <c r="U162" s="100" t="s">
        <v>747</v>
      </c>
      <c r="V162" s="100" t="s">
        <v>748</v>
      </c>
      <c r="W162" s="100" t="s">
        <v>749</v>
      </c>
      <c r="X162" s="100" t="s">
        <v>132</v>
      </c>
      <c r="Y162" s="145" t="s">
        <v>1042</v>
      </c>
    </row>
    <row r="163" spans="1:25">
      <c r="A163" s="107" t="s">
        <v>226</v>
      </c>
      <c r="B163" s="100" t="s">
        <v>227</v>
      </c>
      <c r="C163" s="100" t="s">
        <v>289</v>
      </c>
      <c r="D163" s="101">
        <v>10</v>
      </c>
      <c r="E163" s="100" t="s">
        <v>118</v>
      </c>
      <c r="F163" s="102">
        <v>202201</v>
      </c>
      <c r="G163" s="103">
        <v>44591</v>
      </c>
      <c r="H163" s="100" t="s">
        <v>119</v>
      </c>
      <c r="I163" s="102">
        <v>11001893</v>
      </c>
      <c r="J163" s="100" t="s">
        <v>0</v>
      </c>
      <c r="K163" s="100" t="s">
        <v>120</v>
      </c>
      <c r="L163" s="100" t="s">
        <v>121</v>
      </c>
      <c r="M163" s="100" t="s">
        <v>122</v>
      </c>
      <c r="N163" s="100" t="s">
        <v>150</v>
      </c>
      <c r="O163" s="100" t="s">
        <v>151</v>
      </c>
      <c r="P163" s="100" t="s">
        <v>120</v>
      </c>
      <c r="Q163" s="100" t="s">
        <v>754</v>
      </c>
      <c r="R163" s="100" t="s">
        <v>755</v>
      </c>
      <c r="S163" s="100" t="s">
        <v>756</v>
      </c>
      <c r="T163" s="100" t="s">
        <v>755</v>
      </c>
      <c r="U163" s="100" t="s">
        <v>757</v>
      </c>
      <c r="V163" s="100" t="s">
        <v>758</v>
      </c>
      <c r="W163" s="100" t="s">
        <v>749</v>
      </c>
      <c r="X163" s="100" t="s">
        <v>132</v>
      </c>
      <c r="Y163" s="145" t="s">
        <v>1042</v>
      </c>
    </row>
    <row r="164" spans="1:25">
      <c r="A164" s="107" t="s">
        <v>226</v>
      </c>
      <c r="B164" s="100" t="s">
        <v>227</v>
      </c>
      <c r="C164" s="100" t="s">
        <v>290</v>
      </c>
      <c r="D164" s="101">
        <v>400</v>
      </c>
      <c r="E164" s="100" t="s">
        <v>118</v>
      </c>
      <c r="F164" s="102">
        <v>202202</v>
      </c>
      <c r="G164" s="103">
        <v>44600</v>
      </c>
      <c r="H164" s="100" t="s">
        <v>209</v>
      </c>
      <c r="I164" s="102">
        <v>11001896</v>
      </c>
      <c r="J164" s="100" t="s">
        <v>0</v>
      </c>
      <c r="K164" s="100" t="s">
        <v>120</v>
      </c>
      <c r="L164" s="100" t="s">
        <v>121</v>
      </c>
      <c r="M164" s="100" t="s">
        <v>122</v>
      </c>
      <c r="N164" s="100" t="s">
        <v>60</v>
      </c>
      <c r="O164" s="100" t="s">
        <v>220</v>
      </c>
      <c r="P164" s="100" t="s">
        <v>120</v>
      </c>
      <c r="Q164" s="100" t="s">
        <v>766</v>
      </c>
      <c r="R164" s="100" t="s">
        <v>767</v>
      </c>
      <c r="S164" s="100" t="s">
        <v>768</v>
      </c>
      <c r="T164" s="100" t="s">
        <v>767</v>
      </c>
      <c r="U164" s="100" t="s">
        <v>747</v>
      </c>
      <c r="V164" s="100" t="s">
        <v>748</v>
      </c>
      <c r="W164" s="100" t="s">
        <v>749</v>
      </c>
      <c r="X164" s="100" t="s">
        <v>132</v>
      </c>
      <c r="Y164" s="145" t="s">
        <v>1042</v>
      </c>
    </row>
    <row r="165" spans="1:25">
      <c r="A165" s="107" t="s">
        <v>226</v>
      </c>
      <c r="B165" s="100" t="s">
        <v>227</v>
      </c>
      <c r="C165" s="100" t="s">
        <v>291</v>
      </c>
      <c r="D165" s="101">
        <v>880</v>
      </c>
      <c r="E165" s="100" t="s">
        <v>118</v>
      </c>
      <c r="F165" s="102">
        <v>202202</v>
      </c>
      <c r="G165" s="103">
        <v>44600</v>
      </c>
      <c r="H165" s="100" t="s">
        <v>209</v>
      </c>
      <c r="I165" s="102">
        <v>11001896</v>
      </c>
      <c r="J165" s="100" t="s">
        <v>0</v>
      </c>
      <c r="K165" s="100" t="s">
        <v>120</v>
      </c>
      <c r="L165" s="100" t="s">
        <v>121</v>
      </c>
      <c r="M165" s="100" t="s">
        <v>122</v>
      </c>
      <c r="N165" s="100" t="s">
        <v>74</v>
      </c>
      <c r="O165" s="100" t="s">
        <v>75</v>
      </c>
      <c r="P165" s="100" t="s">
        <v>120</v>
      </c>
      <c r="Q165" s="100" t="s">
        <v>766</v>
      </c>
      <c r="R165" s="100" t="s">
        <v>767</v>
      </c>
      <c r="S165" s="100" t="s">
        <v>768</v>
      </c>
      <c r="T165" s="100" t="s">
        <v>767</v>
      </c>
      <c r="U165" s="100" t="s">
        <v>747</v>
      </c>
      <c r="V165" s="100" t="s">
        <v>748</v>
      </c>
      <c r="W165" s="100" t="s">
        <v>749</v>
      </c>
      <c r="X165" s="100" t="s">
        <v>132</v>
      </c>
      <c r="Y165" s="145" t="s">
        <v>1042</v>
      </c>
    </row>
    <row r="166" spans="1:25">
      <c r="A166" s="107" t="s">
        <v>226</v>
      </c>
      <c r="B166" s="100" t="s">
        <v>227</v>
      </c>
      <c r="C166" s="100" t="s">
        <v>292</v>
      </c>
      <c r="D166" s="101">
        <v>880</v>
      </c>
      <c r="E166" s="100" t="s">
        <v>118</v>
      </c>
      <c r="F166" s="102">
        <v>202202</v>
      </c>
      <c r="G166" s="103">
        <v>44600</v>
      </c>
      <c r="H166" s="100" t="s">
        <v>209</v>
      </c>
      <c r="I166" s="102">
        <v>11001896</v>
      </c>
      <c r="J166" s="100" t="s">
        <v>0</v>
      </c>
      <c r="K166" s="100" t="s">
        <v>120</v>
      </c>
      <c r="L166" s="100" t="s">
        <v>121</v>
      </c>
      <c r="M166" s="100" t="s">
        <v>122</v>
      </c>
      <c r="N166" s="100" t="s">
        <v>60</v>
      </c>
      <c r="O166" s="100" t="s">
        <v>220</v>
      </c>
      <c r="P166" s="100" t="s">
        <v>120</v>
      </c>
      <c r="Q166" s="100" t="s">
        <v>766</v>
      </c>
      <c r="R166" s="100" t="s">
        <v>767</v>
      </c>
      <c r="S166" s="100" t="s">
        <v>768</v>
      </c>
      <c r="T166" s="100" t="s">
        <v>767</v>
      </c>
      <c r="U166" s="100" t="s">
        <v>747</v>
      </c>
      <c r="V166" s="100" t="s">
        <v>748</v>
      </c>
      <c r="W166" s="100" t="s">
        <v>749</v>
      </c>
      <c r="X166" s="100" t="s">
        <v>132</v>
      </c>
      <c r="Y166" s="145" t="s">
        <v>1042</v>
      </c>
    </row>
    <row r="167" spans="1:25">
      <c r="A167" s="107" t="s">
        <v>226</v>
      </c>
      <c r="B167" s="100" t="s">
        <v>227</v>
      </c>
      <c r="C167" s="100" t="s">
        <v>293</v>
      </c>
      <c r="D167" s="101">
        <v>1250</v>
      </c>
      <c r="E167" s="100" t="s">
        <v>118</v>
      </c>
      <c r="F167" s="102">
        <v>202202</v>
      </c>
      <c r="G167" s="103">
        <v>44600</v>
      </c>
      <c r="H167" s="100" t="s">
        <v>209</v>
      </c>
      <c r="I167" s="102">
        <v>11001896</v>
      </c>
      <c r="J167" s="100" t="s">
        <v>0</v>
      </c>
      <c r="K167" s="100" t="s">
        <v>120</v>
      </c>
      <c r="L167" s="100" t="s">
        <v>121</v>
      </c>
      <c r="M167" s="100" t="s">
        <v>122</v>
      </c>
      <c r="N167" s="100" t="s">
        <v>74</v>
      </c>
      <c r="O167" s="100" t="s">
        <v>75</v>
      </c>
      <c r="P167" s="100" t="s">
        <v>120</v>
      </c>
      <c r="Q167" s="100" t="s">
        <v>766</v>
      </c>
      <c r="R167" s="100" t="s">
        <v>767</v>
      </c>
      <c r="S167" s="100" t="s">
        <v>768</v>
      </c>
      <c r="T167" s="100" t="s">
        <v>767</v>
      </c>
      <c r="U167" s="100" t="s">
        <v>747</v>
      </c>
      <c r="V167" s="100" t="s">
        <v>748</v>
      </c>
      <c r="W167" s="100" t="s">
        <v>749</v>
      </c>
      <c r="X167" s="100" t="s">
        <v>132</v>
      </c>
      <c r="Y167" s="145" t="s">
        <v>1042</v>
      </c>
    </row>
    <row r="168" spans="1:25">
      <c r="A168" s="107" t="s">
        <v>226</v>
      </c>
      <c r="B168" s="100" t="s">
        <v>227</v>
      </c>
      <c r="C168" s="100" t="s">
        <v>294</v>
      </c>
      <c r="D168" s="101">
        <v>1322.84</v>
      </c>
      <c r="E168" s="100" t="s">
        <v>118</v>
      </c>
      <c r="F168" s="102">
        <v>202202</v>
      </c>
      <c r="G168" s="103">
        <v>44617</v>
      </c>
      <c r="H168" s="100" t="s">
        <v>125</v>
      </c>
      <c r="I168" s="102">
        <v>50000401</v>
      </c>
      <c r="J168" s="100" t="s">
        <v>0</v>
      </c>
      <c r="K168" s="100" t="s">
        <v>120</v>
      </c>
      <c r="L168" s="100" t="s">
        <v>121</v>
      </c>
      <c r="M168" s="100" t="s">
        <v>122</v>
      </c>
      <c r="N168" s="100" t="s">
        <v>295</v>
      </c>
      <c r="O168" s="100" t="s">
        <v>296</v>
      </c>
      <c r="P168" s="100" t="s">
        <v>120</v>
      </c>
      <c r="Q168" s="100" t="s">
        <v>766</v>
      </c>
      <c r="R168" s="100" t="s">
        <v>767</v>
      </c>
      <c r="S168" s="100" t="s">
        <v>768</v>
      </c>
      <c r="T168" s="100" t="s">
        <v>767</v>
      </c>
      <c r="U168" s="100" t="s">
        <v>747</v>
      </c>
      <c r="V168" s="100" t="s">
        <v>748</v>
      </c>
      <c r="W168" s="100" t="s">
        <v>749</v>
      </c>
      <c r="X168" s="100" t="s">
        <v>132</v>
      </c>
      <c r="Y168" s="145" t="s">
        <v>1042</v>
      </c>
    </row>
    <row r="169" spans="1:25">
      <c r="A169" s="107" t="s">
        <v>226</v>
      </c>
      <c r="B169" s="100" t="s">
        <v>227</v>
      </c>
      <c r="C169" s="100" t="s">
        <v>297</v>
      </c>
      <c r="D169" s="101">
        <v>50</v>
      </c>
      <c r="E169" s="100" t="s">
        <v>118</v>
      </c>
      <c r="F169" s="102">
        <v>202203</v>
      </c>
      <c r="G169" s="103">
        <v>44621</v>
      </c>
      <c r="H169" s="100" t="s">
        <v>209</v>
      </c>
      <c r="I169" s="102">
        <v>11001986</v>
      </c>
      <c r="J169" s="100" t="s">
        <v>0</v>
      </c>
      <c r="K169" s="100" t="s">
        <v>120</v>
      </c>
      <c r="L169" s="100" t="s">
        <v>121</v>
      </c>
      <c r="M169" s="100" t="s">
        <v>122</v>
      </c>
      <c r="N169" s="100" t="s">
        <v>68</v>
      </c>
      <c r="O169" s="100" t="s">
        <v>69</v>
      </c>
      <c r="P169" s="100" t="s">
        <v>120</v>
      </c>
      <c r="Q169" s="100" t="s">
        <v>766</v>
      </c>
      <c r="R169" s="100" t="s">
        <v>767</v>
      </c>
      <c r="S169" s="100" t="s">
        <v>768</v>
      </c>
      <c r="T169" s="100" t="s">
        <v>767</v>
      </c>
      <c r="U169" s="100" t="s">
        <v>747</v>
      </c>
      <c r="V169" s="100" t="s">
        <v>748</v>
      </c>
      <c r="W169" s="100" t="s">
        <v>749</v>
      </c>
      <c r="X169" s="100" t="s">
        <v>132</v>
      </c>
      <c r="Y169" s="145" t="s">
        <v>1042</v>
      </c>
    </row>
    <row r="170" spans="1:25">
      <c r="A170" s="107" t="s">
        <v>226</v>
      </c>
      <c r="B170" s="100" t="s">
        <v>227</v>
      </c>
      <c r="C170" s="100" t="s">
        <v>298</v>
      </c>
      <c r="D170" s="101">
        <v>250</v>
      </c>
      <c r="E170" s="100" t="s">
        <v>118</v>
      </c>
      <c r="F170" s="102">
        <v>202203</v>
      </c>
      <c r="G170" s="103">
        <v>44621</v>
      </c>
      <c r="H170" s="100" t="s">
        <v>209</v>
      </c>
      <c r="I170" s="102">
        <v>11001986</v>
      </c>
      <c r="J170" s="100" t="s">
        <v>0</v>
      </c>
      <c r="K170" s="100" t="s">
        <v>120</v>
      </c>
      <c r="L170" s="100" t="s">
        <v>121</v>
      </c>
      <c r="M170" s="100" t="s">
        <v>122</v>
      </c>
      <c r="N170" s="100" t="s">
        <v>268</v>
      </c>
      <c r="O170" s="100" t="s">
        <v>269</v>
      </c>
      <c r="P170" s="100" t="s">
        <v>120</v>
      </c>
      <c r="Q170" s="100" t="s">
        <v>754</v>
      </c>
      <c r="R170" s="100" t="s">
        <v>755</v>
      </c>
      <c r="S170" s="100" t="s">
        <v>756</v>
      </c>
      <c r="T170" s="100" t="s">
        <v>755</v>
      </c>
      <c r="U170" s="100" t="s">
        <v>757</v>
      </c>
      <c r="V170" s="100" t="s">
        <v>758</v>
      </c>
      <c r="W170" s="100" t="s">
        <v>749</v>
      </c>
      <c r="X170" s="100" t="s">
        <v>132</v>
      </c>
      <c r="Y170" s="145" t="s">
        <v>1042</v>
      </c>
    </row>
    <row r="171" spans="1:25">
      <c r="A171" s="107" t="s">
        <v>226</v>
      </c>
      <c r="B171" s="100" t="s">
        <v>227</v>
      </c>
      <c r="C171" s="100" t="s">
        <v>299</v>
      </c>
      <c r="D171" s="101">
        <v>280</v>
      </c>
      <c r="E171" s="100" t="s">
        <v>118</v>
      </c>
      <c r="F171" s="102">
        <v>202203</v>
      </c>
      <c r="G171" s="103">
        <v>44621</v>
      </c>
      <c r="H171" s="100" t="s">
        <v>209</v>
      </c>
      <c r="I171" s="102">
        <v>11001986</v>
      </c>
      <c r="J171" s="100" t="s">
        <v>0</v>
      </c>
      <c r="K171" s="100" t="s">
        <v>120</v>
      </c>
      <c r="L171" s="100" t="s">
        <v>121</v>
      </c>
      <c r="M171" s="100" t="s">
        <v>122</v>
      </c>
      <c r="N171" s="100" t="s">
        <v>60</v>
      </c>
      <c r="O171" s="100" t="s">
        <v>220</v>
      </c>
      <c r="P171" s="100" t="s">
        <v>120</v>
      </c>
      <c r="Q171" s="100" t="s">
        <v>766</v>
      </c>
      <c r="R171" s="100" t="s">
        <v>767</v>
      </c>
      <c r="S171" s="100" t="s">
        <v>768</v>
      </c>
      <c r="T171" s="100" t="s">
        <v>767</v>
      </c>
      <c r="U171" s="100" t="s">
        <v>747</v>
      </c>
      <c r="V171" s="100" t="s">
        <v>748</v>
      </c>
      <c r="W171" s="100" t="s">
        <v>749</v>
      </c>
      <c r="X171" s="100" t="s">
        <v>132</v>
      </c>
      <c r="Y171" s="145" t="s">
        <v>1042</v>
      </c>
    </row>
    <row r="172" spans="1:25">
      <c r="A172" s="107" t="s">
        <v>226</v>
      </c>
      <c r="B172" s="100" t="s">
        <v>227</v>
      </c>
      <c r="C172" s="100" t="s">
        <v>300</v>
      </c>
      <c r="D172" s="101">
        <v>400</v>
      </c>
      <c r="E172" s="100" t="s">
        <v>118</v>
      </c>
      <c r="F172" s="102">
        <v>202203</v>
      </c>
      <c r="G172" s="103">
        <v>44621</v>
      </c>
      <c r="H172" s="100" t="s">
        <v>209</v>
      </c>
      <c r="I172" s="102">
        <v>11001986</v>
      </c>
      <c r="J172" s="100" t="s">
        <v>0</v>
      </c>
      <c r="K172" s="100" t="s">
        <v>120</v>
      </c>
      <c r="L172" s="100" t="s">
        <v>121</v>
      </c>
      <c r="M172" s="100" t="s">
        <v>122</v>
      </c>
      <c r="N172" s="100" t="s">
        <v>60</v>
      </c>
      <c r="O172" s="100" t="s">
        <v>220</v>
      </c>
      <c r="P172" s="100" t="s">
        <v>120</v>
      </c>
      <c r="Q172" s="100" t="s">
        <v>766</v>
      </c>
      <c r="R172" s="100" t="s">
        <v>767</v>
      </c>
      <c r="S172" s="100" t="s">
        <v>768</v>
      </c>
      <c r="T172" s="100" t="s">
        <v>767</v>
      </c>
      <c r="U172" s="100" t="s">
        <v>747</v>
      </c>
      <c r="V172" s="100" t="s">
        <v>748</v>
      </c>
      <c r="W172" s="100" t="s">
        <v>749</v>
      </c>
      <c r="X172" s="100" t="s">
        <v>132</v>
      </c>
      <c r="Y172" s="145" t="s">
        <v>1042</v>
      </c>
    </row>
    <row r="173" spans="1:25">
      <c r="A173" s="107" t="s">
        <v>226</v>
      </c>
      <c r="B173" s="100" t="s">
        <v>227</v>
      </c>
      <c r="C173" s="100" t="s">
        <v>301</v>
      </c>
      <c r="D173" s="101">
        <v>460</v>
      </c>
      <c r="E173" s="100" t="s">
        <v>118</v>
      </c>
      <c r="F173" s="102">
        <v>202203</v>
      </c>
      <c r="G173" s="103">
        <v>44621</v>
      </c>
      <c r="H173" s="100" t="s">
        <v>209</v>
      </c>
      <c r="I173" s="102">
        <v>11001986</v>
      </c>
      <c r="J173" s="100" t="s">
        <v>0</v>
      </c>
      <c r="K173" s="100" t="s">
        <v>120</v>
      </c>
      <c r="L173" s="100" t="s">
        <v>121</v>
      </c>
      <c r="M173" s="100" t="s">
        <v>122</v>
      </c>
      <c r="N173" s="100" t="s">
        <v>60</v>
      </c>
      <c r="O173" s="100" t="s">
        <v>220</v>
      </c>
      <c r="P173" s="100" t="s">
        <v>120</v>
      </c>
      <c r="Q173" s="100" t="s">
        <v>766</v>
      </c>
      <c r="R173" s="100" t="s">
        <v>767</v>
      </c>
      <c r="S173" s="100" t="s">
        <v>768</v>
      </c>
      <c r="T173" s="100" t="s">
        <v>767</v>
      </c>
      <c r="U173" s="100" t="s">
        <v>747</v>
      </c>
      <c r="V173" s="100" t="s">
        <v>748</v>
      </c>
      <c r="W173" s="100" t="s">
        <v>749</v>
      </c>
      <c r="X173" s="100" t="s">
        <v>132</v>
      </c>
      <c r="Y173" s="145" t="s">
        <v>1042</v>
      </c>
    </row>
    <row r="174" spans="1:25">
      <c r="A174" s="107" t="s">
        <v>226</v>
      </c>
      <c r="B174" s="100" t="s">
        <v>227</v>
      </c>
      <c r="C174" s="100" t="s">
        <v>302</v>
      </c>
      <c r="D174" s="101">
        <v>480</v>
      </c>
      <c r="E174" s="100" t="s">
        <v>118</v>
      </c>
      <c r="F174" s="102">
        <v>202203</v>
      </c>
      <c r="G174" s="103">
        <v>44621</v>
      </c>
      <c r="H174" s="100" t="s">
        <v>209</v>
      </c>
      <c r="I174" s="102">
        <v>11001986</v>
      </c>
      <c r="J174" s="100" t="s">
        <v>0</v>
      </c>
      <c r="K174" s="100" t="s">
        <v>120</v>
      </c>
      <c r="L174" s="100" t="s">
        <v>121</v>
      </c>
      <c r="M174" s="100" t="s">
        <v>122</v>
      </c>
      <c r="N174" s="100" t="s">
        <v>66</v>
      </c>
      <c r="O174" s="100" t="s">
        <v>67</v>
      </c>
      <c r="P174" s="100" t="s">
        <v>120</v>
      </c>
      <c r="Q174" s="100" t="s">
        <v>766</v>
      </c>
      <c r="R174" s="100" t="s">
        <v>767</v>
      </c>
      <c r="S174" s="100" t="s">
        <v>768</v>
      </c>
      <c r="T174" s="100" t="s">
        <v>767</v>
      </c>
      <c r="U174" s="100" t="s">
        <v>747</v>
      </c>
      <c r="V174" s="100" t="s">
        <v>748</v>
      </c>
      <c r="W174" s="100" t="s">
        <v>749</v>
      </c>
      <c r="X174" s="100" t="s">
        <v>132</v>
      </c>
      <c r="Y174" s="145" t="s">
        <v>1042</v>
      </c>
    </row>
    <row r="175" spans="1:25">
      <c r="A175" s="107" t="s">
        <v>226</v>
      </c>
      <c r="B175" s="100" t="s">
        <v>227</v>
      </c>
      <c r="C175" s="100" t="s">
        <v>303</v>
      </c>
      <c r="D175" s="101">
        <v>670</v>
      </c>
      <c r="E175" s="100" t="s">
        <v>118</v>
      </c>
      <c r="F175" s="102">
        <v>202203</v>
      </c>
      <c r="G175" s="103">
        <v>44621</v>
      </c>
      <c r="H175" s="100" t="s">
        <v>209</v>
      </c>
      <c r="I175" s="102">
        <v>11001986</v>
      </c>
      <c r="J175" s="100" t="s">
        <v>0</v>
      </c>
      <c r="K175" s="100" t="s">
        <v>120</v>
      </c>
      <c r="L175" s="100" t="s">
        <v>121</v>
      </c>
      <c r="M175" s="100" t="s">
        <v>122</v>
      </c>
      <c r="N175" s="100" t="s">
        <v>66</v>
      </c>
      <c r="O175" s="100" t="s">
        <v>67</v>
      </c>
      <c r="P175" s="100" t="s">
        <v>120</v>
      </c>
      <c r="Q175" s="100" t="s">
        <v>766</v>
      </c>
      <c r="R175" s="100" t="s">
        <v>767</v>
      </c>
      <c r="S175" s="100" t="s">
        <v>768</v>
      </c>
      <c r="T175" s="100" t="s">
        <v>767</v>
      </c>
      <c r="U175" s="100" t="s">
        <v>747</v>
      </c>
      <c r="V175" s="100" t="s">
        <v>748</v>
      </c>
      <c r="W175" s="100" t="s">
        <v>749</v>
      </c>
      <c r="X175" s="100" t="s">
        <v>132</v>
      </c>
      <c r="Y175" s="145" t="s">
        <v>1042</v>
      </c>
    </row>
    <row r="176" spans="1:25">
      <c r="A176" s="107" t="s">
        <v>226</v>
      </c>
      <c r="B176" s="100" t="s">
        <v>227</v>
      </c>
      <c r="C176" s="100" t="s">
        <v>304</v>
      </c>
      <c r="D176" s="101">
        <v>725</v>
      </c>
      <c r="E176" s="100" t="s">
        <v>118</v>
      </c>
      <c r="F176" s="102">
        <v>202203</v>
      </c>
      <c r="G176" s="103">
        <v>44621</v>
      </c>
      <c r="H176" s="100" t="s">
        <v>209</v>
      </c>
      <c r="I176" s="102">
        <v>11001986</v>
      </c>
      <c r="J176" s="100" t="s">
        <v>0</v>
      </c>
      <c r="K176" s="100" t="s">
        <v>120</v>
      </c>
      <c r="L176" s="100" t="s">
        <v>121</v>
      </c>
      <c r="M176" s="100" t="s">
        <v>122</v>
      </c>
      <c r="N176" s="100" t="s">
        <v>60</v>
      </c>
      <c r="O176" s="100" t="s">
        <v>220</v>
      </c>
      <c r="P176" s="100" t="s">
        <v>120</v>
      </c>
      <c r="Q176" s="100" t="s">
        <v>766</v>
      </c>
      <c r="R176" s="100" t="s">
        <v>767</v>
      </c>
      <c r="S176" s="100" t="s">
        <v>768</v>
      </c>
      <c r="T176" s="100" t="s">
        <v>767</v>
      </c>
      <c r="U176" s="100" t="s">
        <v>747</v>
      </c>
      <c r="V176" s="100" t="s">
        <v>748</v>
      </c>
      <c r="W176" s="100" t="s">
        <v>749</v>
      </c>
      <c r="X176" s="100" t="s">
        <v>132</v>
      </c>
      <c r="Y176" s="145" t="s">
        <v>1042</v>
      </c>
    </row>
    <row r="177" spans="1:25">
      <c r="A177" s="107" t="s">
        <v>226</v>
      </c>
      <c r="B177" s="100" t="s">
        <v>227</v>
      </c>
      <c r="C177" s="100" t="s">
        <v>305</v>
      </c>
      <c r="D177" s="101">
        <v>880</v>
      </c>
      <c r="E177" s="100" t="s">
        <v>118</v>
      </c>
      <c r="F177" s="102">
        <v>202203</v>
      </c>
      <c r="G177" s="103">
        <v>44621</v>
      </c>
      <c r="H177" s="100" t="s">
        <v>209</v>
      </c>
      <c r="I177" s="102">
        <v>11001986</v>
      </c>
      <c r="J177" s="100" t="s">
        <v>0</v>
      </c>
      <c r="K177" s="100" t="s">
        <v>120</v>
      </c>
      <c r="L177" s="100" t="s">
        <v>121</v>
      </c>
      <c r="M177" s="100" t="s">
        <v>122</v>
      </c>
      <c r="N177" s="100" t="s">
        <v>212</v>
      </c>
      <c r="O177" s="100" t="s">
        <v>213</v>
      </c>
      <c r="P177" s="100" t="s">
        <v>120</v>
      </c>
      <c r="Q177" s="100" t="s">
        <v>766</v>
      </c>
      <c r="R177" s="100" t="s">
        <v>767</v>
      </c>
      <c r="S177" s="100" t="s">
        <v>768</v>
      </c>
      <c r="T177" s="100" t="s">
        <v>767</v>
      </c>
      <c r="U177" s="100" t="s">
        <v>747</v>
      </c>
      <c r="V177" s="100" t="s">
        <v>748</v>
      </c>
      <c r="W177" s="100" t="s">
        <v>749</v>
      </c>
      <c r="X177" s="100" t="s">
        <v>132</v>
      </c>
      <c r="Y177" s="145" t="s">
        <v>1042</v>
      </c>
    </row>
    <row r="178" spans="1:25">
      <c r="A178" s="107" t="s">
        <v>226</v>
      </c>
      <c r="B178" s="100" t="s">
        <v>227</v>
      </c>
      <c r="C178" s="100" t="s">
        <v>306</v>
      </c>
      <c r="D178" s="101">
        <v>980</v>
      </c>
      <c r="E178" s="100" t="s">
        <v>118</v>
      </c>
      <c r="F178" s="102">
        <v>202203</v>
      </c>
      <c r="G178" s="103">
        <v>44621</v>
      </c>
      <c r="H178" s="100" t="s">
        <v>209</v>
      </c>
      <c r="I178" s="102">
        <v>11001986</v>
      </c>
      <c r="J178" s="100" t="s">
        <v>0</v>
      </c>
      <c r="K178" s="100" t="s">
        <v>120</v>
      </c>
      <c r="L178" s="100" t="s">
        <v>121</v>
      </c>
      <c r="M178" s="100" t="s">
        <v>122</v>
      </c>
      <c r="N178" s="100" t="s">
        <v>66</v>
      </c>
      <c r="O178" s="100" t="s">
        <v>67</v>
      </c>
      <c r="P178" s="100" t="s">
        <v>120</v>
      </c>
      <c r="Q178" s="100" t="s">
        <v>766</v>
      </c>
      <c r="R178" s="100" t="s">
        <v>767</v>
      </c>
      <c r="S178" s="100" t="s">
        <v>768</v>
      </c>
      <c r="T178" s="100" t="s">
        <v>767</v>
      </c>
      <c r="U178" s="100" t="s">
        <v>747</v>
      </c>
      <c r="V178" s="100" t="s">
        <v>748</v>
      </c>
      <c r="W178" s="100" t="s">
        <v>749</v>
      </c>
      <c r="X178" s="100" t="s">
        <v>132</v>
      </c>
      <c r="Y178" s="145" t="s">
        <v>1042</v>
      </c>
    </row>
    <row r="179" spans="1:25">
      <c r="A179" s="107" t="s">
        <v>226</v>
      </c>
      <c r="B179" s="100" t="s">
        <v>227</v>
      </c>
      <c r="C179" s="100" t="s">
        <v>307</v>
      </c>
      <c r="D179" s="101">
        <v>1000</v>
      </c>
      <c r="E179" s="100" t="s">
        <v>118</v>
      </c>
      <c r="F179" s="102">
        <v>202203</v>
      </c>
      <c r="G179" s="103">
        <v>44630</v>
      </c>
      <c r="H179" s="100" t="s">
        <v>172</v>
      </c>
      <c r="I179" s="102">
        <v>11001962</v>
      </c>
      <c r="J179" s="100" t="s">
        <v>0</v>
      </c>
      <c r="K179" s="100" t="s">
        <v>120</v>
      </c>
      <c r="L179" s="100" t="s">
        <v>121</v>
      </c>
      <c r="M179" s="100" t="s">
        <v>122</v>
      </c>
      <c r="N179" s="100" t="s">
        <v>60</v>
      </c>
      <c r="O179" s="100" t="s">
        <v>220</v>
      </c>
      <c r="P179" s="100" t="s">
        <v>120</v>
      </c>
      <c r="Q179" s="100" t="s">
        <v>766</v>
      </c>
      <c r="R179" s="100" t="s">
        <v>767</v>
      </c>
      <c r="S179" s="100" t="s">
        <v>768</v>
      </c>
      <c r="T179" s="100" t="s">
        <v>767</v>
      </c>
      <c r="U179" s="100" t="s">
        <v>747</v>
      </c>
      <c r="V179" s="100" t="s">
        <v>748</v>
      </c>
      <c r="W179" s="100" t="s">
        <v>749</v>
      </c>
      <c r="X179" s="100" t="s">
        <v>132</v>
      </c>
      <c r="Y179" s="145" t="s">
        <v>1042</v>
      </c>
    </row>
    <row r="180" spans="1:25">
      <c r="A180" s="107" t="s">
        <v>226</v>
      </c>
      <c r="B180" s="100" t="s">
        <v>227</v>
      </c>
      <c r="C180" s="100" t="s">
        <v>308</v>
      </c>
      <c r="D180" s="101">
        <v>-80</v>
      </c>
      <c r="E180" s="100" t="s">
        <v>118</v>
      </c>
      <c r="F180" s="102">
        <v>202203</v>
      </c>
      <c r="G180" s="103">
        <v>44636</v>
      </c>
      <c r="H180" s="100" t="s">
        <v>209</v>
      </c>
      <c r="I180" s="102">
        <v>11001985</v>
      </c>
      <c r="J180" s="100" t="s">
        <v>0</v>
      </c>
      <c r="K180" s="100" t="s">
        <v>120</v>
      </c>
      <c r="L180" s="100" t="s">
        <v>121</v>
      </c>
      <c r="M180" s="100" t="s">
        <v>122</v>
      </c>
      <c r="N180" s="100" t="s">
        <v>74</v>
      </c>
      <c r="O180" s="100" t="s">
        <v>75</v>
      </c>
      <c r="P180" s="100" t="s">
        <v>120</v>
      </c>
      <c r="Q180" s="100" t="s">
        <v>766</v>
      </c>
      <c r="R180" s="100" t="s">
        <v>767</v>
      </c>
      <c r="S180" s="100" t="s">
        <v>768</v>
      </c>
      <c r="T180" s="100" t="s">
        <v>767</v>
      </c>
      <c r="U180" s="100" t="s">
        <v>747</v>
      </c>
      <c r="V180" s="100" t="s">
        <v>748</v>
      </c>
      <c r="W180" s="100" t="s">
        <v>749</v>
      </c>
      <c r="X180" s="100" t="s">
        <v>132</v>
      </c>
      <c r="Y180" s="145" t="s">
        <v>1042</v>
      </c>
    </row>
    <row r="181" spans="1:25">
      <c r="A181" s="107" t="s">
        <v>226</v>
      </c>
      <c r="B181" s="100" t="s">
        <v>227</v>
      </c>
      <c r="C181" s="100" t="s">
        <v>309</v>
      </c>
      <c r="D181" s="101">
        <v>1461.78</v>
      </c>
      <c r="E181" s="100" t="s">
        <v>118</v>
      </c>
      <c r="F181" s="102">
        <v>202203</v>
      </c>
      <c r="G181" s="103">
        <v>44650</v>
      </c>
      <c r="H181" s="100" t="s">
        <v>119</v>
      </c>
      <c r="I181" s="102">
        <v>11001960</v>
      </c>
      <c r="J181" s="100" t="s">
        <v>0</v>
      </c>
      <c r="K181" s="100" t="s">
        <v>120</v>
      </c>
      <c r="L181" s="100" t="s">
        <v>121</v>
      </c>
      <c r="M181" s="100" t="s">
        <v>122</v>
      </c>
      <c r="N181" s="100" t="s">
        <v>295</v>
      </c>
      <c r="O181" s="100" t="s">
        <v>296</v>
      </c>
      <c r="P181" s="100" t="s">
        <v>120</v>
      </c>
      <c r="Q181" s="100" t="s">
        <v>766</v>
      </c>
      <c r="R181" s="100" t="s">
        <v>767</v>
      </c>
      <c r="S181" s="100" t="s">
        <v>768</v>
      </c>
      <c r="T181" s="100" t="s">
        <v>767</v>
      </c>
      <c r="U181" s="100" t="s">
        <v>747</v>
      </c>
      <c r="V181" s="100" t="s">
        <v>748</v>
      </c>
      <c r="W181" s="100" t="s">
        <v>749</v>
      </c>
      <c r="X181" s="100" t="s">
        <v>132</v>
      </c>
      <c r="Y181" s="145" t="s">
        <v>1042</v>
      </c>
    </row>
    <row r="182" spans="1:25">
      <c r="A182" s="107" t="s">
        <v>226</v>
      </c>
      <c r="B182" s="100" t="s">
        <v>227</v>
      </c>
      <c r="C182" s="100" t="s">
        <v>309</v>
      </c>
      <c r="D182" s="101">
        <v>1461.78</v>
      </c>
      <c r="E182" s="100" t="s">
        <v>118</v>
      </c>
      <c r="F182" s="102">
        <v>202203</v>
      </c>
      <c r="G182" s="103">
        <v>44650</v>
      </c>
      <c r="H182" s="100" t="s">
        <v>125</v>
      </c>
      <c r="I182" s="102">
        <v>50000407</v>
      </c>
      <c r="J182" s="100" t="s">
        <v>0</v>
      </c>
      <c r="K182" s="100" t="s">
        <v>120</v>
      </c>
      <c r="L182" s="100" t="s">
        <v>121</v>
      </c>
      <c r="M182" s="100" t="s">
        <v>122</v>
      </c>
      <c r="N182" s="100" t="s">
        <v>295</v>
      </c>
      <c r="O182" s="100" t="s">
        <v>296</v>
      </c>
      <c r="P182" s="100" t="s">
        <v>120</v>
      </c>
      <c r="Q182" s="100" t="s">
        <v>766</v>
      </c>
      <c r="R182" s="100" t="s">
        <v>767</v>
      </c>
      <c r="S182" s="100" t="s">
        <v>768</v>
      </c>
      <c r="T182" s="100" t="s">
        <v>767</v>
      </c>
      <c r="U182" s="100" t="s">
        <v>747</v>
      </c>
      <c r="V182" s="100" t="s">
        <v>748</v>
      </c>
      <c r="W182" s="100" t="s">
        <v>749</v>
      </c>
      <c r="X182" s="100" t="s">
        <v>132</v>
      </c>
      <c r="Y182" s="145" t="s">
        <v>1042</v>
      </c>
    </row>
    <row r="183" spans="1:25">
      <c r="A183" s="107" t="s">
        <v>226</v>
      </c>
      <c r="B183" s="100" t="s">
        <v>227</v>
      </c>
      <c r="C183" s="100" t="s">
        <v>310</v>
      </c>
      <c r="D183" s="101">
        <v>1461.78</v>
      </c>
      <c r="E183" s="100" t="s">
        <v>118</v>
      </c>
      <c r="F183" s="102">
        <v>202203</v>
      </c>
      <c r="G183" s="103">
        <v>44650</v>
      </c>
      <c r="H183" s="100" t="s">
        <v>125</v>
      </c>
      <c r="I183" s="102">
        <v>50000408</v>
      </c>
      <c r="J183" s="100" t="s">
        <v>0</v>
      </c>
      <c r="K183" s="100" t="s">
        <v>120</v>
      </c>
      <c r="L183" s="100" t="s">
        <v>121</v>
      </c>
      <c r="M183" s="100" t="s">
        <v>122</v>
      </c>
      <c r="N183" s="100" t="s">
        <v>295</v>
      </c>
      <c r="O183" s="100" t="s">
        <v>296</v>
      </c>
      <c r="P183" s="100" t="s">
        <v>120</v>
      </c>
      <c r="Q183" s="100" t="s">
        <v>766</v>
      </c>
      <c r="R183" s="100" t="s">
        <v>767</v>
      </c>
      <c r="S183" s="100" t="s">
        <v>768</v>
      </c>
      <c r="T183" s="100" t="s">
        <v>767</v>
      </c>
      <c r="U183" s="100" t="s">
        <v>747</v>
      </c>
      <c r="V183" s="100" t="s">
        <v>748</v>
      </c>
      <c r="W183" s="100" t="s">
        <v>749</v>
      </c>
      <c r="X183" s="100" t="s">
        <v>132</v>
      </c>
      <c r="Y183" s="145" t="s">
        <v>1042</v>
      </c>
    </row>
    <row r="184" spans="1:25">
      <c r="A184" s="107" t="s">
        <v>226</v>
      </c>
      <c r="B184" s="100" t="s">
        <v>227</v>
      </c>
      <c r="C184" s="100" t="s">
        <v>310</v>
      </c>
      <c r="D184" s="101">
        <v>-1461.78</v>
      </c>
      <c r="E184" s="100" t="s">
        <v>118</v>
      </c>
      <c r="F184" s="102">
        <v>202203</v>
      </c>
      <c r="G184" s="103">
        <v>44650</v>
      </c>
      <c r="H184" s="100" t="s">
        <v>125</v>
      </c>
      <c r="I184" s="102">
        <v>50000409</v>
      </c>
      <c r="J184" s="100" t="s">
        <v>0</v>
      </c>
      <c r="K184" s="100" t="s">
        <v>120</v>
      </c>
      <c r="L184" s="100" t="s">
        <v>121</v>
      </c>
      <c r="M184" s="100" t="s">
        <v>122</v>
      </c>
      <c r="N184" s="100" t="s">
        <v>295</v>
      </c>
      <c r="O184" s="100" t="s">
        <v>296</v>
      </c>
      <c r="P184" s="100" t="s">
        <v>120</v>
      </c>
      <c r="Q184" s="100" t="s">
        <v>766</v>
      </c>
      <c r="R184" s="100" t="s">
        <v>767</v>
      </c>
      <c r="S184" s="100" t="s">
        <v>768</v>
      </c>
      <c r="T184" s="100" t="s">
        <v>767</v>
      </c>
      <c r="U184" s="100" t="s">
        <v>747</v>
      </c>
      <c r="V184" s="100" t="s">
        <v>748</v>
      </c>
      <c r="W184" s="100" t="s">
        <v>749</v>
      </c>
      <c r="X184" s="100" t="s">
        <v>132</v>
      </c>
      <c r="Y184" s="145" t="s">
        <v>1042</v>
      </c>
    </row>
    <row r="185" spans="1:25">
      <c r="A185" s="107" t="s">
        <v>226</v>
      </c>
      <c r="B185" s="100" t="s">
        <v>227</v>
      </c>
      <c r="C185" s="100" t="s">
        <v>310</v>
      </c>
      <c r="D185" s="101">
        <v>-1461.78</v>
      </c>
      <c r="E185" s="100" t="s">
        <v>118</v>
      </c>
      <c r="F185" s="102">
        <v>202203</v>
      </c>
      <c r="G185" s="103">
        <v>44650</v>
      </c>
      <c r="H185" s="100" t="s">
        <v>125</v>
      </c>
      <c r="I185" s="102">
        <v>50000410</v>
      </c>
      <c r="J185" s="100" t="s">
        <v>0</v>
      </c>
      <c r="K185" s="100" t="s">
        <v>120</v>
      </c>
      <c r="L185" s="100" t="s">
        <v>121</v>
      </c>
      <c r="M185" s="100" t="s">
        <v>122</v>
      </c>
      <c r="N185" s="100" t="s">
        <v>295</v>
      </c>
      <c r="O185" s="100" t="s">
        <v>296</v>
      </c>
      <c r="P185" s="100" t="s">
        <v>120</v>
      </c>
      <c r="Q185" s="100" t="s">
        <v>766</v>
      </c>
      <c r="R185" s="100" t="s">
        <v>767</v>
      </c>
      <c r="S185" s="100" t="s">
        <v>768</v>
      </c>
      <c r="T185" s="100" t="s">
        <v>767</v>
      </c>
      <c r="U185" s="100" t="s">
        <v>747</v>
      </c>
      <c r="V185" s="100" t="s">
        <v>748</v>
      </c>
      <c r="W185" s="100" t="s">
        <v>749</v>
      </c>
      <c r="X185" s="100" t="s">
        <v>132</v>
      </c>
      <c r="Y185" s="145" t="s">
        <v>1042</v>
      </c>
    </row>
    <row r="186" spans="1:25">
      <c r="A186" s="107" t="s">
        <v>226</v>
      </c>
      <c r="B186" s="100" t="s">
        <v>227</v>
      </c>
      <c r="C186" s="100" t="s">
        <v>311</v>
      </c>
      <c r="D186" s="101">
        <v>75</v>
      </c>
      <c r="E186" s="100" t="s">
        <v>118</v>
      </c>
      <c r="F186" s="102">
        <v>202204</v>
      </c>
      <c r="G186" s="103">
        <v>44655</v>
      </c>
      <c r="H186" s="100" t="s">
        <v>209</v>
      </c>
      <c r="I186" s="102">
        <v>11002092</v>
      </c>
      <c r="J186" s="100" t="s">
        <v>0</v>
      </c>
      <c r="K186" s="100" t="s">
        <v>120</v>
      </c>
      <c r="L186" s="100" t="s">
        <v>121</v>
      </c>
      <c r="M186" s="100" t="s">
        <v>122</v>
      </c>
      <c r="N186" s="100" t="s">
        <v>295</v>
      </c>
      <c r="O186" s="100" t="s">
        <v>296</v>
      </c>
      <c r="P186" s="100" t="s">
        <v>120</v>
      </c>
      <c r="Q186" s="100" t="s">
        <v>766</v>
      </c>
      <c r="R186" s="100" t="s">
        <v>767</v>
      </c>
      <c r="S186" s="100" t="s">
        <v>768</v>
      </c>
      <c r="T186" s="100" t="s">
        <v>767</v>
      </c>
      <c r="U186" s="100" t="s">
        <v>747</v>
      </c>
      <c r="V186" s="100" t="s">
        <v>748</v>
      </c>
      <c r="W186" s="100" t="s">
        <v>749</v>
      </c>
      <c r="X186" s="100" t="s">
        <v>132</v>
      </c>
      <c r="Y186" s="145" t="s">
        <v>1042</v>
      </c>
    </row>
    <row r="187" spans="1:25">
      <c r="A187" s="107" t="s">
        <v>226</v>
      </c>
      <c r="B187" s="100" t="s">
        <v>227</v>
      </c>
      <c r="C187" s="100" t="s">
        <v>312</v>
      </c>
      <c r="D187" s="101">
        <v>220</v>
      </c>
      <c r="E187" s="100" t="s">
        <v>118</v>
      </c>
      <c r="F187" s="102">
        <v>202204</v>
      </c>
      <c r="G187" s="103">
        <v>44655</v>
      </c>
      <c r="H187" s="100" t="s">
        <v>209</v>
      </c>
      <c r="I187" s="102">
        <v>11002092</v>
      </c>
      <c r="J187" s="100" t="s">
        <v>0</v>
      </c>
      <c r="K187" s="100" t="s">
        <v>120</v>
      </c>
      <c r="L187" s="100" t="s">
        <v>121</v>
      </c>
      <c r="M187" s="100" t="s">
        <v>122</v>
      </c>
      <c r="N187" s="100" t="s">
        <v>70</v>
      </c>
      <c r="O187" s="100" t="s">
        <v>71</v>
      </c>
      <c r="P187" s="100" t="s">
        <v>120</v>
      </c>
      <c r="Q187" s="100" t="s">
        <v>766</v>
      </c>
      <c r="R187" s="100" t="s">
        <v>767</v>
      </c>
      <c r="S187" s="100" t="s">
        <v>768</v>
      </c>
      <c r="T187" s="100" t="s">
        <v>767</v>
      </c>
      <c r="U187" s="100" t="s">
        <v>747</v>
      </c>
      <c r="V187" s="100" t="s">
        <v>748</v>
      </c>
      <c r="W187" s="100" t="s">
        <v>749</v>
      </c>
      <c r="X187" s="100" t="s">
        <v>132</v>
      </c>
      <c r="Y187" s="145" t="s">
        <v>1042</v>
      </c>
    </row>
    <row r="188" spans="1:25">
      <c r="A188" s="107" t="s">
        <v>226</v>
      </c>
      <c r="B188" s="100" t="s">
        <v>227</v>
      </c>
      <c r="C188" s="100" t="s">
        <v>313</v>
      </c>
      <c r="D188" s="101">
        <v>375</v>
      </c>
      <c r="E188" s="100" t="s">
        <v>118</v>
      </c>
      <c r="F188" s="102">
        <v>202204</v>
      </c>
      <c r="G188" s="103">
        <v>44655</v>
      </c>
      <c r="H188" s="100" t="s">
        <v>209</v>
      </c>
      <c r="I188" s="102">
        <v>11002092</v>
      </c>
      <c r="J188" s="100" t="s">
        <v>0</v>
      </c>
      <c r="K188" s="100" t="s">
        <v>120</v>
      </c>
      <c r="L188" s="100" t="s">
        <v>121</v>
      </c>
      <c r="M188" s="100" t="s">
        <v>122</v>
      </c>
      <c r="N188" s="100" t="s">
        <v>66</v>
      </c>
      <c r="O188" s="100" t="s">
        <v>67</v>
      </c>
      <c r="P188" s="100" t="s">
        <v>120</v>
      </c>
      <c r="Q188" s="100" t="s">
        <v>766</v>
      </c>
      <c r="R188" s="100" t="s">
        <v>767</v>
      </c>
      <c r="S188" s="100" t="s">
        <v>768</v>
      </c>
      <c r="T188" s="100" t="s">
        <v>767</v>
      </c>
      <c r="U188" s="100" t="s">
        <v>747</v>
      </c>
      <c r="V188" s="100" t="s">
        <v>748</v>
      </c>
      <c r="W188" s="100" t="s">
        <v>749</v>
      </c>
      <c r="X188" s="100" t="s">
        <v>132</v>
      </c>
      <c r="Y188" s="145" t="s">
        <v>1042</v>
      </c>
    </row>
    <row r="189" spans="1:25">
      <c r="A189" s="107" t="s">
        <v>226</v>
      </c>
      <c r="B189" s="100" t="s">
        <v>227</v>
      </c>
      <c r="C189" s="100" t="s">
        <v>314</v>
      </c>
      <c r="D189" s="101">
        <v>800</v>
      </c>
      <c r="E189" s="100" t="s">
        <v>118</v>
      </c>
      <c r="F189" s="102">
        <v>202204</v>
      </c>
      <c r="G189" s="103">
        <v>44655</v>
      </c>
      <c r="H189" s="100" t="s">
        <v>209</v>
      </c>
      <c r="I189" s="102">
        <v>11002092</v>
      </c>
      <c r="J189" s="100" t="s">
        <v>0</v>
      </c>
      <c r="K189" s="100" t="s">
        <v>120</v>
      </c>
      <c r="L189" s="100" t="s">
        <v>121</v>
      </c>
      <c r="M189" s="100" t="s">
        <v>122</v>
      </c>
      <c r="N189" s="100" t="s">
        <v>66</v>
      </c>
      <c r="O189" s="100" t="s">
        <v>67</v>
      </c>
      <c r="P189" s="100" t="s">
        <v>120</v>
      </c>
      <c r="Q189" s="100" t="s">
        <v>766</v>
      </c>
      <c r="R189" s="100" t="s">
        <v>767</v>
      </c>
      <c r="S189" s="100" t="s">
        <v>768</v>
      </c>
      <c r="T189" s="100" t="s">
        <v>767</v>
      </c>
      <c r="U189" s="100" t="s">
        <v>747</v>
      </c>
      <c r="V189" s="100" t="s">
        <v>748</v>
      </c>
      <c r="W189" s="100" t="s">
        <v>749</v>
      </c>
      <c r="X189" s="100" t="s">
        <v>132</v>
      </c>
      <c r="Y189" s="145" t="s">
        <v>1042</v>
      </c>
    </row>
    <row r="190" spans="1:25">
      <c r="A190" s="107" t="s">
        <v>226</v>
      </c>
      <c r="B190" s="100" t="s">
        <v>227</v>
      </c>
      <c r="C190" s="100" t="s">
        <v>315</v>
      </c>
      <c r="D190" s="101">
        <v>935</v>
      </c>
      <c r="E190" s="100" t="s">
        <v>118</v>
      </c>
      <c r="F190" s="102">
        <v>202204</v>
      </c>
      <c r="G190" s="103">
        <v>44655</v>
      </c>
      <c r="H190" s="100" t="s">
        <v>209</v>
      </c>
      <c r="I190" s="102">
        <v>11002092</v>
      </c>
      <c r="J190" s="100" t="s">
        <v>0</v>
      </c>
      <c r="K190" s="100" t="s">
        <v>120</v>
      </c>
      <c r="L190" s="100" t="s">
        <v>121</v>
      </c>
      <c r="M190" s="100" t="s">
        <v>122</v>
      </c>
      <c r="N190" s="100" t="s">
        <v>16</v>
      </c>
      <c r="O190" s="100" t="s">
        <v>17</v>
      </c>
      <c r="P190" s="100" t="s">
        <v>120</v>
      </c>
      <c r="Q190" s="100" t="s">
        <v>744</v>
      </c>
      <c r="R190" s="100" t="s">
        <v>745</v>
      </c>
      <c r="S190" s="100" t="s">
        <v>746</v>
      </c>
      <c r="T190" s="100" t="s">
        <v>745</v>
      </c>
      <c r="U190" s="100" t="s">
        <v>747</v>
      </c>
      <c r="V190" s="100" t="s">
        <v>748</v>
      </c>
      <c r="W190" s="100" t="s">
        <v>749</v>
      </c>
      <c r="X190" s="100" t="s">
        <v>132</v>
      </c>
      <c r="Y190" s="145" t="s">
        <v>1042</v>
      </c>
    </row>
    <row r="191" spans="1:25">
      <c r="A191" s="107" t="s">
        <v>226</v>
      </c>
      <c r="B191" s="100" t="s">
        <v>227</v>
      </c>
      <c r="C191" s="100" t="s">
        <v>316</v>
      </c>
      <c r="D191" s="101">
        <v>399</v>
      </c>
      <c r="E191" s="100" t="s">
        <v>118</v>
      </c>
      <c r="F191" s="102">
        <v>202204</v>
      </c>
      <c r="G191" s="103">
        <v>44665</v>
      </c>
      <c r="H191" s="100" t="s">
        <v>209</v>
      </c>
      <c r="I191" s="102">
        <v>11002090</v>
      </c>
      <c r="J191" s="100" t="s">
        <v>0</v>
      </c>
      <c r="K191" s="100" t="s">
        <v>120</v>
      </c>
      <c r="L191" s="100" t="s">
        <v>121</v>
      </c>
      <c r="M191" s="100" t="s">
        <v>122</v>
      </c>
      <c r="N191" s="100" t="s">
        <v>68</v>
      </c>
      <c r="O191" s="100" t="s">
        <v>69</v>
      </c>
      <c r="P191" s="100" t="s">
        <v>120</v>
      </c>
      <c r="Q191" s="100" t="s">
        <v>766</v>
      </c>
      <c r="R191" s="100" t="s">
        <v>767</v>
      </c>
      <c r="S191" s="100" t="s">
        <v>768</v>
      </c>
      <c r="T191" s="100" t="s">
        <v>767</v>
      </c>
      <c r="U191" s="100" t="s">
        <v>747</v>
      </c>
      <c r="V191" s="100" t="s">
        <v>748</v>
      </c>
      <c r="W191" s="100" t="s">
        <v>749</v>
      </c>
      <c r="X191" s="100" t="s">
        <v>132</v>
      </c>
      <c r="Y191" s="145" t="s">
        <v>1042</v>
      </c>
    </row>
    <row r="192" spans="1:25">
      <c r="A192" s="107" t="s">
        <v>226</v>
      </c>
      <c r="B192" s="100" t="s">
        <v>227</v>
      </c>
      <c r="C192" s="100" t="s">
        <v>317</v>
      </c>
      <c r="D192" s="101">
        <v>625.1</v>
      </c>
      <c r="E192" s="100" t="s">
        <v>118</v>
      </c>
      <c r="F192" s="102">
        <v>202204</v>
      </c>
      <c r="G192" s="103">
        <v>44665</v>
      </c>
      <c r="H192" s="100" t="s">
        <v>209</v>
      </c>
      <c r="I192" s="102">
        <v>11002090</v>
      </c>
      <c r="J192" s="100" t="s">
        <v>0</v>
      </c>
      <c r="K192" s="100" t="s">
        <v>120</v>
      </c>
      <c r="L192" s="100" t="s">
        <v>121</v>
      </c>
      <c r="M192" s="100" t="s">
        <v>122</v>
      </c>
      <c r="N192" s="100" t="s">
        <v>68</v>
      </c>
      <c r="O192" s="100" t="s">
        <v>69</v>
      </c>
      <c r="P192" s="100" t="s">
        <v>120</v>
      </c>
      <c r="Q192" s="100" t="s">
        <v>766</v>
      </c>
      <c r="R192" s="100" t="s">
        <v>767</v>
      </c>
      <c r="S192" s="100" t="s">
        <v>768</v>
      </c>
      <c r="T192" s="100" t="s">
        <v>767</v>
      </c>
      <c r="U192" s="100" t="s">
        <v>747</v>
      </c>
      <c r="V192" s="100" t="s">
        <v>748</v>
      </c>
      <c r="W192" s="100" t="s">
        <v>749</v>
      </c>
      <c r="X192" s="100" t="s">
        <v>132</v>
      </c>
      <c r="Y192" s="145" t="s">
        <v>1042</v>
      </c>
    </row>
    <row r="193" spans="1:25">
      <c r="A193" s="107" t="s">
        <v>226</v>
      </c>
      <c r="B193" s="100" t="s">
        <v>227</v>
      </c>
      <c r="C193" s="100" t="s">
        <v>318</v>
      </c>
      <c r="D193" s="101">
        <v>-1282.47</v>
      </c>
      <c r="E193" s="100" t="s">
        <v>118</v>
      </c>
      <c r="F193" s="102">
        <v>202204</v>
      </c>
      <c r="G193" s="103">
        <v>44676</v>
      </c>
      <c r="H193" s="100" t="s">
        <v>119</v>
      </c>
      <c r="I193" s="102">
        <v>11002084</v>
      </c>
      <c r="J193" s="100" t="s">
        <v>0</v>
      </c>
      <c r="K193" s="100" t="s">
        <v>120</v>
      </c>
      <c r="L193" s="100" t="s">
        <v>121</v>
      </c>
      <c r="M193" s="100" t="s">
        <v>122</v>
      </c>
      <c r="N193" s="100" t="s">
        <v>295</v>
      </c>
      <c r="O193" s="100" t="s">
        <v>296</v>
      </c>
      <c r="P193" s="100" t="s">
        <v>120</v>
      </c>
      <c r="Q193" s="100" t="s">
        <v>766</v>
      </c>
      <c r="R193" s="100" t="s">
        <v>767</v>
      </c>
      <c r="S193" s="100" t="s">
        <v>768</v>
      </c>
      <c r="T193" s="100" t="s">
        <v>767</v>
      </c>
      <c r="U193" s="100" t="s">
        <v>747</v>
      </c>
      <c r="V193" s="100" t="s">
        <v>748</v>
      </c>
      <c r="W193" s="100" t="s">
        <v>749</v>
      </c>
      <c r="X193" s="100" t="s">
        <v>132</v>
      </c>
      <c r="Y193" s="145" t="s">
        <v>1042</v>
      </c>
    </row>
    <row r="194" spans="1:25">
      <c r="A194" s="107" t="s">
        <v>226</v>
      </c>
      <c r="B194" s="100" t="s">
        <v>227</v>
      </c>
      <c r="C194" s="100" t="s">
        <v>319</v>
      </c>
      <c r="D194" s="101">
        <v>5645</v>
      </c>
      <c r="E194" s="100" t="s">
        <v>118</v>
      </c>
      <c r="F194" s="102">
        <v>202204</v>
      </c>
      <c r="G194" s="103">
        <v>44677</v>
      </c>
      <c r="H194" s="100" t="s">
        <v>209</v>
      </c>
      <c r="I194" s="102">
        <v>11002080</v>
      </c>
      <c r="J194" s="100" t="s">
        <v>0</v>
      </c>
      <c r="K194" s="100" t="s">
        <v>120</v>
      </c>
      <c r="L194" s="100" t="s">
        <v>121</v>
      </c>
      <c r="M194" s="100" t="s">
        <v>122</v>
      </c>
      <c r="N194" s="100" t="s">
        <v>60</v>
      </c>
      <c r="O194" s="100" t="s">
        <v>220</v>
      </c>
      <c r="P194" s="100" t="s">
        <v>120</v>
      </c>
      <c r="Q194" s="100" t="s">
        <v>766</v>
      </c>
      <c r="R194" s="100" t="s">
        <v>767</v>
      </c>
      <c r="S194" s="100" t="s">
        <v>768</v>
      </c>
      <c r="T194" s="100" t="s">
        <v>767</v>
      </c>
      <c r="U194" s="100" t="s">
        <v>747</v>
      </c>
      <c r="V194" s="100" t="s">
        <v>748</v>
      </c>
      <c r="W194" s="100" t="s">
        <v>749</v>
      </c>
      <c r="X194" s="100" t="s">
        <v>132</v>
      </c>
      <c r="Y194" s="145" t="s">
        <v>1042</v>
      </c>
    </row>
    <row r="195" spans="1:25">
      <c r="A195" s="107" t="s">
        <v>226</v>
      </c>
      <c r="B195" s="100" t="s">
        <v>227</v>
      </c>
      <c r="C195" s="100" t="s">
        <v>320</v>
      </c>
      <c r="D195" s="101">
        <v>253.2</v>
      </c>
      <c r="E195" s="100" t="s">
        <v>118</v>
      </c>
      <c r="F195" s="102">
        <v>202204</v>
      </c>
      <c r="G195" s="103">
        <v>44679</v>
      </c>
      <c r="H195" s="100" t="s">
        <v>119</v>
      </c>
      <c r="I195" s="102">
        <v>11002304</v>
      </c>
      <c r="J195" s="100" t="s">
        <v>0</v>
      </c>
      <c r="K195" s="100" t="s">
        <v>120</v>
      </c>
      <c r="L195" s="100" t="s">
        <v>121</v>
      </c>
      <c r="M195" s="100" t="s">
        <v>122</v>
      </c>
      <c r="N195" s="100" t="s">
        <v>64</v>
      </c>
      <c r="O195" s="100" t="s">
        <v>65</v>
      </c>
      <c r="P195" s="100" t="s">
        <v>120</v>
      </c>
      <c r="Q195" s="100" t="s">
        <v>766</v>
      </c>
      <c r="R195" s="100" t="s">
        <v>767</v>
      </c>
      <c r="S195" s="100" t="s">
        <v>768</v>
      </c>
      <c r="T195" s="100" t="s">
        <v>767</v>
      </c>
      <c r="U195" s="100" t="s">
        <v>747</v>
      </c>
      <c r="V195" s="100" t="s">
        <v>748</v>
      </c>
      <c r="W195" s="100" t="s">
        <v>749</v>
      </c>
      <c r="X195" s="100" t="s">
        <v>132</v>
      </c>
      <c r="Y195" s="145" t="s">
        <v>1042</v>
      </c>
    </row>
    <row r="196" spans="1:25">
      <c r="A196" s="107" t="s">
        <v>226</v>
      </c>
      <c r="B196" s="100" t="s">
        <v>227</v>
      </c>
      <c r="C196" s="100" t="s">
        <v>676</v>
      </c>
      <c r="D196" s="101">
        <v>560</v>
      </c>
      <c r="E196" s="100" t="s">
        <v>118</v>
      </c>
      <c r="F196" s="102">
        <v>202204</v>
      </c>
      <c r="G196" s="103">
        <v>44679</v>
      </c>
      <c r="H196" s="100" t="s">
        <v>119</v>
      </c>
      <c r="I196" s="102">
        <v>11002374</v>
      </c>
      <c r="J196" s="100" t="s">
        <v>0</v>
      </c>
      <c r="K196" s="100" t="s">
        <v>120</v>
      </c>
      <c r="L196" s="100" t="s">
        <v>121</v>
      </c>
      <c r="M196" s="100" t="s">
        <v>122</v>
      </c>
      <c r="N196" s="100" t="s">
        <v>545</v>
      </c>
      <c r="O196" s="100" t="s">
        <v>546</v>
      </c>
      <c r="P196" s="100" t="s">
        <v>120</v>
      </c>
      <c r="Q196" s="100" t="s">
        <v>786</v>
      </c>
      <c r="R196" s="100" t="s">
        <v>787</v>
      </c>
      <c r="S196" s="100" t="s">
        <v>788</v>
      </c>
      <c r="T196" s="100" t="s">
        <v>787</v>
      </c>
      <c r="U196" s="100" t="s">
        <v>747</v>
      </c>
      <c r="V196" s="100" t="s">
        <v>748</v>
      </c>
      <c r="W196" s="100" t="s">
        <v>749</v>
      </c>
      <c r="X196" s="100" t="s">
        <v>132</v>
      </c>
      <c r="Y196" s="145" t="s">
        <v>1042</v>
      </c>
    </row>
    <row r="197" spans="1:25">
      <c r="A197" s="107" t="s">
        <v>226</v>
      </c>
      <c r="B197" s="100" t="s">
        <v>227</v>
      </c>
      <c r="C197" s="100" t="s">
        <v>377</v>
      </c>
      <c r="D197" s="101">
        <v>960</v>
      </c>
      <c r="E197" s="100" t="s">
        <v>118</v>
      </c>
      <c r="F197" s="102">
        <v>202204</v>
      </c>
      <c r="G197" s="103">
        <v>44679</v>
      </c>
      <c r="H197" s="100" t="s">
        <v>119</v>
      </c>
      <c r="I197" s="102">
        <v>11002374</v>
      </c>
      <c r="J197" s="100" t="s">
        <v>0</v>
      </c>
      <c r="K197" s="100" t="s">
        <v>120</v>
      </c>
      <c r="L197" s="100" t="s">
        <v>121</v>
      </c>
      <c r="M197" s="100" t="s">
        <v>122</v>
      </c>
      <c r="N197" s="100" t="s">
        <v>18</v>
      </c>
      <c r="O197" s="100" t="s">
        <v>19</v>
      </c>
      <c r="P197" s="100" t="s">
        <v>120</v>
      </c>
      <c r="Q197" s="100" t="s">
        <v>744</v>
      </c>
      <c r="R197" s="100" t="s">
        <v>745</v>
      </c>
      <c r="S197" s="100" t="s">
        <v>746</v>
      </c>
      <c r="T197" s="100" t="s">
        <v>745</v>
      </c>
      <c r="U197" s="100" t="s">
        <v>747</v>
      </c>
      <c r="V197" s="100" t="s">
        <v>748</v>
      </c>
      <c r="W197" s="100" t="s">
        <v>749</v>
      </c>
      <c r="X197" s="100" t="s">
        <v>132</v>
      </c>
      <c r="Y197" s="145" t="s">
        <v>1042</v>
      </c>
    </row>
    <row r="198" spans="1:25">
      <c r="A198" s="107" t="s">
        <v>226</v>
      </c>
      <c r="B198" s="100" t="s">
        <v>227</v>
      </c>
      <c r="C198" s="100" t="s">
        <v>363</v>
      </c>
      <c r="D198" s="101">
        <v>980</v>
      </c>
      <c r="E198" s="100" t="s">
        <v>118</v>
      </c>
      <c r="F198" s="102">
        <v>202204</v>
      </c>
      <c r="G198" s="103">
        <v>44679</v>
      </c>
      <c r="H198" s="100" t="s">
        <v>119</v>
      </c>
      <c r="I198" s="102">
        <v>11002374</v>
      </c>
      <c r="J198" s="100" t="s">
        <v>0</v>
      </c>
      <c r="K198" s="100" t="s">
        <v>120</v>
      </c>
      <c r="L198" s="100" t="s">
        <v>121</v>
      </c>
      <c r="M198" s="100" t="s">
        <v>122</v>
      </c>
      <c r="N198" s="100" t="s">
        <v>40</v>
      </c>
      <c r="O198" s="100" t="s">
        <v>364</v>
      </c>
      <c r="P198" s="100" t="s">
        <v>120</v>
      </c>
      <c r="Q198" s="100" t="s">
        <v>744</v>
      </c>
      <c r="R198" s="100" t="s">
        <v>745</v>
      </c>
      <c r="S198" s="100" t="s">
        <v>746</v>
      </c>
      <c r="T198" s="100" t="s">
        <v>745</v>
      </c>
      <c r="U198" s="100" t="s">
        <v>747</v>
      </c>
      <c r="V198" s="100" t="s">
        <v>748</v>
      </c>
      <c r="W198" s="100" t="s">
        <v>749</v>
      </c>
      <c r="X198" s="100" t="s">
        <v>132</v>
      </c>
      <c r="Y198" s="145" t="s">
        <v>1042</v>
      </c>
    </row>
    <row r="199" spans="1:25">
      <c r="A199" s="107" t="s">
        <v>226</v>
      </c>
      <c r="B199" s="100" t="s">
        <v>227</v>
      </c>
      <c r="C199" s="100" t="s">
        <v>677</v>
      </c>
      <c r="D199" s="101">
        <v>1200</v>
      </c>
      <c r="E199" s="100" t="s">
        <v>118</v>
      </c>
      <c r="F199" s="102">
        <v>202204</v>
      </c>
      <c r="G199" s="103">
        <v>44679</v>
      </c>
      <c r="H199" s="100" t="s">
        <v>119</v>
      </c>
      <c r="I199" s="102">
        <v>11002374</v>
      </c>
      <c r="J199" s="100" t="s">
        <v>0</v>
      </c>
      <c r="K199" s="100" t="s">
        <v>120</v>
      </c>
      <c r="L199" s="100" t="s">
        <v>121</v>
      </c>
      <c r="M199" s="100" t="s">
        <v>122</v>
      </c>
      <c r="N199" s="100" t="s">
        <v>339</v>
      </c>
      <c r="O199" s="100" t="s">
        <v>340</v>
      </c>
      <c r="P199" s="100" t="s">
        <v>120</v>
      </c>
      <c r="Q199" s="100" t="s">
        <v>744</v>
      </c>
      <c r="R199" s="100" t="s">
        <v>745</v>
      </c>
      <c r="S199" s="100" t="s">
        <v>746</v>
      </c>
      <c r="T199" s="100" t="s">
        <v>745</v>
      </c>
      <c r="U199" s="100" t="s">
        <v>747</v>
      </c>
      <c r="V199" s="100" t="s">
        <v>748</v>
      </c>
      <c r="W199" s="100" t="s">
        <v>749</v>
      </c>
      <c r="X199" s="100" t="s">
        <v>132</v>
      </c>
      <c r="Y199" s="145" t="s">
        <v>1042</v>
      </c>
    </row>
    <row r="200" spans="1:25">
      <c r="A200" s="107" t="s">
        <v>226</v>
      </c>
      <c r="B200" s="100" t="s">
        <v>227</v>
      </c>
      <c r="C200" s="100" t="s">
        <v>360</v>
      </c>
      <c r="D200" s="101">
        <v>1265</v>
      </c>
      <c r="E200" s="100" t="s">
        <v>118</v>
      </c>
      <c r="F200" s="102">
        <v>202204</v>
      </c>
      <c r="G200" s="103">
        <v>44679</v>
      </c>
      <c r="H200" s="100" t="s">
        <v>119</v>
      </c>
      <c r="I200" s="102">
        <v>11002374</v>
      </c>
      <c r="J200" s="100" t="s">
        <v>0</v>
      </c>
      <c r="K200" s="100" t="s">
        <v>120</v>
      </c>
      <c r="L200" s="100" t="s">
        <v>121</v>
      </c>
      <c r="M200" s="100" t="s">
        <v>122</v>
      </c>
      <c r="N200" s="100" t="s">
        <v>38</v>
      </c>
      <c r="O200" s="100" t="s">
        <v>39</v>
      </c>
      <c r="P200" s="100" t="s">
        <v>120</v>
      </c>
      <c r="Q200" s="100" t="s">
        <v>744</v>
      </c>
      <c r="R200" s="100" t="s">
        <v>745</v>
      </c>
      <c r="S200" s="100" t="s">
        <v>746</v>
      </c>
      <c r="T200" s="100" t="s">
        <v>745</v>
      </c>
      <c r="U200" s="100" t="s">
        <v>747</v>
      </c>
      <c r="V200" s="100" t="s">
        <v>748</v>
      </c>
      <c r="W200" s="100" t="s">
        <v>749</v>
      </c>
      <c r="X200" s="100" t="s">
        <v>132</v>
      </c>
      <c r="Y200" s="145" t="s">
        <v>1042</v>
      </c>
    </row>
    <row r="201" spans="1:25">
      <c r="A201" s="107" t="s">
        <v>226</v>
      </c>
      <c r="B201" s="100" t="s">
        <v>227</v>
      </c>
      <c r="C201" s="100" t="s">
        <v>678</v>
      </c>
      <c r="D201" s="101">
        <v>1401.33</v>
      </c>
      <c r="E201" s="100" t="s">
        <v>118</v>
      </c>
      <c r="F201" s="102">
        <v>202204</v>
      </c>
      <c r="G201" s="103">
        <v>44679</v>
      </c>
      <c r="H201" s="100" t="s">
        <v>119</v>
      </c>
      <c r="I201" s="102">
        <v>11002374</v>
      </c>
      <c r="J201" s="100" t="s">
        <v>0</v>
      </c>
      <c r="K201" s="100" t="s">
        <v>120</v>
      </c>
      <c r="L201" s="100" t="s">
        <v>121</v>
      </c>
      <c r="M201" s="100" t="s">
        <v>122</v>
      </c>
      <c r="N201" s="100" t="s">
        <v>398</v>
      </c>
      <c r="O201" s="100" t="s">
        <v>399</v>
      </c>
      <c r="P201" s="100" t="s">
        <v>120</v>
      </c>
      <c r="Q201" s="100" t="s">
        <v>802</v>
      </c>
      <c r="R201" s="100" t="s">
        <v>803</v>
      </c>
      <c r="S201" s="100" t="s">
        <v>804</v>
      </c>
      <c r="T201" s="100" t="s">
        <v>803</v>
      </c>
      <c r="U201" s="100" t="s">
        <v>757</v>
      </c>
      <c r="V201" s="100" t="s">
        <v>758</v>
      </c>
      <c r="W201" s="100" t="s">
        <v>749</v>
      </c>
      <c r="X201" s="100" t="s">
        <v>132</v>
      </c>
      <c r="Y201" s="145" t="s">
        <v>1042</v>
      </c>
    </row>
    <row r="202" spans="1:25">
      <c r="A202" s="107" t="s">
        <v>226</v>
      </c>
      <c r="B202" s="100" t="s">
        <v>227</v>
      </c>
      <c r="C202" s="100" t="s">
        <v>379</v>
      </c>
      <c r="D202" s="101">
        <v>4960</v>
      </c>
      <c r="E202" s="100" t="s">
        <v>118</v>
      </c>
      <c r="F202" s="102">
        <v>202204</v>
      </c>
      <c r="G202" s="103">
        <v>44679</v>
      </c>
      <c r="H202" s="100" t="s">
        <v>119</v>
      </c>
      <c r="I202" s="102">
        <v>11002374</v>
      </c>
      <c r="J202" s="100" t="s">
        <v>0</v>
      </c>
      <c r="K202" s="100" t="s">
        <v>120</v>
      </c>
      <c r="L202" s="100" t="s">
        <v>121</v>
      </c>
      <c r="M202" s="100" t="s">
        <v>122</v>
      </c>
      <c r="N202" s="100" t="s">
        <v>26</v>
      </c>
      <c r="O202" s="100" t="s">
        <v>354</v>
      </c>
      <c r="P202" s="100" t="s">
        <v>120</v>
      </c>
      <c r="Q202" s="100" t="s">
        <v>744</v>
      </c>
      <c r="R202" s="100" t="s">
        <v>745</v>
      </c>
      <c r="S202" s="100" t="s">
        <v>746</v>
      </c>
      <c r="T202" s="100" t="s">
        <v>745</v>
      </c>
      <c r="U202" s="100" t="s">
        <v>747</v>
      </c>
      <c r="V202" s="100" t="s">
        <v>748</v>
      </c>
      <c r="W202" s="100" t="s">
        <v>749</v>
      </c>
      <c r="X202" s="100" t="s">
        <v>132</v>
      </c>
      <c r="Y202" s="145" t="s">
        <v>1042</v>
      </c>
    </row>
    <row r="203" spans="1:25">
      <c r="A203" s="107" t="s">
        <v>226</v>
      </c>
      <c r="B203" s="100" t="s">
        <v>227</v>
      </c>
      <c r="C203" s="100" t="s">
        <v>679</v>
      </c>
      <c r="D203" s="101">
        <v>-4960</v>
      </c>
      <c r="E203" s="100" t="s">
        <v>118</v>
      </c>
      <c r="F203" s="102">
        <v>202204</v>
      </c>
      <c r="G203" s="103">
        <v>44679</v>
      </c>
      <c r="H203" s="100" t="s">
        <v>119</v>
      </c>
      <c r="I203" s="102">
        <v>11002375</v>
      </c>
      <c r="J203" s="100" t="s">
        <v>0</v>
      </c>
      <c r="K203" s="100" t="s">
        <v>120</v>
      </c>
      <c r="L203" s="100" t="s">
        <v>121</v>
      </c>
      <c r="M203" s="100" t="s">
        <v>122</v>
      </c>
      <c r="N203" s="100" t="s">
        <v>26</v>
      </c>
      <c r="O203" s="100" t="s">
        <v>354</v>
      </c>
      <c r="P203" s="100" t="s">
        <v>120</v>
      </c>
      <c r="Q203" s="100" t="s">
        <v>744</v>
      </c>
      <c r="R203" s="100" t="s">
        <v>745</v>
      </c>
      <c r="S203" s="100" t="s">
        <v>746</v>
      </c>
      <c r="T203" s="100" t="s">
        <v>745</v>
      </c>
      <c r="U203" s="100" t="s">
        <v>747</v>
      </c>
      <c r="V203" s="100" t="s">
        <v>748</v>
      </c>
      <c r="W203" s="100" t="s">
        <v>749</v>
      </c>
      <c r="X203" s="100" t="s">
        <v>132</v>
      </c>
      <c r="Y203" s="145" t="s">
        <v>1042</v>
      </c>
    </row>
    <row r="204" spans="1:25">
      <c r="A204" s="107" t="s">
        <v>226</v>
      </c>
      <c r="B204" s="100" t="s">
        <v>227</v>
      </c>
      <c r="C204" s="100" t="s">
        <v>679</v>
      </c>
      <c r="D204" s="101">
        <v>-1401.33</v>
      </c>
      <c r="E204" s="100" t="s">
        <v>118</v>
      </c>
      <c r="F204" s="102">
        <v>202204</v>
      </c>
      <c r="G204" s="103">
        <v>44679</v>
      </c>
      <c r="H204" s="100" t="s">
        <v>119</v>
      </c>
      <c r="I204" s="102">
        <v>11002375</v>
      </c>
      <c r="J204" s="100" t="s">
        <v>0</v>
      </c>
      <c r="K204" s="100" t="s">
        <v>120</v>
      </c>
      <c r="L204" s="100" t="s">
        <v>121</v>
      </c>
      <c r="M204" s="100" t="s">
        <v>122</v>
      </c>
      <c r="N204" s="100" t="s">
        <v>398</v>
      </c>
      <c r="O204" s="100" t="s">
        <v>399</v>
      </c>
      <c r="P204" s="100" t="s">
        <v>120</v>
      </c>
      <c r="Q204" s="100" t="s">
        <v>802</v>
      </c>
      <c r="R204" s="100" t="s">
        <v>803</v>
      </c>
      <c r="S204" s="100" t="s">
        <v>804</v>
      </c>
      <c r="T204" s="100" t="s">
        <v>803</v>
      </c>
      <c r="U204" s="100" t="s">
        <v>757</v>
      </c>
      <c r="V204" s="100" t="s">
        <v>758</v>
      </c>
      <c r="W204" s="100" t="s">
        <v>749</v>
      </c>
      <c r="X204" s="100" t="s">
        <v>132</v>
      </c>
      <c r="Y204" s="145" t="s">
        <v>1042</v>
      </c>
    </row>
    <row r="205" spans="1:25">
      <c r="A205" s="107" t="s">
        <v>226</v>
      </c>
      <c r="B205" s="100" t="s">
        <v>227</v>
      </c>
      <c r="C205" s="100" t="s">
        <v>679</v>
      </c>
      <c r="D205" s="101">
        <v>-1265</v>
      </c>
      <c r="E205" s="100" t="s">
        <v>118</v>
      </c>
      <c r="F205" s="102">
        <v>202204</v>
      </c>
      <c r="G205" s="103">
        <v>44679</v>
      </c>
      <c r="H205" s="100" t="s">
        <v>119</v>
      </c>
      <c r="I205" s="102">
        <v>11002375</v>
      </c>
      <c r="J205" s="100" t="s">
        <v>0</v>
      </c>
      <c r="K205" s="100" t="s">
        <v>120</v>
      </c>
      <c r="L205" s="100" t="s">
        <v>121</v>
      </c>
      <c r="M205" s="100" t="s">
        <v>122</v>
      </c>
      <c r="N205" s="100" t="s">
        <v>38</v>
      </c>
      <c r="O205" s="100" t="s">
        <v>39</v>
      </c>
      <c r="P205" s="100" t="s">
        <v>120</v>
      </c>
      <c r="Q205" s="100" t="s">
        <v>744</v>
      </c>
      <c r="R205" s="100" t="s">
        <v>745</v>
      </c>
      <c r="S205" s="100" t="s">
        <v>746</v>
      </c>
      <c r="T205" s="100" t="s">
        <v>745</v>
      </c>
      <c r="U205" s="100" t="s">
        <v>747</v>
      </c>
      <c r="V205" s="100" t="s">
        <v>748</v>
      </c>
      <c r="W205" s="100" t="s">
        <v>749</v>
      </c>
      <c r="X205" s="100" t="s">
        <v>132</v>
      </c>
      <c r="Y205" s="145" t="s">
        <v>1042</v>
      </c>
    </row>
    <row r="206" spans="1:25">
      <c r="A206" s="107" t="s">
        <v>226</v>
      </c>
      <c r="B206" s="100" t="s">
        <v>227</v>
      </c>
      <c r="C206" s="100" t="s">
        <v>679</v>
      </c>
      <c r="D206" s="101">
        <v>-1200</v>
      </c>
      <c r="E206" s="100" t="s">
        <v>118</v>
      </c>
      <c r="F206" s="102">
        <v>202204</v>
      </c>
      <c r="G206" s="103">
        <v>44679</v>
      </c>
      <c r="H206" s="100" t="s">
        <v>119</v>
      </c>
      <c r="I206" s="102">
        <v>11002375</v>
      </c>
      <c r="J206" s="100" t="s">
        <v>0</v>
      </c>
      <c r="K206" s="100" t="s">
        <v>120</v>
      </c>
      <c r="L206" s="100" t="s">
        <v>121</v>
      </c>
      <c r="M206" s="100" t="s">
        <v>122</v>
      </c>
      <c r="N206" s="100" t="s">
        <v>339</v>
      </c>
      <c r="O206" s="100" t="s">
        <v>340</v>
      </c>
      <c r="P206" s="100" t="s">
        <v>120</v>
      </c>
      <c r="Q206" s="100" t="s">
        <v>744</v>
      </c>
      <c r="R206" s="100" t="s">
        <v>745</v>
      </c>
      <c r="S206" s="100" t="s">
        <v>746</v>
      </c>
      <c r="T206" s="100" t="s">
        <v>745</v>
      </c>
      <c r="U206" s="100" t="s">
        <v>747</v>
      </c>
      <c r="V206" s="100" t="s">
        <v>748</v>
      </c>
      <c r="W206" s="100" t="s">
        <v>749</v>
      </c>
      <c r="X206" s="100" t="s">
        <v>132</v>
      </c>
      <c r="Y206" s="145" t="s">
        <v>1042</v>
      </c>
    </row>
    <row r="207" spans="1:25">
      <c r="A207" s="107" t="s">
        <v>226</v>
      </c>
      <c r="B207" s="100" t="s">
        <v>227</v>
      </c>
      <c r="C207" s="100" t="s">
        <v>679</v>
      </c>
      <c r="D207" s="101">
        <v>-980</v>
      </c>
      <c r="E207" s="100" t="s">
        <v>118</v>
      </c>
      <c r="F207" s="102">
        <v>202204</v>
      </c>
      <c r="G207" s="103">
        <v>44679</v>
      </c>
      <c r="H207" s="100" t="s">
        <v>119</v>
      </c>
      <c r="I207" s="102">
        <v>11002375</v>
      </c>
      <c r="J207" s="100" t="s">
        <v>0</v>
      </c>
      <c r="K207" s="100" t="s">
        <v>120</v>
      </c>
      <c r="L207" s="100" t="s">
        <v>121</v>
      </c>
      <c r="M207" s="100" t="s">
        <v>122</v>
      </c>
      <c r="N207" s="100" t="s">
        <v>40</v>
      </c>
      <c r="O207" s="100" t="s">
        <v>364</v>
      </c>
      <c r="P207" s="100" t="s">
        <v>120</v>
      </c>
      <c r="Q207" s="100" t="s">
        <v>744</v>
      </c>
      <c r="R207" s="100" t="s">
        <v>745</v>
      </c>
      <c r="S207" s="100" t="s">
        <v>746</v>
      </c>
      <c r="T207" s="100" t="s">
        <v>745</v>
      </c>
      <c r="U207" s="100" t="s">
        <v>747</v>
      </c>
      <c r="V207" s="100" t="s">
        <v>748</v>
      </c>
      <c r="W207" s="100" t="s">
        <v>749</v>
      </c>
      <c r="X207" s="100" t="s">
        <v>132</v>
      </c>
      <c r="Y207" s="145" t="s">
        <v>1042</v>
      </c>
    </row>
    <row r="208" spans="1:25">
      <c r="A208" s="107" t="s">
        <v>226</v>
      </c>
      <c r="B208" s="100" t="s">
        <v>227</v>
      </c>
      <c r="C208" s="100" t="s">
        <v>679</v>
      </c>
      <c r="D208" s="101">
        <v>-960</v>
      </c>
      <c r="E208" s="100" t="s">
        <v>118</v>
      </c>
      <c r="F208" s="102">
        <v>202204</v>
      </c>
      <c r="G208" s="103">
        <v>44679</v>
      </c>
      <c r="H208" s="100" t="s">
        <v>119</v>
      </c>
      <c r="I208" s="102">
        <v>11002375</v>
      </c>
      <c r="J208" s="100" t="s">
        <v>0</v>
      </c>
      <c r="K208" s="100" t="s">
        <v>120</v>
      </c>
      <c r="L208" s="100" t="s">
        <v>121</v>
      </c>
      <c r="M208" s="100" t="s">
        <v>122</v>
      </c>
      <c r="N208" s="100" t="s">
        <v>18</v>
      </c>
      <c r="O208" s="100" t="s">
        <v>19</v>
      </c>
      <c r="P208" s="100" t="s">
        <v>120</v>
      </c>
      <c r="Q208" s="100" t="s">
        <v>744</v>
      </c>
      <c r="R208" s="100" t="s">
        <v>745</v>
      </c>
      <c r="S208" s="100" t="s">
        <v>746</v>
      </c>
      <c r="T208" s="100" t="s">
        <v>745</v>
      </c>
      <c r="U208" s="100" t="s">
        <v>747</v>
      </c>
      <c r="V208" s="100" t="s">
        <v>748</v>
      </c>
      <c r="W208" s="100" t="s">
        <v>749</v>
      </c>
      <c r="X208" s="100" t="s">
        <v>132</v>
      </c>
      <c r="Y208" s="145" t="s">
        <v>1042</v>
      </c>
    </row>
    <row r="209" spans="1:25">
      <c r="A209" s="107" t="s">
        <v>226</v>
      </c>
      <c r="B209" s="100" t="s">
        <v>227</v>
      </c>
      <c r="C209" s="100" t="s">
        <v>679</v>
      </c>
      <c r="D209" s="101">
        <v>-560</v>
      </c>
      <c r="E209" s="100" t="s">
        <v>118</v>
      </c>
      <c r="F209" s="102">
        <v>202204</v>
      </c>
      <c r="G209" s="103">
        <v>44679</v>
      </c>
      <c r="H209" s="100" t="s">
        <v>119</v>
      </c>
      <c r="I209" s="102">
        <v>11002375</v>
      </c>
      <c r="J209" s="100" t="s">
        <v>0</v>
      </c>
      <c r="K209" s="100" t="s">
        <v>120</v>
      </c>
      <c r="L209" s="100" t="s">
        <v>121</v>
      </c>
      <c r="M209" s="100" t="s">
        <v>122</v>
      </c>
      <c r="N209" s="100" t="s">
        <v>545</v>
      </c>
      <c r="O209" s="100" t="s">
        <v>546</v>
      </c>
      <c r="P209" s="100" t="s">
        <v>120</v>
      </c>
      <c r="Q209" s="100" t="s">
        <v>786</v>
      </c>
      <c r="R209" s="100" t="s">
        <v>787</v>
      </c>
      <c r="S209" s="100" t="s">
        <v>788</v>
      </c>
      <c r="T209" s="100" t="s">
        <v>787</v>
      </c>
      <c r="U209" s="100" t="s">
        <v>747</v>
      </c>
      <c r="V209" s="100" t="s">
        <v>748</v>
      </c>
      <c r="W209" s="100" t="s">
        <v>749</v>
      </c>
      <c r="X209" s="100" t="s">
        <v>132</v>
      </c>
      <c r="Y209" s="145" t="s">
        <v>1042</v>
      </c>
    </row>
    <row r="210" spans="1:25">
      <c r="A210" s="107" t="s">
        <v>226</v>
      </c>
      <c r="B210" s="100" t="s">
        <v>227</v>
      </c>
      <c r="C210" s="100" t="s">
        <v>321</v>
      </c>
      <c r="D210" s="101">
        <v>120</v>
      </c>
      <c r="E210" s="100" t="s">
        <v>118</v>
      </c>
      <c r="F210" s="102">
        <v>202205</v>
      </c>
      <c r="G210" s="103">
        <v>44684</v>
      </c>
      <c r="H210" s="100" t="s">
        <v>209</v>
      </c>
      <c r="I210" s="102">
        <v>11002210</v>
      </c>
      <c r="J210" s="100" t="s">
        <v>0</v>
      </c>
      <c r="K210" s="100" t="s">
        <v>120</v>
      </c>
      <c r="L210" s="100" t="s">
        <v>121</v>
      </c>
      <c r="M210" s="100" t="s">
        <v>122</v>
      </c>
      <c r="N210" s="100" t="s">
        <v>44</v>
      </c>
      <c r="O210" s="100" t="s">
        <v>45</v>
      </c>
      <c r="P210" s="100" t="s">
        <v>120</v>
      </c>
      <c r="Q210" s="100" t="s">
        <v>766</v>
      </c>
      <c r="R210" s="100" t="s">
        <v>767</v>
      </c>
      <c r="S210" s="100" t="s">
        <v>768</v>
      </c>
      <c r="T210" s="100" t="s">
        <v>767</v>
      </c>
      <c r="U210" s="100" t="s">
        <v>747</v>
      </c>
      <c r="V210" s="100" t="s">
        <v>748</v>
      </c>
      <c r="W210" s="100" t="s">
        <v>749</v>
      </c>
      <c r="X210" s="100" t="s">
        <v>132</v>
      </c>
      <c r="Y210" s="145" t="s">
        <v>1042</v>
      </c>
    </row>
    <row r="211" spans="1:25">
      <c r="A211" s="107" t="s">
        <v>226</v>
      </c>
      <c r="B211" s="100" t="s">
        <v>227</v>
      </c>
      <c r="C211" s="100" t="s">
        <v>322</v>
      </c>
      <c r="D211" s="101">
        <v>230</v>
      </c>
      <c r="E211" s="100" t="s">
        <v>118</v>
      </c>
      <c r="F211" s="102">
        <v>202205</v>
      </c>
      <c r="G211" s="103">
        <v>44684</v>
      </c>
      <c r="H211" s="100" t="s">
        <v>209</v>
      </c>
      <c r="I211" s="102">
        <v>11002210</v>
      </c>
      <c r="J211" s="100" t="s">
        <v>0</v>
      </c>
      <c r="K211" s="100" t="s">
        <v>120</v>
      </c>
      <c r="L211" s="100" t="s">
        <v>121</v>
      </c>
      <c r="M211" s="100" t="s">
        <v>122</v>
      </c>
      <c r="N211" s="100" t="s">
        <v>60</v>
      </c>
      <c r="O211" s="100" t="s">
        <v>220</v>
      </c>
      <c r="P211" s="100" t="s">
        <v>120</v>
      </c>
      <c r="Q211" s="100" t="s">
        <v>766</v>
      </c>
      <c r="R211" s="100" t="s">
        <v>767</v>
      </c>
      <c r="S211" s="100" t="s">
        <v>768</v>
      </c>
      <c r="T211" s="100" t="s">
        <v>767</v>
      </c>
      <c r="U211" s="100" t="s">
        <v>747</v>
      </c>
      <c r="V211" s="100" t="s">
        <v>748</v>
      </c>
      <c r="W211" s="100" t="s">
        <v>749</v>
      </c>
      <c r="X211" s="100" t="s">
        <v>132</v>
      </c>
      <c r="Y211" s="145" t="s">
        <v>1042</v>
      </c>
    </row>
    <row r="212" spans="1:25">
      <c r="A212" s="107" t="s">
        <v>226</v>
      </c>
      <c r="B212" s="100" t="s">
        <v>227</v>
      </c>
      <c r="C212" s="100" t="s">
        <v>323</v>
      </c>
      <c r="D212" s="101">
        <v>250</v>
      </c>
      <c r="E212" s="100" t="s">
        <v>118</v>
      </c>
      <c r="F212" s="102">
        <v>202205</v>
      </c>
      <c r="G212" s="103">
        <v>44684</v>
      </c>
      <c r="H212" s="100" t="s">
        <v>209</v>
      </c>
      <c r="I212" s="102">
        <v>11002210</v>
      </c>
      <c r="J212" s="100" t="s">
        <v>0</v>
      </c>
      <c r="K212" s="100" t="s">
        <v>120</v>
      </c>
      <c r="L212" s="100" t="s">
        <v>121</v>
      </c>
      <c r="M212" s="100" t="s">
        <v>122</v>
      </c>
      <c r="N212" s="100" t="s">
        <v>74</v>
      </c>
      <c r="O212" s="100" t="s">
        <v>75</v>
      </c>
      <c r="P212" s="100" t="s">
        <v>120</v>
      </c>
      <c r="Q212" s="100" t="s">
        <v>766</v>
      </c>
      <c r="R212" s="100" t="s">
        <v>767</v>
      </c>
      <c r="S212" s="100" t="s">
        <v>768</v>
      </c>
      <c r="T212" s="100" t="s">
        <v>767</v>
      </c>
      <c r="U212" s="100" t="s">
        <v>747</v>
      </c>
      <c r="V212" s="100" t="s">
        <v>748</v>
      </c>
      <c r="W212" s="100" t="s">
        <v>749</v>
      </c>
      <c r="X212" s="100" t="s">
        <v>132</v>
      </c>
      <c r="Y212" s="145" t="s">
        <v>1042</v>
      </c>
    </row>
    <row r="213" spans="1:25">
      <c r="A213" s="107" t="s">
        <v>226</v>
      </c>
      <c r="B213" s="100" t="s">
        <v>227</v>
      </c>
      <c r="C213" s="100" t="s">
        <v>324</v>
      </c>
      <c r="D213" s="101">
        <v>250</v>
      </c>
      <c r="E213" s="100" t="s">
        <v>118</v>
      </c>
      <c r="F213" s="102">
        <v>202205</v>
      </c>
      <c r="G213" s="103">
        <v>44684</v>
      </c>
      <c r="H213" s="100" t="s">
        <v>209</v>
      </c>
      <c r="I213" s="102">
        <v>11002210</v>
      </c>
      <c r="J213" s="100" t="s">
        <v>0</v>
      </c>
      <c r="K213" s="100" t="s">
        <v>120</v>
      </c>
      <c r="L213" s="100" t="s">
        <v>121</v>
      </c>
      <c r="M213" s="100" t="s">
        <v>122</v>
      </c>
      <c r="N213" s="100" t="s">
        <v>44</v>
      </c>
      <c r="O213" s="100" t="s">
        <v>45</v>
      </c>
      <c r="P213" s="100" t="s">
        <v>120</v>
      </c>
      <c r="Q213" s="100" t="s">
        <v>766</v>
      </c>
      <c r="R213" s="100" t="s">
        <v>767</v>
      </c>
      <c r="S213" s="100" t="s">
        <v>768</v>
      </c>
      <c r="T213" s="100" t="s">
        <v>767</v>
      </c>
      <c r="U213" s="100" t="s">
        <v>747</v>
      </c>
      <c r="V213" s="100" t="s">
        <v>748</v>
      </c>
      <c r="W213" s="100" t="s">
        <v>749</v>
      </c>
      <c r="X213" s="100" t="s">
        <v>132</v>
      </c>
      <c r="Y213" s="145" t="s">
        <v>1042</v>
      </c>
    </row>
    <row r="214" spans="1:25">
      <c r="A214" s="107" t="s">
        <v>226</v>
      </c>
      <c r="B214" s="100" t="s">
        <v>227</v>
      </c>
      <c r="C214" s="100" t="s">
        <v>325</v>
      </c>
      <c r="D214" s="101">
        <v>324</v>
      </c>
      <c r="E214" s="100" t="s">
        <v>118</v>
      </c>
      <c r="F214" s="102">
        <v>202205</v>
      </c>
      <c r="G214" s="103">
        <v>44684</v>
      </c>
      <c r="H214" s="100" t="s">
        <v>209</v>
      </c>
      <c r="I214" s="102">
        <v>11002210</v>
      </c>
      <c r="J214" s="100" t="s">
        <v>0</v>
      </c>
      <c r="K214" s="100" t="s">
        <v>120</v>
      </c>
      <c r="L214" s="100" t="s">
        <v>121</v>
      </c>
      <c r="M214" s="100" t="s">
        <v>122</v>
      </c>
      <c r="N214" s="100" t="s">
        <v>74</v>
      </c>
      <c r="O214" s="100" t="s">
        <v>75</v>
      </c>
      <c r="P214" s="100" t="s">
        <v>120</v>
      </c>
      <c r="Q214" s="100" t="s">
        <v>766</v>
      </c>
      <c r="R214" s="100" t="s">
        <v>767</v>
      </c>
      <c r="S214" s="100" t="s">
        <v>768</v>
      </c>
      <c r="T214" s="100" t="s">
        <v>767</v>
      </c>
      <c r="U214" s="100" t="s">
        <v>747</v>
      </c>
      <c r="V214" s="100" t="s">
        <v>748</v>
      </c>
      <c r="W214" s="100" t="s">
        <v>749</v>
      </c>
      <c r="X214" s="100" t="s">
        <v>132</v>
      </c>
      <c r="Y214" s="145" t="s">
        <v>1042</v>
      </c>
    </row>
    <row r="215" spans="1:25">
      <c r="A215" s="107" t="s">
        <v>226</v>
      </c>
      <c r="B215" s="100" t="s">
        <v>227</v>
      </c>
      <c r="C215" s="100" t="s">
        <v>326</v>
      </c>
      <c r="D215" s="101">
        <v>327</v>
      </c>
      <c r="E215" s="100" t="s">
        <v>118</v>
      </c>
      <c r="F215" s="102">
        <v>202205</v>
      </c>
      <c r="G215" s="103">
        <v>44684</v>
      </c>
      <c r="H215" s="100" t="s">
        <v>209</v>
      </c>
      <c r="I215" s="102">
        <v>11002210</v>
      </c>
      <c r="J215" s="100" t="s">
        <v>0</v>
      </c>
      <c r="K215" s="100" t="s">
        <v>120</v>
      </c>
      <c r="L215" s="100" t="s">
        <v>121</v>
      </c>
      <c r="M215" s="100" t="s">
        <v>122</v>
      </c>
      <c r="N215" s="100" t="s">
        <v>66</v>
      </c>
      <c r="O215" s="100" t="s">
        <v>67</v>
      </c>
      <c r="P215" s="100" t="s">
        <v>120</v>
      </c>
      <c r="Q215" s="100" t="s">
        <v>766</v>
      </c>
      <c r="R215" s="100" t="s">
        <v>767</v>
      </c>
      <c r="S215" s="100" t="s">
        <v>768</v>
      </c>
      <c r="T215" s="100" t="s">
        <v>767</v>
      </c>
      <c r="U215" s="100" t="s">
        <v>747</v>
      </c>
      <c r="V215" s="100" t="s">
        <v>748</v>
      </c>
      <c r="W215" s="100" t="s">
        <v>749</v>
      </c>
      <c r="X215" s="100" t="s">
        <v>132</v>
      </c>
      <c r="Y215" s="145" t="s">
        <v>1042</v>
      </c>
    </row>
    <row r="216" spans="1:25">
      <c r="A216" s="107" t="s">
        <v>226</v>
      </c>
      <c r="B216" s="100" t="s">
        <v>227</v>
      </c>
      <c r="C216" s="100" t="s">
        <v>327</v>
      </c>
      <c r="D216" s="101">
        <v>450</v>
      </c>
      <c r="E216" s="100" t="s">
        <v>118</v>
      </c>
      <c r="F216" s="102">
        <v>202205</v>
      </c>
      <c r="G216" s="103">
        <v>44684</v>
      </c>
      <c r="H216" s="100" t="s">
        <v>209</v>
      </c>
      <c r="I216" s="102">
        <v>11002210</v>
      </c>
      <c r="J216" s="100" t="s">
        <v>0</v>
      </c>
      <c r="K216" s="100" t="s">
        <v>120</v>
      </c>
      <c r="L216" s="100" t="s">
        <v>121</v>
      </c>
      <c r="M216" s="100" t="s">
        <v>122</v>
      </c>
      <c r="N216" s="100" t="s">
        <v>66</v>
      </c>
      <c r="O216" s="100" t="s">
        <v>67</v>
      </c>
      <c r="P216" s="100" t="s">
        <v>120</v>
      </c>
      <c r="Q216" s="100" t="s">
        <v>766</v>
      </c>
      <c r="R216" s="100" t="s">
        <v>767</v>
      </c>
      <c r="S216" s="100" t="s">
        <v>768</v>
      </c>
      <c r="T216" s="100" t="s">
        <v>767</v>
      </c>
      <c r="U216" s="100" t="s">
        <v>747</v>
      </c>
      <c r="V216" s="100" t="s">
        <v>748</v>
      </c>
      <c r="W216" s="100" t="s">
        <v>749</v>
      </c>
      <c r="X216" s="100" t="s">
        <v>132</v>
      </c>
      <c r="Y216" s="145" t="s">
        <v>1042</v>
      </c>
    </row>
    <row r="217" spans="1:25">
      <c r="A217" s="107" t="s">
        <v>226</v>
      </c>
      <c r="B217" s="100" t="s">
        <v>227</v>
      </c>
      <c r="C217" s="100" t="s">
        <v>328</v>
      </c>
      <c r="D217" s="101">
        <v>460</v>
      </c>
      <c r="E217" s="100" t="s">
        <v>118</v>
      </c>
      <c r="F217" s="102">
        <v>202205</v>
      </c>
      <c r="G217" s="103">
        <v>44684</v>
      </c>
      <c r="H217" s="100" t="s">
        <v>209</v>
      </c>
      <c r="I217" s="102">
        <v>11002210</v>
      </c>
      <c r="J217" s="100" t="s">
        <v>0</v>
      </c>
      <c r="K217" s="100" t="s">
        <v>120</v>
      </c>
      <c r="L217" s="100" t="s">
        <v>121</v>
      </c>
      <c r="M217" s="100" t="s">
        <v>122</v>
      </c>
      <c r="N217" s="100" t="s">
        <v>60</v>
      </c>
      <c r="O217" s="100" t="s">
        <v>220</v>
      </c>
      <c r="P217" s="100" t="s">
        <v>120</v>
      </c>
      <c r="Q217" s="100" t="s">
        <v>766</v>
      </c>
      <c r="R217" s="100" t="s">
        <v>767</v>
      </c>
      <c r="S217" s="100" t="s">
        <v>768</v>
      </c>
      <c r="T217" s="100" t="s">
        <v>767</v>
      </c>
      <c r="U217" s="100" t="s">
        <v>747</v>
      </c>
      <c r="V217" s="100" t="s">
        <v>748</v>
      </c>
      <c r="W217" s="100" t="s">
        <v>749</v>
      </c>
      <c r="X217" s="100" t="s">
        <v>132</v>
      </c>
      <c r="Y217" s="145" t="s">
        <v>1042</v>
      </c>
    </row>
    <row r="218" spans="1:25">
      <c r="A218" s="107" t="s">
        <v>226</v>
      </c>
      <c r="B218" s="100" t="s">
        <v>227</v>
      </c>
      <c r="C218" s="100" t="s">
        <v>329</v>
      </c>
      <c r="D218" s="101">
        <v>650</v>
      </c>
      <c r="E218" s="100" t="s">
        <v>118</v>
      </c>
      <c r="F218" s="102">
        <v>202205</v>
      </c>
      <c r="G218" s="103">
        <v>44684</v>
      </c>
      <c r="H218" s="100" t="s">
        <v>209</v>
      </c>
      <c r="I218" s="102">
        <v>11002210</v>
      </c>
      <c r="J218" s="100" t="s">
        <v>0</v>
      </c>
      <c r="K218" s="100" t="s">
        <v>120</v>
      </c>
      <c r="L218" s="100" t="s">
        <v>121</v>
      </c>
      <c r="M218" s="100" t="s">
        <v>122</v>
      </c>
      <c r="N218" s="100" t="s">
        <v>66</v>
      </c>
      <c r="O218" s="100" t="s">
        <v>67</v>
      </c>
      <c r="P218" s="100" t="s">
        <v>120</v>
      </c>
      <c r="Q218" s="100" t="s">
        <v>766</v>
      </c>
      <c r="R218" s="100" t="s">
        <v>767</v>
      </c>
      <c r="S218" s="100" t="s">
        <v>768</v>
      </c>
      <c r="T218" s="100" t="s">
        <v>767</v>
      </c>
      <c r="U218" s="100" t="s">
        <v>747</v>
      </c>
      <c r="V218" s="100" t="s">
        <v>748</v>
      </c>
      <c r="W218" s="100" t="s">
        <v>749</v>
      </c>
      <c r="X218" s="100" t="s">
        <v>132</v>
      </c>
      <c r="Y218" s="145" t="s">
        <v>1042</v>
      </c>
    </row>
    <row r="219" spans="1:25">
      <c r="A219" s="107" t="s">
        <v>226</v>
      </c>
      <c r="B219" s="100" t="s">
        <v>227</v>
      </c>
      <c r="C219" s="100" t="s">
        <v>330</v>
      </c>
      <c r="D219" s="101">
        <v>665</v>
      </c>
      <c r="E219" s="100" t="s">
        <v>118</v>
      </c>
      <c r="F219" s="102">
        <v>202205</v>
      </c>
      <c r="G219" s="103">
        <v>44684</v>
      </c>
      <c r="H219" s="100" t="s">
        <v>209</v>
      </c>
      <c r="I219" s="102">
        <v>11002210</v>
      </c>
      <c r="J219" s="100" t="s">
        <v>0</v>
      </c>
      <c r="K219" s="100" t="s">
        <v>120</v>
      </c>
      <c r="L219" s="100" t="s">
        <v>121</v>
      </c>
      <c r="M219" s="100" t="s">
        <v>122</v>
      </c>
      <c r="N219" s="100" t="s">
        <v>68</v>
      </c>
      <c r="O219" s="100" t="s">
        <v>69</v>
      </c>
      <c r="P219" s="100" t="s">
        <v>120</v>
      </c>
      <c r="Q219" s="100" t="s">
        <v>766</v>
      </c>
      <c r="R219" s="100" t="s">
        <v>767</v>
      </c>
      <c r="S219" s="100" t="s">
        <v>768</v>
      </c>
      <c r="T219" s="100" t="s">
        <v>767</v>
      </c>
      <c r="U219" s="100" t="s">
        <v>747</v>
      </c>
      <c r="V219" s="100" t="s">
        <v>748</v>
      </c>
      <c r="W219" s="100" t="s">
        <v>749</v>
      </c>
      <c r="X219" s="100" t="s">
        <v>132</v>
      </c>
      <c r="Y219" s="145" t="s">
        <v>1042</v>
      </c>
    </row>
    <row r="220" spans="1:25">
      <c r="A220" s="107" t="s">
        <v>226</v>
      </c>
      <c r="B220" s="100" t="s">
        <v>227</v>
      </c>
      <c r="C220" s="100" t="s">
        <v>331</v>
      </c>
      <c r="D220" s="101">
        <v>665</v>
      </c>
      <c r="E220" s="100" t="s">
        <v>118</v>
      </c>
      <c r="F220" s="102">
        <v>202205</v>
      </c>
      <c r="G220" s="103">
        <v>44684</v>
      </c>
      <c r="H220" s="100" t="s">
        <v>209</v>
      </c>
      <c r="I220" s="102">
        <v>11002210</v>
      </c>
      <c r="J220" s="100" t="s">
        <v>0</v>
      </c>
      <c r="K220" s="100" t="s">
        <v>120</v>
      </c>
      <c r="L220" s="100" t="s">
        <v>121</v>
      </c>
      <c r="M220" s="100" t="s">
        <v>122</v>
      </c>
      <c r="N220" s="100" t="s">
        <v>68</v>
      </c>
      <c r="O220" s="100" t="s">
        <v>69</v>
      </c>
      <c r="P220" s="100" t="s">
        <v>120</v>
      </c>
      <c r="Q220" s="100" t="s">
        <v>766</v>
      </c>
      <c r="R220" s="100" t="s">
        <v>767</v>
      </c>
      <c r="S220" s="100" t="s">
        <v>768</v>
      </c>
      <c r="T220" s="100" t="s">
        <v>767</v>
      </c>
      <c r="U220" s="100" t="s">
        <v>747</v>
      </c>
      <c r="V220" s="100" t="s">
        <v>748</v>
      </c>
      <c r="W220" s="100" t="s">
        <v>749</v>
      </c>
      <c r="X220" s="100" t="s">
        <v>132</v>
      </c>
      <c r="Y220" s="145" t="s">
        <v>1042</v>
      </c>
    </row>
    <row r="221" spans="1:25">
      <c r="A221" s="107" t="s">
        <v>226</v>
      </c>
      <c r="B221" s="100" t="s">
        <v>227</v>
      </c>
      <c r="C221" s="100" t="s">
        <v>332</v>
      </c>
      <c r="D221" s="101">
        <v>843</v>
      </c>
      <c r="E221" s="100" t="s">
        <v>118</v>
      </c>
      <c r="F221" s="102">
        <v>202205</v>
      </c>
      <c r="G221" s="103">
        <v>44694</v>
      </c>
      <c r="H221" s="100" t="s">
        <v>209</v>
      </c>
      <c r="I221" s="102">
        <v>11002299</v>
      </c>
      <c r="J221" s="100" t="s">
        <v>0</v>
      </c>
      <c r="K221" s="100" t="s">
        <v>120</v>
      </c>
      <c r="L221" s="100" t="s">
        <v>121</v>
      </c>
      <c r="M221" s="100" t="s">
        <v>122</v>
      </c>
      <c r="N221" s="100" t="s">
        <v>150</v>
      </c>
      <c r="O221" s="100" t="s">
        <v>151</v>
      </c>
      <c r="P221" s="100" t="s">
        <v>120</v>
      </c>
      <c r="Q221" s="100" t="s">
        <v>754</v>
      </c>
      <c r="R221" s="100" t="s">
        <v>755</v>
      </c>
      <c r="S221" s="100" t="s">
        <v>756</v>
      </c>
      <c r="T221" s="100" t="s">
        <v>755</v>
      </c>
      <c r="U221" s="100" t="s">
        <v>757</v>
      </c>
      <c r="V221" s="100" t="s">
        <v>758</v>
      </c>
      <c r="W221" s="100" t="s">
        <v>749</v>
      </c>
      <c r="X221" s="100" t="s">
        <v>132</v>
      </c>
      <c r="Y221" s="145" t="s">
        <v>1042</v>
      </c>
    </row>
    <row r="222" spans="1:25">
      <c r="A222" s="107" t="s">
        <v>226</v>
      </c>
      <c r="B222" s="100" t="s">
        <v>227</v>
      </c>
      <c r="C222" s="100" t="s">
        <v>333</v>
      </c>
      <c r="D222" s="101">
        <v>7815</v>
      </c>
      <c r="E222" s="100" t="s">
        <v>118</v>
      </c>
      <c r="F222" s="102">
        <v>202205</v>
      </c>
      <c r="G222" s="103">
        <v>44704</v>
      </c>
      <c r="H222" s="100" t="s">
        <v>209</v>
      </c>
      <c r="I222" s="102">
        <v>11002148</v>
      </c>
      <c r="J222" s="100" t="s">
        <v>0</v>
      </c>
      <c r="K222" s="100" t="s">
        <v>120</v>
      </c>
      <c r="L222" s="100" t="s">
        <v>121</v>
      </c>
      <c r="M222" s="100" t="s">
        <v>122</v>
      </c>
      <c r="N222" s="100" t="s">
        <v>66</v>
      </c>
      <c r="O222" s="100" t="s">
        <v>67</v>
      </c>
      <c r="P222" s="100" t="s">
        <v>120</v>
      </c>
      <c r="Q222" s="100" t="s">
        <v>766</v>
      </c>
      <c r="R222" s="100" t="s">
        <v>767</v>
      </c>
      <c r="S222" s="100" t="s">
        <v>768</v>
      </c>
      <c r="T222" s="100" t="s">
        <v>767</v>
      </c>
      <c r="U222" s="100" t="s">
        <v>747</v>
      </c>
      <c r="V222" s="100" t="s">
        <v>748</v>
      </c>
      <c r="W222" s="100" t="s">
        <v>749</v>
      </c>
      <c r="X222" s="100" t="s">
        <v>132</v>
      </c>
      <c r="Y222" s="145" t="s">
        <v>1042</v>
      </c>
    </row>
    <row r="223" spans="1:25">
      <c r="A223" s="107" t="s">
        <v>226</v>
      </c>
      <c r="B223" s="100" t="s">
        <v>227</v>
      </c>
      <c r="C223" s="100" t="s">
        <v>334</v>
      </c>
      <c r="D223" s="101">
        <v>63.12</v>
      </c>
      <c r="E223" s="100" t="s">
        <v>118</v>
      </c>
      <c r="F223" s="102">
        <v>202205</v>
      </c>
      <c r="G223" s="103">
        <v>44708</v>
      </c>
      <c r="H223" s="100" t="s">
        <v>119</v>
      </c>
      <c r="I223" s="102">
        <v>11002219</v>
      </c>
      <c r="J223" s="100" t="s">
        <v>0</v>
      </c>
      <c r="K223" s="100" t="s">
        <v>120</v>
      </c>
      <c r="L223" s="100" t="s">
        <v>121</v>
      </c>
      <c r="M223" s="100" t="s">
        <v>122</v>
      </c>
      <c r="N223" s="100" t="s">
        <v>295</v>
      </c>
      <c r="O223" s="100" t="s">
        <v>296</v>
      </c>
      <c r="P223" s="100" t="s">
        <v>120</v>
      </c>
      <c r="Q223" s="100" t="s">
        <v>766</v>
      </c>
      <c r="R223" s="100" t="s">
        <v>767</v>
      </c>
      <c r="S223" s="100" t="s">
        <v>768</v>
      </c>
      <c r="T223" s="100" t="s">
        <v>767</v>
      </c>
      <c r="U223" s="100" t="s">
        <v>747</v>
      </c>
      <c r="V223" s="100" t="s">
        <v>748</v>
      </c>
      <c r="W223" s="100" t="s">
        <v>749</v>
      </c>
      <c r="X223" s="100" t="s">
        <v>132</v>
      </c>
      <c r="Y223" s="145" t="s">
        <v>1042</v>
      </c>
    </row>
    <row r="224" spans="1:25">
      <c r="A224" s="107" t="s">
        <v>226</v>
      </c>
      <c r="B224" s="100" t="s">
        <v>227</v>
      </c>
      <c r="C224" s="100" t="s">
        <v>335</v>
      </c>
      <c r="D224" s="101">
        <v>1026.8</v>
      </c>
      <c r="E224" s="100" t="s">
        <v>118</v>
      </c>
      <c r="F224" s="102">
        <v>202205</v>
      </c>
      <c r="G224" s="103">
        <v>44708</v>
      </c>
      <c r="H224" s="100" t="s">
        <v>119</v>
      </c>
      <c r="I224" s="102">
        <v>11002220</v>
      </c>
      <c r="J224" s="100" t="s">
        <v>0</v>
      </c>
      <c r="K224" s="100" t="s">
        <v>120</v>
      </c>
      <c r="L224" s="100" t="s">
        <v>121</v>
      </c>
      <c r="M224" s="100" t="s">
        <v>122</v>
      </c>
      <c r="N224" s="100" t="s">
        <v>295</v>
      </c>
      <c r="O224" s="100" t="s">
        <v>296</v>
      </c>
      <c r="P224" s="100" t="s">
        <v>120</v>
      </c>
      <c r="Q224" s="100" t="s">
        <v>766</v>
      </c>
      <c r="R224" s="100" t="s">
        <v>767</v>
      </c>
      <c r="S224" s="100" t="s">
        <v>768</v>
      </c>
      <c r="T224" s="100" t="s">
        <v>767</v>
      </c>
      <c r="U224" s="100" t="s">
        <v>747</v>
      </c>
      <c r="V224" s="100" t="s">
        <v>748</v>
      </c>
      <c r="W224" s="100" t="s">
        <v>749</v>
      </c>
      <c r="X224" s="100" t="s">
        <v>132</v>
      </c>
      <c r="Y224" s="145" t="s">
        <v>1042</v>
      </c>
    </row>
    <row r="225" spans="1:25">
      <c r="A225" s="107" t="s">
        <v>226</v>
      </c>
      <c r="B225" s="100" t="s">
        <v>227</v>
      </c>
      <c r="C225" s="100" t="s">
        <v>336</v>
      </c>
      <c r="D225" s="101">
        <v>157.28</v>
      </c>
      <c r="E225" s="100" t="s">
        <v>118</v>
      </c>
      <c r="F225" s="102">
        <v>202205</v>
      </c>
      <c r="G225" s="103">
        <v>44708</v>
      </c>
      <c r="H225" s="100" t="s">
        <v>119</v>
      </c>
      <c r="I225" s="102">
        <v>11002305</v>
      </c>
      <c r="J225" s="100" t="s">
        <v>0</v>
      </c>
      <c r="K225" s="100" t="s">
        <v>120</v>
      </c>
      <c r="L225" s="100" t="s">
        <v>121</v>
      </c>
      <c r="M225" s="100" t="s">
        <v>122</v>
      </c>
      <c r="N225" s="100" t="s">
        <v>64</v>
      </c>
      <c r="O225" s="100" t="s">
        <v>65</v>
      </c>
      <c r="P225" s="100" t="s">
        <v>120</v>
      </c>
      <c r="Q225" s="100" t="s">
        <v>766</v>
      </c>
      <c r="R225" s="100" t="s">
        <v>767</v>
      </c>
      <c r="S225" s="100" t="s">
        <v>768</v>
      </c>
      <c r="T225" s="100" t="s">
        <v>767</v>
      </c>
      <c r="U225" s="100" t="s">
        <v>747</v>
      </c>
      <c r="V225" s="100" t="s">
        <v>748</v>
      </c>
      <c r="W225" s="100" t="s">
        <v>749</v>
      </c>
      <c r="X225" s="100" t="s">
        <v>132</v>
      </c>
      <c r="Y225" s="145" t="s">
        <v>1042</v>
      </c>
    </row>
    <row r="226" spans="1:25">
      <c r="A226" s="107" t="s">
        <v>226</v>
      </c>
      <c r="B226" s="100" t="s">
        <v>227</v>
      </c>
      <c r="C226" s="100" t="s">
        <v>337</v>
      </c>
      <c r="D226" s="101">
        <v>288.33999999999997</v>
      </c>
      <c r="E226" s="100" t="s">
        <v>118</v>
      </c>
      <c r="F226" s="102">
        <v>202205</v>
      </c>
      <c r="G226" s="103">
        <v>44708</v>
      </c>
      <c r="H226" s="100" t="s">
        <v>119</v>
      </c>
      <c r="I226" s="102">
        <v>11002305</v>
      </c>
      <c r="J226" s="100" t="s">
        <v>0</v>
      </c>
      <c r="K226" s="100" t="s">
        <v>120</v>
      </c>
      <c r="L226" s="100" t="s">
        <v>121</v>
      </c>
      <c r="M226" s="100" t="s">
        <v>122</v>
      </c>
      <c r="N226" s="100" t="s">
        <v>72</v>
      </c>
      <c r="O226" s="100" t="s">
        <v>73</v>
      </c>
      <c r="P226" s="100" t="s">
        <v>120</v>
      </c>
      <c r="Q226" s="100" t="s">
        <v>766</v>
      </c>
      <c r="R226" s="100" t="s">
        <v>767</v>
      </c>
      <c r="S226" s="100" t="s">
        <v>768</v>
      </c>
      <c r="T226" s="100" t="s">
        <v>767</v>
      </c>
      <c r="U226" s="100" t="s">
        <v>747</v>
      </c>
      <c r="V226" s="100" t="s">
        <v>748</v>
      </c>
      <c r="W226" s="100" t="s">
        <v>749</v>
      </c>
      <c r="X226" s="100" t="s">
        <v>132</v>
      </c>
      <c r="Y226" s="145" t="s">
        <v>1042</v>
      </c>
    </row>
    <row r="227" spans="1:25">
      <c r="A227" s="107" t="s">
        <v>226</v>
      </c>
      <c r="B227" s="100" t="s">
        <v>227</v>
      </c>
      <c r="C227" s="100" t="s">
        <v>805</v>
      </c>
      <c r="D227" s="101">
        <v>-1026.8</v>
      </c>
      <c r="E227" s="100" t="s">
        <v>118</v>
      </c>
      <c r="F227" s="102">
        <v>202205</v>
      </c>
      <c r="G227" s="103">
        <v>44708</v>
      </c>
      <c r="H227" s="100" t="s">
        <v>119</v>
      </c>
      <c r="I227" s="102">
        <v>11003002</v>
      </c>
      <c r="J227" s="100" t="s">
        <v>0</v>
      </c>
      <c r="K227" s="100" t="s">
        <v>120</v>
      </c>
      <c r="L227" s="100" t="s">
        <v>121</v>
      </c>
      <c r="M227" s="100" t="s">
        <v>122</v>
      </c>
      <c r="N227" s="100" t="s">
        <v>295</v>
      </c>
      <c r="O227" s="100" t="s">
        <v>296</v>
      </c>
      <c r="P227" s="100" t="s">
        <v>120</v>
      </c>
      <c r="Q227" s="100" t="s">
        <v>766</v>
      </c>
      <c r="R227" s="100" t="s">
        <v>767</v>
      </c>
      <c r="S227" s="100" t="s">
        <v>768</v>
      </c>
      <c r="T227" s="100" t="s">
        <v>767</v>
      </c>
      <c r="U227" s="100" t="s">
        <v>747</v>
      </c>
      <c r="V227" s="100" t="s">
        <v>748</v>
      </c>
      <c r="W227" s="100" t="s">
        <v>749</v>
      </c>
      <c r="X227" s="100" t="s">
        <v>132</v>
      </c>
      <c r="Y227" s="145" t="s">
        <v>1042</v>
      </c>
    </row>
    <row r="228" spans="1:25">
      <c r="A228" s="107" t="s">
        <v>226</v>
      </c>
      <c r="B228" s="100" t="s">
        <v>227</v>
      </c>
      <c r="C228" s="100" t="s">
        <v>341</v>
      </c>
      <c r="D228" s="101">
        <v>1600</v>
      </c>
      <c r="E228" s="100" t="s">
        <v>118</v>
      </c>
      <c r="F228" s="102">
        <v>202205</v>
      </c>
      <c r="G228" s="103">
        <v>44711</v>
      </c>
      <c r="H228" s="100" t="s">
        <v>172</v>
      </c>
      <c r="I228" s="102">
        <v>11002172</v>
      </c>
      <c r="J228" s="100" t="s">
        <v>0</v>
      </c>
      <c r="K228" s="100" t="s">
        <v>120</v>
      </c>
      <c r="L228" s="100" t="s">
        <v>121</v>
      </c>
      <c r="M228" s="100" t="s">
        <v>122</v>
      </c>
      <c r="N228" s="100" t="s">
        <v>62</v>
      </c>
      <c r="O228" s="100" t="s">
        <v>63</v>
      </c>
      <c r="P228" s="100" t="s">
        <v>120</v>
      </c>
      <c r="Q228" s="100" t="s">
        <v>766</v>
      </c>
      <c r="R228" s="100" t="s">
        <v>767</v>
      </c>
      <c r="S228" s="100" t="s">
        <v>768</v>
      </c>
      <c r="T228" s="100" t="s">
        <v>767</v>
      </c>
      <c r="U228" s="100" t="s">
        <v>747</v>
      </c>
      <c r="V228" s="100" t="s">
        <v>748</v>
      </c>
      <c r="W228" s="100" t="s">
        <v>749</v>
      </c>
      <c r="X228" s="100" t="s">
        <v>132</v>
      </c>
      <c r="Y228" s="145" t="s">
        <v>1042</v>
      </c>
    </row>
    <row r="229" spans="1:25">
      <c r="A229" s="107" t="s">
        <v>226</v>
      </c>
      <c r="B229" s="100" t="s">
        <v>227</v>
      </c>
      <c r="C229" s="100" t="s">
        <v>342</v>
      </c>
      <c r="D229" s="101">
        <v>5240</v>
      </c>
      <c r="E229" s="100" t="s">
        <v>118</v>
      </c>
      <c r="F229" s="102">
        <v>202205</v>
      </c>
      <c r="G229" s="103">
        <v>44711</v>
      </c>
      <c r="H229" s="100" t="s">
        <v>172</v>
      </c>
      <c r="I229" s="102">
        <v>11002172</v>
      </c>
      <c r="J229" s="100" t="s">
        <v>0</v>
      </c>
      <c r="K229" s="100" t="s">
        <v>120</v>
      </c>
      <c r="L229" s="100" t="s">
        <v>121</v>
      </c>
      <c r="M229" s="100" t="s">
        <v>122</v>
      </c>
      <c r="N229" s="100" t="s">
        <v>66</v>
      </c>
      <c r="O229" s="100" t="s">
        <v>67</v>
      </c>
      <c r="P229" s="100" t="s">
        <v>120</v>
      </c>
      <c r="Q229" s="100" t="s">
        <v>766</v>
      </c>
      <c r="R229" s="100" t="s">
        <v>767</v>
      </c>
      <c r="S229" s="100" t="s">
        <v>768</v>
      </c>
      <c r="T229" s="100" t="s">
        <v>767</v>
      </c>
      <c r="U229" s="100" t="s">
        <v>747</v>
      </c>
      <c r="V229" s="100" t="s">
        <v>748</v>
      </c>
      <c r="W229" s="100" t="s">
        <v>749</v>
      </c>
      <c r="X229" s="100" t="s">
        <v>132</v>
      </c>
      <c r="Y229" s="145" t="s">
        <v>1042</v>
      </c>
    </row>
    <row r="230" spans="1:25">
      <c r="A230" s="107" t="s">
        <v>226</v>
      </c>
      <c r="B230" s="100" t="s">
        <v>227</v>
      </c>
      <c r="C230" s="100" t="s">
        <v>343</v>
      </c>
      <c r="D230" s="101">
        <v>9600</v>
      </c>
      <c r="E230" s="100" t="s">
        <v>118</v>
      </c>
      <c r="F230" s="102">
        <v>202205</v>
      </c>
      <c r="G230" s="103">
        <v>44711</v>
      </c>
      <c r="H230" s="100" t="s">
        <v>172</v>
      </c>
      <c r="I230" s="102">
        <v>11002172</v>
      </c>
      <c r="J230" s="100" t="s">
        <v>0</v>
      </c>
      <c r="K230" s="100" t="s">
        <v>120</v>
      </c>
      <c r="L230" s="100" t="s">
        <v>121</v>
      </c>
      <c r="M230" s="100" t="s">
        <v>122</v>
      </c>
      <c r="N230" s="100" t="s">
        <v>66</v>
      </c>
      <c r="O230" s="100" t="s">
        <v>67</v>
      </c>
      <c r="P230" s="100" t="s">
        <v>120</v>
      </c>
      <c r="Q230" s="100" t="s">
        <v>766</v>
      </c>
      <c r="R230" s="100" t="s">
        <v>767</v>
      </c>
      <c r="S230" s="100" t="s">
        <v>768</v>
      </c>
      <c r="T230" s="100" t="s">
        <v>767</v>
      </c>
      <c r="U230" s="100" t="s">
        <v>747</v>
      </c>
      <c r="V230" s="100" t="s">
        <v>748</v>
      </c>
      <c r="W230" s="100" t="s">
        <v>749</v>
      </c>
      <c r="X230" s="100" t="s">
        <v>132</v>
      </c>
      <c r="Y230" s="145" t="s">
        <v>1042</v>
      </c>
    </row>
    <row r="231" spans="1:25">
      <c r="A231" s="107" t="s">
        <v>226</v>
      </c>
      <c r="B231" s="100" t="s">
        <v>227</v>
      </c>
      <c r="C231" s="100" t="s">
        <v>344</v>
      </c>
      <c r="D231" s="101">
        <v>972</v>
      </c>
      <c r="E231" s="100" t="s">
        <v>118</v>
      </c>
      <c r="F231" s="102">
        <v>202205</v>
      </c>
      <c r="G231" s="103">
        <v>44711</v>
      </c>
      <c r="H231" s="100" t="s">
        <v>172</v>
      </c>
      <c r="I231" s="102">
        <v>11002176</v>
      </c>
      <c r="J231" s="100" t="s">
        <v>0</v>
      </c>
      <c r="K231" s="100" t="s">
        <v>120</v>
      </c>
      <c r="L231" s="100" t="s">
        <v>121</v>
      </c>
      <c r="M231" s="100" t="s">
        <v>122</v>
      </c>
      <c r="N231" s="100" t="s">
        <v>66</v>
      </c>
      <c r="O231" s="100" t="s">
        <v>67</v>
      </c>
      <c r="P231" s="100" t="s">
        <v>120</v>
      </c>
      <c r="Q231" s="100" t="s">
        <v>766</v>
      </c>
      <c r="R231" s="100" t="s">
        <v>767</v>
      </c>
      <c r="S231" s="100" t="s">
        <v>768</v>
      </c>
      <c r="T231" s="100" t="s">
        <v>767</v>
      </c>
      <c r="U231" s="100" t="s">
        <v>747</v>
      </c>
      <c r="V231" s="100" t="s">
        <v>748</v>
      </c>
      <c r="W231" s="100" t="s">
        <v>749</v>
      </c>
      <c r="X231" s="100" t="s">
        <v>132</v>
      </c>
      <c r="Y231" s="145" t="s">
        <v>1042</v>
      </c>
    </row>
    <row r="232" spans="1:25">
      <c r="A232" s="107" t="s">
        <v>226</v>
      </c>
      <c r="B232" s="100" t="s">
        <v>227</v>
      </c>
      <c r="C232" s="100" t="s">
        <v>680</v>
      </c>
      <c r="D232" s="101">
        <v>300</v>
      </c>
      <c r="E232" s="100" t="s">
        <v>118</v>
      </c>
      <c r="F232" s="102">
        <v>202206</v>
      </c>
      <c r="G232" s="103">
        <v>44713</v>
      </c>
      <c r="H232" s="100" t="s">
        <v>209</v>
      </c>
      <c r="I232" s="102">
        <v>11002343</v>
      </c>
      <c r="J232" s="100" t="s">
        <v>0</v>
      </c>
      <c r="K232" s="100" t="s">
        <v>120</v>
      </c>
      <c r="L232" s="100" t="s">
        <v>121</v>
      </c>
      <c r="M232" s="100" t="s">
        <v>122</v>
      </c>
      <c r="N232" s="100" t="s">
        <v>44</v>
      </c>
      <c r="O232" s="100" t="s">
        <v>45</v>
      </c>
      <c r="P232" s="100" t="s">
        <v>120</v>
      </c>
      <c r="Q232" s="100" t="s">
        <v>766</v>
      </c>
      <c r="R232" s="100" t="s">
        <v>767</v>
      </c>
      <c r="S232" s="100" t="s">
        <v>768</v>
      </c>
      <c r="T232" s="100" t="s">
        <v>767</v>
      </c>
      <c r="U232" s="100" t="s">
        <v>747</v>
      </c>
      <c r="V232" s="100" t="s">
        <v>748</v>
      </c>
      <c r="W232" s="100" t="s">
        <v>749</v>
      </c>
      <c r="X232" s="100" t="s">
        <v>132</v>
      </c>
      <c r="Y232" s="145" t="s">
        <v>1042</v>
      </c>
    </row>
    <row r="233" spans="1:25">
      <c r="A233" s="107" t="s">
        <v>226</v>
      </c>
      <c r="B233" s="100" t="s">
        <v>227</v>
      </c>
      <c r="C233" s="100" t="s">
        <v>681</v>
      </c>
      <c r="D233" s="101">
        <v>330</v>
      </c>
      <c r="E233" s="100" t="s">
        <v>118</v>
      </c>
      <c r="F233" s="102">
        <v>202206</v>
      </c>
      <c r="G233" s="103">
        <v>44713</v>
      </c>
      <c r="H233" s="100" t="s">
        <v>209</v>
      </c>
      <c r="I233" s="102">
        <v>11002343</v>
      </c>
      <c r="J233" s="100" t="s">
        <v>0</v>
      </c>
      <c r="K233" s="100" t="s">
        <v>120</v>
      </c>
      <c r="L233" s="100" t="s">
        <v>121</v>
      </c>
      <c r="M233" s="100" t="s">
        <v>122</v>
      </c>
      <c r="N233" s="100" t="s">
        <v>68</v>
      </c>
      <c r="O233" s="100" t="s">
        <v>69</v>
      </c>
      <c r="P233" s="100" t="s">
        <v>120</v>
      </c>
      <c r="Q233" s="100" t="s">
        <v>766</v>
      </c>
      <c r="R233" s="100" t="s">
        <v>767</v>
      </c>
      <c r="S233" s="100" t="s">
        <v>768</v>
      </c>
      <c r="T233" s="100" t="s">
        <v>767</v>
      </c>
      <c r="U233" s="100" t="s">
        <v>747</v>
      </c>
      <c r="V233" s="100" t="s">
        <v>748</v>
      </c>
      <c r="W233" s="100" t="s">
        <v>749</v>
      </c>
      <c r="X233" s="100" t="s">
        <v>132</v>
      </c>
      <c r="Y233" s="145" t="s">
        <v>1042</v>
      </c>
    </row>
    <row r="234" spans="1:25">
      <c r="A234" s="107" t="s">
        <v>226</v>
      </c>
      <c r="B234" s="100" t="s">
        <v>227</v>
      </c>
      <c r="C234" s="100" t="s">
        <v>682</v>
      </c>
      <c r="D234" s="101">
        <v>350</v>
      </c>
      <c r="E234" s="100" t="s">
        <v>118</v>
      </c>
      <c r="F234" s="102">
        <v>202206</v>
      </c>
      <c r="G234" s="103">
        <v>44713</v>
      </c>
      <c r="H234" s="100" t="s">
        <v>209</v>
      </c>
      <c r="I234" s="102">
        <v>11002343</v>
      </c>
      <c r="J234" s="100" t="s">
        <v>0</v>
      </c>
      <c r="K234" s="100" t="s">
        <v>120</v>
      </c>
      <c r="L234" s="100" t="s">
        <v>121</v>
      </c>
      <c r="M234" s="100" t="s">
        <v>122</v>
      </c>
      <c r="N234" s="100" t="s">
        <v>60</v>
      </c>
      <c r="O234" s="100" t="s">
        <v>220</v>
      </c>
      <c r="P234" s="100" t="s">
        <v>120</v>
      </c>
      <c r="Q234" s="100" t="s">
        <v>766</v>
      </c>
      <c r="R234" s="100" t="s">
        <v>767</v>
      </c>
      <c r="S234" s="100" t="s">
        <v>768</v>
      </c>
      <c r="T234" s="100" t="s">
        <v>767</v>
      </c>
      <c r="U234" s="100" t="s">
        <v>747</v>
      </c>
      <c r="V234" s="100" t="s">
        <v>748</v>
      </c>
      <c r="W234" s="100" t="s">
        <v>749</v>
      </c>
      <c r="X234" s="100" t="s">
        <v>132</v>
      </c>
      <c r="Y234" s="145" t="s">
        <v>1042</v>
      </c>
    </row>
    <row r="235" spans="1:25">
      <c r="A235" s="107" t="s">
        <v>226</v>
      </c>
      <c r="B235" s="100" t="s">
        <v>227</v>
      </c>
      <c r="C235" s="100" t="s">
        <v>683</v>
      </c>
      <c r="D235" s="101">
        <v>350</v>
      </c>
      <c r="E235" s="100" t="s">
        <v>118</v>
      </c>
      <c r="F235" s="102">
        <v>202206</v>
      </c>
      <c r="G235" s="103">
        <v>44713</v>
      </c>
      <c r="H235" s="100" t="s">
        <v>209</v>
      </c>
      <c r="I235" s="102">
        <v>11002343</v>
      </c>
      <c r="J235" s="100" t="s">
        <v>0</v>
      </c>
      <c r="K235" s="100" t="s">
        <v>120</v>
      </c>
      <c r="L235" s="100" t="s">
        <v>121</v>
      </c>
      <c r="M235" s="100" t="s">
        <v>122</v>
      </c>
      <c r="N235" s="100" t="s">
        <v>44</v>
      </c>
      <c r="O235" s="100" t="s">
        <v>45</v>
      </c>
      <c r="P235" s="100" t="s">
        <v>120</v>
      </c>
      <c r="Q235" s="100" t="s">
        <v>766</v>
      </c>
      <c r="R235" s="100" t="s">
        <v>767</v>
      </c>
      <c r="S235" s="100" t="s">
        <v>768</v>
      </c>
      <c r="T235" s="100" t="s">
        <v>767</v>
      </c>
      <c r="U235" s="100" t="s">
        <v>747</v>
      </c>
      <c r="V235" s="100" t="s">
        <v>748</v>
      </c>
      <c r="W235" s="100" t="s">
        <v>749</v>
      </c>
      <c r="X235" s="100" t="s">
        <v>132</v>
      </c>
      <c r="Y235" s="145" t="s">
        <v>1042</v>
      </c>
    </row>
    <row r="236" spans="1:25">
      <c r="A236" s="107" t="s">
        <v>226</v>
      </c>
      <c r="B236" s="100" t="s">
        <v>227</v>
      </c>
      <c r="C236" s="100" t="s">
        <v>684</v>
      </c>
      <c r="D236" s="101">
        <v>450</v>
      </c>
      <c r="E236" s="100" t="s">
        <v>118</v>
      </c>
      <c r="F236" s="102">
        <v>202206</v>
      </c>
      <c r="G236" s="103">
        <v>44713</v>
      </c>
      <c r="H236" s="100" t="s">
        <v>209</v>
      </c>
      <c r="I236" s="102">
        <v>11002343</v>
      </c>
      <c r="J236" s="100" t="s">
        <v>0</v>
      </c>
      <c r="K236" s="100" t="s">
        <v>120</v>
      </c>
      <c r="L236" s="100" t="s">
        <v>121</v>
      </c>
      <c r="M236" s="100" t="s">
        <v>122</v>
      </c>
      <c r="N236" s="100" t="s">
        <v>66</v>
      </c>
      <c r="O236" s="100" t="s">
        <v>67</v>
      </c>
      <c r="P236" s="100" t="s">
        <v>120</v>
      </c>
      <c r="Q236" s="100" t="s">
        <v>766</v>
      </c>
      <c r="R236" s="100" t="s">
        <v>767</v>
      </c>
      <c r="S236" s="100" t="s">
        <v>768</v>
      </c>
      <c r="T236" s="100" t="s">
        <v>767</v>
      </c>
      <c r="U236" s="100" t="s">
        <v>747</v>
      </c>
      <c r="V236" s="100" t="s">
        <v>748</v>
      </c>
      <c r="W236" s="100" t="s">
        <v>749</v>
      </c>
      <c r="X236" s="100" t="s">
        <v>132</v>
      </c>
      <c r="Y236" s="145" t="s">
        <v>1042</v>
      </c>
    </row>
    <row r="237" spans="1:25">
      <c r="A237" s="107" t="s">
        <v>226</v>
      </c>
      <c r="B237" s="100" t="s">
        <v>227</v>
      </c>
      <c r="C237" s="100" t="s">
        <v>685</v>
      </c>
      <c r="D237" s="101">
        <v>625</v>
      </c>
      <c r="E237" s="100" t="s">
        <v>118</v>
      </c>
      <c r="F237" s="102">
        <v>202206</v>
      </c>
      <c r="G237" s="103">
        <v>44713</v>
      </c>
      <c r="H237" s="100" t="s">
        <v>209</v>
      </c>
      <c r="I237" s="102">
        <v>11002343</v>
      </c>
      <c r="J237" s="100" t="s">
        <v>0</v>
      </c>
      <c r="K237" s="100" t="s">
        <v>120</v>
      </c>
      <c r="L237" s="100" t="s">
        <v>121</v>
      </c>
      <c r="M237" s="100" t="s">
        <v>122</v>
      </c>
      <c r="N237" s="100" t="s">
        <v>48</v>
      </c>
      <c r="O237" s="100" t="s">
        <v>49</v>
      </c>
      <c r="P237" s="100" t="s">
        <v>120</v>
      </c>
      <c r="Q237" s="100" t="s">
        <v>766</v>
      </c>
      <c r="R237" s="100" t="s">
        <v>767</v>
      </c>
      <c r="S237" s="100" t="s">
        <v>768</v>
      </c>
      <c r="T237" s="100" t="s">
        <v>767</v>
      </c>
      <c r="U237" s="100" t="s">
        <v>747</v>
      </c>
      <c r="V237" s="100" t="s">
        <v>748</v>
      </c>
      <c r="W237" s="100" t="s">
        <v>749</v>
      </c>
      <c r="X237" s="100" t="s">
        <v>132</v>
      </c>
      <c r="Y237" s="145" t="s">
        <v>1042</v>
      </c>
    </row>
    <row r="238" spans="1:25">
      <c r="A238" s="107" t="s">
        <v>226</v>
      </c>
      <c r="B238" s="100" t="s">
        <v>227</v>
      </c>
      <c r="C238" s="100" t="s">
        <v>686</v>
      </c>
      <c r="D238" s="101">
        <v>655</v>
      </c>
      <c r="E238" s="100" t="s">
        <v>118</v>
      </c>
      <c r="F238" s="102">
        <v>202206</v>
      </c>
      <c r="G238" s="103">
        <v>44713</v>
      </c>
      <c r="H238" s="100" t="s">
        <v>209</v>
      </c>
      <c r="I238" s="102">
        <v>11002343</v>
      </c>
      <c r="J238" s="100" t="s">
        <v>0</v>
      </c>
      <c r="K238" s="100" t="s">
        <v>120</v>
      </c>
      <c r="L238" s="100" t="s">
        <v>121</v>
      </c>
      <c r="M238" s="100" t="s">
        <v>122</v>
      </c>
      <c r="N238" s="100" t="s">
        <v>68</v>
      </c>
      <c r="O238" s="100" t="s">
        <v>69</v>
      </c>
      <c r="P238" s="100" t="s">
        <v>120</v>
      </c>
      <c r="Q238" s="100" t="s">
        <v>766</v>
      </c>
      <c r="R238" s="100" t="s">
        <v>767</v>
      </c>
      <c r="S238" s="100" t="s">
        <v>768</v>
      </c>
      <c r="T238" s="100" t="s">
        <v>767</v>
      </c>
      <c r="U238" s="100" t="s">
        <v>747</v>
      </c>
      <c r="V238" s="100" t="s">
        <v>748</v>
      </c>
      <c r="W238" s="100" t="s">
        <v>749</v>
      </c>
      <c r="X238" s="100" t="s">
        <v>132</v>
      </c>
      <c r="Y238" s="145" t="s">
        <v>1042</v>
      </c>
    </row>
    <row r="239" spans="1:25">
      <c r="A239" s="107" t="s">
        <v>226</v>
      </c>
      <c r="B239" s="100" t="s">
        <v>227</v>
      </c>
      <c r="C239" s="100" t="s">
        <v>687</v>
      </c>
      <c r="D239" s="101">
        <v>900</v>
      </c>
      <c r="E239" s="100" t="s">
        <v>118</v>
      </c>
      <c r="F239" s="102">
        <v>202206</v>
      </c>
      <c r="G239" s="103">
        <v>44713</v>
      </c>
      <c r="H239" s="100" t="s">
        <v>209</v>
      </c>
      <c r="I239" s="102">
        <v>11002343</v>
      </c>
      <c r="J239" s="100" t="s">
        <v>0</v>
      </c>
      <c r="K239" s="100" t="s">
        <v>120</v>
      </c>
      <c r="L239" s="100" t="s">
        <v>121</v>
      </c>
      <c r="M239" s="100" t="s">
        <v>122</v>
      </c>
      <c r="N239" s="100" t="s">
        <v>60</v>
      </c>
      <c r="O239" s="100" t="s">
        <v>220</v>
      </c>
      <c r="P239" s="100" t="s">
        <v>120</v>
      </c>
      <c r="Q239" s="100" t="s">
        <v>766</v>
      </c>
      <c r="R239" s="100" t="s">
        <v>767</v>
      </c>
      <c r="S239" s="100" t="s">
        <v>768</v>
      </c>
      <c r="T239" s="100" t="s">
        <v>767</v>
      </c>
      <c r="U239" s="100" t="s">
        <v>747</v>
      </c>
      <c r="V239" s="100" t="s">
        <v>748</v>
      </c>
      <c r="W239" s="100" t="s">
        <v>749</v>
      </c>
      <c r="X239" s="100" t="s">
        <v>132</v>
      </c>
      <c r="Y239" s="145" t="s">
        <v>1042</v>
      </c>
    </row>
    <row r="240" spans="1:25">
      <c r="A240" s="107" t="s">
        <v>226</v>
      </c>
      <c r="B240" s="100" t="s">
        <v>227</v>
      </c>
      <c r="C240" s="100" t="s">
        <v>688</v>
      </c>
      <c r="D240" s="101">
        <v>375</v>
      </c>
      <c r="E240" s="100" t="s">
        <v>118</v>
      </c>
      <c r="F240" s="102">
        <v>202206</v>
      </c>
      <c r="G240" s="103">
        <v>44714</v>
      </c>
      <c r="H240" s="100" t="s">
        <v>172</v>
      </c>
      <c r="I240" s="102">
        <v>11002324</v>
      </c>
      <c r="J240" s="100" t="s">
        <v>0</v>
      </c>
      <c r="K240" s="100" t="s">
        <v>120</v>
      </c>
      <c r="L240" s="100" t="s">
        <v>121</v>
      </c>
      <c r="M240" s="100" t="s">
        <v>122</v>
      </c>
      <c r="N240" s="100" t="s">
        <v>689</v>
      </c>
      <c r="O240" s="100" t="s">
        <v>97</v>
      </c>
      <c r="P240" s="100" t="s">
        <v>120</v>
      </c>
      <c r="Q240" s="100" t="s">
        <v>754</v>
      </c>
      <c r="R240" s="100" t="s">
        <v>755</v>
      </c>
      <c r="S240" s="100" t="s">
        <v>756</v>
      </c>
      <c r="T240" s="100" t="s">
        <v>755</v>
      </c>
      <c r="U240" s="100" t="s">
        <v>757</v>
      </c>
      <c r="V240" s="100" t="s">
        <v>758</v>
      </c>
      <c r="W240" s="100" t="s">
        <v>749</v>
      </c>
      <c r="X240" s="100" t="s">
        <v>132</v>
      </c>
      <c r="Y240" s="145" t="s">
        <v>1042</v>
      </c>
    </row>
    <row r="241" spans="1:25">
      <c r="A241" s="107" t="s">
        <v>226</v>
      </c>
      <c r="B241" s="100" t="s">
        <v>227</v>
      </c>
      <c r="C241" s="100" t="s">
        <v>690</v>
      </c>
      <c r="D241" s="101">
        <v>3930</v>
      </c>
      <c r="E241" s="100" t="s">
        <v>118</v>
      </c>
      <c r="F241" s="102">
        <v>202206</v>
      </c>
      <c r="G241" s="103">
        <v>44714</v>
      </c>
      <c r="H241" s="100" t="s">
        <v>172</v>
      </c>
      <c r="I241" s="102">
        <v>11002324</v>
      </c>
      <c r="J241" s="100" t="s">
        <v>0</v>
      </c>
      <c r="K241" s="100" t="s">
        <v>120</v>
      </c>
      <c r="L241" s="100" t="s">
        <v>121</v>
      </c>
      <c r="M241" s="100" t="s">
        <v>122</v>
      </c>
      <c r="N241" s="100" t="s">
        <v>66</v>
      </c>
      <c r="O241" s="100" t="s">
        <v>67</v>
      </c>
      <c r="P241" s="100" t="s">
        <v>120</v>
      </c>
      <c r="Q241" s="100" t="s">
        <v>766</v>
      </c>
      <c r="R241" s="100" t="s">
        <v>767</v>
      </c>
      <c r="S241" s="100" t="s">
        <v>768</v>
      </c>
      <c r="T241" s="100" t="s">
        <v>767</v>
      </c>
      <c r="U241" s="100" t="s">
        <v>747</v>
      </c>
      <c r="V241" s="100" t="s">
        <v>748</v>
      </c>
      <c r="W241" s="100" t="s">
        <v>749</v>
      </c>
      <c r="X241" s="100" t="s">
        <v>132</v>
      </c>
      <c r="Y241" s="145" t="s">
        <v>1042</v>
      </c>
    </row>
    <row r="242" spans="1:25">
      <c r="A242" s="107" t="s">
        <v>226</v>
      </c>
      <c r="B242" s="100" t="s">
        <v>227</v>
      </c>
      <c r="C242" s="100" t="s">
        <v>691</v>
      </c>
      <c r="D242" s="101">
        <v>4110</v>
      </c>
      <c r="E242" s="100" t="s">
        <v>118</v>
      </c>
      <c r="F242" s="102">
        <v>202206</v>
      </c>
      <c r="G242" s="103">
        <v>44714</v>
      </c>
      <c r="H242" s="100" t="s">
        <v>172</v>
      </c>
      <c r="I242" s="102">
        <v>11002324</v>
      </c>
      <c r="J242" s="100" t="s">
        <v>0</v>
      </c>
      <c r="K242" s="100" t="s">
        <v>120</v>
      </c>
      <c r="L242" s="100" t="s">
        <v>121</v>
      </c>
      <c r="M242" s="100" t="s">
        <v>122</v>
      </c>
      <c r="N242" s="100" t="s">
        <v>66</v>
      </c>
      <c r="O242" s="100" t="s">
        <v>67</v>
      </c>
      <c r="P242" s="100" t="s">
        <v>120</v>
      </c>
      <c r="Q242" s="100" t="s">
        <v>766</v>
      </c>
      <c r="R242" s="100" t="s">
        <v>767</v>
      </c>
      <c r="S242" s="100" t="s">
        <v>768</v>
      </c>
      <c r="T242" s="100" t="s">
        <v>767</v>
      </c>
      <c r="U242" s="100" t="s">
        <v>747</v>
      </c>
      <c r="V242" s="100" t="s">
        <v>748</v>
      </c>
      <c r="W242" s="100" t="s">
        <v>749</v>
      </c>
      <c r="X242" s="100" t="s">
        <v>132</v>
      </c>
      <c r="Y242" s="145" t="s">
        <v>1042</v>
      </c>
    </row>
    <row r="243" spans="1:25">
      <c r="A243" s="107" t="s">
        <v>226</v>
      </c>
      <c r="B243" s="100" t="s">
        <v>227</v>
      </c>
      <c r="C243" s="100" t="s">
        <v>692</v>
      </c>
      <c r="D243" s="101">
        <v>7265.7</v>
      </c>
      <c r="E243" s="100" t="s">
        <v>118</v>
      </c>
      <c r="F243" s="102">
        <v>202206</v>
      </c>
      <c r="G243" s="103">
        <v>44740</v>
      </c>
      <c r="H243" s="100" t="s">
        <v>119</v>
      </c>
      <c r="I243" s="102">
        <v>11002328</v>
      </c>
      <c r="J243" s="100" t="s">
        <v>0</v>
      </c>
      <c r="K243" s="100" t="s">
        <v>120</v>
      </c>
      <c r="L243" s="100" t="s">
        <v>121</v>
      </c>
      <c r="M243" s="100" t="s">
        <v>122</v>
      </c>
      <c r="N243" s="100" t="s">
        <v>295</v>
      </c>
      <c r="O243" s="100" t="s">
        <v>296</v>
      </c>
      <c r="P243" s="100" t="s">
        <v>120</v>
      </c>
      <c r="Q243" s="100" t="s">
        <v>766</v>
      </c>
      <c r="R243" s="100" t="s">
        <v>767</v>
      </c>
      <c r="S243" s="100" t="s">
        <v>768</v>
      </c>
      <c r="T243" s="100" t="s">
        <v>767</v>
      </c>
      <c r="U243" s="100" t="s">
        <v>747</v>
      </c>
      <c r="V243" s="100" t="s">
        <v>748</v>
      </c>
      <c r="W243" s="100" t="s">
        <v>749</v>
      </c>
      <c r="X243" s="100" t="s">
        <v>132</v>
      </c>
      <c r="Y243" s="145" t="s">
        <v>1042</v>
      </c>
    </row>
    <row r="244" spans="1:25">
      <c r="A244" s="107" t="s">
        <v>226</v>
      </c>
      <c r="B244" s="100" t="s">
        <v>227</v>
      </c>
      <c r="C244" s="100" t="s">
        <v>693</v>
      </c>
      <c r="D244" s="101">
        <v>1401.33</v>
      </c>
      <c r="E244" s="100" t="s">
        <v>118</v>
      </c>
      <c r="F244" s="102">
        <v>202206</v>
      </c>
      <c r="G244" s="103">
        <v>44740</v>
      </c>
      <c r="H244" s="100" t="s">
        <v>119</v>
      </c>
      <c r="I244" s="102">
        <v>11002376</v>
      </c>
      <c r="J244" s="100" t="s">
        <v>0</v>
      </c>
      <c r="K244" s="100" t="s">
        <v>120</v>
      </c>
      <c r="L244" s="100" t="s">
        <v>121</v>
      </c>
      <c r="M244" s="100" t="s">
        <v>122</v>
      </c>
      <c r="N244" s="100" t="s">
        <v>398</v>
      </c>
      <c r="O244" s="100" t="s">
        <v>399</v>
      </c>
      <c r="P244" s="100" t="s">
        <v>120</v>
      </c>
      <c r="Q244" s="100" t="s">
        <v>802</v>
      </c>
      <c r="R244" s="100" t="s">
        <v>803</v>
      </c>
      <c r="S244" s="100" t="s">
        <v>804</v>
      </c>
      <c r="T244" s="100" t="s">
        <v>803</v>
      </c>
      <c r="U244" s="100" t="s">
        <v>757</v>
      </c>
      <c r="V244" s="100" t="s">
        <v>758</v>
      </c>
      <c r="W244" s="100" t="s">
        <v>749</v>
      </c>
      <c r="X244" s="100" t="s">
        <v>132</v>
      </c>
      <c r="Y244" s="145" t="s">
        <v>1042</v>
      </c>
    </row>
    <row r="245" spans="1:25">
      <c r="A245" s="107" t="s">
        <v>226</v>
      </c>
      <c r="B245" s="100" t="s">
        <v>227</v>
      </c>
      <c r="C245" s="100" t="s">
        <v>694</v>
      </c>
      <c r="D245" s="101">
        <v>650</v>
      </c>
      <c r="E245" s="100" t="s">
        <v>118</v>
      </c>
      <c r="F245" s="102">
        <v>202206</v>
      </c>
      <c r="G245" s="103">
        <v>44740</v>
      </c>
      <c r="H245" s="100" t="s">
        <v>119</v>
      </c>
      <c r="I245" s="102">
        <v>11002382</v>
      </c>
      <c r="J245" s="100" t="s">
        <v>0</v>
      </c>
      <c r="K245" s="100" t="s">
        <v>120</v>
      </c>
      <c r="L245" s="100" t="s">
        <v>121</v>
      </c>
      <c r="M245" s="100" t="s">
        <v>122</v>
      </c>
      <c r="N245" s="100" t="s">
        <v>695</v>
      </c>
      <c r="O245" s="100" t="s">
        <v>696</v>
      </c>
      <c r="P245" s="100" t="s">
        <v>120</v>
      </c>
      <c r="Q245" s="100" t="s">
        <v>806</v>
      </c>
      <c r="R245" s="100" t="s">
        <v>807</v>
      </c>
      <c r="S245" s="100" t="s">
        <v>808</v>
      </c>
      <c r="T245" s="100" t="s">
        <v>807</v>
      </c>
      <c r="U245" s="100" t="s">
        <v>757</v>
      </c>
      <c r="V245" s="100" t="s">
        <v>758</v>
      </c>
      <c r="W245" s="100" t="s">
        <v>749</v>
      </c>
      <c r="X245" s="100" t="s">
        <v>132</v>
      </c>
      <c r="Y245" s="145" t="s">
        <v>1042</v>
      </c>
    </row>
    <row r="246" spans="1:25">
      <c r="A246" s="107" t="s">
        <v>226</v>
      </c>
      <c r="B246" s="100" t="s">
        <v>227</v>
      </c>
      <c r="C246" s="100" t="s">
        <v>809</v>
      </c>
      <c r="D246" s="101">
        <v>460</v>
      </c>
      <c r="E246" s="100" t="s">
        <v>118</v>
      </c>
      <c r="F246" s="102">
        <v>202207</v>
      </c>
      <c r="G246" s="103">
        <v>44747</v>
      </c>
      <c r="H246" s="100" t="s">
        <v>209</v>
      </c>
      <c r="I246" s="102">
        <v>11002550</v>
      </c>
      <c r="J246" s="100" t="s">
        <v>0</v>
      </c>
      <c r="K246" s="100" t="s">
        <v>120</v>
      </c>
      <c r="L246" s="100" t="s">
        <v>121</v>
      </c>
      <c r="M246" s="100" t="s">
        <v>122</v>
      </c>
      <c r="N246" s="100" t="s">
        <v>68</v>
      </c>
      <c r="O246" s="100" t="s">
        <v>69</v>
      </c>
      <c r="P246" s="100" t="s">
        <v>120</v>
      </c>
      <c r="Q246" s="100" t="s">
        <v>766</v>
      </c>
      <c r="R246" s="100" t="s">
        <v>767</v>
      </c>
      <c r="S246" s="100" t="s">
        <v>768</v>
      </c>
      <c r="T246" s="100" t="s">
        <v>767</v>
      </c>
      <c r="U246" s="100" t="s">
        <v>747</v>
      </c>
      <c r="V246" s="100" t="s">
        <v>748</v>
      </c>
      <c r="W246" s="100" t="s">
        <v>749</v>
      </c>
      <c r="X246" s="100" t="s">
        <v>132</v>
      </c>
      <c r="Y246" s="145" t="s">
        <v>1042</v>
      </c>
    </row>
    <row r="247" spans="1:25">
      <c r="A247" s="107" t="s">
        <v>226</v>
      </c>
      <c r="B247" s="100" t="s">
        <v>227</v>
      </c>
      <c r="C247" s="100" t="s">
        <v>810</v>
      </c>
      <c r="D247" s="101">
        <v>60</v>
      </c>
      <c r="E247" s="100" t="s">
        <v>118</v>
      </c>
      <c r="F247" s="102">
        <v>202207</v>
      </c>
      <c r="G247" s="103">
        <v>44749</v>
      </c>
      <c r="H247" s="100" t="s">
        <v>209</v>
      </c>
      <c r="I247" s="102">
        <v>11002545</v>
      </c>
      <c r="J247" s="100" t="s">
        <v>0</v>
      </c>
      <c r="K247" s="100" t="s">
        <v>120</v>
      </c>
      <c r="L247" s="100" t="s">
        <v>121</v>
      </c>
      <c r="M247" s="100" t="s">
        <v>122</v>
      </c>
      <c r="N247" s="100" t="s">
        <v>150</v>
      </c>
      <c r="O247" s="100" t="s">
        <v>151</v>
      </c>
      <c r="P247" s="100" t="s">
        <v>120</v>
      </c>
      <c r="Q247" s="100" t="s">
        <v>754</v>
      </c>
      <c r="R247" s="100" t="s">
        <v>755</v>
      </c>
      <c r="S247" s="100" t="s">
        <v>756</v>
      </c>
      <c r="T247" s="100" t="s">
        <v>755</v>
      </c>
      <c r="U247" s="100" t="s">
        <v>757</v>
      </c>
      <c r="V247" s="100" t="s">
        <v>758</v>
      </c>
      <c r="W247" s="100" t="s">
        <v>749</v>
      </c>
      <c r="X247" s="100" t="s">
        <v>132</v>
      </c>
      <c r="Y247" s="145" t="s">
        <v>1042</v>
      </c>
    </row>
    <row r="248" spans="1:25">
      <c r="A248" s="107" t="s">
        <v>226</v>
      </c>
      <c r="B248" s="100" t="s">
        <v>227</v>
      </c>
      <c r="C248" s="100" t="s">
        <v>811</v>
      </c>
      <c r="D248" s="101">
        <v>60</v>
      </c>
      <c r="E248" s="100" t="s">
        <v>118</v>
      </c>
      <c r="F248" s="102">
        <v>202207</v>
      </c>
      <c r="G248" s="103">
        <v>44749</v>
      </c>
      <c r="H248" s="100" t="s">
        <v>209</v>
      </c>
      <c r="I248" s="102">
        <v>11002545</v>
      </c>
      <c r="J248" s="100" t="s">
        <v>0</v>
      </c>
      <c r="K248" s="100" t="s">
        <v>120</v>
      </c>
      <c r="L248" s="100" t="s">
        <v>121</v>
      </c>
      <c r="M248" s="100" t="s">
        <v>122</v>
      </c>
      <c r="N248" s="100" t="s">
        <v>150</v>
      </c>
      <c r="O248" s="100" t="s">
        <v>151</v>
      </c>
      <c r="P248" s="100" t="s">
        <v>120</v>
      </c>
      <c r="Q248" s="100" t="s">
        <v>754</v>
      </c>
      <c r="R248" s="100" t="s">
        <v>755</v>
      </c>
      <c r="S248" s="100" t="s">
        <v>756</v>
      </c>
      <c r="T248" s="100" t="s">
        <v>755</v>
      </c>
      <c r="U248" s="100" t="s">
        <v>757</v>
      </c>
      <c r="V248" s="100" t="s">
        <v>758</v>
      </c>
      <c r="W248" s="100" t="s">
        <v>749</v>
      </c>
      <c r="X248" s="100" t="s">
        <v>132</v>
      </c>
      <c r="Y248" s="145" t="s">
        <v>1042</v>
      </c>
    </row>
    <row r="249" spans="1:25">
      <c r="A249" s="107" t="s">
        <v>226</v>
      </c>
      <c r="B249" s="100" t="s">
        <v>227</v>
      </c>
      <c r="C249" s="100" t="s">
        <v>812</v>
      </c>
      <c r="D249" s="101">
        <v>270</v>
      </c>
      <c r="E249" s="100" t="s">
        <v>118</v>
      </c>
      <c r="F249" s="102">
        <v>202207</v>
      </c>
      <c r="G249" s="103">
        <v>44749</v>
      </c>
      <c r="H249" s="100" t="s">
        <v>209</v>
      </c>
      <c r="I249" s="102">
        <v>11002545</v>
      </c>
      <c r="J249" s="100" t="s">
        <v>0</v>
      </c>
      <c r="K249" s="100" t="s">
        <v>120</v>
      </c>
      <c r="L249" s="100" t="s">
        <v>121</v>
      </c>
      <c r="M249" s="100" t="s">
        <v>122</v>
      </c>
      <c r="N249" s="100" t="s">
        <v>56</v>
      </c>
      <c r="O249" s="100" t="s">
        <v>813</v>
      </c>
      <c r="P249" s="100" t="s">
        <v>120</v>
      </c>
      <c r="Q249" s="100" t="s">
        <v>766</v>
      </c>
      <c r="R249" s="100" t="s">
        <v>767</v>
      </c>
      <c r="S249" s="100" t="s">
        <v>768</v>
      </c>
      <c r="T249" s="100" t="s">
        <v>767</v>
      </c>
      <c r="U249" s="100" t="s">
        <v>747</v>
      </c>
      <c r="V249" s="100" t="s">
        <v>748</v>
      </c>
      <c r="W249" s="100" t="s">
        <v>749</v>
      </c>
      <c r="X249" s="100" t="s">
        <v>132</v>
      </c>
      <c r="Y249" s="145" t="s">
        <v>1042</v>
      </c>
    </row>
    <row r="250" spans="1:25">
      <c r="A250" s="107" t="s">
        <v>226</v>
      </c>
      <c r="B250" s="100" t="s">
        <v>227</v>
      </c>
      <c r="C250" s="100" t="s">
        <v>814</v>
      </c>
      <c r="D250" s="101">
        <v>270</v>
      </c>
      <c r="E250" s="100" t="s">
        <v>118</v>
      </c>
      <c r="F250" s="102">
        <v>202207</v>
      </c>
      <c r="G250" s="103">
        <v>44749</v>
      </c>
      <c r="H250" s="100" t="s">
        <v>209</v>
      </c>
      <c r="I250" s="102">
        <v>11002545</v>
      </c>
      <c r="J250" s="100" t="s">
        <v>0</v>
      </c>
      <c r="K250" s="100" t="s">
        <v>120</v>
      </c>
      <c r="L250" s="100" t="s">
        <v>121</v>
      </c>
      <c r="M250" s="100" t="s">
        <v>122</v>
      </c>
      <c r="N250" s="100" t="s">
        <v>72</v>
      </c>
      <c r="O250" s="100" t="s">
        <v>73</v>
      </c>
      <c r="P250" s="100" t="s">
        <v>120</v>
      </c>
      <c r="Q250" s="100" t="s">
        <v>766</v>
      </c>
      <c r="R250" s="100" t="s">
        <v>767</v>
      </c>
      <c r="S250" s="100" t="s">
        <v>768</v>
      </c>
      <c r="T250" s="100" t="s">
        <v>767</v>
      </c>
      <c r="U250" s="100" t="s">
        <v>747</v>
      </c>
      <c r="V250" s="100" t="s">
        <v>748</v>
      </c>
      <c r="W250" s="100" t="s">
        <v>749</v>
      </c>
      <c r="X250" s="100" t="s">
        <v>132</v>
      </c>
      <c r="Y250" s="145" t="s">
        <v>1042</v>
      </c>
    </row>
    <row r="251" spans="1:25">
      <c r="A251" s="107" t="s">
        <v>226</v>
      </c>
      <c r="B251" s="100" t="s">
        <v>227</v>
      </c>
      <c r="C251" s="100" t="s">
        <v>815</v>
      </c>
      <c r="D251" s="101">
        <v>350</v>
      </c>
      <c r="E251" s="100" t="s">
        <v>118</v>
      </c>
      <c r="F251" s="102">
        <v>202207</v>
      </c>
      <c r="G251" s="103">
        <v>44749</v>
      </c>
      <c r="H251" s="100" t="s">
        <v>209</v>
      </c>
      <c r="I251" s="102">
        <v>11002545</v>
      </c>
      <c r="J251" s="100" t="s">
        <v>0</v>
      </c>
      <c r="K251" s="100" t="s">
        <v>120</v>
      </c>
      <c r="L251" s="100" t="s">
        <v>121</v>
      </c>
      <c r="M251" s="100" t="s">
        <v>122</v>
      </c>
      <c r="N251" s="100" t="s">
        <v>64</v>
      </c>
      <c r="O251" s="100" t="s">
        <v>65</v>
      </c>
      <c r="P251" s="100" t="s">
        <v>120</v>
      </c>
      <c r="Q251" s="100" t="s">
        <v>766</v>
      </c>
      <c r="R251" s="100" t="s">
        <v>767</v>
      </c>
      <c r="S251" s="100" t="s">
        <v>768</v>
      </c>
      <c r="T251" s="100" t="s">
        <v>767</v>
      </c>
      <c r="U251" s="100" t="s">
        <v>747</v>
      </c>
      <c r="V251" s="100" t="s">
        <v>748</v>
      </c>
      <c r="W251" s="100" t="s">
        <v>749</v>
      </c>
      <c r="X251" s="100" t="s">
        <v>132</v>
      </c>
      <c r="Y251" s="145" t="s">
        <v>1042</v>
      </c>
    </row>
    <row r="252" spans="1:25">
      <c r="A252" s="107" t="s">
        <v>226</v>
      </c>
      <c r="B252" s="100" t="s">
        <v>227</v>
      </c>
      <c r="C252" s="100" t="s">
        <v>816</v>
      </c>
      <c r="D252" s="101">
        <v>440</v>
      </c>
      <c r="E252" s="100" t="s">
        <v>118</v>
      </c>
      <c r="F252" s="102">
        <v>202207</v>
      </c>
      <c r="G252" s="103">
        <v>44749</v>
      </c>
      <c r="H252" s="100" t="s">
        <v>209</v>
      </c>
      <c r="I252" s="102">
        <v>11002545</v>
      </c>
      <c r="J252" s="100" t="s">
        <v>0</v>
      </c>
      <c r="K252" s="100" t="s">
        <v>120</v>
      </c>
      <c r="L252" s="100" t="s">
        <v>121</v>
      </c>
      <c r="M252" s="100" t="s">
        <v>122</v>
      </c>
      <c r="N252" s="100" t="s">
        <v>150</v>
      </c>
      <c r="O252" s="100" t="s">
        <v>151</v>
      </c>
      <c r="P252" s="100" t="s">
        <v>120</v>
      </c>
      <c r="Q252" s="100" t="s">
        <v>754</v>
      </c>
      <c r="R252" s="100" t="s">
        <v>755</v>
      </c>
      <c r="S252" s="100" t="s">
        <v>756</v>
      </c>
      <c r="T252" s="100" t="s">
        <v>755</v>
      </c>
      <c r="U252" s="100" t="s">
        <v>757</v>
      </c>
      <c r="V252" s="100" t="s">
        <v>758</v>
      </c>
      <c r="W252" s="100" t="s">
        <v>749</v>
      </c>
      <c r="X252" s="100" t="s">
        <v>132</v>
      </c>
      <c r="Y252" s="145" t="s">
        <v>1042</v>
      </c>
    </row>
    <row r="253" spans="1:25">
      <c r="A253" s="107" t="s">
        <v>226</v>
      </c>
      <c r="B253" s="100" t="s">
        <v>227</v>
      </c>
      <c r="C253" s="100" t="s">
        <v>817</v>
      </c>
      <c r="D253" s="101">
        <v>455</v>
      </c>
      <c r="E253" s="100" t="s">
        <v>118</v>
      </c>
      <c r="F253" s="102">
        <v>202207</v>
      </c>
      <c r="G253" s="103">
        <v>44749</v>
      </c>
      <c r="H253" s="100" t="s">
        <v>209</v>
      </c>
      <c r="I253" s="102">
        <v>11002545</v>
      </c>
      <c r="J253" s="100" t="s">
        <v>0</v>
      </c>
      <c r="K253" s="100" t="s">
        <v>120</v>
      </c>
      <c r="L253" s="100" t="s">
        <v>121</v>
      </c>
      <c r="M253" s="100" t="s">
        <v>122</v>
      </c>
      <c r="N253" s="100" t="s">
        <v>68</v>
      </c>
      <c r="O253" s="100" t="s">
        <v>69</v>
      </c>
      <c r="P253" s="100" t="s">
        <v>120</v>
      </c>
      <c r="Q253" s="100" t="s">
        <v>766</v>
      </c>
      <c r="R253" s="100" t="s">
        <v>767</v>
      </c>
      <c r="S253" s="100" t="s">
        <v>768</v>
      </c>
      <c r="T253" s="100" t="s">
        <v>767</v>
      </c>
      <c r="U253" s="100" t="s">
        <v>747</v>
      </c>
      <c r="V253" s="100" t="s">
        <v>748</v>
      </c>
      <c r="W253" s="100" t="s">
        <v>749</v>
      </c>
      <c r="X253" s="100" t="s">
        <v>132</v>
      </c>
      <c r="Y253" s="145" t="s">
        <v>1042</v>
      </c>
    </row>
    <row r="254" spans="1:25">
      <c r="A254" s="107" t="s">
        <v>226</v>
      </c>
      <c r="B254" s="100" t="s">
        <v>227</v>
      </c>
      <c r="C254" s="100" t="s">
        <v>818</v>
      </c>
      <c r="D254" s="101">
        <v>560</v>
      </c>
      <c r="E254" s="100" t="s">
        <v>118</v>
      </c>
      <c r="F254" s="102">
        <v>202207</v>
      </c>
      <c r="G254" s="103">
        <v>44749</v>
      </c>
      <c r="H254" s="100" t="s">
        <v>209</v>
      </c>
      <c r="I254" s="102">
        <v>11002545</v>
      </c>
      <c r="J254" s="100" t="s">
        <v>0</v>
      </c>
      <c r="K254" s="100" t="s">
        <v>120</v>
      </c>
      <c r="L254" s="100" t="s">
        <v>121</v>
      </c>
      <c r="M254" s="100" t="s">
        <v>122</v>
      </c>
      <c r="N254" s="100" t="s">
        <v>68</v>
      </c>
      <c r="O254" s="100" t="s">
        <v>69</v>
      </c>
      <c r="P254" s="100" t="s">
        <v>120</v>
      </c>
      <c r="Q254" s="100" t="s">
        <v>766</v>
      </c>
      <c r="R254" s="100" t="s">
        <v>767</v>
      </c>
      <c r="S254" s="100" t="s">
        <v>768</v>
      </c>
      <c r="T254" s="100" t="s">
        <v>767</v>
      </c>
      <c r="U254" s="100" t="s">
        <v>747</v>
      </c>
      <c r="V254" s="100" t="s">
        <v>748</v>
      </c>
      <c r="W254" s="100" t="s">
        <v>749</v>
      </c>
      <c r="X254" s="100" t="s">
        <v>132</v>
      </c>
      <c r="Y254" s="145" t="s">
        <v>1042</v>
      </c>
    </row>
    <row r="255" spans="1:25">
      <c r="A255" s="107" t="s">
        <v>226</v>
      </c>
      <c r="B255" s="100" t="s">
        <v>227</v>
      </c>
      <c r="C255" s="100" t="s">
        <v>819</v>
      </c>
      <c r="D255" s="101">
        <v>600</v>
      </c>
      <c r="E255" s="100" t="s">
        <v>118</v>
      </c>
      <c r="F255" s="102">
        <v>202207</v>
      </c>
      <c r="G255" s="103">
        <v>44749</v>
      </c>
      <c r="H255" s="100" t="s">
        <v>209</v>
      </c>
      <c r="I255" s="102">
        <v>11002545</v>
      </c>
      <c r="J255" s="100" t="s">
        <v>0</v>
      </c>
      <c r="K255" s="100" t="s">
        <v>120</v>
      </c>
      <c r="L255" s="100" t="s">
        <v>121</v>
      </c>
      <c r="M255" s="100" t="s">
        <v>122</v>
      </c>
      <c r="N255" s="100" t="s">
        <v>14</v>
      </c>
      <c r="O255" s="100" t="s">
        <v>15</v>
      </c>
      <c r="P255" s="100" t="s">
        <v>120</v>
      </c>
      <c r="Q255" s="100" t="s">
        <v>744</v>
      </c>
      <c r="R255" s="100" t="s">
        <v>745</v>
      </c>
      <c r="S255" s="100" t="s">
        <v>746</v>
      </c>
      <c r="T255" s="100" t="s">
        <v>745</v>
      </c>
      <c r="U255" s="100" t="s">
        <v>747</v>
      </c>
      <c r="V255" s="100" t="s">
        <v>748</v>
      </c>
      <c r="W255" s="100" t="s">
        <v>749</v>
      </c>
      <c r="X255" s="100" t="s">
        <v>132</v>
      </c>
      <c r="Y255" s="145" t="s">
        <v>1042</v>
      </c>
    </row>
    <row r="256" spans="1:25">
      <c r="A256" s="107" t="s">
        <v>226</v>
      </c>
      <c r="B256" s="100" t="s">
        <v>227</v>
      </c>
      <c r="C256" s="100" t="s">
        <v>820</v>
      </c>
      <c r="D256" s="101">
        <v>650</v>
      </c>
      <c r="E256" s="100" t="s">
        <v>118</v>
      </c>
      <c r="F256" s="102">
        <v>202207</v>
      </c>
      <c r="G256" s="103">
        <v>44749</v>
      </c>
      <c r="H256" s="100" t="s">
        <v>209</v>
      </c>
      <c r="I256" s="102">
        <v>11002545</v>
      </c>
      <c r="J256" s="100" t="s">
        <v>0</v>
      </c>
      <c r="K256" s="100" t="s">
        <v>120</v>
      </c>
      <c r="L256" s="100" t="s">
        <v>121</v>
      </c>
      <c r="M256" s="100" t="s">
        <v>122</v>
      </c>
      <c r="N256" s="100" t="s">
        <v>14</v>
      </c>
      <c r="O256" s="100" t="s">
        <v>15</v>
      </c>
      <c r="P256" s="100" t="s">
        <v>120</v>
      </c>
      <c r="Q256" s="100" t="s">
        <v>744</v>
      </c>
      <c r="R256" s="100" t="s">
        <v>745</v>
      </c>
      <c r="S256" s="100" t="s">
        <v>746</v>
      </c>
      <c r="T256" s="100" t="s">
        <v>745</v>
      </c>
      <c r="U256" s="100" t="s">
        <v>747</v>
      </c>
      <c r="V256" s="100" t="s">
        <v>748</v>
      </c>
      <c r="W256" s="100" t="s">
        <v>749</v>
      </c>
      <c r="X256" s="100" t="s">
        <v>132</v>
      </c>
      <c r="Y256" s="145" t="s">
        <v>1042</v>
      </c>
    </row>
    <row r="257" spans="1:25">
      <c r="A257" s="107" t="s">
        <v>226</v>
      </c>
      <c r="B257" s="100" t="s">
        <v>227</v>
      </c>
      <c r="C257" s="100" t="s">
        <v>821</v>
      </c>
      <c r="D257" s="101">
        <v>900</v>
      </c>
      <c r="E257" s="100" t="s">
        <v>118</v>
      </c>
      <c r="F257" s="102">
        <v>202207</v>
      </c>
      <c r="G257" s="103">
        <v>44749</v>
      </c>
      <c r="H257" s="100" t="s">
        <v>209</v>
      </c>
      <c r="I257" s="102">
        <v>11002545</v>
      </c>
      <c r="J257" s="100" t="s">
        <v>0</v>
      </c>
      <c r="K257" s="100" t="s">
        <v>120</v>
      </c>
      <c r="L257" s="100" t="s">
        <v>121</v>
      </c>
      <c r="M257" s="100" t="s">
        <v>122</v>
      </c>
      <c r="N257" s="100" t="s">
        <v>72</v>
      </c>
      <c r="O257" s="100" t="s">
        <v>73</v>
      </c>
      <c r="P257" s="100" t="s">
        <v>120</v>
      </c>
      <c r="Q257" s="100" t="s">
        <v>766</v>
      </c>
      <c r="R257" s="100" t="s">
        <v>767</v>
      </c>
      <c r="S257" s="100" t="s">
        <v>768</v>
      </c>
      <c r="T257" s="100" t="s">
        <v>767</v>
      </c>
      <c r="U257" s="100" t="s">
        <v>747</v>
      </c>
      <c r="V257" s="100" t="s">
        <v>748</v>
      </c>
      <c r="W257" s="100" t="s">
        <v>749</v>
      </c>
      <c r="X257" s="100" t="s">
        <v>132</v>
      </c>
      <c r="Y257" s="145" t="s">
        <v>1042</v>
      </c>
    </row>
    <row r="258" spans="1:25">
      <c r="A258" s="107" t="s">
        <v>226</v>
      </c>
      <c r="B258" s="100" t="s">
        <v>227</v>
      </c>
      <c r="C258" s="100" t="s">
        <v>822</v>
      </c>
      <c r="D258" s="101">
        <v>900</v>
      </c>
      <c r="E258" s="100" t="s">
        <v>118</v>
      </c>
      <c r="F258" s="102">
        <v>202207</v>
      </c>
      <c r="G258" s="103">
        <v>44749</v>
      </c>
      <c r="H258" s="100" t="s">
        <v>209</v>
      </c>
      <c r="I258" s="102">
        <v>11002545</v>
      </c>
      <c r="J258" s="100" t="s">
        <v>0</v>
      </c>
      <c r="K258" s="100" t="s">
        <v>120</v>
      </c>
      <c r="L258" s="100" t="s">
        <v>121</v>
      </c>
      <c r="M258" s="100" t="s">
        <v>122</v>
      </c>
      <c r="N258" s="100" t="s">
        <v>64</v>
      </c>
      <c r="O258" s="100" t="s">
        <v>65</v>
      </c>
      <c r="P258" s="100" t="s">
        <v>120</v>
      </c>
      <c r="Q258" s="100" t="s">
        <v>766</v>
      </c>
      <c r="R258" s="100" t="s">
        <v>767</v>
      </c>
      <c r="S258" s="100" t="s">
        <v>768</v>
      </c>
      <c r="T258" s="100" t="s">
        <v>767</v>
      </c>
      <c r="U258" s="100" t="s">
        <v>747</v>
      </c>
      <c r="V258" s="100" t="s">
        <v>748</v>
      </c>
      <c r="W258" s="100" t="s">
        <v>749</v>
      </c>
      <c r="X258" s="100" t="s">
        <v>132</v>
      </c>
      <c r="Y258" s="145" t="s">
        <v>1042</v>
      </c>
    </row>
    <row r="259" spans="1:25">
      <c r="A259" s="107" t="s">
        <v>226</v>
      </c>
      <c r="B259" s="100" t="s">
        <v>227</v>
      </c>
      <c r="C259" s="100" t="s">
        <v>823</v>
      </c>
      <c r="D259" s="101">
        <v>1000</v>
      </c>
      <c r="E259" s="100" t="s">
        <v>118</v>
      </c>
      <c r="F259" s="102">
        <v>202207</v>
      </c>
      <c r="G259" s="103">
        <v>44749</v>
      </c>
      <c r="H259" s="100" t="s">
        <v>209</v>
      </c>
      <c r="I259" s="102">
        <v>11002545</v>
      </c>
      <c r="J259" s="100" t="s">
        <v>0</v>
      </c>
      <c r="K259" s="100" t="s">
        <v>120</v>
      </c>
      <c r="L259" s="100" t="s">
        <v>121</v>
      </c>
      <c r="M259" s="100" t="s">
        <v>122</v>
      </c>
      <c r="N259" s="100" t="s">
        <v>64</v>
      </c>
      <c r="O259" s="100" t="s">
        <v>65</v>
      </c>
      <c r="P259" s="100" t="s">
        <v>120</v>
      </c>
      <c r="Q259" s="100" t="s">
        <v>766</v>
      </c>
      <c r="R259" s="100" t="s">
        <v>767</v>
      </c>
      <c r="S259" s="100" t="s">
        <v>768</v>
      </c>
      <c r="T259" s="100" t="s">
        <v>767</v>
      </c>
      <c r="U259" s="100" t="s">
        <v>747</v>
      </c>
      <c r="V259" s="100" t="s">
        <v>748</v>
      </c>
      <c r="W259" s="100" t="s">
        <v>749</v>
      </c>
      <c r="X259" s="100" t="s">
        <v>132</v>
      </c>
      <c r="Y259" s="145" t="s">
        <v>1042</v>
      </c>
    </row>
    <row r="260" spans="1:25">
      <c r="A260" s="107" t="s">
        <v>226</v>
      </c>
      <c r="B260" s="100" t="s">
        <v>227</v>
      </c>
      <c r="C260" s="100" t="s">
        <v>824</v>
      </c>
      <c r="D260" s="101">
        <v>350</v>
      </c>
      <c r="E260" s="100" t="s">
        <v>118</v>
      </c>
      <c r="F260" s="102">
        <v>202207</v>
      </c>
      <c r="G260" s="103">
        <v>44749</v>
      </c>
      <c r="H260" s="100" t="s">
        <v>209</v>
      </c>
      <c r="I260" s="102">
        <v>11002552</v>
      </c>
      <c r="J260" s="100" t="s">
        <v>0</v>
      </c>
      <c r="K260" s="100" t="s">
        <v>120</v>
      </c>
      <c r="L260" s="100" t="s">
        <v>121</v>
      </c>
      <c r="M260" s="100" t="s">
        <v>122</v>
      </c>
      <c r="N260" s="100" t="s">
        <v>64</v>
      </c>
      <c r="O260" s="100" t="s">
        <v>65</v>
      </c>
      <c r="P260" s="100" t="s">
        <v>120</v>
      </c>
      <c r="Q260" s="100" t="s">
        <v>766</v>
      </c>
      <c r="R260" s="100" t="s">
        <v>767</v>
      </c>
      <c r="S260" s="100" t="s">
        <v>768</v>
      </c>
      <c r="T260" s="100" t="s">
        <v>767</v>
      </c>
      <c r="U260" s="100" t="s">
        <v>747</v>
      </c>
      <c r="V260" s="100" t="s">
        <v>748</v>
      </c>
      <c r="W260" s="100" t="s">
        <v>749</v>
      </c>
      <c r="X260" s="100" t="s">
        <v>132</v>
      </c>
      <c r="Y260" s="145" t="s">
        <v>1042</v>
      </c>
    </row>
    <row r="261" spans="1:25">
      <c r="A261" s="107" t="s">
        <v>226</v>
      </c>
      <c r="B261" s="100" t="s">
        <v>227</v>
      </c>
      <c r="C261" s="100" t="s">
        <v>825</v>
      </c>
      <c r="D261" s="101">
        <v>150</v>
      </c>
      <c r="E261" s="100" t="s">
        <v>118</v>
      </c>
      <c r="F261" s="102">
        <v>202207</v>
      </c>
      <c r="G261" s="103">
        <v>44770</v>
      </c>
      <c r="H261" s="100" t="s">
        <v>119</v>
      </c>
      <c r="I261" s="102">
        <v>11002599</v>
      </c>
      <c r="J261" s="100" t="s">
        <v>0</v>
      </c>
      <c r="K261" s="100" t="s">
        <v>120</v>
      </c>
      <c r="L261" s="100" t="s">
        <v>121</v>
      </c>
      <c r="M261" s="100" t="s">
        <v>122</v>
      </c>
      <c r="N261" s="100" t="s">
        <v>418</v>
      </c>
      <c r="O261" s="100" t="s">
        <v>419</v>
      </c>
      <c r="P261" s="100" t="s">
        <v>120</v>
      </c>
      <c r="Q261" s="100" t="s">
        <v>797</v>
      </c>
      <c r="R261" s="100" t="s">
        <v>420</v>
      </c>
      <c r="S261" s="100" t="s">
        <v>798</v>
      </c>
      <c r="T261" s="100" t="s">
        <v>420</v>
      </c>
      <c r="U261" s="100" t="s">
        <v>783</v>
      </c>
      <c r="V261" s="100" t="s">
        <v>784</v>
      </c>
      <c r="W261" s="100" t="s">
        <v>749</v>
      </c>
      <c r="X261" s="100" t="s">
        <v>132</v>
      </c>
      <c r="Y261" s="145" t="s">
        <v>1042</v>
      </c>
    </row>
    <row r="262" spans="1:25">
      <c r="A262" s="107" t="s">
        <v>226</v>
      </c>
      <c r="B262" s="100" t="s">
        <v>227</v>
      </c>
      <c r="C262" s="100" t="s">
        <v>826</v>
      </c>
      <c r="D262" s="101">
        <v>255</v>
      </c>
      <c r="E262" s="100" t="s">
        <v>118</v>
      </c>
      <c r="F262" s="102">
        <v>202207</v>
      </c>
      <c r="G262" s="103">
        <v>44770</v>
      </c>
      <c r="H262" s="100" t="s">
        <v>119</v>
      </c>
      <c r="I262" s="102">
        <v>11002599</v>
      </c>
      <c r="J262" s="100" t="s">
        <v>0</v>
      </c>
      <c r="K262" s="100" t="s">
        <v>120</v>
      </c>
      <c r="L262" s="100" t="s">
        <v>121</v>
      </c>
      <c r="M262" s="100" t="s">
        <v>122</v>
      </c>
      <c r="N262" s="100" t="s">
        <v>418</v>
      </c>
      <c r="O262" s="100" t="s">
        <v>419</v>
      </c>
      <c r="P262" s="100" t="s">
        <v>120</v>
      </c>
      <c r="Q262" s="100" t="s">
        <v>797</v>
      </c>
      <c r="R262" s="100" t="s">
        <v>420</v>
      </c>
      <c r="S262" s="100" t="s">
        <v>798</v>
      </c>
      <c r="T262" s="100" t="s">
        <v>420</v>
      </c>
      <c r="U262" s="100" t="s">
        <v>783</v>
      </c>
      <c r="V262" s="100" t="s">
        <v>784</v>
      </c>
      <c r="W262" s="100" t="s">
        <v>749</v>
      </c>
      <c r="X262" s="100" t="s">
        <v>132</v>
      </c>
      <c r="Y262" s="145" t="s">
        <v>1042</v>
      </c>
    </row>
    <row r="263" spans="1:25">
      <c r="A263" s="107" t="s">
        <v>226</v>
      </c>
      <c r="B263" s="100" t="s">
        <v>227</v>
      </c>
      <c r="C263" s="100" t="s">
        <v>827</v>
      </c>
      <c r="D263" s="101">
        <v>960</v>
      </c>
      <c r="E263" s="100" t="s">
        <v>118</v>
      </c>
      <c r="F263" s="102">
        <v>202207</v>
      </c>
      <c r="G263" s="103">
        <v>44770</v>
      </c>
      <c r="H263" s="100" t="s">
        <v>119</v>
      </c>
      <c r="I263" s="102">
        <v>11002726</v>
      </c>
      <c r="J263" s="100" t="s">
        <v>0</v>
      </c>
      <c r="K263" s="100" t="s">
        <v>120</v>
      </c>
      <c r="L263" s="100" t="s">
        <v>121</v>
      </c>
      <c r="M263" s="100" t="s">
        <v>122</v>
      </c>
      <c r="N263" s="100" t="s">
        <v>150</v>
      </c>
      <c r="O263" s="100" t="s">
        <v>151</v>
      </c>
      <c r="P263" s="100" t="s">
        <v>120</v>
      </c>
      <c r="Q263" s="100" t="s">
        <v>754</v>
      </c>
      <c r="R263" s="100" t="s">
        <v>755</v>
      </c>
      <c r="S263" s="100" t="s">
        <v>756</v>
      </c>
      <c r="T263" s="100" t="s">
        <v>755</v>
      </c>
      <c r="U263" s="100" t="s">
        <v>757</v>
      </c>
      <c r="V263" s="100" t="s">
        <v>758</v>
      </c>
      <c r="W263" s="100" t="s">
        <v>749</v>
      </c>
      <c r="X263" s="100" t="s">
        <v>132</v>
      </c>
      <c r="Y263" s="145" t="s">
        <v>1042</v>
      </c>
    </row>
    <row r="264" spans="1:25">
      <c r="A264" s="107" t="s">
        <v>226</v>
      </c>
      <c r="B264" s="100" t="s">
        <v>227</v>
      </c>
      <c r="C264" s="100" t="s">
        <v>827</v>
      </c>
      <c r="D264" s="101">
        <v>550</v>
      </c>
      <c r="E264" s="100" t="s">
        <v>118</v>
      </c>
      <c r="F264" s="102">
        <v>202207</v>
      </c>
      <c r="G264" s="103">
        <v>44770</v>
      </c>
      <c r="H264" s="100" t="s">
        <v>119</v>
      </c>
      <c r="I264" s="102">
        <v>11002726</v>
      </c>
      <c r="J264" s="100" t="s">
        <v>0</v>
      </c>
      <c r="K264" s="100" t="s">
        <v>120</v>
      </c>
      <c r="L264" s="100" t="s">
        <v>121</v>
      </c>
      <c r="M264" s="100" t="s">
        <v>122</v>
      </c>
      <c r="N264" s="100" t="s">
        <v>72</v>
      </c>
      <c r="O264" s="100" t="s">
        <v>73</v>
      </c>
      <c r="P264" s="100" t="s">
        <v>120</v>
      </c>
      <c r="Q264" s="100" t="s">
        <v>766</v>
      </c>
      <c r="R264" s="100" t="s">
        <v>767</v>
      </c>
      <c r="S264" s="100" t="s">
        <v>768</v>
      </c>
      <c r="T264" s="100" t="s">
        <v>767</v>
      </c>
      <c r="U264" s="100" t="s">
        <v>747</v>
      </c>
      <c r="V264" s="100" t="s">
        <v>748</v>
      </c>
      <c r="W264" s="100" t="s">
        <v>749</v>
      </c>
      <c r="X264" s="100" t="s">
        <v>132</v>
      </c>
      <c r="Y264" s="145" t="s">
        <v>1042</v>
      </c>
    </row>
    <row r="265" spans="1:25">
      <c r="A265" s="107" t="s">
        <v>226</v>
      </c>
      <c r="B265" s="100" t="s">
        <v>227</v>
      </c>
      <c r="C265" s="100" t="s">
        <v>827</v>
      </c>
      <c r="D265" s="101">
        <v>566.19000000000005</v>
      </c>
      <c r="E265" s="100" t="s">
        <v>118</v>
      </c>
      <c r="F265" s="102">
        <v>202207</v>
      </c>
      <c r="G265" s="103">
        <v>44770</v>
      </c>
      <c r="H265" s="100" t="s">
        <v>119</v>
      </c>
      <c r="I265" s="102">
        <v>11002726</v>
      </c>
      <c r="J265" s="100" t="s">
        <v>0</v>
      </c>
      <c r="K265" s="100" t="s">
        <v>120</v>
      </c>
      <c r="L265" s="100" t="s">
        <v>121</v>
      </c>
      <c r="M265" s="100" t="s">
        <v>122</v>
      </c>
      <c r="N265" s="100" t="s">
        <v>62</v>
      </c>
      <c r="O265" s="100" t="s">
        <v>63</v>
      </c>
      <c r="P265" s="100" t="s">
        <v>120</v>
      </c>
      <c r="Q265" s="100" t="s">
        <v>766</v>
      </c>
      <c r="R265" s="100" t="s">
        <v>767</v>
      </c>
      <c r="S265" s="100" t="s">
        <v>768</v>
      </c>
      <c r="T265" s="100" t="s">
        <v>767</v>
      </c>
      <c r="U265" s="100" t="s">
        <v>747</v>
      </c>
      <c r="V265" s="100" t="s">
        <v>748</v>
      </c>
      <c r="W265" s="100" t="s">
        <v>749</v>
      </c>
      <c r="X265" s="100" t="s">
        <v>132</v>
      </c>
      <c r="Y265" s="145" t="s">
        <v>1042</v>
      </c>
    </row>
    <row r="266" spans="1:25">
      <c r="A266" s="107" t="s">
        <v>226</v>
      </c>
      <c r="B266" s="100" t="s">
        <v>227</v>
      </c>
      <c r="C266" s="100" t="s">
        <v>828</v>
      </c>
      <c r="D266" s="101">
        <v>90</v>
      </c>
      <c r="E266" s="100" t="s">
        <v>118</v>
      </c>
      <c r="F266" s="102">
        <v>202207</v>
      </c>
      <c r="G266" s="103">
        <v>44771</v>
      </c>
      <c r="H266" s="100" t="s">
        <v>119</v>
      </c>
      <c r="I266" s="102">
        <v>11002616</v>
      </c>
      <c r="J266" s="100" t="s">
        <v>0</v>
      </c>
      <c r="K266" s="100" t="s">
        <v>120</v>
      </c>
      <c r="L266" s="100" t="s">
        <v>121</v>
      </c>
      <c r="M266" s="100" t="s">
        <v>122</v>
      </c>
      <c r="N266" s="100" t="s">
        <v>66</v>
      </c>
      <c r="O266" s="100" t="s">
        <v>67</v>
      </c>
      <c r="P266" s="100" t="s">
        <v>120</v>
      </c>
      <c r="Q266" s="100" t="s">
        <v>766</v>
      </c>
      <c r="R266" s="100" t="s">
        <v>767</v>
      </c>
      <c r="S266" s="100" t="s">
        <v>768</v>
      </c>
      <c r="T266" s="100" t="s">
        <v>767</v>
      </c>
      <c r="U266" s="100" t="s">
        <v>747</v>
      </c>
      <c r="V266" s="100" t="s">
        <v>748</v>
      </c>
      <c r="W266" s="100" t="s">
        <v>749</v>
      </c>
      <c r="X266" s="100" t="s">
        <v>132</v>
      </c>
      <c r="Y266" s="145" t="s">
        <v>1042</v>
      </c>
    </row>
    <row r="267" spans="1:25">
      <c r="A267" s="107" t="s">
        <v>226</v>
      </c>
      <c r="B267" s="100" t="s">
        <v>227</v>
      </c>
      <c r="C267" s="100" t="s">
        <v>829</v>
      </c>
      <c r="D267" s="101">
        <v>350</v>
      </c>
      <c r="E267" s="100" t="s">
        <v>118</v>
      </c>
      <c r="F267" s="102">
        <v>202207</v>
      </c>
      <c r="G267" s="103">
        <v>44771</v>
      </c>
      <c r="H267" s="100" t="s">
        <v>119</v>
      </c>
      <c r="I267" s="102">
        <v>11002616</v>
      </c>
      <c r="J267" s="100" t="s">
        <v>0</v>
      </c>
      <c r="K267" s="100" t="s">
        <v>120</v>
      </c>
      <c r="L267" s="100" t="s">
        <v>121</v>
      </c>
      <c r="M267" s="100" t="s">
        <v>122</v>
      </c>
      <c r="N267" s="100" t="s">
        <v>66</v>
      </c>
      <c r="O267" s="100" t="s">
        <v>67</v>
      </c>
      <c r="P267" s="100" t="s">
        <v>120</v>
      </c>
      <c r="Q267" s="100" t="s">
        <v>766</v>
      </c>
      <c r="R267" s="100" t="s">
        <v>767</v>
      </c>
      <c r="S267" s="100" t="s">
        <v>768</v>
      </c>
      <c r="T267" s="100" t="s">
        <v>767</v>
      </c>
      <c r="U267" s="100" t="s">
        <v>747</v>
      </c>
      <c r="V267" s="100" t="s">
        <v>748</v>
      </c>
      <c r="W267" s="100" t="s">
        <v>749</v>
      </c>
      <c r="X267" s="100" t="s">
        <v>132</v>
      </c>
      <c r="Y267" s="145" t="s">
        <v>1042</v>
      </c>
    </row>
    <row r="268" spans="1:25">
      <c r="A268" s="107" t="s">
        <v>226</v>
      </c>
      <c r="B268" s="100" t="s">
        <v>227</v>
      </c>
      <c r="C268" s="100" t="s">
        <v>830</v>
      </c>
      <c r="D268" s="101">
        <v>560</v>
      </c>
      <c r="E268" s="100" t="s">
        <v>118</v>
      </c>
      <c r="F268" s="102">
        <v>202207</v>
      </c>
      <c r="G268" s="103">
        <v>44771</v>
      </c>
      <c r="H268" s="100" t="s">
        <v>119</v>
      </c>
      <c r="I268" s="102">
        <v>11002616</v>
      </c>
      <c r="J268" s="100" t="s">
        <v>0</v>
      </c>
      <c r="K268" s="100" t="s">
        <v>120</v>
      </c>
      <c r="L268" s="100" t="s">
        <v>121</v>
      </c>
      <c r="M268" s="100" t="s">
        <v>122</v>
      </c>
      <c r="N268" s="100" t="s">
        <v>60</v>
      </c>
      <c r="O268" s="100" t="s">
        <v>220</v>
      </c>
      <c r="P268" s="100" t="s">
        <v>120</v>
      </c>
      <c r="Q268" s="100" t="s">
        <v>766</v>
      </c>
      <c r="R268" s="100" t="s">
        <v>767</v>
      </c>
      <c r="S268" s="100" t="s">
        <v>768</v>
      </c>
      <c r="T268" s="100" t="s">
        <v>767</v>
      </c>
      <c r="U268" s="100" t="s">
        <v>747</v>
      </c>
      <c r="V268" s="100" t="s">
        <v>748</v>
      </c>
      <c r="W268" s="100" t="s">
        <v>749</v>
      </c>
      <c r="X268" s="100" t="s">
        <v>132</v>
      </c>
      <c r="Y268" s="145" t="s">
        <v>1042</v>
      </c>
    </row>
    <row r="269" spans="1:25">
      <c r="A269" s="107" t="s">
        <v>226</v>
      </c>
      <c r="B269" s="100" t="s">
        <v>227</v>
      </c>
      <c r="C269" s="100" t="s">
        <v>831</v>
      </c>
      <c r="D269" s="101">
        <v>25</v>
      </c>
      <c r="E269" s="100" t="s">
        <v>118</v>
      </c>
      <c r="F269" s="102">
        <v>202207</v>
      </c>
      <c r="G269" s="103">
        <v>44771</v>
      </c>
      <c r="H269" s="100" t="s">
        <v>119</v>
      </c>
      <c r="I269" s="102">
        <v>11002620</v>
      </c>
      <c r="J269" s="100" t="s">
        <v>0</v>
      </c>
      <c r="K269" s="100" t="s">
        <v>120</v>
      </c>
      <c r="L269" s="100" t="s">
        <v>121</v>
      </c>
      <c r="M269" s="100" t="s">
        <v>122</v>
      </c>
      <c r="N269" s="100" t="s">
        <v>398</v>
      </c>
      <c r="O269" s="100" t="s">
        <v>399</v>
      </c>
      <c r="P269" s="100" t="s">
        <v>120</v>
      </c>
      <c r="Q269" s="100" t="s">
        <v>802</v>
      </c>
      <c r="R269" s="100" t="s">
        <v>803</v>
      </c>
      <c r="S269" s="100" t="s">
        <v>804</v>
      </c>
      <c r="T269" s="100" t="s">
        <v>803</v>
      </c>
      <c r="U269" s="100" t="s">
        <v>757</v>
      </c>
      <c r="V269" s="100" t="s">
        <v>758</v>
      </c>
      <c r="W269" s="100" t="s">
        <v>749</v>
      </c>
      <c r="X269" s="100" t="s">
        <v>132</v>
      </c>
      <c r="Y269" s="145" t="s">
        <v>1042</v>
      </c>
    </row>
    <row r="270" spans="1:25">
      <c r="A270" s="107" t="s">
        <v>226</v>
      </c>
      <c r="B270" s="100" t="s">
        <v>227</v>
      </c>
      <c r="C270" s="100" t="s">
        <v>832</v>
      </c>
      <c r="D270" s="101">
        <v>-344.25</v>
      </c>
      <c r="E270" s="100" t="s">
        <v>118</v>
      </c>
      <c r="F270" s="102">
        <v>202207</v>
      </c>
      <c r="G270" s="103">
        <v>44771</v>
      </c>
      <c r="H270" s="100" t="s">
        <v>119</v>
      </c>
      <c r="I270" s="102">
        <v>11002689</v>
      </c>
      <c r="J270" s="100" t="s">
        <v>0</v>
      </c>
      <c r="K270" s="100" t="s">
        <v>120</v>
      </c>
      <c r="L270" s="100" t="s">
        <v>121</v>
      </c>
      <c r="M270" s="100" t="s">
        <v>122</v>
      </c>
      <c r="N270" s="100" t="s">
        <v>251</v>
      </c>
      <c r="O270" s="100" t="s">
        <v>252</v>
      </c>
      <c r="P270" s="100" t="s">
        <v>120</v>
      </c>
      <c r="Q270" s="100" t="s">
        <v>780</v>
      </c>
      <c r="R270" s="100" t="s">
        <v>781</v>
      </c>
      <c r="S270" s="100" t="s">
        <v>782</v>
      </c>
      <c r="T270" s="100" t="s">
        <v>781</v>
      </c>
      <c r="U270" s="100" t="s">
        <v>783</v>
      </c>
      <c r="V270" s="100" t="s">
        <v>784</v>
      </c>
      <c r="W270" s="100" t="s">
        <v>749</v>
      </c>
      <c r="X270" s="100" t="s">
        <v>132</v>
      </c>
      <c r="Y270" s="145" t="s">
        <v>1042</v>
      </c>
    </row>
    <row r="271" spans="1:25">
      <c r="A271" s="107" t="s">
        <v>226</v>
      </c>
      <c r="B271" s="100" t="s">
        <v>227</v>
      </c>
      <c r="C271" s="100" t="s">
        <v>833</v>
      </c>
      <c r="D271" s="101">
        <v>-102.42</v>
      </c>
      <c r="E271" s="100" t="s">
        <v>118</v>
      </c>
      <c r="F271" s="102">
        <v>202207</v>
      </c>
      <c r="G271" s="103">
        <v>44771</v>
      </c>
      <c r="H271" s="100" t="s">
        <v>119</v>
      </c>
      <c r="I271" s="102">
        <v>11002689</v>
      </c>
      <c r="J271" s="100" t="s">
        <v>0</v>
      </c>
      <c r="K271" s="100" t="s">
        <v>120</v>
      </c>
      <c r="L271" s="100" t="s">
        <v>121</v>
      </c>
      <c r="M271" s="100" t="s">
        <v>122</v>
      </c>
      <c r="N271" s="100" t="s">
        <v>477</v>
      </c>
      <c r="O271" s="100" t="s">
        <v>478</v>
      </c>
      <c r="P271" s="100" t="s">
        <v>120</v>
      </c>
      <c r="Q271" s="100" t="s">
        <v>780</v>
      </c>
      <c r="R271" s="100" t="s">
        <v>781</v>
      </c>
      <c r="S271" s="100" t="s">
        <v>782</v>
      </c>
      <c r="T271" s="100" t="s">
        <v>781</v>
      </c>
      <c r="U271" s="100" t="s">
        <v>783</v>
      </c>
      <c r="V271" s="100" t="s">
        <v>784</v>
      </c>
      <c r="W271" s="100" t="s">
        <v>749</v>
      </c>
      <c r="X271" s="100" t="s">
        <v>132</v>
      </c>
      <c r="Y271" s="145" t="s">
        <v>1042</v>
      </c>
    </row>
    <row r="272" spans="1:25">
      <c r="A272" s="107" t="s">
        <v>226</v>
      </c>
      <c r="B272" s="100" t="s">
        <v>227</v>
      </c>
      <c r="C272" s="100" t="s">
        <v>834</v>
      </c>
      <c r="D272" s="101">
        <v>102.42</v>
      </c>
      <c r="E272" s="100" t="s">
        <v>118</v>
      </c>
      <c r="F272" s="102">
        <v>202207</v>
      </c>
      <c r="G272" s="103">
        <v>44771</v>
      </c>
      <c r="H272" s="100" t="s">
        <v>119</v>
      </c>
      <c r="I272" s="102">
        <v>11002689</v>
      </c>
      <c r="J272" s="100" t="s">
        <v>0</v>
      </c>
      <c r="K272" s="100" t="s">
        <v>120</v>
      </c>
      <c r="L272" s="100" t="s">
        <v>121</v>
      </c>
      <c r="M272" s="100" t="s">
        <v>122</v>
      </c>
      <c r="N272" s="100" t="s">
        <v>150</v>
      </c>
      <c r="O272" s="100" t="s">
        <v>151</v>
      </c>
      <c r="P272" s="100" t="s">
        <v>120</v>
      </c>
      <c r="Q272" s="100" t="s">
        <v>754</v>
      </c>
      <c r="R272" s="100" t="s">
        <v>755</v>
      </c>
      <c r="S272" s="100" t="s">
        <v>756</v>
      </c>
      <c r="T272" s="100" t="s">
        <v>755</v>
      </c>
      <c r="U272" s="100" t="s">
        <v>757</v>
      </c>
      <c r="V272" s="100" t="s">
        <v>758</v>
      </c>
      <c r="W272" s="100" t="s">
        <v>749</v>
      </c>
      <c r="X272" s="100" t="s">
        <v>132</v>
      </c>
      <c r="Y272" s="145" t="s">
        <v>1042</v>
      </c>
    </row>
    <row r="273" spans="1:25">
      <c r="A273" s="107" t="s">
        <v>226</v>
      </c>
      <c r="B273" s="100" t="s">
        <v>227</v>
      </c>
      <c r="C273" s="100" t="s">
        <v>835</v>
      </c>
      <c r="D273" s="101">
        <v>344.25</v>
      </c>
      <c r="E273" s="100" t="s">
        <v>118</v>
      </c>
      <c r="F273" s="102">
        <v>202207</v>
      </c>
      <c r="G273" s="103">
        <v>44771</v>
      </c>
      <c r="H273" s="100" t="s">
        <v>119</v>
      </c>
      <c r="I273" s="102">
        <v>11002689</v>
      </c>
      <c r="J273" s="100" t="s">
        <v>0</v>
      </c>
      <c r="K273" s="100" t="s">
        <v>120</v>
      </c>
      <c r="L273" s="100" t="s">
        <v>121</v>
      </c>
      <c r="M273" s="100" t="s">
        <v>122</v>
      </c>
      <c r="N273" s="100" t="s">
        <v>268</v>
      </c>
      <c r="O273" s="100" t="s">
        <v>269</v>
      </c>
      <c r="P273" s="100" t="s">
        <v>120</v>
      </c>
      <c r="Q273" s="100" t="s">
        <v>754</v>
      </c>
      <c r="R273" s="100" t="s">
        <v>755</v>
      </c>
      <c r="S273" s="100" t="s">
        <v>756</v>
      </c>
      <c r="T273" s="100" t="s">
        <v>755</v>
      </c>
      <c r="U273" s="100" t="s">
        <v>757</v>
      </c>
      <c r="V273" s="100" t="s">
        <v>758</v>
      </c>
      <c r="W273" s="100" t="s">
        <v>749</v>
      </c>
      <c r="X273" s="100" t="s">
        <v>132</v>
      </c>
      <c r="Y273" s="145" t="s">
        <v>1042</v>
      </c>
    </row>
    <row r="274" spans="1:25">
      <c r="A274" s="107" t="s">
        <v>226</v>
      </c>
      <c r="B274" s="100" t="s">
        <v>227</v>
      </c>
      <c r="C274" s="100" t="s">
        <v>836</v>
      </c>
      <c r="D274" s="101">
        <v>500</v>
      </c>
      <c r="E274" s="100" t="s">
        <v>118</v>
      </c>
      <c r="F274" s="102">
        <v>202208</v>
      </c>
      <c r="G274" s="103">
        <v>44781</v>
      </c>
      <c r="H274" s="100" t="s">
        <v>119</v>
      </c>
      <c r="I274" s="102">
        <v>11002625</v>
      </c>
      <c r="J274" s="100" t="s">
        <v>0</v>
      </c>
      <c r="K274" s="100" t="s">
        <v>120</v>
      </c>
      <c r="L274" s="100" t="s">
        <v>121</v>
      </c>
      <c r="M274" s="100" t="s">
        <v>122</v>
      </c>
      <c r="N274" s="100" t="s">
        <v>46</v>
      </c>
      <c r="O274" s="100" t="s">
        <v>47</v>
      </c>
      <c r="P274" s="100" t="s">
        <v>120</v>
      </c>
      <c r="Q274" s="100" t="s">
        <v>766</v>
      </c>
      <c r="R274" s="100" t="s">
        <v>767</v>
      </c>
      <c r="S274" s="100" t="s">
        <v>768</v>
      </c>
      <c r="T274" s="100" t="s">
        <v>767</v>
      </c>
      <c r="U274" s="100" t="s">
        <v>747</v>
      </c>
      <c r="V274" s="100" t="s">
        <v>748</v>
      </c>
      <c r="W274" s="100" t="s">
        <v>749</v>
      </c>
      <c r="X274" s="100" t="s">
        <v>132</v>
      </c>
      <c r="Y274" s="145" t="s">
        <v>1042</v>
      </c>
    </row>
    <row r="275" spans="1:25">
      <c r="A275" s="107" t="s">
        <v>226</v>
      </c>
      <c r="B275" s="100" t="s">
        <v>227</v>
      </c>
      <c r="C275" s="100" t="s">
        <v>837</v>
      </c>
      <c r="D275" s="101">
        <v>500</v>
      </c>
      <c r="E275" s="100" t="s">
        <v>118</v>
      </c>
      <c r="F275" s="102">
        <v>202208</v>
      </c>
      <c r="G275" s="103">
        <v>44781</v>
      </c>
      <c r="H275" s="100" t="s">
        <v>119</v>
      </c>
      <c r="I275" s="102">
        <v>11002625</v>
      </c>
      <c r="J275" s="100" t="s">
        <v>0</v>
      </c>
      <c r="K275" s="100" t="s">
        <v>120</v>
      </c>
      <c r="L275" s="100" t="s">
        <v>121</v>
      </c>
      <c r="M275" s="100" t="s">
        <v>122</v>
      </c>
      <c r="N275" s="100" t="s">
        <v>46</v>
      </c>
      <c r="O275" s="100" t="s">
        <v>47</v>
      </c>
      <c r="P275" s="100" t="s">
        <v>120</v>
      </c>
      <c r="Q275" s="100" t="s">
        <v>766</v>
      </c>
      <c r="R275" s="100" t="s">
        <v>767</v>
      </c>
      <c r="S275" s="100" t="s">
        <v>768</v>
      </c>
      <c r="T275" s="100" t="s">
        <v>767</v>
      </c>
      <c r="U275" s="100" t="s">
        <v>747</v>
      </c>
      <c r="V275" s="100" t="s">
        <v>748</v>
      </c>
      <c r="W275" s="100" t="s">
        <v>749</v>
      </c>
      <c r="X275" s="100" t="s">
        <v>132</v>
      </c>
      <c r="Y275" s="145" t="s">
        <v>1042</v>
      </c>
    </row>
    <row r="276" spans="1:25">
      <c r="A276" s="107" t="s">
        <v>226</v>
      </c>
      <c r="B276" s="100" t="s">
        <v>227</v>
      </c>
      <c r="C276" s="100" t="s">
        <v>838</v>
      </c>
      <c r="D276" s="101">
        <v>500</v>
      </c>
      <c r="E276" s="100" t="s">
        <v>118</v>
      </c>
      <c r="F276" s="102">
        <v>202208</v>
      </c>
      <c r="G276" s="103">
        <v>44781</v>
      </c>
      <c r="H276" s="100" t="s">
        <v>119</v>
      </c>
      <c r="I276" s="102">
        <v>11002625</v>
      </c>
      <c r="J276" s="100" t="s">
        <v>0</v>
      </c>
      <c r="K276" s="100" t="s">
        <v>120</v>
      </c>
      <c r="L276" s="100" t="s">
        <v>121</v>
      </c>
      <c r="M276" s="100" t="s">
        <v>122</v>
      </c>
      <c r="N276" s="100" t="s">
        <v>46</v>
      </c>
      <c r="O276" s="100" t="s">
        <v>47</v>
      </c>
      <c r="P276" s="100" t="s">
        <v>120</v>
      </c>
      <c r="Q276" s="100" t="s">
        <v>766</v>
      </c>
      <c r="R276" s="100" t="s">
        <v>767</v>
      </c>
      <c r="S276" s="100" t="s">
        <v>768</v>
      </c>
      <c r="T276" s="100" t="s">
        <v>767</v>
      </c>
      <c r="U276" s="100" t="s">
        <v>747</v>
      </c>
      <c r="V276" s="100" t="s">
        <v>748</v>
      </c>
      <c r="W276" s="100" t="s">
        <v>749</v>
      </c>
      <c r="X276" s="100" t="s">
        <v>132</v>
      </c>
      <c r="Y276" s="145" t="s">
        <v>1042</v>
      </c>
    </row>
    <row r="277" spans="1:25">
      <c r="A277" s="107" t="s">
        <v>226</v>
      </c>
      <c r="B277" s="100" t="s">
        <v>227</v>
      </c>
      <c r="C277" s="100" t="s">
        <v>839</v>
      </c>
      <c r="D277" s="101">
        <v>500</v>
      </c>
      <c r="E277" s="100" t="s">
        <v>118</v>
      </c>
      <c r="F277" s="102">
        <v>202208</v>
      </c>
      <c r="G277" s="103">
        <v>44781</v>
      </c>
      <c r="H277" s="100" t="s">
        <v>119</v>
      </c>
      <c r="I277" s="102">
        <v>11002625</v>
      </c>
      <c r="J277" s="100" t="s">
        <v>0</v>
      </c>
      <c r="K277" s="100" t="s">
        <v>120</v>
      </c>
      <c r="L277" s="100" t="s">
        <v>121</v>
      </c>
      <c r="M277" s="100" t="s">
        <v>122</v>
      </c>
      <c r="N277" s="100" t="s">
        <v>46</v>
      </c>
      <c r="O277" s="100" t="s">
        <v>47</v>
      </c>
      <c r="P277" s="100" t="s">
        <v>120</v>
      </c>
      <c r="Q277" s="100" t="s">
        <v>766</v>
      </c>
      <c r="R277" s="100" t="s">
        <v>767</v>
      </c>
      <c r="S277" s="100" t="s">
        <v>768</v>
      </c>
      <c r="T277" s="100" t="s">
        <v>767</v>
      </c>
      <c r="U277" s="100" t="s">
        <v>747</v>
      </c>
      <c r="V277" s="100" t="s">
        <v>748</v>
      </c>
      <c r="W277" s="100" t="s">
        <v>749</v>
      </c>
      <c r="X277" s="100" t="s">
        <v>132</v>
      </c>
      <c r="Y277" s="145" t="s">
        <v>1042</v>
      </c>
    </row>
    <row r="278" spans="1:25">
      <c r="A278" s="107" t="s">
        <v>226</v>
      </c>
      <c r="B278" s="100" t="s">
        <v>227</v>
      </c>
      <c r="C278" s="100" t="s">
        <v>840</v>
      </c>
      <c r="D278" s="101">
        <v>390</v>
      </c>
      <c r="E278" s="100" t="s">
        <v>118</v>
      </c>
      <c r="F278" s="102">
        <v>202208</v>
      </c>
      <c r="G278" s="103">
        <v>44782</v>
      </c>
      <c r="H278" s="100" t="s">
        <v>172</v>
      </c>
      <c r="I278" s="102">
        <v>11002633</v>
      </c>
      <c r="J278" s="100" t="s">
        <v>0</v>
      </c>
      <c r="K278" s="100" t="s">
        <v>120</v>
      </c>
      <c r="L278" s="100" t="s">
        <v>121</v>
      </c>
      <c r="M278" s="100" t="s">
        <v>122</v>
      </c>
      <c r="N278" s="100" t="s">
        <v>44</v>
      </c>
      <c r="O278" s="100" t="s">
        <v>45</v>
      </c>
      <c r="P278" s="100" t="s">
        <v>120</v>
      </c>
      <c r="Q278" s="100" t="s">
        <v>766</v>
      </c>
      <c r="R278" s="100" t="s">
        <v>767</v>
      </c>
      <c r="S278" s="100" t="s">
        <v>768</v>
      </c>
      <c r="T278" s="100" t="s">
        <v>767</v>
      </c>
      <c r="U278" s="100" t="s">
        <v>747</v>
      </c>
      <c r="V278" s="100" t="s">
        <v>748</v>
      </c>
      <c r="W278" s="100" t="s">
        <v>749</v>
      </c>
      <c r="X278" s="100" t="s">
        <v>132</v>
      </c>
      <c r="Y278" s="145" t="s">
        <v>1042</v>
      </c>
    </row>
    <row r="279" spans="1:25">
      <c r="A279" s="107" t="s">
        <v>226</v>
      </c>
      <c r="B279" s="100" t="s">
        <v>227</v>
      </c>
      <c r="C279" s="100" t="s">
        <v>841</v>
      </c>
      <c r="D279" s="101">
        <v>500</v>
      </c>
      <c r="E279" s="100" t="s">
        <v>118</v>
      </c>
      <c r="F279" s="102">
        <v>202208</v>
      </c>
      <c r="G279" s="103">
        <v>44782</v>
      </c>
      <c r="H279" s="100" t="s">
        <v>172</v>
      </c>
      <c r="I279" s="102">
        <v>11002633</v>
      </c>
      <c r="J279" s="100" t="s">
        <v>0</v>
      </c>
      <c r="K279" s="100" t="s">
        <v>120</v>
      </c>
      <c r="L279" s="100" t="s">
        <v>121</v>
      </c>
      <c r="M279" s="100" t="s">
        <v>122</v>
      </c>
      <c r="N279" s="100" t="s">
        <v>44</v>
      </c>
      <c r="O279" s="100" t="s">
        <v>45</v>
      </c>
      <c r="P279" s="100" t="s">
        <v>120</v>
      </c>
      <c r="Q279" s="100" t="s">
        <v>766</v>
      </c>
      <c r="R279" s="100" t="s">
        <v>767</v>
      </c>
      <c r="S279" s="100" t="s">
        <v>768</v>
      </c>
      <c r="T279" s="100" t="s">
        <v>767</v>
      </c>
      <c r="U279" s="100" t="s">
        <v>747</v>
      </c>
      <c r="V279" s="100" t="s">
        <v>748</v>
      </c>
      <c r="W279" s="100" t="s">
        <v>749</v>
      </c>
      <c r="X279" s="100" t="s">
        <v>132</v>
      </c>
      <c r="Y279" s="145" t="s">
        <v>1042</v>
      </c>
    </row>
    <row r="280" spans="1:25">
      <c r="A280" s="107" t="s">
        <v>226</v>
      </c>
      <c r="B280" s="100" t="s">
        <v>227</v>
      </c>
      <c r="C280" s="100" t="s">
        <v>842</v>
      </c>
      <c r="D280" s="101">
        <v>750</v>
      </c>
      <c r="E280" s="100" t="s">
        <v>118</v>
      </c>
      <c r="F280" s="102">
        <v>202208</v>
      </c>
      <c r="G280" s="103">
        <v>44782</v>
      </c>
      <c r="H280" s="100" t="s">
        <v>172</v>
      </c>
      <c r="I280" s="102">
        <v>11002633</v>
      </c>
      <c r="J280" s="100" t="s">
        <v>0</v>
      </c>
      <c r="K280" s="100" t="s">
        <v>120</v>
      </c>
      <c r="L280" s="100" t="s">
        <v>121</v>
      </c>
      <c r="M280" s="100" t="s">
        <v>122</v>
      </c>
      <c r="N280" s="100" t="s">
        <v>44</v>
      </c>
      <c r="O280" s="100" t="s">
        <v>45</v>
      </c>
      <c r="P280" s="100" t="s">
        <v>120</v>
      </c>
      <c r="Q280" s="100" t="s">
        <v>766</v>
      </c>
      <c r="R280" s="100" t="s">
        <v>767</v>
      </c>
      <c r="S280" s="100" t="s">
        <v>768</v>
      </c>
      <c r="T280" s="100" t="s">
        <v>767</v>
      </c>
      <c r="U280" s="100" t="s">
        <v>747</v>
      </c>
      <c r="V280" s="100" t="s">
        <v>748</v>
      </c>
      <c r="W280" s="100" t="s">
        <v>749</v>
      </c>
      <c r="X280" s="100" t="s">
        <v>132</v>
      </c>
      <c r="Y280" s="145" t="s">
        <v>1042</v>
      </c>
    </row>
    <row r="281" spans="1:25">
      <c r="A281" s="107" t="s">
        <v>226</v>
      </c>
      <c r="B281" s="100" t="s">
        <v>227</v>
      </c>
      <c r="C281" s="100" t="s">
        <v>843</v>
      </c>
      <c r="D281" s="101">
        <v>2850</v>
      </c>
      <c r="E281" s="100" t="s">
        <v>118</v>
      </c>
      <c r="F281" s="102">
        <v>202208</v>
      </c>
      <c r="G281" s="103">
        <v>44782</v>
      </c>
      <c r="H281" s="100" t="s">
        <v>172</v>
      </c>
      <c r="I281" s="102">
        <v>11002633</v>
      </c>
      <c r="J281" s="100" t="s">
        <v>0</v>
      </c>
      <c r="K281" s="100" t="s">
        <v>120</v>
      </c>
      <c r="L281" s="100" t="s">
        <v>121</v>
      </c>
      <c r="M281" s="100" t="s">
        <v>122</v>
      </c>
      <c r="N281" s="100" t="s">
        <v>14</v>
      </c>
      <c r="O281" s="100" t="s">
        <v>15</v>
      </c>
      <c r="P281" s="100" t="s">
        <v>120</v>
      </c>
      <c r="Q281" s="100" t="s">
        <v>744</v>
      </c>
      <c r="R281" s="100" t="s">
        <v>745</v>
      </c>
      <c r="S281" s="100" t="s">
        <v>746</v>
      </c>
      <c r="T281" s="100" t="s">
        <v>745</v>
      </c>
      <c r="U281" s="100" t="s">
        <v>747</v>
      </c>
      <c r="V281" s="100" t="s">
        <v>748</v>
      </c>
      <c r="W281" s="100" t="s">
        <v>749</v>
      </c>
      <c r="X281" s="100" t="s">
        <v>132</v>
      </c>
      <c r="Y281" s="145" t="s">
        <v>1042</v>
      </c>
    </row>
    <row r="282" spans="1:25">
      <c r="A282" s="107" t="s">
        <v>226</v>
      </c>
      <c r="B282" s="100" t="s">
        <v>227</v>
      </c>
      <c r="C282" s="100" t="s">
        <v>844</v>
      </c>
      <c r="D282" s="101">
        <v>2850</v>
      </c>
      <c r="E282" s="100" t="s">
        <v>118</v>
      </c>
      <c r="F282" s="102">
        <v>202208</v>
      </c>
      <c r="G282" s="103">
        <v>44782</v>
      </c>
      <c r="H282" s="100" t="s">
        <v>172</v>
      </c>
      <c r="I282" s="102">
        <v>11002633</v>
      </c>
      <c r="J282" s="100" t="s">
        <v>0</v>
      </c>
      <c r="K282" s="100" t="s">
        <v>120</v>
      </c>
      <c r="L282" s="100" t="s">
        <v>121</v>
      </c>
      <c r="M282" s="100" t="s">
        <v>122</v>
      </c>
      <c r="N282" s="100" t="s">
        <v>14</v>
      </c>
      <c r="O282" s="100" t="s">
        <v>15</v>
      </c>
      <c r="P282" s="100" t="s">
        <v>120</v>
      </c>
      <c r="Q282" s="100" t="s">
        <v>744</v>
      </c>
      <c r="R282" s="100" t="s">
        <v>745</v>
      </c>
      <c r="S282" s="100" t="s">
        <v>746</v>
      </c>
      <c r="T282" s="100" t="s">
        <v>745</v>
      </c>
      <c r="U282" s="100" t="s">
        <v>747</v>
      </c>
      <c r="V282" s="100" t="s">
        <v>748</v>
      </c>
      <c r="W282" s="100" t="s">
        <v>749</v>
      </c>
      <c r="X282" s="100" t="s">
        <v>132</v>
      </c>
      <c r="Y282" s="145" t="s">
        <v>1042</v>
      </c>
    </row>
    <row r="283" spans="1:25">
      <c r="A283" s="107" t="s">
        <v>226</v>
      </c>
      <c r="B283" s="100" t="s">
        <v>227</v>
      </c>
      <c r="C283" s="100" t="s">
        <v>845</v>
      </c>
      <c r="D283" s="101">
        <v>3750</v>
      </c>
      <c r="E283" s="100" t="s">
        <v>118</v>
      </c>
      <c r="F283" s="102">
        <v>202208</v>
      </c>
      <c r="G283" s="103">
        <v>44782</v>
      </c>
      <c r="H283" s="100" t="s">
        <v>172</v>
      </c>
      <c r="I283" s="102">
        <v>11002633</v>
      </c>
      <c r="J283" s="100" t="s">
        <v>0</v>
      </c>
      <c r="K283" s="100" t="s">
        <v>120</v>
      </c>
      <c r="L283" s="100" t="s">
        <v>121</v>
      </c>
      <c r="M283" s="100" t="s">
        <v>122</v>
      </c>
      <c r="N283" s="100" t="s">
        <v>64</v>
      </c>
      <c r="O283" s="100" t="s">
        <v>65</v>
      </c>
      <c r="P283" s="100" t="s">
        <v>120</v>
      </c>
      <c r="Q283" s="100" t="s">
        <v>766</v>
      </c>
      <c r="R283" s="100" t="s">
        <v>767</v>
      </c>
      <c r="S283" s="100" t="s">
        <v>768</v>
      </c>
      <c r="T283" s="100" t="s">
        <v>767</v>
      </c>
      <c r="U283" s="100" t="s">
        <v>747</v>
      </c>
      <c r="V283" s="100" t="s">
        <v>748</v>
      </c>
      <c r="W283" s="100" t="s">
        <v>749</v>
      </c>
      <c r="X283" s="100" t="s">
        <v>132</v>
      </c>
      <c r="Y283" s="145" t="s">
        <v>1042</v>
      </c>
    </row>
    <row r="284" spans="1:25">
      <c r="A284" s="107" t="s">
        <v>226</v>
      </c>
      <c r="B284" s="100" t="s">
        <v>227</v>
      </c>
      <c r="C284" s="100" t="s">
        <v>844</v>
      </c>
      <c r="D284" s="101">
        <v>-2850</v>
      </c>
      <c r="E284" s="100" t="s">
        <v>118</v>
      </c>
      <c r="F284" s="102">
        <v>202208</v>
      </c>
      <c r="G284" s="103">
        <v>44782</v>
      </c>
      <c r="H284" s="100" t="s">
        <v>172</v>
      </c>
      <c r="I284" s="102">
        <v>11002687</v>
      </c>
      <c r="J284" s="100" t="s">
        <v>0</v>
      </c>
      <c r="K284" s="100" t="s">
        <v>120</v>
      </c>
      <c r="L284" s="100" t="s">
        <v>121</v>
      </c>
      <c r="M284" s="100" t="s">
        <v>122</v>
      </c>
      <c r="N284" s="100" t="s">
        <v>14</v>
      </c>
      <c r="O284" s="100" t="s">
        <v>15</v>
      </c>
      <c r="P284" s="100" t="s">
        <v>120</v>
      </c>
      <c r="Q284" s="100" t="s">
        <v>744</v>
      </c>
      <c r="R284" s="100" t="s">
        <v>745</v>
      </c>
      <c r="S284" s="100" t="s">
        <v>746</v>
      </c>
      <c r="T284" s="100" t="s">
        <v>745</v>
      </c>
      <c r="U284" s="100" t="s">
        <v>747</v>
      </c>
      <c r="V284" s="100" t="s">
        <v>748</v>
      </c>
      <c r="W284" s="100" t="s">
        <v>749</v>
      </c>
      <c r="X284" s="100" t="s">
        <v>132</v>
      </c>
      <c r="Y284" s="145" t="s">
        <v>1042</v>
      </c>
    </row>
    <row r="285" spans="1:25">
      <c r="A285" s="107" t="s">
        <v>226</v>
      </c>
      <c r="B285" s="100" t="s">
        <v>227</v>
      </c>
      <c r="C285" s="100" t="s">
        <v>846</v>
      </c>
      <c r="D285" s="101">
        <v>-2850</v>
      </c>
      <c r="E285" s="100" t="s">
        <v>118</v>
      </c>
      <c r="F285" s="102">
        <v>202208</v>
      </c>
      <c r="G285" s="103">
        <v>44782</v>
      </c>
      <c r="H285" s="100" t="s">
        <v>172</v>
      </c>
      <c r="I285" s="102">
        <v>11002687</v>
      </c>
      <c r="J285" s="100" t="s">
        <v>0</v>
      </c>
      <c r="K285" s="100" t="s">
        <v>120</v>
      </c>
      <c r="L285" s="100" t="s">
        <v>121</v>
      </c>
      <c r="M285" s="100" t="s">
        <v>122</v>
      </c>
      <c r="N285" s="100" t="s">
        <v>14</v>
      </c>
      <c r="O285" s="100" t="s">
        <v>15</v>
      </c>
      <c r="P285" s="100" t="s">
        <v>120</v>
      </c>
      <c r="Q285" s="100" t="s">
        <v>744</v>
      </c>
      <c r="R285" s="100" t="s">
        <v>745</v>
      </c>
      <c r="S285" s="100" t="s">
        <v>746</v>
      </c>
      <c r="T285" s="100" t="s">
        <v>745</v>
      </c>
      <c r="U285" s="100" t="s">
        <v>747</v>
      </c>
      <c r="V285" s="100" t="s">
        <v>748</v>
      </c>
      <c r="W285" s="100" t="s">
        <v>749</v>
      </c>
      <c r="X285" s="100" t="s">
        <v>132</v>
      </c>
      <c r="Y285" s="145" t="s">
        <v>1042</v>
      </c>
    </row>
    <row r="286" spans="1:25">
      <c r="A286" s="107" t="s">
        <v>226</v>
      </c>
      <c r="B286" s="100" t="s">
        <v>227</v>
      </c>
      <c r="C286" s="100" t="s">
        <v>847</v>
      </c>
      <c r="D286" s="101">
        <v>2850</v>
      </c>
      <c r="E286" s="100" t="s">
        <v>118</v>
      </c>
      <c r="F286" s="102">
        <v>202208</v>
      </c>
      <c r="G286" s="103">
        <v>44782</v>
      </c>
      <c r="H286" s="100" t="s">
        <v>172</v>
      </c>
      <c r="I286" s="102">
        <v>11002697</v>
      </c>
      <c r="J286" s="100" t="s">
        <v>0</v>
      </c>
      <c r="K286" s="100" t="s">
        <v>120</v>
      </c>
      <c r="L286" s="100" t="s">
        <v>121</v>
      </c>
      <c r="M286" s="100" t="s">
        <v>122</v>
      </c>
      <c r="N286" s="100" t="s">
        <v>14</v>
      </c>
      <c r="O286" s="100" t="s">
        <v>15</v>
      </c>
      <c r="P286" s="100" t="s">
        <v>120</v>
      </c>
      <c r="Q286" s="100" t="s">
        <v>744</v>
      </c>
      <c r="R286" s="100" t="s">
        <v>745</v>
      </c>
      <c r="S286" s="100" t="s">
        <v>746</v>
      </c>
      <c r="T286" s="100" t="s">
        <v>745</v>
      </c>
      <c r="U286" s="100" t="s">
        <v>747</v>
      </c>
      <c r="V286" s="100" t="s">
        <v>748</v>
      </c>
      <c r="W286" s="100" t="s">
        <v>749</v>
      </c>
      <c r="X286" s="100" t="s">
        <v>132</v>
      </c>
      <c r="Y286" s="145" t="s">
        <v>1042</v>
      </c>
    </row>
    <row r="287" spans="1:25">
      <c r="A287" s="107" t="s">
        <v>226</v>
      </c>
      <c r="B287" s="100" t="s">
        <v>227</v>
      </c>
      <c r="C287" s="100" t="s">
        <v>848</v>
      </c>
      <c r="D287" s="101">
        <v>2750</v>
      </c>
      <c r="E287" s="100" t="s">
        <v>118</v>
      </c>
      <c r="F287" s="102">
        <v>202208</v>
      </c>
      <c r="G287" s="103">
        <v>44783</v>
      </c>
      <c r="H287" s="100" t="s">
        <v>119</v>
      </c>
      <c r="I287" s="102">
        <v>11002737</v>
      </c>
      <c r="J287" s="100" t="s">
        <v>0</v>
      </c>
      <c r="K287" s="100" t="s">
        <v>120</v>
      </c>
      <c r="L287" s="100" t="s">
        <v>121</v>
      </c>
      <c r="M287" s="100" t="s">
        <v>122</v>
      </c>
      <c r="N287" s="100" t="s">
        <v>46</v>
      </c>
      <c r="O287" s="100" t="s">
        <v>47</v>
      </c>
      <c r="P287" s="100" t="s">
        <v>120</v>
      </c>
      <c r="Q287" s="100" t="s">
        <v>766</v>
      </c>
      <c r="R287" s="100" t="s">
        <v>767</v>
      </c>
      <c r="S287" s="100" t="s">
        <v>768</v>
      </c>
      <c r="T287" s="100" t="s">
        <v>767</v>
      </c>
      <c r="U287" s="100" t="s">
        <v>747</v>
      </c>
      <c r="V287" s="100" t="s">
        <v>748</v>
      </c>
      <c r="W287" s="100" t="s">
        <v>749</v>
      </c>
      <c r="X287" s="100" t="s">
        <v>132</v>
      </c>
      <c r="Y287" s="145" t="s">
        <v>1042</v>
      </c>
    </row>
    <row r="288" spans="1:25">
      <c r="A288" s="107" t="s">
        <v>226</v>
      </c>
      <c r="B288" s="100" t="s">
        <v>227</v>
      </c>
      <c r="C288" s="100" t="s">
        <v>849</v>
      </c>
      <c r="D288" s="101">
        <v>937.5</v>
      </c>
      <c r="E288" s="100" t="s">
        <v>118</v>
      </c>
      <c r="F288" s="102">
        <v>202208</v>
      </c>
      <c r="G288" s="103">
        <v>44788</v>
      </c>
      <c r="H288" s="100" t="s">
        <v>119</v>
      </c>
      <c r="I288" s="102">
        <v>11002733</v>
      </c>
      <c r="J288" s="100" t="s">
        <v>0</v>
      </c>
      <c r="K288" s="100" t="s">
        <v>120</v>
      </c>
      <c r="L288" s="100" t="s">
        <v>121</v>
      </c>
      <c r="M288" s="100" t="s">
        <v>122</v>
      </c>
      <c r="N288" s="100" t="s">
        <v>60</v>
      </c>
      <c r="O288" s="100" t="s">
        <v>220</v>
      </c>
      <c r="P288" s="100" t="s">
        <v>120</v>
      </c>
      <c r="Q288" s="100" t="s">
        <v>766</v>
      </c>
      <c r="R288" s="100" t="s">
        <v>767</v>
      </c>
      <c r="S288" s="100" t="s">
        <v>768</v>
      </c>
      <c r="T288" s="100" t="s">
        <v>767</v>
      </c>
      <c r="U288" s="100" t="s">
        <v>747</v>
      </c>
      <c r="V288" s="100" t="s">
        <v>748</v>
      </c>
      <c r="W288" s="100" t="s">
        <v>749</v>
      </c>
      <c r="X288" s="100" t="s">
        <v>132</v>
      </c>
      <c r="Y288" s="145" t="s">
        <v>1042</v>
      </c>
    </row>
    <row r="289" spans="1:25">
      <c r="A289" s="107" t="s">
        <v>226</v>
      </c>
      <c r="B289" s="100" t="s">
        <v>227</v>
      </c>
      <c r="C289" s="100" t="s">
        <v>850</v>
      </c>
      <c r="D289" s="101">
        <v>937.5</v>
      </c>
      <c r="E289" s="100" t="s">
        <v>118</v>
      </c>
      <c r="F289" s="102">
        <v>202208</v>
      </c>
      <c r="G289" s="103">
        <v>44788</v>
      </c>
      <c r="H289" s="100" t="s">
        <v>119</v>
      </c>
      <c r="I289" s="102">
        <v>11002733</v>
      </c>
      <c r="J289" s="100" t="s">
        <v>0</v>
      </c>
      <c r="K289" s="100" t="s">
        <v>120</v>
      </c>
      <c r="L289" s="100" t="s">
        <v>121</v>
      </c>
      <c r="M289" s="100" t="s">
        <v>122</v>
      </c>
      <c r="N289" s="100" t="s">
        <v>60</v>
      </c>
      <c r="O289" s="100" t="s">
        <v>220</v>
      </c>
      <c r="P289" s="100" t="s">
        <v>120</v>
      </c>
      <c r="Q289" s="100" t="s">
        <v>766</v>
      </c>
      <c r="R289" s="100" t="s">
        <v>767</v>
      </c>
      <c r="S289" s="100" t="s">
        <v>768</v>
      </c>
      <c r="T289" s="100" t="s">
        <v>767</v>
      </c>
      <c r="U289" s="100" t="s">
        <v>747</v>
      </c>
      <c r="V289" s="100" t="s">
        <v>748</v>
      </c>
      <c r="W289" s="100" t="s">
        <v>749</v>
      </c>
      <c r="X289" s="100" t="s">
        <v>132</v>
      </c>
      <c r="Y289" s="145" t="s">
        <v>1042</v>
      </c>
    </row>
    <row r="290" spans="1:25">
      <c r="A290" s="107" t="s">
        <v>226</v>
      </c>
      <c r="B290" s="100" t="s">
        <v>227</v>
      </c>
      <c r="C290" s="100" t="s">
        <v>851</v>
      </c>
      <c r="D290" s="101">
        <v>1000</v>
      </c>
      <c r="E290" s="100" t="s">
        <v>118</v>
      </c>
      <c r="F290" s="102">
        <v>202208</v>
      </c>
      <c r="G290" s="103">
        <v>44788</v>
      </c>
      <c r="H290" s="100" t="s">
        <v>119</v>
      </c>
      <c r="I290" s="102">
        <v>11002734</v>
      </c>
      <c r="J290" s="100" t="s">
        <v>0</v>
      </c>
      <c r="K290" s="100" t="s">
        <v>120</v>
      </c>
      <c r="L290" s="100" t="s">
        <v>121</v>
      </c>
      <c r="M290" s="100" t="s">
        <v>122</v>
      </c>
      <c r="N290" s="100" t="s">
        <v>60</v>
      </c>
      <c r="O290" s="100" t="s">
        <v>220</v>
      </c>
      <c r="P290" s="100" t="s">
        <v>120</v>
      </c>
      <c r="Q290" s="100" t="s">
        <v>766</v>
      </c>
      <c r="R290" s="100" t="s">
        <v>767</v>
      </c>
      <c r="S290" s="100" t="s">
        <v>768</v>
      </c>
      <c r="T290" s="100" t="s">
        <v>767</v>
      </c>
      <c r="U290" s="100" t="s">
        <v>747</v>
      </c>
      <c r="V290" s="100" t="s">
        <v>748</v>
      </c>
      <c r="W290" s="100" t="s">
        <v>749</v>
      </c>
      <c r="X290" s="100" t="s">
        <v>132</v>
      </c>
      <c r="Y290" s="145" t="s">
        <v>1042</v>
      </c>
    </row>
    <row r="291" spans="1:25">
      <c r="A291" s="107" t="s">
        <v>226</v>
      </c>
      <c r="B291" s="100" t="s">
        <v>227</v>
      </c>
      <c r="C291" s="100" t="s">
        <v>852</v>
      </c>
      <c r="D291" s="101">
        <v>1000</v>
      </c>
      <c r="E291" s="100" t="s">
        <v>118</v>
      </c>
      <c r="F291" s="102">
        <v>202208</v>
      </c>
      <c r="G291" s="103">
        <v>44788</v>
      </c>
      <c r="H291" s="100" t="s">
        <v>119</v>
      </c>
      <c r="I291" s="102">
        <v>11002734</v>
      </c>
      <c r="J291" s="100" t="s">
        <v>0</v>
      </c>
      <c r="K291" s="100" t="s">
        <v>120</v>
      </c>
      <c r="L291" s="100" t="s">
        <v>121</v>
      </c>
      <c r="M291" s="100" t="s">
        <v>122</v>
      </c>
      <c r="N291" s="100" t="s">
        <v>54</v>
      </c>
      <c r="O291" s="100" t="s">
        <v>55</v>
      </c>
      <c r="P291" s="100" t="s">
        <v>120</v>
      </c>
      <c r="Q291" s="100" t="s">
        <v>766</v>
      </c>
      <c r="R291" s="100" t="s">
        <v>767</v>
      </c>
      <c r="S291" s="100" t="s">
        <v>768</v>
      </c>
      <c r="T291" s="100" t="s">
        <v>767</v>
      </c>
      <c r="U291" s="100" t="s">
        <v>747</v>
      </c>
      <c r="V291" s="100" t="s">
        <v>748</v>
      </c>
      <c r="W291" s="100" t="s">
        <v>749</v>
      </c>
      <c r="X291" s="100" t="s">
        <v>132</v>
      </c>
      <c r="Y291" s="145" t="s">
        <v>1042</v>
      </c>
    </row>
    <row r="292" spans="1:25">
      <c r="A292" s="107" t="s">
        <v>226</v>
      </c>
      <c r="B292" s="100" t="s">
        <v>227</v>
      </c>
      <c r="C292" s="100" t="s">
        <v>853</v>
      </c>
      <c r="D292" s="101">
        <v>1000</v>
      </c>
      <c r="E292" s="100" t="s">
        <v>118</v>
      </c>
      <c r="F292" s="102">
        <v>202208</v>
      </c>
      <c r="G292" s="103">
        <v>44788</v>
      </c>
      <c r="H292" s="100" t="s">
        <v>119</v>
      </c>
      <c r="I292" s="102">
        <v>11002734</v>
      </c>
      <c r="J292" s="100" t="s">
        <v>0</v>
      </c>
      <c r="K292" s="100" t="s">
        <v>120</v>
      </c>
      <c r="L292" s="100" t="s">
        <v>121</v>
      </c>
      <c r="M292" s="100" t="s">
        <v>122</v>
      </c>
      <c r="N292" s="100" t="s">
        <v>60</v>
      </c>
      <c r="O292" s="100" t="s">
        <v>220</v>
      </c>
      <c r="P292" s="100" t="s">
        <v>120</v>
      </c>
      <c r="Q292" s="100" t="s">
        <v>766</v>
      </c>
      <c r="R292" s="100" t="s">
        <v>767</v>
      </c>
      <c r="S292" s="100" t="s">
        <v>768</v>
      </c>
      <c r="T292" s="100" t="s">
        <v>767</v>
      </c>
      <c r="U292" s="100" t="s">
        <v>747</v>
      </c>
      <c r="V292" s="100" t="s">
        <v>748</v>
      </c>
      <c r="W292" s="100" t="s">
        <v>749</v>
      </c>
      <c r="X292" s="100" t="s">
        <v>132</v>
      </c>
      <c r="Y292" s="145" t="s">
        <v>1042</v>
      </c>
    </row>
    <row r="293" spans="1:25">
      <c r="A293" s="107" t="s">
        <v>226</v>
      </c>
      <c r="B293" s="100" t="s">
        <v>227</v>
      </c>
      <c r="C293" s="100" t="s">
        <v>854</v>
      </c>
      <c r="D293" s="101">
        <v>1000</v>
      </c>
      <c r="E293" s="100" t="s">
        <v>118</v>
      </c>
      <c r="F293" s="102">
        <v>202208</v>
      </c>
      <c r="G293" s="103">
        <v>44788</v>
      </c>
      <c r="H293" s="100" t="s">
        <v>119</v>
      </c>
      <c r="I293" s="102">
        <v>11002735</v>
      </c>
      <c r="J293" s="100" t="s">
        <v>0</v>
      </c>
      <c r="K293" s="100" t="s">
        <v>120</v>
      </c>
      <c r="L293" s="100" t="s">
        <v>121</v>
      </c>
      <c r="M293" s="100" t="s">
        <v>122</v>
      </c>
      <c r="N293" s="100" t="s">
        <v>54</v>
      </c>
      <c r="O293" s="100" t="s">
        <v>55</v>
      </c>
      <c r="P293" s="100" t="s">
        <v>120</v>
      </c>
      <c r="Q293" s="100" t="s">
        <v>766</v>
      </c>
      <c r="R293" s="100" t="s">
        <v>767</v>
      </c>
      <c r="S293" s="100" t="s">
        <v>768</v>
      </c>
      <c r="T293" s="100" t="s">
        <v>767</v>
      </c>
      <c r="U293" s="100" t="s">
        <v>747</v>
      </c>
      <c r="V293" s="100" t="s">
        <v>748</v>
      </c>
      <c r="W293" s="100" t="s">
        <v>749</v>
      </c>
      <c r="X293" s="100" t="s">
        <v>132</v>
      </c>
      <c r="Y293" s="145" t="s">
        <v>1042</v>
      </c>
    </row>
    <row r="294" spans="1:25">
      <c r="A294" s="107" t="s">
        <v>226</v>
      </c>
      <c r="B294" s="100" t="s">
        <v>227</v>
      </c>
      <c r="C294" s="100" t="s">
        <v>855</v>
      </c>
      <c r="D294" s="101">
        <v>1000</v>
      </c>
      <c r="E294" s="100" t="s">
        <v>118</v>
      </c>
      <c r="F294" s="102">
        <v>202208</v>
      </c>
      <c r="G294" s="103">
        <v>44788</v>
      </c>
      <c r="H294" s="100" t="s">
        <v>119</v>
      </c>
      <c r="I294" s="102">
        <v>11002735</v>
      </c>
      <c r="J294" s="100" t="s">
        <v>0</v>
      </c>
      <c r="K294" s="100" t="s">
        <v>120</v>
      </c>
      <c r="L294" s="100" t="s">
        <v>121</v>
      </c>
      <c r="M294" s="100" t="s">
        <v>122</v>
      </c>
      <c r="N294" s="100" t="s">
        <v>54</v>
      </c>
      <c r="O294" s="100" t="s">
        <v>55</v>
      </c>
      <c r="P294" s="100" t="s">
        <v>120</v>
      </c>
      <c r="Q294" s="100" t="s">
        <v>766</v>
      </c>
      <c r="R294" s="100" t="s">
        <v>767</v>
      </c>
      <c r="S294" s="100" t="s">
        <v>768</v>
      </c>
      <c r="T294" s="100" t="s">
        <v>767</v>
      </c>
      <c r="U294" s="100" t="s">
        <v>747</v>
      </c>
      <c r="V294" s="100" t="s">
        <v>748</v>
      </c>
      <c r="W294" s="100" t="s">
        <v>749</v>
      </c>
      <c r="X294" s="100" t="s">
        <v>132</v>
      </c>
      <c r="Y294" s="145" t="s">
        <v>1042</v>
      </c>
    </row>
    <row r="295" spans="1:25">
      <c r="A295" s="107" t="s">
        <v>226</v>
      </c>
      <c r="B295" s="100" t="s">
        <v>227</v>
      </c>
      <c r="C295" s="100" t="s">
        <v>856</v>
      </c>
      <c r="D295" s="101">
        <v>1000</v>
      </c>
      <c r="E295" s="100" t="s">
        <v>118</v>
      </c>
      <c r="F295" s="102">
        <v>202208</v>
      </c>
      <c r="G295" s="103">
        <v>44788</v>
      </c>
      <c r="H295" s="100" t="s">
        <v>119</v>
      </c>
      <c r="I295" s="102">
        <v>11002735</v>
      </c>
      <c r="J295" s="100" t="s">
        <v>0</v>
      </c>
      <c r="K295" s="100" t="s">
        <v>120</v>
      </c>
      <c r="L295" s="100" t="s">
        <v>121</v>
      </c>
      <c r="M295" s="100" t="s">
        <v>122</v>
      </c>
      <c r="N295" s="100" t="s">
        <v>54</v>
      </c>
      <c r="O295" s="100" t="s">
        <v>55</v>
      </c>
      <c r="P295" s="100" t="s">
        <v>120</v>
      </c>
      <c r="Q295" s="100" t="s">
        <v>766</v>
      </c>
      <c r="R295" s="100" t="s">
        <v>767</v>
      </c>
      <c r="S295" s="100" t="s">
        <v>768</v>
      </c>
      <c r="T295" s="100" t="s">
        <v>767</v>
      </c>
      <c r="U295" s="100" t="s">
        <v>747</v>
      </c>
      <c r="V295" s="100" t="s">
        <v>748</v>
      </c>
      <c r="W295" s="100" t="s">
        <v>749</v>
      </c>
      <c r="X295" s="100" t="s">
        <v>132</v>
      </c>
      <c r="Y295" s="145" t="s">
        <v>1042</v>
      </c>
    </row>
    <row r="296" spans="1:25">
      <c r="A296" s="107" t="s">
        <v>226</v>
      </c>
      <c r="B296" s="100" t="s">
        <v>227</v>
      </c>
      <c r="C296" s="100" t="s">
        <v>857</v>
      </c>
      <c r="D296" s="101">
        <v>243</v>
      </c>
      <c r="E296" s="100" t="s">
        <v>118</v>
      </c>
      <c r="F296" s="102">
        <v>202208</v>
      </c>
      <c r="G296" s="103">
        <v>44790</v>
      </c>
      <c r="H296" s="100" t="s">
        <v>209</v>
      </c>
      <c r="I296" s="102">
        <v>11002650</v>
      </c>
      <c r="J296" s="100" t="s">
        <v>0</v>
      </c>
      <c r="K296" s="100" t="s">
        <v>120</v>
      </c>
      <c r="L296" s="100" t="s">
        <v>121</v>
      </c>
      <c r="M296" s="100" t="s">
        <v>122</v>
      </c>
      <c r="N296" s="100" t="s">
        <v>66</v>
      </c>
      <c r="O296" s="100" t="s">
        <v>67</v>
      </c>
      <c r="P296" s="100" t="s">
        <v>120</v>
      </c>
      <c r="Q296" s="100" t="s">
        <v>766</v>
      </c>
      <c r="R296" s="100" t="s">
        <v>767</v>
      </c>
      <c r="S296" s="100" t="s">
        <v>768</v>
      </c>
      <c r="T296" s="100" t="s">
        <v>767</v>
      </c>
      <c r="U296" s="100" t="s">
        <v>747</v>
      </c>
      <c r="V296" s="100" t="s">
        <v>748</v>
      </c>
      <c r="W296" s="100" t="s">
        <v>749</v>
      </c>
      <c r="X296" s="100" t="s">
        <v>132</v>
      </c>
      <c r="Y296" s="145" t="s">
        <v>1042</v>
      </c>
    </row>
    <row r="297" spans="1:25">
      <c r="A297" s="107" t="s">
        <v>226</v>
      </c>
      <c r="B297" s="100" t="s">
        <v>227</v>
      </c>
      <c r="C297" s="100" t="s">
        <v>858</v>
      </c>
      <c r="D297" s="101">
        <v>250</v>
      </c>
      <c r="E297" s="100" t="s">
        <v>118</v>
      </c>
      <c r="F297" s="102">
        <v>202208</v>
      </c>
      <c r="G297" s="103">
        <v>44790</v>
      </c>
      <c r="H297" s="100" t="s">
        <v>209</v>
      </c>
      <c r="I297" s="102">
        <v>11002650</v>
      </c>
      <c r="J297" s="100" t="s">
        <v>0</v>
      </c>
      <c r="K297" s="100" t="s">
        <v>120</v>
      </c>
      <c r="L297" s="100" t="s">
        <v>121</v>
      </c>
      <c r="M297" s="100" t="s">
        <v>122</v>
      </c>
      <c r="N297" s="100" t="s">
        <v>64</v>
      </c>
      <c r="O297" s="100" t="s">
        <v>65</v>
      </c>
      <c r="P297" s="100" t="s">
        <v>120</v>
      </c>
      <c r="Q297" s="100" t="s">
        <v>766</v>
      </c>
      <c r="R297" s="100" t="s">
        <v>767</v>
      </c>
      <c r="S297" s="100" t="s">
        <v>768</v>
      </c>
      <c r="T297" s="100" t="s">
        <v>767</v>
      </c>
      <c r="U297" s="100" t="s">
        <v>747</v>
      </c>
      <c r="V297" s="100" t="s">
        <v>748</v>
      </c>
      <c r="W297" s="100" t="s">
        <v>749</v>
      </c>
      <c r="X297" s="100" t="s">
        <v>132</v>
      </c>
      <c r="Y297" s="145" t="s">
        <v>1042</v>
      </c>
    </row>
    <row r="298" spans="1:25">
      <c r="A298" s="107" t="s">
        <v>226</v>
      </c>
      <c r="B298" s="100" t="s">
        <v>227</v>
      </c>
      <c r="C298" s="100" t="s">
        <v>859</v>
      </c>
      <c r="D298" s="101">
        <v>375</v>
      </c>
      <c r="E298" s="100" t="s">
        <v>118</v>
      </c>
      <c r="F298" s="102">
        <v>202208</v>
      </c>
      <c r="G298" s="103">
        <v>44790</v>
      </c>
      <c r="H298" s="100" t="s">
        <v>209</v>
      </c>
      <c r="I298" s="102">
        <v>11002650</v>
      </c>
      <c r="J298" s="100" t="s">
        <v>0</v>
      </c>
      <c r="K298" s="100" t="s">
        <v>120</v>
      </c>
      <c r="L298" s="100" t="s">
        <v>121</v>
      </c>
      <c r="M298" s="100" t="s">
        <v>122</v>
      </c>
      <c r="N298" s="100" t="s">
        <v>56</v>
      </c>
      <c r="O298" s="100" t="s">
        <v>813</v>
      </c>
      <c r="P298" s="100" t="s">
        <v>120</v>
      </c>
      <c r="Q298" s="100" t="s">
        <v>766</v>
      </c>
      <c r="R298" s="100" t="s">
        <v>767</v>
      </c>
      <c r="S298" s="100" t="s">
        <v>768</v>
      </c>
      <c r="T298" s="100" t="s">
        <v>767</v>
      </c>
      <c r="U298" s="100" t="s">
        <v>747</v>
      </c>
      <c r="V298" s="100" t="s">
        <v>748</v>
      </c>
      <c r="W298" s="100" t="s">
        <v>749</v>
      </c>
      <c r="X298" s="100" t="s">
        <v>132</v>
      </c>
      <c r="Y298" s="145" t="s">
        <v>1042</v>
      </c>
    </row>
    <row r="299" spans="1:25">
      <c r="A299" s="107" t="s">
        <v>226</v>
      </c>
      <c r="B299" s="100" t="s">
        <v>227</v>
      </c>
      <c r="C299" s="100" t="s">
        <v>860</v>
      </c>
      <c r="D299" s="101">
        <v>480</v>
      </c>
      <c r="E299" s="100" t="s">
        <v>118</v>
      </c>
      <c r="F299" s="102">
        <v>202208</v>
      </c>
      <c r="G299" s="103">
        <v>44790</v>
      </c>
      <c r="H299" s="100" t="s">
        <v>209</v>
      </c>
      <c r="I299" s="102">
        <v>11002650</v>
      </c>
      <c r="J299" s="100" t="s">
        <v>0</v>
      </c>
      <c r="K299" s="100" t="s">
        <v>120</v>
      </c>
      <c r="L299" s="100" t="s">
        <v>121</v>
      </c>
      <c r="M299" s="100" t="s">
        <v>122</v>
      </c>
      <c r="N299" s="100" t="s">
        <v>70</v>
      </c>
      <c r="O299" s="100" t="s">
        <v>71</v>
      </c>
      <c r="P299" s="100" t="s">
        <v>120</v>
      </c>
      <c r="Q299" s="100" t="s">
        <v>766</v>
      </c>
      <c r="R299" s="100" t="s">
        <v>767</v>
      </c>
      <c r="S299" s="100" t="s">
        <v>768</v>
      </c>
      <c r="T299" s="100" t="s">
        <v>767</v>
      </c>
      <c r="U299" s="100" t="s">
        <v>747</v>
      </c>
      <c r="V299" s="100" t="s">
        <v>748</v>
      </c>
      <c r="W299" s="100" t="s">
        <v>749</v>
      </c>
      <c r="X299" s="100" t="s">
        <v>132</v>
      </c>
      <c r="Y299" s="145" t="s">
        <v>1042</v>
      </c>
    </row>
    <row r="300" spans="1:25">
      <c r="A300" s="107" t="s">
        <v>226</v>
      </c>
      <c r="B300" s="100" t="s">
        <v>227</v>
      </c>
      <c r="C300" s="100" t="s">
        <v>861</v>
      </c>
      <c r="D300" s="101">
        <v>600</v>
      </c>
      <c r="E300" s="100" t="s">
        <v>118</v>
      </c>
      <c r="F300" s="102">
        <v>202208</v>
      </c>
      <c r="G300" s="103">
        <v>44790</v>
      </c>
      <c r="H300" s="100" t="s">
        <v>209</v>
      </c>
      <c r="I300" s="102">
        <v>11002650</v>
      </c>
      <c r="J300" s="100" t="s">
        <v>0</v>
      </c>
      <c r="K300" s="100" t="s">
        <v>120</v>
      </c>
      <c r="L300" s="100" t="s">
        <v>121</v>
      </c>
      <c r="M300" s="100" t="s">
        <v>122</v>
      </c>
      <c r="N300" s="100" t="s">
        <v>70</v>
      </c>
      <c r="O300" s="100" t="s">
        <v>71</v>
      </c>
      <c r="P300" s="100" t="s">
        <v>120</v>
      </c>
      <c r="Q300" s="100" t="s">
        <v>766</v>
      </c>
      <c r="R300" s="100" t="s">
        <v>767</v>
      </c>
      <c r="S300" s="100" t="s">
        <v>768</v>
      </c>
      <c r="T300" s="100" t="s">
        <v>767</v>
      </c>
      <c r="U300" s="100" t="s">
        <v>747</v>
      </c>
      <c r="V300" s="100" t="s">
        <v>748</v>
      </c>
      <c r="W300" s="100" t="s">
        <v>749</v>
      </c>
      <c r="X300" s="100" t="s">
        <v>132</v>
      </c>
      <c r="Y300" s="145" t="s">
        <v>1042</v>
      </c>
    </row>
    <row r="301" spans="1:25">
      <c r="A301" s="107" t="s">
        <v>226</v>
      </c>
      <c r="B301" s="100" t="s">
        <v>227</v>
      </c>
      <c r="C301" s="100" t="s">
        <v>862</v>
      </c>
      <c r="D301" s="101">
        <v>650</v>
      </c>
      <c r="E301" s="100" t="s">
        <v>118</v>
      </c>
      <c r="F301" s="102">
        <v>202208</v>
      </c>
      <c r="G301" s="103">
        <v>44790</v>
      </c>
      <c r="H301" s="100" t="s">
        <v>209</v>
      </c>
      <c r="I301" s="102">
        <v>11002650</v>
      </c>
      <c r="J301" s="100" t="s">
        <v>0</v>
      </c>
      <c r="K301" s="100" t="s">
        <v>120</v>
      </c>
      <c r="L301" s="100" t="s">
        <v>121</v>
      </c>
      <c r="M301" s="100" t="s">
        <v>122</v>
      </c>
      <c r="N301" s="100" t="s">
        <v>14</v>
      </c>
      <c r="O301" s="100" t="s">
        <v>15</v>
      </c>
      <c r="P301" s="100" t="s">
        <v>120</v>
      </c>
      <c r="Q301" s="100" t="s">
        <v>744</v>
      </c>
      <c r="R301" s="100" t="s">
        <v>745</v>
      </c>
      <c r="S301" s="100" t="s">
        <v>746</v>
      </c>
      <c r="T301" s="100" t="s">
        <v>745</v>
      </c>
      <c r="U301" s="100" t="s">
        <v>747</v>
      </c>
      <c r="V301" s="100" t="s">
        <v>748</v>
      </c>
      <c r="W301" s="100" t="s">
        <v>749</v>
      </c>
      <c r="X301" s="100" t="s">
        <v>132</v>
      </c>
      <c r="Y301" s="145" t="s">
        <v>1042</v>
      </c>
    </row>
    <row r="302" spans="1:25">
      <c r="A302" s="107" t="s">
        <v>226</v>
      </c>
      <c r="B302" s="100" t="s">
        <v>227</v>
      </c>
      <c r="C302" s="100" t="s">
        <v>863</v>
      </c>
      <c r="D302" s="101">
        <v>690</v>
      </c>
      <c r="E302" s="100" t="s">
        <v>118</v>
      </c>
      <c r="F302" s="102">
        <v>202208</v>
      </c>
      <c r="G302" s="103">
        <v>44790</v>
      </c>
      <c r="H302" s="100" t="s">
        <v>209</v>
      </c>
      <c r="I302" s="102">
        <v>11002650</v>
      </c>
      <c r="J302" s="100" t="s">
        <v>0</v>
      </c>
      <c r="K302" s="100" t="s">
        <v>120</v>
      </c>
      <c r="L302" s="100" t="s">
        <v>121</v>
      </c>
      <c r="M302" s="100" t="s">
        <v>122</v>
      </c>
      <c r="N302" s="100" t="s">
        <v>70</v>
      </c>
      <c r="O302" s="100" t="s">
        <v>71</v>
      </c>
      <c r="P302" s="100" t="s">
        <v>120</v>
      </c>
      <c r="Q302" s="100" t="s">
        <v>766</v>
      </c>
      <c r="R302" s="100" t="s">
        <v>767</v>
      </c>
      <c r="S302" s="100" t="s">
        <v>768</v>
      </c>
      <c r="T302" s="100" t="s">
        <v>767</v>
      </c>
      <c r="U302" s="100" t="s">
        <v>747</v>
      </c>
      <c r="V302" s="100" t="s">
        <v>748</v>
      </c>
      <c r="W302" s="100" t="s">
        <v>749</v>
      </c>
      <c r="X302" s="100" t="s">
        <v>132</v>
      </c>
      <c r="Y302" s="145" t="s">
        <v>1042</v>
      </c>
    </row>
    <row r="303" spans="1:25">
      <c r="A303" s="107" t="s">
        <v>226</v>
      </c>
      <c r="B303" s="100" t="s">
        <v>227</v>
      </c>
      <c r="C303" s="100" t="s">
        <v>864</v>
      </c>
      <c r="D303" s="101">
        <v>740</v>
      </c>
      <c r="E303" s="100" t="s">
        <v>118</v>
      </c>
      <c r="F303" s="102">
        <v>202208</v>
      </c>
      <c r="G303" s="103">
        <v>44790</v>
      </c>
      <c r="H303" s="100" t="s">
        <v>209</v>
      </c>
      <c r="I303" s="102">
        <v>11002650</v>
      </c>
      <c r="J303" s="100" t="s">
        <v>0</v>
      </c>
      <c r="K303" s="100" t="s">
        <v>120</v>
      </c>
      <c r="L303" s="100" t="s">
        <v>121</v>
      </c>
      <c r="M303" s="100" t="s">
        <v>122</v>
      </c>
      <c r="N303" s="100" t="s">
        <v>56</v>
      </c>
      <c r="O303" s="100" t="s">
        <v>813</v>
      </c>
      <c r="P303" s="100" t="s">
        <v>120</v>
      </c>
      <c r="Q303" s="100" t="s">
        <v>766</v>
      </c>
      <c r="R303" s="100" t="s">
        <v>767</v>
      </c>
      <c r="S303" s="100" t="s">
        <v>768</v>
      </c>
      <c r="T303" s="100" t="s">
        <v>767</v>
      </c>
      <c r="U303" s="100" t="s">
        <v>747</v>
      </c>
      <c r="V303" s="100" t="s">
        <v>748</v>
      </c>
      <c r="W303" s="100" t="s">
        <v>749</v>
      </c>
      <c r="X303" s="100" t="s">
        <v>132</v>
      </c>
      <c r="Y303" s="145" t="s">
        <v>1042</v>
      </c>
    </row>
    <row r="304" spans="1:25">
      <c r="A304" s="107" t="s">
        <v>226</v>
      </c>
      <c r="B304" s="100" t="s">
        <v>227</v>
      </c>
      <c r="C304" s="100" t="s">
        <v>865</v>
      </c>
      <c r="D304" s="101">
        <v>750</v>
      </c>
      <c r="E304" s="100" t="s">
        <v>118</v>
      </c>
      <c r="F304" s="102">
        <v>202208</v>
      </c>
      <c r="G304" s="103">
        <v>44790</v>
      </c>
      <c r="H304" s="100" t="s">
        <v>209</v>
      </c>
      <c r="I304" s="102">
        <v>11002650</v>
      </c>
      <c r="J304" s="100" t="s">
        <v>0</v>
      </c>
      <c r="K304" s="100" t="s">
        <v>120</v>
      </c>
      <c r="L304" s="100" t="s">
        <v>121</v>
      </c>
      <c r="M304" s="100" t="s">
        <v>122</v>
      </c>
      <c r="N304" s="100" t="s">
        <v>64</v>
      </c>
      <c r="O304" s="100" t="s">
        <v>65</v>
      </c>
      <c r="P304" s="100" t="s">
        <v>120</v>
      </c>
      <c r="Q304" s="100" t="s">
        <v>766</v>
      </c>
      <c r="R304" s="100" t="s">
        <v>767</v>
      </c>
      <c r="S304" s="100" t="s">
        <v>768</v>
      </c>
      <c r="T304" s="100" t="s">
        <v>767</v>
      </c>
      <c r="U304" s="100" t="s">
        <v>747</v>
      </c>
      <c r="V304" s="100" t="s">
        <v>748</v>
      </c>
      <c r="W304" s="100" t="s">
        <v>749</v>
      </c>
      <c r="X304" s="100" t="s">
        <v>132</v>
      </c>
      <c r="Y304" s="145" t="s">
        <v>1042</v>
      </c>
    </row>
    <row r="305" spans="1:25">
      <c r="A305" s="107" t="s">
        <v>226</v>
      </c>
      <c r="B305" s="100" t="s">
        <v>227</v>
      </c>
      <c r="C305" s="100" t="s">
        <v>866</v>
      </c>
      <c r="D305" s="101">
        <v>880</v>
      </c>
      <c r="E305" s="100" t="s">
        <v>118</v>
      </c>
      <c r="F305" s="102">
        <v>202208</v>
      </c>
      <c r="G305" s="103">
        <v>44790</v>
      </c>
      <c r="H305" s="100" t="s">
        <v>209</v>
      </c>
      <c r="I305" s="102">
        <v>11002650</v>
      </c>
      <c r="J305" s="100" t="s">
        <v>0</v>
      </c>
      <c r="K305" s="100" t="s">
        <v>120</v>
      </c>
      <c r="L305" s="100" t="s">
        <v>121</v>
      </c>
      <c r="M305" s="100" t="s">
        <v>122</v>
      </c>
      <c r="N305" s="100" t="s">
        <v>64</v>
      </c>
      <c r="O305" s="100" t="s">
        <v>65</v>
      </c>
      <c r="P305" s="100" t="s">
        <v>120</v>
      </c>
      <c r="Q305" s="100" t="s">
        <v>766</v>
      </c>
      <c r="R305" s="100" t="s">
        <v>767</v>
      </c>
      <c r="S305" s="100" t="s">
        <v>768</v>
      </c>
      <c r="T305" s="100" t="s">
        <v>767</v>
      </c>
      <c r="U305" s="100" t="s">
        <v>747</v>
      </c>
      <c r="V305" s="100" t="s">
        <v>748</v>
      </c>
      <c r="W305" s="100" t="s">
        <v>749</v>
      </c>
      <c r="X305" s="100" t="s">
        <v>132</v>
      </c>
      <c r="Y305" s="145" t="s">
        <v>1042</v>
      </c>
    </row>
    <row r="306" spans="1:25">
      <c r="A306" s="107" t="s">
        <v>226</v>
      </c>
      <c r="B306" s="100" t="s">
        <v>227</v>
      </c>
      <c r="C306" s="100" t="s">
        <v>867</v>
      </c>
      <c r="D306" s="101">
        <v>950</v>
      </c>
      <c r="E306" s="100" t="s">
        <v>118</v>
      </c>
      <c r="F306" s="102">
        <v>202208</v>
      </c>
      <c r="G306" s="103">
        <v>44790</v>
      </c>
      <c r="H306" s="100" t="s">
        <v>209</v>
      </c>
      <c r="I306" s="102">
        <v>11002650</v>
      </c>
      <c r="J306" s="100" t="s">
        <v>0</v>
      </c>
      <c r="K306" s="100" t="s">
        <v>120</v>
      </c>
      <c r="L306" s="100" t="s">
        <v>121</v>
      </c>
      <c r="M306" s="100" t="s">
        <v>122</v>
      </c>
      <c r="N306" s="100" t="s">
        <v>70</v>
      </c>
      <c r="O306" s="100" t="s">
        <v>71</v>
      </c>
      <c r="P306" s="100" t="s">
        <v>120</v>
      </c>
      <c r="Q306" s="100" t="s">
        <v>766</v>
      </c>
      <c r="R306" s="100" t="s">
        <v>767</v>
      </c>
      <c r="S306" s="100" t="s">
        <v>768</v>
      </c>
      <c r="T306" s="100" t="s">
        <v>767</v>
      </c>
      <c r="U306" s="100" t="s">
        <v>747</v>
      </c>
      <c r="V306" s="100" t="s">
        <v>748</v>
      </c>
      <c r="W306" s="100" t="s">
        <v>749</v>
      </c>
      <c r="X306" s="100" t="s">
        <v>132</v>
      </c>
      <c r="Y306" s="145" t="s">
        <v>1042</v>
      </c>
    </row>
    <row r="307" spans="1:25">
      <c r="A307" s="107" t="s">
        <v>226</v>
      </c>
      <c r="B307" s="100" t="s">
        <v>227</v>
      </c>
      <c r="C307" s="100" t="s">
        <v>868</v>
      </c>
      <c r="D307" s="101">
        <v>960</v>
      </c>
      <c r="E307" s="100" t="s">
        <v>118</v>
      </c>
      <c r="F307" s="102">
        <v>202208</v>
      </c>
      <c r="G307" s="103">
        <v>44790</v>
      </c>
      <c r="H307" s="100" t="s">
        <v>209</v>
      </c>
      <c r="I307" s="102">
        <v>11002650</v>
      </c>
      <c r="J307" s="100" t="s">
        <v>0</v>
      </c>
      <c r="K307" s="100" t="s">
        <v>120</v>
      </c>
      <c r="L307" s="100" t="s">
        <v>121</v>
      </c>
      <c r="M307" s="100" t="s">
        <v>122</v>
      </c>
      <c r="N307" s="100" t="s">
        <v>70</v>
      </c>
      <c r="O307" s="100" t="s">
        <v>71</v>
      </c>
      <c r="P307" s="100" t="s">
        <v>120</v>
      </c>
      <c r="Q307" s="100" t="s">
        <v>766</v>
      </c>
      <c r="R307" s="100" t="s">
        <v>767</v>
      </c>
      <c r="S307" s="100" t="s">
        <v>768</v>
      </c>
      <c r="T307" s="100" t="s">
        <v>767</v>
      </c>
      <c r="U307" s="100" t="s">
        <v>747</v>
      </c>
      <c r="V307" s="100" t="s">
        <v>748</v>
      </c>
      <c r="W307" s="100" t="s">
        <v>749</v>
      </c>
      <c r="X307" s="100" t="s">
        <v>132</v>
      </c>
      <c r="Y307" s="145" t="s">
        <v>1042</v>
      </c>
    </row>
    <row r="308" spans="1:25">
      <c r="A308" s="107" t="s">
        <v>226</v>
      </c>
      <c r="B308" s="100" t="s">
        <v>227</v>
      </c>
      <c r="C308" s="100" t="s">
        <v>869</v>
      </c>
      <c r="D308" s="101">
        <v>996</v>
      </c>
      <c r="E308" s="100" t="s">
        <v>118</v>
      </c>
      <c r="F308" s="102">
        <v>202208</v>
      </c>
      <c r="G308" s="103">
        <v>44790</v>
      </c>
      <c r="H308" s="100" t="s">
        <v>209</v>
      </c>
      <c r="I308" s="102">
        <v>11002650</v>
      </c>
      <c r="J308" s="100" t="s">
        <v>0</v>
      </c>
      <c r="K308" s="100" t="s">
        <v>120</v>
      </c>
      <c r="L308" s="100" t="s">
        <v>121</v>
      </c>
      <c r="M308" s="100" t="s">
        <v>122</v>
      </c>
      <c r="N308" s="100" t="s">
        <v>14</v>
      </c>
      <c r="O308" s="100" t="s">
        <v>15</v>
      </c>
      <c r="P308" s="100" t="s">
        <v>120</v>
      </c>
      <c r="Q308" s="100" t="s">
        <v>744</v>
      </c>
      <c r="R308" s="100" t="s">
        <v>745</v>
      </c>
      <c r="S308" s="100" t="s">
        <v>746</v>
      </c>
      <c r="T308" s="100" t="s">
        <v>745</v>
      </c>
      <c r="U308" s="100" t="s">
        <v>747</v>
      </c>
      <c r="V308" s="100" t="s">
        <v>748</v>
      </c>
      <c r="W308" s="100" t="s">
        <v>749</v>
      </c>
      <c r="X308" s="100" t="s">
        <v>132</v>
      </c>
      <c r="Y308" s="145" t="s">
        <v>1042</v>
      </c>
    </row>
    <row r="309" spans="1:25">
      <c r="A309" s="107" t="s">
        <v>226</v>
      </c>
      <c r="B309" s="100" t="s">
        <v>227</v>
      </c>
      <c r="C309" s="100" t="s">
        <v>870</v>
      </c>
      <c r="D309" s="101">
        <v>5000</v>
      </c>
      <c r="E309" s="100" t="s">
        <v>118</v>
      </c>
      <c r="F309" s="102">
        <v>202208</v>
      </c>
      <c r="G309" s="103">
        <v>44790</v>
      </c>
      <c r="H309" s="100" t="s">
        <v>209</v>
      </c>
      <c r="I309" s="102">
        <v>11002650</v>
      </c>
      <c r="J309" s="100" t="s">
        <v>0</v>
      </c>
      <c r="K309" s="100" t="s">
        <v>120</v>
      </c>
      <c r="L309" s="100" t="s">
        <v>121</v>
      </c>
      <c r="M309" s="100" t="s">
        <v>122</v>
      </c>
      <c r="N309" s="100" t="s">
        <v>64</v>
      </c>
      <c r="O309" s="100" t="s">
        <v>65</v>
      </c>
      <c r="P309" s="100" t="s">
        <v>120</v>
      </c>
      <c r="Q309" s="100" t="s">
        <v>766</v>
      </c>
      <c r="R309" s="100" t="s">
        <v>767</v>
      </c>
      <c r="S309" s="100" t="s">
        <v>768</v>
      </c>
      <c r="T309" s="100" t="s">
        <v>767</v>
      </c>
      <c r="U309" s="100" t="s">
        <v>747</v>
      </c>
      <c r="V309" s="100" t="s">
        <v>748</v>
      </c>
      <c r="W309" s="100" t="s">
        <v>749</v>
      </c>
      <c r="X309" s="100" t="s">
        <v>132</v>
      </c>
      <c r="Y309" s="145" t="s">
        <v>1042</v>
      </c>
    </row>
    <row r="310" spans="1:25">
      <c r="A310" s="107" t="s">
        <v>226</v>
      </c>
      <c r="B310" s="100" t="s">
        <v>227</v>
      </c>
      <c r="C310" s="100" t="s">
        <v>871</v>
      </c>
      <c r="D310" s="101">
        <v>1850</v>
      </c>
      <c r="E310" s="100" t="s">
        <v>118</v>
      </c>
      <c r="F310" s="102">
        <v>202208</v>
      </c>
      <c r="G310" s="103">
        <v>44791</v>
      </c>
      <c r="H310" s="100" t="s">
        <v>119</v>
      </c>
      <c r="I310" s="102">
        <v>11002542</v>
      </c>
      <c r="J310" s="100" t="s">
        <v>0</v>
      </c>
      <c r="K310" s="100" t="s">
        <v>120</v>
      </c>
      <c r="L310" s="100" t="s">
        <v>121</v>
      </c>
      <c r="M310" s="100" t="s">
        <v>122</v>
      </c>
      <c r="N310" s="100" t="s">
        <v>695</v>
      </c>
      <c r="O310" s="100" t="s">
        <v>696</v>
      </c>
      <c r="P310" s="100" t="s">
        <v>120</v>
      </c>
      <c r="Q310" s="100" t="s">
        <v>806</v>
      </c>
      <c r="R310" s="100" t="s">
        <v>807</v>
      </c>
      <c r="S310" s="100" t="s">
        <v>808</v>
      </c>
      <c r="T310" s="100" t="s">
        <v>807</v>
      </c>
      <c r="U310" s="100" t="s">
        <v>757</v>
      </c>
      <c r="V310" s="100" t="s">
        <v>758</v>
      </c>
      <c r="W310" s="100" t="s">
        <v>749</v>
      </c>
      <c r="X310" s="100" t="s">
        <v>132</v>
      </c>
      <c r="Y310" s="145" t="s">
        <v>1042</v>
      </c>
    </row>
    <row r="311" spans="1:25">
      <c r="A311" s="107" t="s">
        <v>226</v>
      </c>
      <c r="B311" s="100" t="s">
        <v>227</v>
      </c>
      <c r="C311" s="100" t="s">
        <v>872</v>
      </c>
      <c r="D311" s="101">
        <v>6500</v>
      </c>
      <c r="E311" s="100" t="s">
        <v>118</v>
      </c>
      <c r="F311" s="102">
        <v>202208</v>
      </c>
      <c r="G311" s="103">
        <v>44791</v>
      </c>
      <c r="H311" s="100" t="s">
        <v>119</v>
      </c>
      <c r="I311" s="102">
        <v>11002542</v>
      </c>
      <c r="J311" s="100" t="s">
        <v>0</v>
      </c>
      <c r="K311" s="100" t="s">
        <v>120</v>
      </c>
      <c r="L311" s="100" t="s">
        <v>121</v>
      </c>
      <c r="M311" s="100" t="s">
        <v>122</v>
      </c>
      <c r="N311" s="100" t="s">
        <v>695</v>
      </c>
      <c r="O311" s="100" t="s">
        <v>696</v>
      </c>
      <c r="P311" s="100" t="s">
        <v>120</v>
      </c>
      <c r="Q311" s="100" t="s">
        <v>806</v>
      </c>
      <c r="R311" s="100" t="s">
        <v>807</v>
      </c>
      <c r="S311" s="100" t="s">
        <v>808</v>
      </c>
      <c r="T311" s="100" t="s">
        <v>807</v>
      </c>
      <c r="U311" s="100" t="s">
        <v>757</v>
      </c>
      <c r="V311" s="100" t="s">
        <v>758</v>
      </c>
      <c r="W311" s="100" t="s">
        <v>749</v>
      </c>
      <c r="X311" s="100" t="s">
        <v>132</v>
      </c>
      <c r="Y311" s="145" t="s">
        <v>1042</v>
      </c>
    </row>
    <row r="312" spans="1:25">
      <c r="A312" s="107" t="s">
        <v>226</v>
      </c>
      <c r="B312" s="100" t="s">
        <v>227</v>
      </c>
      <c r="C312" s="100" t="s">
        <v>873</v>
      </c>
      <c r="D312" s="101">
        <v>405</v>
      </c>
      <c r="E312" s="100" t="s">
        <v>118</v>
      </c>
      <c r="F312" s="102">
        <v>202208</v>
      </c>
      <c r="G312" s="103">
        <v>44791</v>
      </c>
      <c r="H312" s="100" t="s">
        <v>119</v>
      </c>
      <c r="I312" s="102">
        <v>11002823</v>
      </c>
      <c r="J312" s="100" t="s">
        <v>0</v>
      </c>
      <c r="K312" s="100" t="s">
        <v>120</v>
      </c>
      <c r="L312" s="100" t="s">
        <v>121</v>
      </c>
      <c r="M312" s="100" t="s">
        <v>122</v>
      </c>
      <c r="N312" s="100" t="s">
        <v>567</v>
      </c>
      <c r="O312" s="100" t="s">
        <v>568</v>
      </c>
      <c r="P312" s="100" t="s">
        <v>120</v>
      </c>
      <c r="Q312" s="100" t="s">
        <v>786</v>
      </c>
      <c r="R312" s="100" t="s">
        <v>787</v>
      </c>
      <c r="S312" s="100" t="s">
        <v>788</v>
      </c>
      <c r="T312" s="100" t="s">
        <v>787</v>
      </c>
      <c r="U312" s="100" t="s">
        <v>747</v>
      </c>
      <c r="V312" s="100" t="s">
        <v>748</v>
      </c>
      <c r="W312" s="100" t="s">
        <v>749</v>
      </c>
      <c r="X312" s="100" t="s">
        <v>132</v>
      </c>
      <c r="Y312" s="145" t="s">
        <v>1042</v>
      </c>
    </row>
    <row r="313" spans="1:25">
      <c r="A313" s="107" t="s">
        <v>226</v>
      </c>
      <c r="B313" s="100" t="s">
        <v>227</v>
      </c>
      <c r="C313" s="100" t="s">
        <v>874</v>
      </c>
      <c r="D313" s="101">
        <v>40</v>
      </c>
      <c r="E313" s="100" t="s">
        <v>118</v>
      </c>
      <c r="F313" s="102">
        <v>202208</v>
      </c>
      <c r="G313" s="103">
        <v>44792</v>
      </c>
      <c r="H313" s="100" t="s">
        <v>119</v>
      </c>
      <c r="I313" s="102">
        <v>11002600</v>
      </c>
      <c r="J313" s="100" t="s">
        <v>0</v>
      </c>
      <c r="K313" s="100" t="s">
        <v>120</v>
      </c>
      <c r="L313" s="100" t="s">
        <v>121</v>
      </c>
      <c r="M313" s="100" t="s">
        <v>122</v>
      </c>
      <c r="N313" s="100" t="s">
        <v>418</v>
      </c>
      <c r="O313" s="100" t="s">
        <v>419</v>
      </c>
      <c r="P313" s="100" t="s">
        <v>120</v>
      </c>
      <c r="Q313" s="100" t="s">
        <v>797</v>
      </c>
      <c r="R313" s="100" t="s">
        <v>420</v>
      </c>
      <c r="S313" s="100" t="s">
        <v>798</v>
      </c>
      <c r="T313" s="100" t="s">
        <v>420</v>
      </c>
      <c r="U313" s="100" t="s">
        <v>783</v>
      </c>
      <c r="V313" s="100" t="s">
        <v>784</v>
      </c>
      <c r="W313" s="100" t="s">
        <v>749</v>
      </c>
      <c r="X313" s="100" t="s">
        <v>132</v>
      </c>
      <c r="Y313" s="145" t="s">
        <v>1042</v>
      </c>
    </row>
    <row r="314" spans="1:25">
      <c r="A314" s="107" t="s">
        <v>226</v>
      </c>
      <c r="B314" s="100" t="s">
        <v>227</v>
      </c>
      <c r="C314" s="100" t="s">
        <v>875</v>
      </c>
      <c r="D314" s="101">
        <v>180</v>
      </c>
      <c r="E314" s="100" t="s">
        <v>118</v>
      </c>
      <c r="F314" s="102">
        <v>202208</v>
      </c>
      <c r="G314" s="103">
        <v>44792</v>
      </c>
      <c r="H314" s="100" t="s">
        <v>119</v>
      </c>
      <c r="I314" s="102">
        <v>11002600</v>
      </c>
      <c r="J314" s="100" t="s">
        <v>0</v>
      </c>
      <c r="K314" s="100" t="s">
        <v>120</v>
      </c>
      <c r="L314" s="100" t="s">
        <v>121</v>
      </c>
      <c r="M314" s="100" t="s">
        <v>122</v>
      </c>
      <c r="N314" s="100" t="s">
        <v>60</v>
      </c>
      <c r="O314" s="100" t="s">
        <v>220</v>
      </c>
      <c r="P314" s="100" t="s">
        <v>120</v>
      </c>
      <c r="Q314" s="100" t="s">
        <v>766</v>
      </c>
      <c r="R314" s="100" t="s">
        <v>767</v>
      </c>
      <c r="S314" s="100" t="s">
        <v>768</v>
      </c>
      <c r="T314" s="100" t="s">
        <v>767</v>
      </c>
      <c r="U314" s="100" t="s">
        <v>747</v>
      </c>
      <c r="V314" s="100" t="s">
        <v>748</v>
      </c>
      <c r="W314" s="100" t="s">
        <v>749</v>
      </c>
      <c r="X314" s="100" t="s">
        <v>132</v>
      </c>
      <c r="Y314" s="145" t="s">
        <v>1042</v>
      </c>
    </row>
    <row r="315" spans="1:25">
      <c r="A315" s="107" t="s">
        <v>226</v>
      </c>
      <c r="B315" s="100" t="s">
        <v>227</v>
      </c>
      <c r="C315" s="100" t="s">
        <v>875</v>
      </c>
      <c r="D315" s="101">
        <v>575</v>
      </c>
      <c r="E315" s="100" t="s">
        <v>118</v>
      </c>
      <c r="F315" s="102">
        <v>202208</v>
      </c>
      <c r="G315" s="103">
        <v>44792</v>
      </c>
      <c r="H315" s="100" t="s">
        <v>119</v>
      </c>
      <c r="I315" s="102">
        <v>11002600</v>
      </c>
      <c r="J315" s="100" t="s">
        <v>0</v>
      </c>
      <c r="K315" s="100" t="s">
        <v>120</v>
      </c>
      <c r="L315" s="100" t="s">
        <v>121</v>
      </c>
      <c r="M315" s="100" t="s">
        <v>122</v>
      </c>
      <c r="N315" s="100" t="s">
        <v>62</v>
      </c>
      <c r="O315" s="100" t="s">
        <v>63</v>
      </c>
      <c r="P315" s="100" t="s">
        <v>120</v>
      </c>
      <c r="Q315" s="100" t="s">
        <v>766</v>
      </c>
      <c r="R315" s="100" t="s">
        <v>767</v>
      </c>
      <c r="S315" s="100" t="s">
        <v>768</v>
      </c>
      <c r="T315" s="100" t="s">
        <v>767</v>
      </c>
      <c r="U315" s="100" t="s">
        <v>747</v>
      </c>
      <c r="V315" s="100" t="s">
        <v>748</v>
      </c>
      <c r="W315" s="100" t="s">
        <v>749</v>
      </c>
      <c r="X315" s="100" t="s">
        <v>132</v>
      </c>
      <c r="Y315" s="145" t="s">
        <v>1042</v>
      </c>
    </row>
    <row r="316" spans="1:25">
      <c r="A316" s="107" t="s">
        <v>226</v>
      </c>
      <c r="B316" s="100" t="s">
        <v>227</v>
      </c>
      <c r="C316" s="100" t="s">
        <v>876</v>
      </c>
      <c r="D316" s="101">
        <v>510</v>
      </c>
      <c r="E316" s="100" t="s">
        <v>118</v>
      </c>
      <c r="F316" s="102">
        <v>202208</v>
      </c>
      <c r="G316" s="103">
        <v>44792</v>
      </c>
      <c r="H316" s="100" t="s">
        <v>119</v>
      </c>
      <c r="I316" s="102">
        <v>11002600</v>
      </c>
      <c r="J316" s="100" t="s">
        <v>0</v>
      </c>
      <c r="K316" s="100" t="s">
        <v>120</v>
      </c>
      <c r="L316" s="100" t="s">
        <v>121</v>
      </c>
      <c r="M316" s="100" t="s">
        <v>122</v>
      </c>
      <c r="N316" s="100" t="s">
        <v>64</v>
      </c>
      <c r="O316" s="100" t="s">
        <v>65</v>
      </c>
      <c r="P316" s="100" t="s">
        <v>120</v>
      </c>
      <c r="Q316" s="100" t="s">
        <v>766</v>
      </c>
      <c r="R316" s="100" t="s">
        <v>767</v>
      </c>
      <c r="S316" s="100" t="s">
        <v>768</v>
      </c>
      <c r="T316" s="100" t="s">
        <v>767</v>
      </c>
      <c r="U316" s="100" t="s">
        <v>747</v>
      </c>
      <c r="V316" s="100" t="s">
        <v>748</v>
      </c>
      <c r="W316" s="100" t="s">
        <v>749</v>
      </c>
      <c r="X316" s="100" t="s">
        <v>132</v>
      </c>
      <c r="Y316" s="145" t="s">
        <v>1042</v>
      </c>
    </row>
    <row r="317" spans="1:25">
      <c r="A317" s="107" t="s">
        <v>226</v>
      </c>
      <c r="B317" s="100" t="s">
        <v>227</v>
      </c>
      <c r="C317" s="100" t="s">
        <v>877</v>
      </c>
      <c r="D317" s="101">
        <v>1251</v>
      </c>
      <c r="E317" s="100" t="s">
        <v>118</v>
      </c>
      <c r="F317" s="102">
        <v>202208</v>
      </c>
      <c r="G317" s="103">
        <v>44792</v>
      </c>
      <c r="H317" s="100" t="s">
        <v>119</v>
      </c>
      <c r="I317" s="102">
        <v>11002600</v>
      </c>
      <c r="J317" s="100" t="s">
        <v>0</v>
      </c>
      <c r="K317" s="100" t="s">
        <v>120</v>
      </c>
      <c r="L317" s="100" t="s">
        <v>121</v>
      </c>
      <c r="M317" s="100" t="s">
        <v>122</v>
      </c>
      <c r="N317" s="100" t="s">
        <v>62</v>
      </c>
      <c r="O317" s="100" t="s">
        <v>63</v>
      </c>
      <c r="P317" s="100" t="s">
        <v>120</v>
      </c>
      <c r="Q317" s="100" t="s">
        <v>766</v>
      </c>
      <c r="R317" s="100" t="s">
        <v>767</v>
      </c>
      <c r="S317" s="100" t="s">
        <v>768</v>
      </c>
      <c r="T317" s="100" t="s">
        <v>767</v>
      </c>
      <c r="U317" s="100" t="s">
        <v>747</v>
      </c>
      <c r="V317" s="100" t="s">
        <v>748</v>
      </c>
      <c r="W317" s="100" t="s">
        <v>749</v>
      </c>
      <c r="X317" s="100" t="s">
        <v>132</v>
      </c>
      <c r="Y317" s="145" t="s">
        <v>1042</v>
      </c>
    </row>
    <row r="318" spans="1:25">
      <c r="A318" s="107" t="s">
        <v>226</v>
      </c>
      <c r="B318" s="100" t="s">
        <v>227</v>
      </c>
      <c r="C318" s="100" t="s">
        <v>878</v>
      </c>
      <c r="D318" s="101">
        <v>360</v>
      </c>
      <c r="E318" s="100" t="s">
        <v>118</v>
      </c>
      <c r="F318" s="102">
        <v>202208</v>
      </c>
      <c r="G318" s="103">
        <v>44792</v>
      </c>
      <c r="H318" s="100" t="s">
        <v>119</v>
      </c>
      <c r="I318" s="102">
        <v>11002600</v>
      </c>
      <c r="J318" s="100" t="s">
        <v>0</v>
      </c>
      <c r="K318" s="100" t="s">
        <v>120</v>
      </c>
      <c r="L318" s="100" t="s">
        <v>121</v>
      </c>
      <c r="M318" s="100" t="s">
        <v>122</v>
      </c>
      <c r="N318" s="100" t="s">
        <v>150</v>
      </c>
      <c r="O318" s="100" t="s">
        <v>151</v>
      </c>
      <c r="P318" s="100" t="s">
        <v>120</v>
      </c>
      <c r="Q318" s="100" t="s">
        <v>754</v>
      </c>
      <c r="R318" s="100" t="s">
        <v>755</v>
      </c>
      <c r="S318" s="100" t="s">
        <v>756</v>
      </c>
      <c r="T318" s="100" t="s">
        <v>755</v>
      </c>
      <c r="U318" s="100" t="s">
        <v>757</v>
      </c>
      <c r="V318" s="100" t="s">
        <v>758</v>
      </c>
      <c r="W318" s="100" t="s">
        <v>749</v>
      </c>
      <c r="X318" s="100" t="s">
        <v>132</v>
      </c>
      <c r="Y318" s="145" t="s">
        <v>1042</v>
      </c>
    </row>
    <row r="319" spans="1:25">
      <c r="A319" s="107" t="s">
        <v>226</v>
      </c>
      <c r="B319" s="100" t="s">
        <v>227</v>
      </c>
      <c r="C319" s="100" t="s">
        <v>879</v>
      </c>
      <c r="D319" s="101">
        <v>970</v>
      </c>
      <c r="E319" s="100" t="s">
        <v>118</v>
      </c>
      <c r="F319" s="102">
        <v>202208</v>
      </c>
      <c r="G319" s="103">
        <v>44792</v>
      </c>
      <c r="H319" s="100" t="s">
        <v>119</v>
      </c>
      <c r="I319" s="102">
        <v>11002600</v>
      </c>
      <c r="J319" s="100" t="s">
        <v>0</v>
      </c>
      <c r="K319" s="100" t="s">
        <v>120</v>
      </c>
      <c r="L319" s="100" t="s">
        <v>121</v>
      </c>
      <c r="M319" s="100" t="s">
        <v>122</v>
      </c>
      <c r="N319" s="100" t="s">
        <v>66</v>
      </c>
      <c r="O319" s="100" t="s">
        <v>67</v>
      </c>
      <c r="P319" s="100" t="s">
        <v>120</v>
      </c>
      <c r="Q319" s="100" t="s">
        <v>766</v>
      </c>
      <c r="R319" s="100" t="s">
        <v>767</v>
      </c>
      <c r="S319" s="100" t="s">
        <v>768</v>
      </c>
      <c r="T319" s="100" t="s">
        <v>767</v>
      </c>
      <c r="U319" s="100" t="s">
        <v>747</v>
      </c>
      <c r="V319" s="100" t="s">
        <v>748</v>
      </c>
      <c r="W319" s="100" t="s">
        <v>749</v>
      </c>
      <c r="X319" s="100" t="s">
        <v>132</v>
      </c>
      <c r="Y319" s="145" t="s">
        <v>1042</v>
      </c>
    </row>
    <row r="320" spans="1:25">
      <c r="A320" s="107" t="s">
        <v>226</v>
      </c>
      <c r="B320" s="100" t="s">
        <v>227</v>
      </c>
      <c r="C320" s="100" t="s">
        <v>880</v>
      </c>
      <c r="D320" s="101">
        <v>1025</v>
      </c>
      <c r="E320" s="100" t="s">
        <v>118</v>
      </c>
      <c r="F320" s="102">
        <v>202208</v>
      </c>
      <c r="G320" s="103">
        <v>44792</v>
      </c>
      <c r="H320" s="100" t="s">
        <v>119</v>
      </c>
      <c r="I320" s="102">
        <v>11002600</v>
      </c>
      <c r="J320" s="100" t="s">
        <v>0</v>
      </c>
      <c r="K320" s="100" t="s">
        <v>120</v>
      </c>
      <c r="L320" s="100" t="s">
        <v>121</v>
      </c>
      <c r="M320" s="100" t="s">
        <v>122</v>
      </c>
      <c r="N320" s="100" t="s">
        <v>56</v>
      </c>
      <c r="O320" s="100" t="s">
        <v>813</v>
      </c>
      <c r="P320" s="100" t="s">
        <v>120</v>
      </c>
      <c r="Q320" s="100" t="s">
        <v>766</v>
      </c>
      <c r="R320" s="100" t="s">
        <v>767</v>
      </c>
      <c r="S320" s="100" t="s">
        <v>768</v>
      </c>
      <c r="T320" s="100" t="s">
        <v>767</v>
      </c>
      <c r="U320" s="100" t="s">
        <v>747</v>
      </c>
      <c r="V320" s="100" t="s">
        <v>748</v>
      </c>
      <c r="W320" s="100" t="s">
        <v>749</v>
      </c>
      <c r="X320" s="100" t="s">
        <v>132</v>
      </c>
      <c r="Y320" s="145" t="s">
        <v>1042</v>
      </c>
    </row>
    <row r="321" spans="1:25">
      <c r="A321" s="107" t="s">
        <v>226</v>
      </c>
      <c r="B321" s="100" t="s">
        <v>227</v>
      </c>
      <c r="C321" s="100" t="s">
        <v>881</v>
      </c>
      <c r="D321" s="101">
        <v>4500</v>
      </c>
      <c r="E321" s="100" t="s">
        <v>118</v>
      </c>
      <c r="F321" s="102">
        <v>202208</v>
      </c>
      <c r="G321" s="103">
        <v>44792</v>
      </c>
      <c r="H321" s="100" t="s">
        <v>119</v>
      </c>
      <c r="I321" s="102">
        <v>11002600</v>
      </c>
      <c r="J321" s="100" t="s">
        <v>0</v>
      </c>
      <c r="K321" s="100" t="s">
        <v>120</v>
      </c>
      <c r="L321" s="100" t="s">
        <v>121</v>
      </c>
      <c r="M321" s="100" t="s">
        <v>122</v>
      </c>
      <c r="N321" s="100" t="s">
        <v>60</v>
      </c>
      <c r="O321" s="100" t="s">
        <v>220</v>
      </c>
      <c r="P321" s="100" t="s">
        <v>120</v>
      </c>
      <c r="Q321" s="100" t="s">
        <v>766</v>
      </c>
      <c r="R321" s="100" t="s">
        <v>767</v>
      </c>
      <c r="S321" s="100" t="s">
        <v>768</v>
      </c>
      <c r="T321" s="100" t="s">
        <v>767</v>
      </c>
      <c r="U321" s="100" t="s">
        <v>747</v>
      </c>
      <c r="V321" s="100" t="s">
        <v>748</v>
      </c>
      <c r="W321" s="100" t="s">
        <v>749</v>
      </c>
      <c r="X321" s="100" t="s">
        <v>132</v>
      </c>
      <c r="Y321" s="145" t="s">
        <v>1042</v>
      </c>
    </row>
    <row r="322" spans="1:25">
      <c r="A322" s="107" t="s">
        <v>226</v>
      </c>
      <c r="B322" s="100" t="s">
        <v>227</v>
      </c>
      <c r="C322" s="100" t="s">
        <v>875</v>
      </c>
      <c r="D322" s="101">
        <v>1718</v>
      </c>
      <c r="E322" s="100" t="s">
        <v>118</v>
      </c>
      <c r="F322" s="102">
        <v>202208</v>
      </c>
      <c r="G322" s="103">
        <v>44792</v>
      </c>
      <c r="H322" s="100" t="s">
        <v>119</v>
      </c>
      <c r="I322" s="102">
        <v>11002600</v>
      </c>
      <c r="J322" s="100" t="s">
        <v>0</v>
      </c>
      <c r="K322" s="100" t="s">
        <v>120</v>
      </c>
      <c r="L322" s="100" t="s">
        <v>121</v>
      </c>
      <c r="M322" s="100" t="s">
        <v>122</v>
      </c>
      <c r="N322" s="100" t="s">
        <v>66</v>
      </c>
      <c r="O322" s="100" t="s">
        <v>67</v>
      </c>
      <c r="P322" s="100" t="s">
        <v>120</v>
      </c>
      <c r="Q322" s="100" t="s">
        <v>766</v>
      </c>
      <c r="R322" s="100" t="s">
        <v>767</v>
      </c>
      <c r="S322" s="100" t="s">
        <v>768</v>
      </c>
      <c r="T322" s="100" t="s">
        <v>767</v>
      </c>
      <c r="U322" s="100" t="s">
        <v>747</v>
      </c>
      <c r="V322" s="100" t="s">
        <v>748</v>
      </c>
      <c r="W322" s="100" t="s">
        <v>749</v>
      </c>
      <c r="X322" s="100" t="s">
        <v>132</v>
      </c>
      <c r="Y322" s="145" t="s">
        <v>1042</v>
      </c>
    </row>
    <row r="323" spans="1:25">
      <c r="A323" s="107" t="s">
        <v>226</v>
      </c>
      <c r="B323" s="100" t="s">
        <v>227</v>
      </c>
      <c r="C323" s="100" t="s">
        <v>882</v>
      </c>
      <c r="D323" s="101">
        <v>2320</v>
      </c>
      <c r="E323" s="100" t="s">
        <v>118</v>
      </c>
      <c r="F323" s="102">
        <v>202208</v>
      </c>
      <c r="G323" s="103">
        <v>44792</v>
      </c>
      <c r="H323" s="100" t="s">
        <v>119</v>
      </c>
      <c r="I323" s="102">
        <v>11002600</v>
      </c>
      <c r="J323" s="100" t="s">
        <v>0</v>
      </c>
      <c r="K323" s="100" t="s">
        <v>120</v>
      </c>
      <c r="L323" s="100" t="s">
        <v>121</v>
      </c>
      <c r="M323" s="100" t="s">
        <v>122</v>
      </c>
      <c r="N323" s="100" t="s">
        <v>62</v>
      </c>
      <c r="O323" s="100" t="s">
        <v>63</v>
      </c>
      <c r="P323" s="100" t="s">
        <v>120</v>
      </c>
      <c r="Q323" s="100" t="s">
        <v>766</v>
      </c>
      <c r="R323" s="100" t="s">
        <v>767</v>
      </c>
      <c r="S323" s="100" t="s">
        <v>768</v>
      </c>
      <c r="T323" s="100" t="s">
        <v>767</v>
      </c>
      <c r="U323" s="100" t="s">
        <v>747</v>
      </c>
      <c r="V323" s="100" t="s">
        <v>748</v>
      </c>
      <c r="W323" s="100" t="s">
        <v>749</v>
      </c>
      <c r="X323" s="100" t="s">
        <v>132</v>
      </c>
      <c r="Y323" s="145" t="s">
        <v>1042</v>
      </c>
    </row>
    <row r="324" spans="1:25">
      <c r="A324" s="107" t="s">
        <v>226</v>
      </c>
      <c r="B324" s="100" t="s">
        <v>227</v>
      </c>
      <c r="C324" s="100" t="s">
        <v>883</v>
      </c>
      <c r="D324" s="101">
        <v>4320</v>
      </c>
      <c r="E324" s="100" t="s">
        <v>118</v>
      </c>
      <c r="F324" s="102">
        <v>202208</v>
      </c>
      <c r="G324" s="103">
        <v>44792</v>
      </c>
      <c r="H324" s="100" t="s">
        <v>119</v>
      </c>
      <c r="I324" s="102">
        <v>11002600</v>
      </c>
      <c r="J324" s="100" t="s">
        <v>0</v>
      </c>
      <c r="K324" s="100" t="s">
        <v>120</v>
      </c>
      <c r="L324" s="100" t="s">
        <v>121</v>
      </c>
      <c r="M324" s="100" t="s">
        <v>122</v>
      </c>
      <c r="N324" s="100" t="s">
        <v>62</v>
      </c>
      <c r="O324" s="100" t="s">
        <v>63</v>
      </c>
      <c r="P324" s="100" t="s">
        <v>120</v>
      </c>
      <c r="Q324" s="100" t="s">
        <v>766</v>
      </c>
      <c r="R324" s="100" t="s">
        <v>767</v>
      </c>
      <c r="S324" s="100" t="s">
        <v>768</v>
      </c>
      <c r="T324" s="100" t="s">
        <v>767</v>
      </c>
      <c r="U324" s="100" t="s">
        <v>747</v>
      </c>
      <c r="V324" s="100" t="s">
        <v>748</v>
      </c>
      <c r="W324" s="100" t="s">
        <v>749</v>
      </c>
      <c r="X324" s="100" t="s">
        <v>132</v>
      </c>
      <c r="Y324" s="145" t="s">
        <v>1042</v>
      </c>
    </row>
    <row r="325" spans="1:25">
      <c r="A325" s="107" t="s">
        <v>226</v>
      </c>
      <c r="B325" s="100" t="s">
        <v>227</v>
      </c>
      <c r="C325" s="100" t="s">
        <v>884</v>
      </c>
      <c r="D325" s="101">
        <v>6795</v>
      </c>
      <c r="E325" s="100" t="s">
        <v>118</v>
      </c>
      <c r="F325" s="102">
        <v>202208</v>
      </c>
      <c r="G325" s="103">
        <v>44792</v>
      </c>
      <c r="H325" s="100" t="s">
        <v>119</v>
      </c>
      <c r="I325" s="102">
        <v>11002600</v>
      </c>
      <c r="J325" s="100" t="s">
        <v>0</v>
      </c>
      <c r="K325" s="100" t="s">
        <v>120</v>
      </c>
      <c r="L325" s="100" t="s">
        <v>121</v>
      </c>
      <c r="M325" s="100" t="s">
        <v>122</v>
      </c>
      <c r="N325" s="100" t="s">
        <v>64</v>
      </c>
      <c r="O325" s="100" t="s">
        <v>65</v>
      </c>
      <c r="P325" s="100" t="s">
        <v>120</v>
      </c>
      <c r="Q325" s="100" t="s">
        <v>766</v>
      </c>
      <c r="R325" s="100" t="s">
        <v>767</v>
      </c>
      <c r="S325" s="100" t="s">
        <v>768</v>
      </c>
      <c r="T325" s="100" t="s">
        <v>767</v>
      </c>
      <c r="U325" s="100" t="s">
        <v>747</v>
      </c>
      <c r="V325" s="100" t="s">
        <v>748</v>
      </c>
      <c r="W325" s="100" t="s">
        <v>749</v>
      </c>
      <c r="X325" s="100" t="s">
        <v>132</v>
      </c>
      <c r="Y325" s="145" t="s">
        <v>1042</v>
      </c>
    </row>
    <row r="326" spans="1:25">
      <c r="A326" s="107" t="s">
        <v>226</v>
      </c>
      <c r="B326" s="100" t="s">
        <v>227</v>
      </c>
      <c r="C326" s="100" t="s">
        <v>885</v>
      </c>
      <c r="D326" s="101">
        <v>2745</v>
      </c>
      <c r="E326" s="100" t="s">
        <v>118</v>
      </c>
      <c r="F326" s="102">
        <v>202208</v>
      </c>
      <c r="G326" s="103">
        <v>44792</v>
      </c>
      <c r="H326" s="100" t="s">
        <v>119</v>
      </c>
      <c r="I326" s="102">
        <v>11002601</v>
      </c>
      <c r="J326" s="100" t="s">
        <v>0</v>
      </c>
      <c r="K326" s="100" t="s">
        <v>120</v>
      </c>
      <c r="L326" s="100" t="s">
        <v>121</v>
      </c>
      <c r="M326" s="100" t="s">
        <v>122</v>
      </c>
      <c r="N326" s="100" t="s">
        <v>72</v>
      </c>
      <c r="O326" s="100" t="s">
        <v>73</v>
      </c>
      <c r="P326" s="100" t="s">
        <v>120</v>
      </c>
      <c r="Q326" s="100" t="s">
        <v>766</v>
      </c>
      <c r="R326" s="100" t="s">
        <v>767</v>
      </c>
      <c r="S326" s="100" t="s">
        <v>768</v>
      </c>
      <c r="T326" s="100" t="s">
        <v>767</v>
      </c>
      <c r="U326" s="100" t="s">
        <v>747</v>
      </c>
      <c r="V326" s="100" t="s">
        <v>748</v>
      </c>
      <c r="W326" s="100" t="s">
        <v>749</v>
      </c>
      <c r="X326" s="100" t="s">
        <v>132</v>
      </c>
      <c r="Y326" s="145" t="s">
        <v>1042</v>
      </c>
    </row>
    <row r="327" spans="1:25">
      <c r="A327" s="107" t="s">
        <v>226</v>
      </c>
      <c r="B327" s="100" t="s">
        <v>227</v>
      </c>
      <c r="C327" s="100" t="s">
        <v>886</v>
      </c>
      <c r="D327" s="101">
        <v>-2745</v>
      </c>
      <c r="E327" s="100" t="s">
        <v>118</v>
      </c>
      <c r="F327" s="102">
        <v>202208</v>
      </c>
      <c r="G327" s="103">
        <v>44792</v>
      </c>
      <c r="H327" s="100" t="s">
        <v>119</v>
      </c>
      <c r="I327" s="102">
        <v>11002602</v>
      </c>
      <c r="J327" s="100" t="s">
        <v>0</v>
      </c>
      <c r="K327" s="100" t="s">
        <v>120</v>
      </c>
      <c r="L327" s="100" t="s">
        <v>121</v>
      </c>
      <c r="M327" s="100" t="s">
        <v>122</v>
      </c>
      <c r="N327" s="100" t="s">
        <v>72</v>
      </c>
      <c r="O327" s="100" t="s">
        <v>73</v>
      </c>
      <c r="P327" s="100" t="s">
        <v>120</v>
      </c>
      <c r="Q327" s="100" t="s">
        <v>766</v>
      </c>
      <c r="R327" s="100" t="s">
        <v>767</v>
      </c>
      <c r="S327" s="100" t="s">
        <v>768</v>
      </c>
      <c r="T327" s="100" t="s">
        <v>767</v>
      </c>
      <c r="U327" s="100" t="s">
        <v>747</v>
      </c>
      <c r="V327" s="100" t="s">
        <v>748</v>
      </c>
      <c r="W327" s="100" t="s">
        <v>749</v>
      </c>
      <c r="X327" s="100" t="s">
        <v>132</v>
      </c>
      <c r="Y327" s="145" t="s">
        <v>1042</v>
      </c>
    </row>
    <row r="328" spans="1:25">
      <c r="A328" s="107" t="s">
        <v>226</v>
      </c>
      <c r="B328" s="100" t="s">
        <v>227</v>
      </c>
      <c r="C328" s="100" t="s">
        <v>885</v>
      </c>
      <c r="D328" s="101">
        <v>2745</v>
      </c>
      <c r="E328" s="100" t="s">
        <v>118</v>
      </c>
      <c r="F328" s="102">
        <v>202208</v>
      </c>
      <c r="G328" s="103">
        <v>44792</v>
      </c>
      <c r="H328" s="100" t="s">
        <v>119</v>
      </c>
      <c r="I328" s="102">
        <v>11002603</v>
      </c>
      <c r="J328" s="100" t="s">
        <v>0</v>
      </c>
      <c r="K328" s="100" t="s">
        <v>120</v>
      </c>
      <c r="L328" s="100" t="s">
        <v>121</v>
      </c>
      <c r="M328" s="100" t="s">
        <v>122</v>
      </c>
      <c r="N328" s="100" t="s">
        <v>72</v>
      </c>
      <c r="O328" s="100" t="s">
        <v>73</v>
      </c>
      <c r="P328" s="100" t="s">
        <v>120</v>
      </c>
      <c r="Q328" s="100" t="s">
        <v>766</v>
      </c>
      <c r="R328" s="100" t="s">
        <v>767</v>
      </c>
      <c r="S328" s="100" t="s">
        <v>768</v>
      </c>
      <c r="T328" s="100" t="s">
        <v>767</v>
      </c>
      <c r="U328" s="100" t="s">
        <v>747</v>
      </c>
      <c r="V328" s="100" t="s">
        <v>748</v>
      </c>
      <c r="W328" s="100" t="s">
        <v>749</v>
      </c>
      <c r="X328" s="100" t="s">
        <v>132</v>
      </c>
      <c r="Y328" s="145" t="s">
        <v>1042</v>
      </c>
    </row>
    <row r="329" spans="1:25">
      <c r="A329" s="107" t="s">
        <v>226</v>
      </c>
      <c r="B329" s="100" t="s">
        <v>227</v>
      </c>
      <c r="C329" s="100" t="s">
        <v>887</v>
      </c>
      <c r="D329" s="101">
        <v>2850</v>
      </c>
      <c r="E329" s="100" t="s">
        <v>118</v>
      </c>
      <c r="F329" s="102">
        <v>202208</v>
      </c>
      <c r="G329" s="103">
        <v>44792</v>
      </c>
      <c r="H329" s="100" t="s">
        <v>119</v>
      </c>
      <c r="I329" s="102">
        <v>11002750</v>
      </c>
      <c r="J329" s="100" t="s">
        <v>0</v>
      </c>
      <c r="K329" s="100" t="s">
        <v>120</v>
      </c>
      <c r="L329" s="100" t="s">
        <v>121</v>
      </c>
      <c r="M329" s="100" t="s">
        <v>122</v>
      </c>
      <c r="N329" s="100" t="s">
        <v>14</v>
      </c>
      <c r="O329" s="100" t="s">
        <v>15</v>
      </c>
      <c r="P329" s="100" t="s">
        <v>120</v>
      </c>
      <c r="Q329" s="100" t="s">
        <v>744</v>
      </c>
      <c r="R329" s="100" t="s">
        <v>745</v>
      </c>
      <c r="S329" s="100" t="s">
        <v>746</v>
      </c>
      <c r="T329" s="100" t="s">
        <v>745</v>
      </c>
      <c r="U329" s="100" t="s">
        <v>747</v>
      </c>
      <c r="V329" s="100" t="s">
        <v>748</v>
      </c>
      <c r="W329" s="100" t="s">
        <v>749</v>
      </c>
      <c r="X329" s="100" t="s">
        <v>132</v>
      </c>
      <c r="Y329" s="145" t="s">
        <v>1042</v>
      </c>
    </row>
    <row r="330" spans="1:25">
      <c r="A330" s="107" t="s">
        <v>226</v>
      </c>
      <c r="B330" s="100" t="s">
        <v>227</v>
      </c>
      <c r="C330" s="100" t="s">
        <v>888</v>
      </c>
      <c r="D330" s="101">
        <v>-200</v>
      </c>
      <c r="E330" s="100" t="s">
        <v>118</v>
      </c>
      <c r="F330" s="102">
        <v>202208</v>
      </c>
      <c r="G330" s="103">
        <v>44792</v>
      </c>
      <c r="H330" s="100" t="s">
        <v>119</v>
      </c>
      <c r="I330" s="102">
        <v>11003008</v>
      </c>
      <c r="J330" s="100" t="s">
        <v>0</v>
      </c>
      <c r="K330" s="100" t="s">
        <v>120</v>
      </c>
      <c r="L330" s="100" t="s">
        <v>121</v>
      </c>
      <c r="M330" s="100" t="s">
        <v>122</v>
      </c>
      <c r="N330" s="100" t="s">
        <v>394</v>
      </c>
      <c r="O330" s="100" t="s">
        <v>395</v>
      </c>
      <c r="P330" s="100" t="s">
        <v>120</v>
      </c>
      <c r="Q330" s="100" t="s">
        <v>802</v>
      </c>
      <c r="R330" s="100" t="s">
        <v>803</v>
      </c>
      <c r="S330" s="100" t="s">
        <v>804</v>
      </c>
      <c r="T330" s="100" t="s">
        <v>803</v>
      </c>
      <c r="U330" s="100" t="s">
        <v>757</v>
      </c>
      <c r="V330" s="100" t="s">
        <v>758</v>
      </c>
      <c r="W330" s="100" t="s">
        <v>749</v>
      </c>
      <c r="X330" s="100" t="s">
        <v>132</v>
      </c>
      <c r="Y330" s="145" t="s">
        <v>1042</v>
      </c>
    </row>
    <row r="331" spans="1:25">
      <c r="A331" s="107" t="s">
        <v>226</v>
      </c>
      <c r="B331" s="100" t="s">
        <v>227</v>
      </c>
      <c r="C331" s="100" t="s">
        <v>889</v>
      </c>
      <c r="D331" s="101">
        <v>200</v>
      </c>
      <c r="E331" s="100" t="s">
        <v>118</v>
      </c>
      <c r="F331" s="102">
        <v>202208</v>
      </c>
      <c r="G331" s="103">
        <v>44792</v>
      </c>
      <c r="H331" s="100" t="s">
        <v>119</v>
      </c>
      <c r="I331" s="102">
        <v>11003008</v>
      </c>
      <c r="J331" s="100" t="s">
        <v>0</v>
      </c>
      <c r="K331" s="100" t="s">
        <v>120</v>
      </c>
      <c r="L331" s="100" t="s">
        <v>121</v>
      </c>
      <c r="M331" s="100" t="s">
        <v>122</v>
      </c>
      <c r="N331" s="100" t="s">
        <v>617</v>
      </c>
      <c r="O331" s="100" t="s">
        <v>618</v>
      </c>
      <c r="P331" s="100" t="s">
        <v>120</v>
      </c>
      <c r="Q331" s="100" t="s">
        <v>890</v>
      </c>
      <c r="R331" s="100" t="s">
        <v>891</v>
      </c>
      <c r="S331" s="100" t="s">
        <v>892</v>
      </c>
      <c r="T331" s="100" t="s">
        <v>891</v>
      </c>
      <c r="U331" s="100" t="s">
        <v>757</v>
      </c>
      <c r="V331" s="100" t="s">
        <v>758</v>
      </c>
      <c r="W331" s="100" t="s">
        <v>749</v>
      </c>
      <c r="X331" s="100" t="s">
        <v>132</v>
      </c>
      <c r="Y331" s="145" t="s">
        <v>1042</v>
      </c>
    </row>
    <row r="332" spans="1:25">
      <c r="A332" s="107" t="s">
        <v>226</v>
      </c>
      <c r="B332" s="100" t="s">
        <v>227</v>
      </c>
      <c r="C332" s="100" t="s">
        <v>893</v>
      </c>
      <c r="D332" s="101">
        <v>-6795</v>
      </c>
      <c r="E332" s="100" t="s">
        <v>118</v>
      </c>
      <c r="F332" s="102">
        <v>202208</v>
      </c>
      <c r="G332" s="103">
        <v>44792</v>
      </c>
      <c r="H332" s="100" t="s">
        <v>119</v>
      </c>
      <c r="I332" s="102">
        <v>11003013</v>
      </c>
      <c r="J332" s="100" t="s">
        <v>0</v>
      </c>
      <c r="K332" s="100" t="s">
        <v>120</v>
      </c>
      <c r="L332" s="100" t="s">
        <v>121</v>
      </c>
      <c r="M332" s="100" t="s">
        <v>122</v>
      </c>
      <c r="N332" s="100" t="s">
        <v>64</v>
      </c>
      <c r="O332" s="100" t="s">
        <v>65</v>
      </c>
      <c r="P332" s="100" t="s">
        <v>120</v>
      </c>
      <c r="Q332" s="100" t="s">
        <v>766</v>
      </c>
      <c r="R332" s="100" t="s">
        <v>767</v>
      </c>
      <c r="S332" s="100" t="s">
        <v>768</v>
      </c>
      <c r="T332" s="100" t="s">
        <v>767</v>
      </c>
      <c r="U332" s="100" t="s">
        <v>747</v>
      </c>
      <c r="V332" s="100" t="s">
        <v>748</v>
      </c>
      <c r="W332" s="100" t="s">
        <v>749</v>
      </c>
      <c r="X332" s="100" t="s">
        <v>132</v>
      </c>
      <c r="Y332" s="145" t="s">
        <v>1042</v>
      </c>
    </row>
    <row r="333" spans="1:25">
      <c r="A333" s="107" t="s">
        <v>226</v>
      </c>
      <c r="B333" s="100" t="s">
        <v>227</v>
      </c>
      <c r="C333" s="100" t="s">
        <v>894</v>
      </c>
      <c r="D333" s="101">
        <v>-5000</v>
      </c>
      <c r="E333" s="100" t="s">
        <v>118</v>
      </c>
      <c r="F333" s="102">
        <v>202208</v>
      </c>
      <c r="G333" s="103">
        <v>44792</v>
      </c>
      <c r="H333" s="100" t="s">
        <v>119</v>
      </c>
      <c r="I333" s="102">
        <v>11003013</v>
      </c>
      <c r="J333" s="100" t="s">
        <v>0</v>
      </c>
      <c r="K333" s="100" t="s">
        <v>120</v>
      </c>
      <c r="L333" s="100" t="s">
        <v>121</v>
      </c>
      <c r="M333" s="100" t="s">
        <v>122</v>
      </c>
      <c r="N333" s="100" t="s">
        <v>64</v>
      </c>
      <c r="O333" s="100" t="s">
        <v>65</v>
      </c>
      <c r="P333" s="100" t="s">
        <v>120</v>
      </c>
      <c r="Q333" s="100" t="s">
        <v>766</v>
      </c>
      <c r="R333" s="100" t="s">
        <v>767</v>
      </c>
      <c r="S333" s="100" t="s">
        <v>768</v>
      </c>
      <c r="T333" s="100" t="s">
        <v>767</v>
      </c>
      <c r="U333" s="100" t="s">
        <v>747</v>
      </c>
      <c r="V333" s="100" t="s">
        <v>748</v>
      </c>
      <c r="W333" s="100" t="s">
        <v>749</v>
      </c>
      <c r="X333" s="100" t="s">
        <v>132</v>
      </c>
      <c r="Y333" s="145" t="s">
        <v>1042</v>
      </c>
    </row>
    <row r="334" spans="1:25">
      <c r="A334" s="107" t="s">
        <v>226</v>
      </c>
      <c r="B334" s="100" t="s">
        <v>227</v>
      </c>
      <c r="C334" s="100" t="s">
        <v>895</v>
      </c>
      <c r="D334" s="101">
        <v>-3750</v>
      </c>
      <c r="E334" s="100" t="s">
        <v>118</v>
      </c>
      <c r="F334" s="102">
        <v>202208</v>
      </c>
      <c r="G334" s="103">
        <v>44792</v>
      </c>
      <c r="H334" s="100" t="s">
        <v>119</v>
      </c>
      <c r="I334" s="102">
        <v>11003013</v>
      </c>
      <c r="J334" s="100" t="s">
        <v>0</v>
      </c>
      <c r="K334" s="100" t="s">
        <v>120</v>
      </c>
      <c r="L334" s="100" t="s">
        <v>121</v>
      </c>
      <c r="M334" s="100" t="s">
        <v>122</v>
      </c>
      <c r="N334" s="100" t="s">
        <v>64</v>
      </c>
      <c r="O334" s="100" t="s">
        <v>65</v>
      </c>
      <c r="P334" s="100" t="s">
        <v>120</v>
      </c>
      <c r="Q334" s="100" t="s">
        <v>766</v>
      </c>
      <c r="R334" s="100" t="s">
        <v>767</v>
      </c>
      <c r="S334" s="100" t="s">
        <v>768</v>
      </c>
      <c r="T334" s="100" t="s">
        <v>767</v>
      </c>
      <c r="U334" s="100" t="s">
        <v>747</v>
      </c>
      <c r="V334" s="100" t="s">
        <v>748</v>
      </c>
      <c r="W334" s="100" t="s">
        <v>749</v>
      </c>
      <c r="X334" s="100" t="s">
        <v>132</v>
      </c>
      <c r="Y334" s="145" t="s">
        <v>1042</v>
      </c>
    </row>
    <row r="335" spans="1:25">
      <c r="A335" s="107" t="s">
        <v>226</v>
      </c>
      <c r="B335" s="100" t="s">
        <v>227</v>
      </c>
      <c r="C335" s="100" t="s">
        <v>896</v>
      </c>
      <c r="D335" s="101">
        <v>3750</v>
      </c>
      <c r="E335" s="100" t="s">
        <v>118</v>
      </c>
      <c r="F335" s="102">
        <v>202208</v>
      </c>
      <c r="G335" s="103">
        <v>44792</v>
      </c>
      <c r="H335" s="100" t="s">
        <v>119</v>
      </c>
      <c r="I335" s="102">
        <v>11003013</v>
      </c>
      <c r="J335" s="100" t="s">
        <v>0</v>
      </c>
      <c r="K335" s="100" t="s">
        <v>120</v>
      </c>
      <c r="L335" s="100" t="s">
        <v>121</v>
      </c>
      <c r="M335" s="100" t="s">
        <v>122</v>
      </c>
      <c r="N335" s="100" t="s">
        <v>56</v>
      </c>
      <c r="O335" s="100" t="s">
        <v>813</v>
      </c>
      <c r="P335" s="100" t="s">
        <v>120</v>
      </c>
      <c r="Q335" s="100" t="s">
        <v>766</v>
      </c>
      <c r="R335" s="100" t="s">
        <v>767</v>
      </c>
      <c r="S335" s="100" t="s">
        <v>768</v>
      </c>
      <c r="T335" s="100" t="s">
        <v>767</v>
      </c>
      <c r="U335" s="100" t="s">
        <v>747</v>
      </c>
      <c r="V335" s="100" t="s">
        <v>748</v>
      </c>
      <c r="W335" s="100" t="s">
        <v>749</v>
      </c>
      <c r="X335" s="100" t="s">
        <v>132</v>
      </c>
      <c r="Y335" s="145" t="s">
        <v>1042</v>
      </c>
    </row>
    <row r="336" spans="1:25">
      <c r="A336" s="107" t="s">
        <v>226</v>
      </c>
      <c r="B336" s="100" t="s">
        <v>227</v>
      </c>
      <c r="C336" s="100" t="s">
        <v>897</v>
      </c>
      <c r="D336" s="101">
        <v>5000</v>
      </c>
      <c r="E336" s="100" t="s">
        <v>118</v>
      </c>
      <c r="F336" s="102">
        <v>202208</v>
      </c>
      <c r="G336" s="103">
        <v>44792</v>
      </c>
      <c r="H336" s="100" t="s">
        <v>119</v>
      </c>
      <c r="I336" s="102">
        <v>11003013</v>
      </c>
      <c r="J336" s="100" t="s">
        <v>0</v>
      </c>
      <c r="K336" s="100" t="s">
        <v>120</v>
      </c>
      <c r="L336" s="100" t="s">
        <v>121</v>
      </c>
      <c r="M336" s="100" t="s">
        <v>122</v>
      </c>
      <c r="N336" s="100" t="s">
        <v>50</v>
      </c>
      <c r="O336" s="100" t="s">
        <v>51</v>
      </c>
      <c r="P336" s="100" t="s">
        <v>120</v>
      </c>
      <c r="Q336" s="100" t="s">
        <v>766</v>
      </c>
      <c r="R336" s="100" t="s">
        <v>767</v>
      </c>
      <c r="S336" s="100" t="s">
        <v>768</v>
      </c>
      <c r="T336" s="100" t="s">
        <v>767</v>
      </c>
      <c r="U336" s="100" t="s">
        <v>747</v>
      </c>
      <c r="V336" s="100" t="s">
        <v>748</v>
      </c>
      <c r="W336" s="100" t="s">
        <v>749</v>
      </c>
      <c r="X336" s="100" t="s">
        <v>132</v>
      </c>
      <c r="Y336" s="145" t="s">
        <v>1042</v>
      </c>
    </row>
    <row r="337" spans="1:25">
      <c r="A337" s="107" t="s">
        <v>226</v>
      </c>
      <c r="B337" s="100" t="s">
        <v>227</v>
      </c>
      <c r="C337" s="100" t="s">
        <v>898</v>
      </c>
      <c r="D337" s="101">
        <v>6795</v>
      </c>
      <c r="E337" s="100" t="s">
        <v>118</v>
      </c>
      <c r="F337" s="102">
        <v>202208</v>
      </c>
      <c r="G337" s="103">
        <v>44792</v>
      </c>
      <c r="H337" s="100" t="s">
        <v>119</v>
      </c>
      <c r="I337" s="102">
        <v>11003013</v>
      </c>
      <c r="J337" s="100" t="s">
        <v>0</v>
      </c>
      <c r="K337" s="100" t="s">
        <v>120</v>
      </c>
      <c r="L337" s="100" t="s">
        <v>121</v>
      </c>
      <c r="M337" s="100" t="s">
        <v>122</v>
      </c>
      <c r="N337" s="100" t="s">
        <v>56</v>
      </c>
      <c r="O337" s="100" t="s">
        <v>813</v>
      </c>
      <c r="P337" s="100" t="s">
        <v>120</v>
      </c>
      <c r="Q337" s="100" t="s">
        <v>766</v>
      </c>
      <c r="R337" s="100" t="s">
        <v>767</v>
      </c>
      <c r="S337" s="100" t="s">
        <v>768</v>
      </c>
      <c r="T337" s="100" t="s">
        <v>767</v>
      </c>
      <c r="U337" s="100" t="s">
        <v>747</v>
      </c>
      <c r="V337" s="100" t="s">
        <v>748</v>
      </c>
      <c r="W337" s="100" t="s">
        <v>749</v>
      </c>
      <c r="X337" s="100" t="s">
        <v>132</v>
      </c>
      <c r="Y337" s="145" t="s">
        <v>1042</v>
      </c>
    </row>
    <row r="338" spans="1:25">
      <c r="A338" s="107" t="s">
        <v>226</v>
      </c>
      <c r="B338" s="100" t="s">
        <v>227</v>
      </c>
      <c r="C338" s="100" t="s">
        <v>899</v>
      </c>
      <c r="D338" s="101">
        <v>-7265.7</v>
      </c>
      <c r="E338" s="100" t="s">
        <v>118</v>
      </c>
      <c r="F338" s="102">
        <v>202208</v>
      </c>
      <c r="G338" s="103">
        <v>44792</v>
      </c>
      <c r="H338" s="100" t="s">
        <v>119</v>
      </c>
      <c r="I338" s="102">
        <v>11003014</v>
      </c>
      <c r="J338" s="100" t="s">
        <v>0</v>
      </c>
      <c r="K338" s="100" t="s">
        <v>120</v>
      </c>
      <c r="L338" s="100" t="s">
        <v>121</v>
      </c>
      <c r="M338" s="100" t="s">
        <v>122</v>
      </c>
      <c r="N338" s="100" t="s">
        <v>295</v>
      </c>
      <c r="O338" s="100" t="s">
        <v>296</v>
      </c>
      <c r="P338" s="100" t="s">
        <v>120</v>
      </c>
      <c r="Q338" s="100" t="s">
        <v>766</v>
      </c>
      <c r="R338" s="100" t="s">
        <v>767</v>
      </c>
      <c r="S338" s="100" t="s">
        <v>768</v>
      </c>
      <c r="T338" s="100" t="s">
        <v>767</v>
      </c>
      <c r="U338" s="100" t="s">
        <v>747</v>
      </c>
      <c r="V338" s="100" t="s">
        <v>748</v>
      </c>
      <c r="W338" s="100" t="s">
        <v>749</v>
      </c>
      <c r="X338" s="100" t="s">
        <v>132</v>
      </c>
      <c r="Y338" s="145" t="s">
        <v>1042</v>
      </c>
    </row>
    <row r="339" spans="1:25">
      <c r="A339" s="107" t="s">
        <v>226</v>
      </c>
      <c r="B339" s="100" t="s">
        <v>227</v>
      </c>
      <c r="C339" s="100" t="s">
        <v>900</v>
      </c>
      <c r="D339" s="101">
        <v>-75</v>
      </c>
      <c r="E339" s="100" t="s">
        <v>118</v>
      </c>
      <c r="F339" s="102">
        <v>202208</v>
      </c>
      <c r="G339" s="103">
        <v>44792</v>
      </c>
      <c r="H339" s="100" t="s">
        <v>119</v>
      </c>
      <c r="I339" s="102">
        <v>11003014</v>
      </c>
      <c r="J339" s="100" t="s">
        <v>0</v>
      </c>
      <c r="K339" s="100" t="s">
        <v>120</v>
      </c>
      <c r="L339" s="100" t="s">
        <v>121</v>
      </c>
      <c r="M339" s="100" t="s">
        <v>122</v>
      </c>
      <c r="N339" s="100" t="s">
        <v>295</v>
      </c>
      <c r="O339" s="100" t="s">
        <v>296</v>
      </c>
      <c r="P339" s="100" t="s">
        <v>120</v>
      </c>
      <c r="Q339" s="100" t="s">
        <v>766</v>
      </c>
      <c r="R339" s="100" t="s">
        <v>767</v>
      </c>
      <c r="S339" s="100" t="s">
        <v>768</v>
      </c>
      <c r="T339" s="100" t="s">
        <v>767</v>
      </c>
      <c r="U339" s="100" t="s">
        <v>747</v>
      </c>
      <c r="V339" s="100" t="s">
        <v>748</v>
      </c>
      <c r="W339" s="100" t="s">
        <v>749</v>
      </c>
      <c r="X339" s="100" t="s">
        <v>132</v>
      </c>
      <c r="Y339" s="145" t="s">
        <v>1042</v>
      </c>
    </row>
    <row r="340" spans="1:25">
      <c r="A340" s="107" t="s">
        <v>226</v>
      </c>
      <c r="B340" s="100" t="s">
        <v>227</v>
      </c>
      <c r="C340" s="100" t="s">
        <v>901</v>
      </c>
      <c r="D340" s="101">
        <v>-63.12</v>
      </c>
      <c r="E340" s="100" t="s">
        <v>118</v>
      </c>
      <c r="F340" s="102">
        <v>202208</v>
      </c>
      <c r="G340" s="103">
        <v>44792</v>
      </c>
      <c r="H340" s="100" t="s">
        <v>119</v>
      </c>
      <c r="I340" s="102">
        <v>11003014</v>
      </c>
      <c r="J340" s="100" t="s">
        <v>0</v>
      </c>
      <c r="K340" s="100" t="s">
        <v>120</v>
      </c>
      <c r="L340" s="100" t="s">
        <v>121</v>
      </c>
      <c r="M340" s="100" t="s">
        <v>122</v>
      </c>
      <c r="N340" s="100" t="s">
        <v>295</v>
      </c>
      <c r="O340" s="100" t="s">
        <v>296</v>
      </c>
      <c r="P340" s="100" t="s">
        <v>120</v>
      </c>
      <c r="Q340" s="100" t="s">
        <v>766</v>
      </c>
      <c r="R340" s="100" t="s">
        <v>767</v>
      </c>
      <c r="S340" s="100" t="s">
        <v>768</v>
      </c>
      <c r="T340" s="100" t="s">
        <v>767</v>
      </c>
      <c r="U340" s="100" t="s">
        <v>747</v>
      </c>
      <c r="V340" s="100" t="s">
        <v>748</v>
      </c>
      <c r="W340" s="100" t="s">
        <v>749</v>
      </c>
      <c r="X340" s="100" t="s">
        <v>132</v>
      </c>
      <c r="Y340" s="145" t="s">
        <v>1042</v>
      </c>
    </row>
    <row r="341" spans="1:25">
      <c r="A341" s="107" t="s">
        <v>226</v>
      </c>
      <c r="B341" s="100" t="s">
        <v>227</v>
      </c>
      <c r="C341" s="100" t="s">
        <v>902</v>
      </c>
      <c r="D341" s="101">
        <v>63.12</v>
      </c>
      <c r="E341" s="100" t="s">
        <v>118</v>
      </c>
      <c r="F341" s="102">
        <v>202208</v>
      </c>
      <c r="G341" s="103">
        <v>44792</v>
      </c>
      <c r="H341" s="100" t="s">
        <v>119</v>
      </c>
      <c r="I341" s="102">
        <v>11003014</v>
      </c>
      <c r="J341" s="100" t="s">
        <v>0</v>
      </c>
      <c r="K341" s="100" t="s">
        <v>120</v>
      </c>
      <c r="L341" s="100" t="s">
        <v>121</v>
      </c>
      <c r="M341" s="100" t="s">
        <v>122</v>
      </c>
      <c r="N341" s="100" t="s">
        <v>268</v>
      </c>
      <c r="O341" s="100" t="s">
        <v>269</v>
      </c>
      <c r="P341" s="100" t="s">
        <v>120</v>
      </c>
      <c r="Q341" s="100" t="s">
        <v>754</v>
      </c>
      <c r="R341" s="100" t="s">
        <v>755</v>
      </c>
      <c r="S341" s="100" t="s">
        <v>756</v>
      </c>
      <c r="T341" s="100" t="s">
        <v>755</v>
      </c>
      <c r="U341" s="100" t="s">
        <v>757</v>
      </c>
      <c r="V341" s="100" t="s">
        <v>758</v>
      </c>
      <c r="W341" s="100" t="s">
        <v>749</v>
      </c>
      <c r="X341" s="100" t="s">
        <v>132</v>
      </c>
      <c r="Y341" s="145" t="s">
        <v>1042</v>
      </c>
    </row>
    <row r="342" spans="1:25">
      <c r="A342" s="107" t="s">
        <v>226</v>
      </c>
      <c r="B342" s="100" t="s">
        <v>227</v>
      </c>
      <c r="C342" s="100" t="s">
        <v>903</v>
      </c>
      <c r="D342" s="101">
        <v>75</v>
      </c>
      <c r="E342" s="100" t="s">
        <v>118</v>
      </c>
      <c r="F342" s="102">
        <v>202208</v>
      </c>
      <c r="G342" s="103">
        <v>44792</v>
      </c>
      <c r="H342" s="100" t="s">
        <v>119</v>
      </c>
      <c r="I342" s="102">
        <v>11003014</v>
      </c>
      <c r="J342" s="100" t="s">
        <v>0</v>
      </c>
      <c r="K342" s="100" t="s">
        <v>120</v>
      </c>
      <c r="L342" s="100" t="s">
        <v>121</v>
      </c>
      <c r="M342" s="100" t="s">
        <v>122</v>
      </c>
      <c r="N342" s="100" t="s">
        <v>268</v>
      </c>
      <c r="O342" s="100" t="s">
        <v>269</v>
      </c>
      <c r="P342" s="100" t="s">
        <v>120</v>
      </c>
      <c r="Q342" s="100" t="s">
        <v>754</v>
      </c>
      <c r="R342" s="100" t="s">
        <v>755</v>
      </c>
      <c r="S342" s="100" t="s">
        <v>756</v>
      </c>
      <c r="T342" s="100" t="s">
        <v>755</v>
      </c>
      <c r="U342" s="100" t="s">
        <v>757</v>
      </c>
      <c r="V342" s="100" t="s">
        <v>758</v>
      </c>
      <c r="W342" s="100" t="s">
        <v>749</v>
      </c>
      <c r="X342" s="100" t="s">
        <v>132</v>
      </c>
      <c r="Y342" s="145" t="s">
        <v>1042</v>
      </c>
    </row>
    <row r="343" spans="1:25">
      <c r="A343" s="107" t="s">
        <v>226</v>
      </c>
      <c r="B343" s="100" t="s">
        <v>227</v>
      </c>
      <c r="C343" s="100" t="s">
        <v>904</v>
      </c>
      <c r="D343" s="101">
        <v>7265.7</v>
      </c>
      <c r="E343" s="100" t="s">
        <v>118</v>
      </c>
      <c r="F343" s="102">
        <v>202208</v>
      </c>
      <c r="G343" s="103">
        <v>44792</v>
      </c>
      <c r="H343" s="100" t="s">
        <v>119</v>
      </c>
      <c r="I343" s="102">
        <v>11003014</v>
      </c>
      <c r="J343" s="100" t="s">
        <v>0</v>
      </c>
      <c r="K343" s="100" t="s">
        <v>120</v>
      </c>
      <c r="L343" s="100" t="s">
        <v>121</v>
      </c>
      <c r="M343" s="100" t="s">
        <v>122</v>
      </c>
      <c r="N343" s="100" t="s">
        <v>150</v>
      </c>
      <c r="O343" s="100" t="s">
        <v>151</v>
      </c>
      <c r="P343" s="100" t="s">
        <v>120</v>
      </c>
      <c r="Q343" s="100" t="s">
        <v>754</v>
      </c>
      <c r="R343" s="100" t="s">
        <v>755</v>
      </c>
      <c r="S343" s="100" t="s">
        <v>756</v>
      </c>
      <c r="T343" s="100" t="s">
        <v>755</v>
      </c>
      <c r="U343" s="100" t="s">
        <v>757</v>
      </c>
      <c r="V343" s="100" t="s">
        <v>758</v>
      </c>
      <c r="W343" s="100" t="s">
        <v>749</v>
      </c>
      <c r="X343" s="100" t="s">
        <v>132</v>
      </c>
      <c r="Y343" s="145" t="s">
        <v>1042</v>
      </c>
    </row>
    <row r="344" spans="1:25">
      <c r="A344" s="107" t="s">
        <v>226</v>
      </c>
      <c r="B344" s="100" t="s">
        <v>227</v>
      </c>
      <c r="C344" s="100" t="s">
        <v>905</v>
      </c>
      <c r="D344" s="101">
        <v>2700</v>
      </c>
      <c r="E344" s="100" t="s">
        <v>118</v>
      </c>
      <c r="F344" s="102">
        <v>202208</v>
      </c>
      <c r="G344" s="103">
        <v>44802</v>
      </c>
      <c r="H344" s="100" t="s">
        <v>119</v>
      </c>
      <c r="I344" s="102">
        <v>11002636</v>
      </c>
      <c r="J344" s="100" t="s">
        <v>0</v>
      </c>
      <c r="K344" s="100" t="s">
        <v>120</v>
      </c>
      <c r="L344" s="100" t="s">
        <v>121</v>
      </c>
      <c r="M344" s="100" t="s">
        <v>122</v>
      </c>
      <c r="N344" s="100" t="s">
        <v>68</v>
      </c>
      <c r="O344" s="100" t="s">
        <v>69</v>
      </c>
      <c r="P344" s="100" t="s">
        <v>120</v>
      </c>
      <c r="Q344" s="100" t="s">
        <v>766</v>
      </c>
      <c r="R344" s="100" t="s">
        <v>767</v>
      </c>
      <c r="S344" s="100" t="s">
        <v>768</v>
      </c>
      <c r="T344" s="100" t="s">
        <v>767</v>
      </c>
      <c r="U344" s="100" t="s">
        <v>747</v>
      </c>
      <c r="V344" s="100" t="s">
        <v>748</v>
      </c>
      <c r="W344" s="100" t="s">
        <v>749</v>
      </c>
      <c r="X344" s="100" t="s">
        <v>132</v>
      </c>
      <c r="Y344" s="145" t="s">
        <v>1042</v>
      </c>
    </row>
    <row r="345" spans="1:25">
      <c r="A345" s="107" t="s">
        <v>226</v>
      </c>
      <c r="B345" s="100" t="s">
        <v>227</v>
      </c>
      <c r="C345" s="100" t="s">
        <v>906</v>
      </c>
      <c r="D345" s="101">
        <v>12.15</v>
      </c>
      <c r="E345" s="100" t="s">
        <v>118</v>
      </c>
      <c r="F345" s="102">
        <v>202208</v>
      </c>
      <c r="G345" s="103">
        <v>44802</v>
      </c>
      <c r="H345" s="100" t="s">
        <v>119</v>
      </c>
      <c r="I345" s="102">
        <v>11002638</v>
      </c>
      <c r="J345" s="100" t="s">
        <v>0</v>
      </c>
      <c r="K345" s="100" t="s">
        <v>120</v>
      </c>
      <c r="L345" s="100" t="s">
        <v>121</v>
      </c>
      <c r="M345" s="100" t="s">
        <v>122</v>
      </c>
      <c r="N345" s="100" t="s">
        <v>689</v>
      </c>
      <c r="O345" s="100" t="s">
        <v>97</v>
      </c>
      <c r="P345" s="100" t="s">
        <v>120</v>
      </c>
      <c r="Q345" s="100" t="s">
        <v>754</v>
      </c>
      <c r="R345" s="100" t="s">
        <v>755</v>
      </c>
      <c r="S345" s="100" t="s">
        <v>756</v>
      </c>
      <c r="T345" s="100" t="s">
        <v>755</v>
      </c>
      <c r="U345" s="100" t="s">
        <v>757</v>
      </c>
      <c r="V345" s="100" t="s">
        <v>758</v>
      </c>
      <c r="W345" s="100" t="s">
        <v>749</v>
      </c>
      <c r="X345" s="100" t="s">
        <v>132</v>
      </c>
      <c r="Y345" s="145" t="s">
        <v>1042</v>
      </c>
    </row>
    <row r="346" spans="1:25">
      <c r="A346" s="107" t="s">
        <v>226</v>
      </c>
      <c r="B346" s="100" t="s">
        <v>227</v>
      </c>
      <c r="C346" s="100" t="s">
        <v>907</v>
      </c>
      <c r="D346" s="101">
        <v>5465.88</v>
      </c>
      <c r="E346" s="100" t="s">
        <v>118</v>
      </c>
      <c r="F346" s="102">
        <v>202208</v>
      </c>
      <c r="G346" s="103">
        <v>44802</v>
      </c>
      <c r="H346" s="100" t="s">
        <v>119</v>
      </c>
      <c r="I346" s="102">
        <v>11002638</v>
      </c>
      <c r="J346" s="100" t="s">
        <v>0</v>
      </c>
      <c r="K346" s="100" t="s">
        <v>120</v>
      </c>
      <c r="L346" s="100" t="s">
        <v>121</v>
      </c>
      <c r="M346" s="100" t="s">
        <v>122</v>
      </c>
      <c r="N346" s="100" t="s">
        <v>689</v>
      </c>
      <c r="O346" s="100" t="s">
        <v>97</v>
      </c>
      <c r="P346" s="100" t="s">
        <v>120</v>
      </c>
      <c r="Q346" s="100" t="s">
        <v>754</v>
      </c>
      <c r="R346" s="100" t="s">
        <v>755</v>
      </c>
      <c r="S346" s="100" t="s">
        <v>756</v>
      </c>
      <c r="T346" s="100" t="s">
        <v>755</v>
      </c>
      <c r="U346" s="100" t="s">
        <v>757</v>
      </c>
      <c r="V346" s="100" t="s">
        <v>758</v>
      </c>
      <c r="W346" s="100" t="s">
        <v>749</v>
      </c>
      <c r="X346" s="100" t="s">
        <v>132</v>
      </c>
      <c r="Y346" s="145" t="s">
        <v>1042</v>
      </c>
    </row>
    <row r="347" spans="1:25">
      <c r="A347" s="107" t="s">
        <v>226</v>
      </c>
      <c r="B347" s="100" t="s">
        <v>227</v>
      </c>
      <c r="C347" s="100" t="s">
        <v>827</v>
      </c>
      <c r="D347" s="101">
        <v>400.35</v>
      </c>
      <c r="E347" s="100" t="s">
        <v>118</v>
      </c>
      <c r="F347" s="102">
        <v>202208</v>
      </c>
      <c r="G347" s="103">
        <v>44802</v>
      </c>
      <c r="H347" s="100" t="s">
        <v>119</v>
      </c>
      <c r="I347" s="102">
        <v>11002727</v>
      </c>
      <c r="J347" s="100" t="s">
        <v>0</v>
      </c>
      <c r="K347" s="100" t="s">
        <v>120</v>
      </c>
      <c r="L347" s="100" t="s">
        <v>121</v>
      </c>
      <c r="M347" s="100" t="s">
        <v>122</v>
      </c>
      <c r="N347" s="100" t="s">
        <v>60</v>
      </c>
      <c r="O347" s="100" t="s">
        <v>220</v>
      </c>
      <c r="P347" s="100" t="s">
        <v>120</v>
      </c>
      <c r="Q347" s="100" t="s">
        <v>766</v>
      </c>
      <c r="R347" s="100" t="s">
        <v>767</v>
      </c>
      <c r="S347" s="100" t="s">
        <v>768</v>
      </c>
      <c r="T347" s="100" t="s">
        <v>767</v>
      </c>
      <c r="U347" s="100" t="s">
        <v>747</v>
      </c>
      <c r="V347" s="100" t="s">
        <v>748</v>
      </c>
      <c r="W347" s="100" t="s">
        <v>749</v>
      </c>
      <c r="X347" s="100" t="s">
        <v>132</v>
      </c>
      <c r="Y347" s="145" t="s">
        <v>1042</v>
      </c>
    </row>
    <row r="348" spans="1:25">
      <c r="A348" s="107" t="s">
        <v>226</v>
      </c>
      <c r="B348" s="100" t="s">
        <v>227</v>
      </c>
      <c r="C348" s="100" t="s">
        <v>827</v>
      </c>
      <c r="D348" s="101">
        <v>408</v>
      </c>
      <c r="E348" s="100" t="s">
        <v>118</v>
      </c>
      <c r="F348" s="102">
        <v>202208</v>
      </c>
      <c r="G348" s="103">
        <v>44802</v>
      </c>
      <c r="H348" s="100" t="s">
        <v>119</v>
      </c>
      <c r="I348" s="102">
        <v>11002727</v>
      </c>
      <c r="J348" s="100" t="s">
        <v>0</v>
      </c>
      <c r="K348" s="100" t="s">
        <v>120</v>
      </c>
      <c r="L348" s="100" t="s">
        <v>121</v>
      </c>
      <c r="M348" s="100" t="s">
        <v>122</v>
      </c>
      <c r="N348" s="100" t="s">
        <v>64</v>
      </c>
      <c r="O348" s="100" t="s">
        <v>65</v>
      </c>
      <c r="P348" s="100" t="s">
        <v>120</v>
      </c>
      <c r="Q348" s="100" t="s">
        <v>766</v>
      </c>
      <c r="R348" s="100" t="s">
        <v>767</v>
      </c>
      <c r="S348" s="100" t="s">
        <v>768</v>
      </c>
      <c r="T348" s="100" t="s">
        <v>767</v>
      </c>
      <c r="U348" s="100" t="s">
        <v>747</v>
      </c>
      <c r="V348" s="100" t="s">
        <v>748</v>
      </c>
      <c r="W348" s="100" t="s">
        <v>749</v>
      </c>
      <c r="X348" s="100" t="s">
        <v>132</v>
      </c>
      <c r="Y348" s="145" t="s">
        <v>1042</v>
      </c>
    </row>
    <row r="349" spans="1:25">
      <c r="A349" s="107" t="s">
        <v>345</v>
      </c>
      <c r="B349" s="100" t="s">
        <v>158</v>
      </c>
      <c r="C349" s="100" t="s">
        <v>155</v>
      </c>
      <c r="D349" s="101">
        <v>296.7</v>
      </c>
      <c r="E349" s="100" t="s">
        <v>118</v>
      </c>
      <c r="F349" s="102">
        <v>202103</v>
      </c>
      <c r="G349" s="103">
        <v>44285</v>
      </c>
      <c r="H349" s="100" t="s">
        <v>125</v>
      </c>
      <c r="I349" s="102">
        <v>50000166</v>
      </c>
      <c r="J349" s="100" t="s">
        <v>0</v>
      </c>
      <c r="K349" s="100" t="s">
        <v>120</v>
      </c>
      <c r="L349" s="100" t="s">
        <v>121</v>
      </c>
      <c r="M349" s="100" t="s">
        <v>122</v>
      </c>
      <c r="N349" s="100" t="s">
        <v>156</v>
      </c>
      <c r="O349" s="100" t="s">
        <v>157</v>
      </c>
      <c r="P349" s="100" t="s">
        <v>120</v>
      </c>
      <c r="Q349" s="100" t="s">
        <v>759</v>
      </c>
      <c r="R349" s="100" t="s">
        <v>760</v>
      </c>
      <c r="S349" s="100" t="s">
        <v>761</v>
      </c>
      <c r="T349" s="100" t="s">
        <v>158</v>
      </c>
      <c r="U349" s="100" t="s">
        <v>762</v>
      </c>
      <c r="V349" s="100" t="s">
        <v>158</v>
      </c>
      <c r="W349" s="100" t="s">
        <v>749</v>
      </c>
      <c r="X349" s="100" t="s">
        <v>132</v>
      </c>
      <c r="Y349" s="145" t="s">
        <v>1042</v>
      </c>
    </row>
    <row r="350" spans="1:25">
      <c r="A350" s="107" t="s">
        <v>345</v>
      </c>
      <c r="B350" s="100" t="s">
        <v>158</v>
      </c>
      <c r="C350" s="100" t="s">
        <v>155</v>
      </c>
      <c r="D350" s="101">
        <v>296.7</v>
      </c>
      <c r="E350" s="100" t="s">
        <v>118</v>
      </c>
      <c r="F350" s="102">
        <v>202103</v>
      </c>
      <c r="G350" s="103">
        <v>44285</v>
      </c>
      <c r="H350" s="100" t="s">
        <v>125</v>
      </c>
      <c r="I350" s="102">
        <v>50000167</v>
      </c>
      <c r="J350" s="100" t="s">
        <v>0</v>
      </c>
      <c r="K350" s="100" t="s">
        <v>120</v>
      </c>
      <c r="L350" s="100" t="s">
        <v>121</v>
      </c>
      <c r="M350" s="100" t="s">
        <v>122</v>
      </c>
      <c r="N350" s="100" t="s">
        <v>156</v>
      </c>
      <c r="O350" s="100" t="s">
        <v>157</v>
      </c>
      <c r="P350" s="100" t="s">
        <v>120</v>
      </c>
      <c r="Q350" s="100" t="s">
        <v>759</v>
      </c>
      <c r="R350" s="100" t="s">
        <v>760</v>
      </c>
      <c r="S350" s="100" t="s">
        <v>761</v>
      </c>
      <c r="T350" s="100" t="s">
        <v>158</v>
      </c>
      <c r="U350" s="100" t="s">
        <v>762</v>
      </c>
      <c r="V350" s="100" t="s">
        <v>158</v>
      </c>
      <c r="W350" s="100" t="s">
        <v>749</v>
      </c>
      <c r="X350" s="100" t="s">
        <v>132</v>
      </c>
      <c r="Y350" s="145" t="s">
        <v>1042</v>
      </c>
    </row>
    <row r="351" spans="1:25">
      <c r="A351" s="107" t="s">
        <v>345</v>
      </c>
      <c r="B351" s="100" t="s">
        <v>158</v>
      </c>
      <c r="C351" s="100" t="s">
        <v>159</v>
      </c>
      <c r="D351" s="101">
        <v>-296.7</v>
      </c>
      <c r="E351" s="100" t="s">
        <v>118</v>
      </c>
      <c r="F351" s="102">
        <v>202103</v>
      </c>
      <c r="G351" s="103">
        <v>44285</v>
      </c>
      <c r="H351" s="100" t="s">
        <v>125</v>
      </c>
      <c r="I351" s="102">
        <v>50000168</v>
      </c>
      <c r="J351" s="100" t="s">
        <v>0</v>
      </c>
      <c r="K351" s="100" t="s">
        <v>120</v>
      </c>
      <c r="L351" s="100" t="s">
        <v>121</v>
      </c>
      <c r="M351" s="100" t="s">
        <v>122</v>
      </c>
      <c r="N351" s="100" t="s">
        <v>156</v>
      </c>
      <c r="O351" s="100" t="s">
        <v>157</v>
      </c>
      <c r="P351" s="100" t="s">
        <v>120</v>
      </c>
      <c r="Q351" s="100" t="s">
        <v>759</v>
      </c>
      <c r="R351" s="100" t="s">
        <v>760</v>
      </c>
      <c r="S351" s="100" t="s">
        <v>761</v>
      </c>
      <c r="T351" s="100" t="s">
        <v>158</v>
      </c>
      <c r="U351" s="100" t="s">
        <v>762</v>
      </c>
      <c r="V351" s="100" t="s">
        <v>158</v>
      </c>
      <c r="W351" s="100" t="s">
        <v>749</v>
      </c>
      <c r="X351" s="100" t="s">
        <v>132</v>
      </c>
      <c r="Y351" s="145" t="s">
        <v>1042</v>
      </c>
    </row>
    <row r="352" spans="1:25">
      <c r="A352" s="107" t="s">
        <v>345</v>
      </c>
      <c r="B352" s="100" t="s">
        <v>158</v>
      </c>
      <c r="C352" s="100" t="s">
        <v>346</v>
      </c>
      <c r="D352" s="101">
        <v>1845.26</v>
      </c>
      <c r="E352" s="100" t="s">
        <v>118</v>
      </c>
      <c r="F352" s="102">
        <v>202106</v>
      </c>
      <c r="G352" s="103">
        <v>44376</v>
      </c>
      <c r="H352" s="100" t="s">
        <v>125</v>
      </c>
      <c r="I352" s="102">
        <v>50000185</v>
      </c>
      <c r="J352" s="100" t="s">
        <v>0</v>
      </c>
      <c r="K352" s="100" t="s">
        <v>120</v>
      </c>
      <c r="L352" s="100" t="s">
        <v>121</v>
      </c>
      <c r="M352" s="100" t="s">
        <v>122</v>
      </c>
      <c r="N352" s="100" t="s">
        <v>156</v>
      </c>
      <c r="O352" s="100" t="s">
        <v>157</v>
      </c>
      <c r="P352" s="100" t="s">
        <v>120</v>
      </c>
      <c r="Q352" s="100" t="s">
        <v>759</v>
      </c>
      <c r="R352" s="100" t="s">
        <v>760</v>
      </c>
      <c r="S352" s="100" t="s">
        <v>761</v>
      </c>
      <c r="T352" s="100" t="s">
        <v>158</v>
      </c>
      <c r="U352" s="100" t="s">
        <v>762</v>
      </c>
      <c r="V352" s="100" t="s">
        <v>158</v>
      </c>
      <c r="W352" s="100" t="s">
        <v>749</v>
      </c>
      <c r="X352" s="100" t="s">
        <v>132</v>
      </c>
      <c r="Y352" s="145" t="s">
        <v>1042</v>
      </c>
    </row>
    <row r="353" spans="1:25">
      <c r="A353" s="107" t="s">
        <v>345</v>
      </c>
      <c r="B353" s="100" t="s">
        <v>158</v>
      </c>
      <c r="C353" s="100" t="s">
        <v>347</v>
      </c>
      <c r="D353" s="101">
        <v>-26699.64</v>
      </c>
      <c r="E353" s="100" t="s">
        <v>118</v>
      </c>
      <c r="F353" s="102">
        <v>202109</v>
      </c>
      <c r="G353" s="103">
        <v>44468</v>
      </c>
      <c r="H353" s="100" t="s">
        <v>174</v>
      </c>
      <c r="I353" s="102">
        <v>100072</v>
      </c>
      <c r="J353" s="100" t="s">
        <v>0</v>
      </c>
      <c r="K353" s="100" t="s">
        <v>120</v>
      </c>
      <c r="L353" s="100" t="s">
        <v>121</v>
      </c>
      <c r="M353" s="100" t="s">
        <v>122</v>
      </c>
      <c r="N353" s="100" t="s">
        <v>156</v>
      </c>
      <c r="O353" s="100" t="s">
        <v>157</v>
      </c>
      <c r="P353" s="100" t="s">
        <v>120</v>
      </c>
      <c r="Q353" s="100" t="s">
        <v>759</v>
      </c>
      <c r="R353" s="100" t="s">
        <v>760</v>
      </c>
      <c r="S353" s="100" t="s">
        <v>761</v>
      </c>
      <c r="T353" s="100" t="s">
        <v>158</v>
      </c>
      <c r="U353" s="100" t="s">
        <v>762</v>
      </c>
      <c r="V353" s="100" t="s">
        <v>158</v>
      </c>
      <c r="W353" s="100" t="s">
        <v>749</v>
      </c>
      <c r="X353" s="100" t="s">
        <v>132</v>
      </c>
      <c r="Y353" s="145" t="s">
        <v>1042</v>
      </c>
    </row>
    <row r="354" spans="1:25">
      <c r="A354" s="107" t="s">
        <v>345</v>
      </c>
      <c r="B354" s="100" t="s">
        <v>158</v>
      </c>
      <c r="C354" s="100" t="s">
        <v>348</v>
      </c>
      <c r="D354" s="101">
        <v>26699.64</v>
      </c>
      <c r="E354" s="100" t="s">
        <v>118</v>
      </c>
      <c r="F354" s="102">
        <v>202109</v>
      </c>
      <c r="G354" s="103">
        <v>44468</v>
      </c>
      <c r="H354" s="100" t="s">
        <v>125</v>
      </c>
      <c r="I354" s="102">
        <v>50000233</v>
      </c>
      <c r="J354" s="100" t="s">
        <v>0</v>
      </c>
      <c r="K354" s="100" t="s">
        <v>120</v>
      </c>
      <c r="L354" s="100" t="s">
        <v>121</v>
      </c>
      <c r="M354" s="100" t="s">
        <v>122</v>
      </c>
      <c r="N354" s="100" t="s">
        <v>156</v>
      </c>
      <c r="O354" s="100" t="s">
        <v>157</v>
      </c>
      <c r="P354" s="100" t="s">
        <v>120</v>
      </c>
      <c r="Q354" s="100" t="s">
        <v>759</v>
      </c>
      <c r="R354" s="100" t="s">
        <v>760</v>
      </c>
      <c r="S354" s="100" t="s">
        <v>761</v>
      </c>
      <c r="T354" s="100" t="s">
        <v>158</v>
      </c>
      <c r="U354" s="100" t="s">
        <v>762</v>
      </c>
      <c r="V354" s="100" t="s">
        <v>158</v>
      </c>
      <c r="W354" s="100" t="s">
        <v>749</v>
      </c>
      <c r="X354" s="100" t="s">
        <v>132</v>
      </c>
      <c r="Y354" s="145" t="s">
        <v>1042</v>
      </c>
    </row>
    <row r="355" spans="1:25">
      <c r="A355" s="107" t="s">
        <v>345</v>
      </c>
      <c r="B355" s="100" t="s">
        <v>158</v>
      </c>
      <c r="C355" s="100" t="s">
        <v>348</v>
      </c>
      <c r="D355" s="101">
        <v>22857.16</v>
      </c>
      <c r="E355" s="100" t="s">
        <v>118</v>
      </c>
      <c r="F355" s="102">
        <v>202109</v>
      </c>
      <c r="G355" s="103">
        <v>44468</v>
      </c>
      <c r="H355" s="100" t="s">
        <v>125</v>
      </c>
      <c r="I355" s="102">
        <v>50000247</v>
      </c>
      <c r="J355" s="100" t="s">
        <v>0</v>
      </c>
      <c r="K355" s="100" t="s">
        <v>120</v>
      </c>
      <c r="L355" s="100" t="s">
        <v>121</v>
      </c>
      <c r="M355" s="100" t="s">
        <v>122</v>
      </c>
      <c r="N355" s="100" t="s">
        <v>156</v>
      </c>
      <c r="O355" s="100" t="s">
        <v>157</v>
      </c>
      <c r="P355" s="100" t="s">
        <v>120</v>
      </c>
      <c r="Q355" s="100" t="s">
        <v>759</v>
      </c>
      <c r="R355" s="100" t="s">
        <v>760</v>
      </c>
      <c r="S355" s="100" t="s">
        <v>761</v>
      </c>
      <c r="T355" s="100" t="s">
        <v>158</v>
      </c>
      <c r="U355" s="100" t="s">
        <v>762</v>
      </c>
      <c r="V355" s="100" t="s">
        <v>158</v>
      </c>
      <c r="W355" s="100" t="s">
        <v>749</v>
      </c>
      <c r="X355" s="100" t="s">
        <v>132</v>
      </c>
      <c r="Y355" s="145" t="s">
        <v>1042</v>
      </c>
    </row>
    <row r="356" spans="1:25">
      <c r="A356" s="107" t="s">
        <v>345</v>
      </c>
      <c r="B356" s="100" t="s">
        <v>158</v>
      </c>
      <c r="C356" s="100" t="s">
        <v>908</v>
      </c>
      <c r="D356" s="101">
        <v>-382.12</v>
      </c>
      <c r="E356" s="100" t="s">
        <v>118</v>
      </c>
      <c r="F356" s="102">
        <v>202112</v>
      </c>
      <c r="G356" s="103">
        <v>44550</v>
      </c>
      <c r="H356" s="100" t="s">
        <v>119</v>
      </c>
      <c r="I356" s="102">
        <v>11003043</v>
      </c>
      <c r="J356" s="100" t="s">
        <v>0</v>
      </c>
      <c r="K356" s="100" t="s">
        <v>120</v>
      </c>
      <c r="L356" s="100" t="s">
        <v>121</v>
      </c>
      <c r="M356" s="100" t="s">
        <v>122</v>
      </c>
      <c r="N356" s="100" t="s">
        <v>156</v>
      </c>
      <c r="O356" s="100" t="s">
        <v>157</v>
      </c>
      <c r="P356" s="100" t="s">
        <v>120</v>
      </c>
      <c r="Q356" s="100" t="s">
        <v>759</v>
      </c>
      <c r="R356" s="100" t="s">
        <v>760</v>
      </c>
      <c r="S356" s="100" t="s">
        <v>761</v>
      </c>
      <c r="T356" s="100" t="s">
        <v>158</v>
      </c>
      <c r="U356" s="100" t="s">
        <v>762</v>
      </c>
      <c r="V356" s="100" t="s">
        <v>158</v>
      </c>
      <c r="W356" s="100" t="s">
        <v>749</v>
      </c>
      <c r="X356" s="100" t="s">
        <v>132</v>
      </c>
      <c r="Y356" s="145" t="s">
        <v>1042</v>
      </c>
    </row>
    <row r="357" spans="1:25">
      <c r="A357" s="107" t="s">
        <v>345</v>
      </c>
      <c r="B357" s="100" t="s">
        <v>158</v>
      </c>
      <c r="C357" s="100" t="s">
        <v>349</v>
      </c>
      <c r="D357" s="101">
        <v>4401.9399999999996</v>
      </c>
      <c r="E357" s="100" t="s">
        <v>118</v>
      </c>
      <c r="F357" s="102">
        <v>202112</v>
      </c>
      <c r="G357" s="103">
        <v>44560</v>
      </c>
      <c r="H357" s="100" t="s">
        <v>119</v>
      </c>
      <c r="I357" s="102">
        <v>11001687</v>
      </c>
      <c r="J357" s="100" t="s">
        <v>0</v>
      </c>
      <c r="K357" s="100" t="s">
        <v>120</v>
      </c>
      <c r="L357" s="100" t="s">
        <v>121</v>
      </c>
      <c r="M357" s="100" t="s">
        <v>122</v>
      </c>
      <c r="N357" s="100" t="s">
        <v>156</v>
      </c>
      <c r="O357" s="100" t="s">
        <v>157</v>
      </c>
      <c r="P357" s="100" t="s">
        <v>120</v>
      </c>
      <c r="Q357" s="100" t="s">
        <v>759</v>
      </c>
      <c r="R357" s="100" t="s">
        <v>760</v>
      </c>
      <c r="S357" s="100" t="s">
        <v>761</v>
      </c>
      <c r="T357" s="100" t="s">
        <v>158</v>
      </c>
      <c r="U357" s="100" t="s">
        <v>762</v>
      </c>
      <c r="V357" s="100" t="s">
        <v>158</v>
      </c>
      <c r="W357" s="100" t="s">
        <v>749</v>
      </c>
      <c r="X357" s="100" t="s">
        <v>132</v>
      </c>
      <c r="Y357" s="145" t="s">
        <v>1042</v>
      </c>
    </row>
    <row r="358" spans="1:25">
      <c r="A358" s="107" t="s">
        <v>345</v>
      </c>
      <c r="B358" s="100" t="s">
        <v>158</v>
      </c>
      <c r="C358" s="100" t="s">
        <v>161</v>
      </c>
      <c r="D358" s="101">
        <v>-411.52</v>
      </c>
      <c r="E358" s="100" t="s">
        <v>118</v>
      </c>
      <c r="F358" s="102">
        <v>202112</v>
      </c>
      <c r="G358" s="103">
        <v>44560</v>
      </c>
      <c r="H358" s="100" t="s">
        <v>119</v>
      </c>
      <c r="I358" s="102">
        <v>11001766</v>
      </c>
      <c r="J358" s="100" t="s">
        <v>0</v>
      </c>
      <c r="K358" s="100" t="s">
        <v>120</v>
      </c>
      <c r="L358" s="100" t="s">
        <v>121</v>
      </c>
      <c r="M358" s="100" t="s">
        <v>122</v>
      </c>
      <c r="N358" s="100" t="s">
        <v>156</v>
      </c>
      <c r="O358" s="100" t="s">
        <v>157</v>
      </c>
      <c r="P358" s="100" t="s">
        <v>120</v>
      </c>
      <c r="Q358" s="100" t="s">
        <v>759</v>
      </c>
      <c r="R358" s="100" t="s">
        <v>760</v>
      </c>
      <c r="S358" s="100" t="s">
        <v>761</v>
      </c>
      <c r="T358" s="100" t="s">
        <v>158</v>
      </c>
      <c r="U358" s="100" t="s">
        <v>762</v>
      </c>
      <c r="V358" s="100" t="s">
        <v>158</v>
      </c>
      <c r="W358" s="100" t="s">
        <v>749</v>
      </c>
      <c r="X358" s="100" t="s">
        <v>132</v>
      </c>
      <c r="Y358" s="145" t="s">
        <v>1042</v>
      </c>
    </row>
    <row r="359" spans="1:25">
      <c r="A359" s="107" t="s">
        <v>345</v>
      </c>
      <c r="B359" s="100" t="s">
        <v>158</v>
      </c>
      <c r="C359" s="100" t="s">
        <v>162</v>
      </c>
      <c r="D359" s="101">
        <v>1136.78</v>
      </c>
      <c r="E359" s="100" t="s">
        <v>118</v>
      </c>
      <c r="F359" s="102">
        <v>202201</v>
      </c>
      <c r="G359" s="103">
        <v>44591</v>
      </c>
      <c r="H359" s="100" t="s">
        <v>119</v>
      </c>
      <c r="I359" s="102">
        <v>11001928</v>
      </c>
      <c r="J359" s="100" t="s">
        <v>0</v>
      </c>
      <c r="K359" s="100" t="s">
        <v>120</v>
      </c>
      <c r="L359" s="100" t="s">
        <v>121</v>
      </c>
      <c r="M359" s="100" t="s">
        <v>122</v>
      </c>
      <c r="N359" s="100" t="s">
        <v>156</v>
      </c>
      <c r="O359" s="100" t="s">
        <v>157</v>
      </c>
      <c r="P359" s="100" t="s">
        <v>120</v>
      </c>
      <c r="Q359" s="100" t="s">
        <v>759</v>
      </c>
      <c r="R359" s="100" t="s">
        <v>760</v>
      </c>
      <c r="S359" s="100" t="s">
        <v>761</v>
      </c>
      <c r="T359" s="100" t="s">
        <v>158</v>
      </c>
      <c r="U359" s="100" t="s">
        <v>762</v>
      </c>
      <c r="V359" s="100" t="s">
        <v>158</v>
      </c>
      <c r="W359" s="100" t="s">
        <v>749</v>
      </c>
      <c r="X359" s="100" t="s">
        <v>132</v>
      </c>
      <c r="Y359" s="145" t="s">
        <v>1042</v>
      </c>
    </row>
    <row r="360" spans="1:25">
      <c r="A360" s="107" t="s">
        <v>345</v>
      </c>
      <c r="B360" s="100" t="s">
        <v>158</v>
      </c>
      <c r="C360" s="100" t="s">
        <v>163</v>
      </c>
      <c r="D360" s="101">
        <v>2701.87</v>
      </c>
      <c r="E360" s="100" t="s">
        <v>118</v>
      </c>
      <c r="F360" s="102">
        <v>202202</v>
      </c>
      <c r="G360" s="103">
        <v>44617</v>
      </c>
      <c r="H360" s="100" t="s">
        <v>119</v>
      </c>
      <c r="I360" s="102">
        <v>11002059</v>
      </c>
      <c r="J360" s="100" t="s">
        <v>0</v>
      </c>
      <c r="K360" s="100" t="s">
        <v>120</v>
      </c>
      <c r="L360" s="100" t="s">
        <v>121</v>
      </c>
      <c r="M360" s="100" t="s">
        <v>122</v>
      </c>
      <c r="N360" s="100" t="s">
        <v>156</v>
      </c>
      <c r="O360" s="100" t="s">
        <v>157</v>
      </c>
      <c r="P360" s="100" t="s">
        <v>120</v>
      </c>
      <c r="Q360" s="100" t="s">
        <v>759</v>
      </c>
      <c r="R360" s="100" t="s">
        <v>760</v>
      </c>
      <c r="S360" s="100" t="s">
        <v>761</v>
      </c>
      <c r="T360" s="100" t="s">
        <v>158</v>
      </c>
      <c r="U360" s="100" t="s">
        <v>762</v>
      </c>
      <c r="V360" s="100" t="s">
        <v>158</v>
      </c>
      <c r="W360" s="100" t="s">
        <v>749</v>
      </c>
      <c r="X360" s="100" t="s">
        <v>132</v>
      </c>
      <c r="Y360" s="145" t="s">
        <v>1042</v>
      </c>
    </row>
    <row r="361" spans="1:25">
      <c r="A361" s="107" t="s">
        <v>345</v>
      </c>
      <c r="B361" s="100" t="s">
        <v>158</v>
      </c>
      <c r="C361" s="100" t="s">
        <v>164</v>
      </c>
      <c r="D361" s="101">
        <v>5185.4799999999996</v>
      </c>
      <c r="E361" s="100" t="s">
        <v>118</v>
      </c>
      <c r="F361" s="102">
        <v>202203</v>
      </c>
      <c r="G361" s="103">
        <v>44650</v>
      </c>
      <c r="H361" s="100" t="s">
        <v>119</v>
      </c>
      <c r="I361" s="102">
        <v>11002056</v>
      </c>
      <c r="J361" s="100" t="s">
        <v>0</v>
      </c>
      <c r="K361" s="100" t="s">
        <v>120</v>
      </c>
      <c r="L361" s="100" t="s">
        <v>121</v>
      </c>
      <c r="M361" s="100" t="s">
        <v>122</v>
      </c>
      <c r="N361" s="100" t="s">
        <v>156</v>
      </c>
      <c r="O361" s="100" t="s">
        <v>157</v>
      </c>
      <c r="P361" s="100" t="s">
        <v>120</v>
      </c>
      <c r="Q361" s="100" t="s">
        <v>759</v>
      </c>
      <c r="R361" s="100" t="s">
        <v>760</v>
      </c>
      <c r="S361" s="100" t="s">
        <v>761</v>
      </c>
      <c r="T361" s="100" t="s">
        <v>158</v>
      </c>
      <c r="U361" s="100" t="s">
        <v>762</v>
      </c>
      <c r="V361" s="100" t="s">
        <v>158</v>
      </c>
      <c r="W361" s="100" t="s">
        <v>749</v>
      </c>
      <c r="X361" s="100" t="s">
        <v>132</v>
      </c>
      <c r="Y361" s="145" t="s">
        <v>1042</v>
      </c>
    </row>
    <row r="362" spans="1:25">
      <c r="A362" s="107" t="s">
        <v>345</v>
      </c>
      <c r="B362" s="100" t="s">
        <v>158</v>
      </c>
      <c r="C362" s="100" t="s">
        <v>909</v>
      </c>
      <c r="D362" s="101">
        <v>-19083.12</v>
      </c>
      <c r="E362" s="100" t="s">
        <v>118</v>
      </c>
      <c r="F362" s="102">
        <v>202206</v>
      </c>
      <c r="G362" s="103">
        <v>44741</v>
      </c>
      <c r="H362" s="100" t="s">
        <v>174</v>
      </c>
      <c r="I362" s="102">
        <v>100091</v>
      </c>
      <c r="J362" s="100" t="s">
        <v>0</v>
      </c>
      <c r="K362" s="100" t="s">
        <v>120</v>
      </c>
      <c r="L362" s="100" t="s">
        <v>121</v>
      </c>
      <c r="M362" s="100" t="s">
        <v>122</v>
      </c>
      <c r="N362" s="100" t="s">
        <v>156</v>
      </c>
      <c r="O362" s="100" t="s">
        <v>157</v>
      </c>
      <c r="P362" s="100" t="s">
        <v>120</v>
      </c>
      <c r="Q362" s="100" t="s">
        <v>759</v>
      </c>
      <c r="R362" s="100" t="s">
        <v>760</v>
      </c>
      <c r="S362" s="100" t="s">
        <v>761</v>
      </c>
      <c r="T362" s="100" t="s">
        <v>158</v>
      </c>
      <c r="U362" s="100" t="s">
        <v>762</v>
      </c>
      <c r="V362" s="100" t="s">
        <v>158</v>
      </c>
      <c r="W362" s="100" t="s">
        <v>749</v>
      </c>
      <c r="X362" s="100" t="s">
        <v>132</v>
      </c>
      <c r="Y362" s="145" t="s">
        <v>1042</v>
      </c>
    </row>
    <row r="363" spans="1:25">
      <c r="A363" s="107" t="s">
        <v>345</v>
      </c>
      <c r="B363" s="100" t="s">
        <v>158</v>
      </c>
      <c r="C363" s="100" t="s">
        <v>910</v>
      </c>
      <c r="D363" s="101">
        <v>19083.12</v>
      </c>
      <c r="E363" s="100" t="s">
        <v>118</v>
      </c>
      <c r="F363" s="102">
        <v>202206</v>
      </c>
      <c r="G363" s="103">
        <v>44741</v>
      </c>
      <c r="H363" s="100" t="s">
        <v>119</v>
      </c>
      <c r="I363" s="102">
        <v>11002438</v>
      </c>
      <c r="J363" s="100" t="s">
        <v>0</v>
      </c>
      <c r="K363" s="100" t="s">
        <v>120</v>
      </c>
      <c r="L363" s="100" t="s">
        <v>121</v>
      </c>
      <c r="M363" s="100" t="s">
        <v>122</v>
      </c>
      <c r="N363" s="100" t="s">
        <v>156</v>
      </c>
      <c r="O363" s="100" t="s">
        <v>157</v>
      </c>
      <c r="P363" s="100" t="s">
        <v>120</v>
      </c>
      <c r="Q363" s="100" t="s">
        <v>759</v>
      </c>
      <c r="R363" s="100" t="s">
        <v>760</v>
      </c>
      <c r="S363" s="100" t="s">
        <v>761</v>
      </c>
      <c r="T363" s="100" t="s">
        <v>158</v>
      </c>
      <c r="U363" s="100" t="s">
        <v>762</v>
      </c>
      <c r="V363" s="100" t="s">
        <v>158</v>
      </c>
      <c r="W363" s="100" t="s">
        <v>749</v>
      </c>
      <c r="X363" s="100" t="s">
        <v>132</v>
      </c>
      <c r="Y363" s="145" t="s">
        <v>1042</v>
      </c>
    </row>
    <row r="364" spans="1:25">
      <c r="A364" s="107" t="s">
        <v>345</v>
      </c>
      <c r="B364" s="100" t="s">
        <v>158</v>
      </c>
      <c r="C364" s="100" t="s">
        <v>910</v>
      </c>
      <c r="D364" s="101">
        <v>4191.96</v>
      </c>
      <c r="E364" s="100" t="s">
        <v>118</v>
      </c>
      <c r="F364" s="102">
        <v>202206</v>
      </c>
      <c r="G364" s="103">
        <v>44741</v>
      </c>
      <c r="H364" s="100" t="s">
        <v>119</v>
      </c>
      <c r="I364" s="102">
        <v>11002453</v>
      </c>
      <c r="J364" s="100" t="s">
        <v>0</v>
      </c>
      <c r="K364" s="100" t="s">
        <v>120</v>
      </c>
      <c r="L364" s="100" t="s">
        <v>121</v>
      </c>
      <c r="M364" s="100" t="s">
        <v>122</v>
      </c>
      <c r="N364" s="100" t="s">
        <v>156</v>
      </c>
      <c r="O364" s="100" t="s">
        <v>157</v>
      </c>
      <c r="P364" s="100" t="s">
        <v>120</v>
      </c>
      <c r="Q364" s="100" t="s">
        <v>759</v>
      </c>
      <c r="R364" s="100" t="s">
        <v>760</v>
      </c>
      <c r="S364" s="100" t="s">
        <v>761</v>
      </c>
      <c r="T364" s="100" t="s">
        <v>158</v>
      </c>
      <c r="U364" s="100" t="s">
        <v>762</v>
      </c>
      <c r="V364" s="100" t="s">
        <v>158</v>
      </c>
      <c r="W364" s="100" t="s">
        <v>749</v>
      </c>
      <c r="X364" s="100" t="s">
        <v>132</v>
      </c>
      <c r="Y364" s="145" t="s">
        <v>1042</v>
      </c>
    </row>
    <row r="365" spans="1:25">
      <c r="A365" s="107" t="s">
        <v>345</v>
      </c>
      <c r="B365" s="100" t="s">
        <v>158</v>
      </c>
      <c r="C365" s="100" t="s">
        <v>911</v>
      </c>
      <c r="D365" s="101">
        <v>8441.6299999999992</v>
      </c>
      <c r="E365" s="100" t="s">
        <v>118</v>
      </c>
      <c r="F365" s="102">
        <v>202208</v>
      </c>
      <c r="G365" s="103">
        <v>44792</v>
      </c>
      <c r="H365" s="100" t="s">
        <v>119</v>
      </c>
      <c r="I365" s="102">
        <v>11002853</v>
      </c>
      <c r="J365" s="100" t="s">
        <v>0</v>
      </c>
      <c r="K365" s="100" t="s">
        <v>120</v>
      </c>
      <c r="L365" s="100" t="s">
        <v>121</v>
      </c>
      <c r="M365" s="100" t="s">
        <v>122</v>
      </c>
      <c r="N365" s="100" t="s">
        <v>156</v>
      </c>
      <c r="O365" s="100" t="s">
        <v>157</v>
      </c>
      <c r="P365" s="100" t="s">
        <v>120</v>
      </c>
      <c r="Q365" s="100" t="s">
        <v>759</v>
      </c>
      <c r="R365" s="100" t="s">
        <v>760</v>
      </c>
      <c r="S365" s="100" t="s">
        <v>761</v>
      </c>
      <c r="T365" s="100" t="s">
        <v>158</v>
      </c>
      <c r="U365" s="100" t="s">
        <v>762</v>
      </c>
      <c r="V365" s="100" t="s">
        <v>158</v>
      </c>
      <c r="W365" s="100" t="s">
        <v>749</v>
      </c>
      <c r="X365" s="100" t="s">
        <v>132</v>
      </c>
      <c r="Y365" s="145" t="s">
        <v>1042</v>
      </c>
    </row>
    <row r="366" spans="1:25">
      <c r="A366" s="107" t="s">
        <v>345</v>
      </c>
      <c r="B366" s="100" t="s">
        <v>158</v>
      </c>
      <c r="C366" s="100" t="s">
        <v>912</v>
      </c>
      <c r="D366" s="101">
        <v>-8441.6299999999992</v>
      </c>
      <c r="E366" s="100" t="s">
        <v>118</v>
      </c>
      <c r="F366" s="102">
        <v>202208</v>
      </c>
      <c r="G366" s="103">
        <v>44802</v>
      </c>
      <c r="H366" s="100" t="s">
        <v>119</v>
      </c>
      <c r="I366" s="102">
        <v>11002867</v>
      </c>
      <c r="J366" s="100" t="s">
        <v>0</v>
      </c>
      <c r="K366" s="100" t="s">
        <v>120</v>
      </c>
      <c r="L366" s="100" t="s">
        <v>121</v>
      </c>
      <c r="M366" s="100" t="s">
        <v>122</v>
      </c>
      <c r="N366" s="100" t="s">
        <v>156</v>
      </c>
      <c r="O366" s="100" t="s">
        <v>157</v>
      </c>
      <c r="P366" s="100" t="s">
        <v>120</v>
      </c>
      <c r="Q366" s="100" t="s">
        <v>759</v>
      </c>
      <c r="R366" s="100" t="s">
        <v>760</v>
      </c>
      <c r="S366" s="100" t="s">
        <v>761</v>
      </c>
      <c r="T366" s="100" t="s">
        <v>158</v>
      </c>
      <c r="U366" s="100" t="s">
        <v>762</v>
      </c>
      <c r="V366" s="100" t="s">
        <v>158</v>
      </c>
      <c r="W366" s="100" t="s">
        <v>749</v>
      </c>
      <c r="X366" s="100" t="s">
        <v>132</v>
      </c>
      <c r="Y366" s="145" t="s">
        <v>1042</v>
      </c>
    </row>
    <row r="367" spans="1:25">
      <c r="A367" s="107" t="s">
        <v>345</v>
      </c>
      <c r="B367" s="100" t="s">
        <v>158</v>
      </c>
      <c r="C367" s="100" t="s">
        <v>913</v>
      </c>
      <c r="D367" s="101">
        <v>8241.4699999999993</v>
      </c>
      <c r="E367" s="100" t="s">
        <v>118</v>
      </c>
      <c r="F367" s="102">
        <v>202208</v>
      </c>
      <c r="G367" s="103">
        <v>44802</v>
      </c>
      <c r="H367" s="100" t="s">
        <v>119</v>
      </c>
      <c r="I367" s="102">
        <v>11002867</v>
      </c>
      <c r="J367" s="100" t="s">
        <v>0</v>
      </c>
      <c r="K367" s="100" t="s">
        <v>120</v>
      </c>
      <c r="L367" s="100" t="s">
        <v>121</v>
      </c>
      <c r="M367" s="100" t="s">
        <v>122</v>
      </c>
      <c r="N367" s="100" t="s">
        <v>156</v>
      </c>
      <c r="O367" s="100" t="s">
        <v>157</v>
      </c>
      <c r="P367" s="100" t="s">
        <v>120</v>
      </c>
      <c r="Q367" s="100" t="s">
        <v>759</v>
      </c>
      <c r="R367" s="100" t="s">
        <v>760</v>
      </c>
      <c r="S367" s="100" t="s">
        <v>761</v>
      </c>
      <c r="T367" s="100" t="s">
        <v>158</v>
      </c>
      <c r="U367" s="100" t="s">
        <v>762</v>
      </c>
      <c r="V367" s="100" t="s">
        <v>158</v>
      </c>
      <c r="W367" s="100" t="s">
        <v>749</v>
      </c>
      <c r="X367" s="100" t="s">
        <v>132</v>
      </c>
      <c r="Y367" s="145" t="s">
        <v>1042</v>
      </c>
    </row>
    <row r="368" spans="1:25">
      <c r="A368" s="107" t="s">
        <v>391</v>
      </c>
      <c r="B368" s="100" t="s">
        <v>392</v>
      </c>
      <c r="C368" s="100" t="s">
        <v>393</v>
      </c>
      <c r="D368" s="101">
        <v>15.26</v>
      </c>
      <c r="E368" s="100" t="s">
        <v>118</v>
      </c>
      <c r="F368" s="102">
        <v>202103</v>
      </c>
      <c r="G368" s="103">
        <v>44285</v>
      </c>
      <c r="H368" s="100" t="s">
        <v>119</v>
      </c>
      <c r="I368" s="102">
        <v>11000702</v>
      </c>
      <c r="J368" s="100" t="s">
        <v>0</v>
      </c>
      <c r="K368" s="100" t="s">
        <v>120</v>
      </c>
      <c r="L368" s="100" t="s">
        <v>121</v>
      </c>
      <c r="M368" s="100" t="s">
        <v>122</v>
      </c>
      <c r="N368" s="100" t="s">
        <v>394</v>
      </c>
      <c r="O368" s="100" t="s">
        <v>395</v>
      </c>
      <c r="P368" s="100" t="s">
        <v>120</v>
      </c>
      <c r="Q368" s="100" t="s">
        <v>802</v>
      </c>
      <c r="R368" s="100" t="s">
        <v>803</v>
      </c>
      <c r="S368" s="100" t="s">
        <v>804</v>
      </c>
      <c r="T368" s="100" t="s">
        <v>803</v>
      </c>
      <c r="U368" s="100" t="s">
        <v>757</v>
      </c>
      <c r="V368" s="100" t="s">
        <v>758</v>
      </c>
      <c r="W368" s="100" t="s">
        <v>749</v>
      </c>
      <c r="X368" s="100" t="s">
        <v>132</v>
      </c>
      <c r="Y368" s="145" t="s">
        <v>1042</v>
      </c>
    </row>
    <row r="369" spans="1:25">
      <c r="A369" s="107" t="s">
        <v>391</v>
      </c>
      <c r="B369" s="100" t="s">
        <v>392</v>
      </c>
      <c r="C369" s="100" t="s">
        <v>396</v>
      </c>
      <c r="D369" s="101">
        <v>89.22</v>
      </c>
      <c r="E369" s="100" t="s">
        <v>118</v>
      </c>
      <c r="F369" s="102">
        <v>202103</v>
      </c>
      <c r="G369" s="103">
        <v>44285</v>
      </c>
      <c r="H369" s="100" t="s">
        <v>119</v>
      </c>
      <c r="I369" s="102">
        <v>11000702</v>
      </c>
      <c r="J369" s="100" t="s">
        <v>0</v>
      </c>
      <c r="K369" s="100" t="s">
        <v>120</v>
      </c>
      <c r="L369" s="100" t="s">
        <v>121</v>
      </c>
      <c r="M369" s="100" t="s">
        <v>122</v>
      </c>
      <c r="N369" s="100" t="s">
        <v>245</v>
      </c>
      <c r="O369" s="100" t="s">
        <v>246</v>
      </c>
      <c r="P369" s="100" t="s">
        <v>120</v>
      </c>
      <c r="Q369" s="100" t="s">
        <v>778</v>
      </c>
      <c r="R369" s="100" t="s">
        <v>247</v>
      </c>
      <c r="S369" s="100" t="s">
        <v>779</v>
      </c>
      <c r="T369" s="100" t="s">
        <v>247</v>
      </c>
      <c r="U369" s="100" t="s">
        <v>752</v>
      </c>
      <c r="V369" s="100" t="s">
        <v>753</v>
      </c>
      <c r="W369" s="100" t="s">
        <v>749</v>
      </c>
      <c r="X369" s="100" t="s">
        <v>132</v>
      </c>
      <c r="Y369" s="145" t="s">
        <v>1042</v>
      </c>
    </row>
    <row r="370" spans="1:25">
      <c r="A370" s="107" t="s">
        <v>391</v>
      </c>
      <c r="B370" s="100" t="s">
        <v>392</v>
      </c>
      <c r="C370" s="100" t="s">
        <v>397</v>
      </c>
      <c r="D370" s="101">
        <v>276.11</v>
      </c>
      <c r="E370" s="100" t="s">
        <v>118</v>
      </c>
      <c r="F370" s="102">
        <v>202103</v>
      </c>
      <c r="G370" s="103">
        <v>44285</v>
      </c>
      <c r="H370" s="100" t="s">
        <v>119</v>
      </c>
      <c r="I370" s="102">
        <v>11000702</v>
      </c>
      <c r="J370" s="100" t="s">
        <v>0</v>
      </c>
      <c r="K370" s="100" t="s">
        <v>120</v>
      </c>
      <c r="L370" s="100" t="s">
        <v>121</v>
      </c>
      <c r="M370" s="100" t="s">
        <v>122</v>
      </c>
      <c r="N370" s="100" t="s">
        <v>142</v>
      </c>
      <c r="O370" s="100" t="s">
        <v>143</v>
      </c>
      <c r="P370" s="100" t="s">
        <v>120</v>
      </c>
      <c r="Q370" s="100" t="s">
        <v>750</v>
      </c>
      <c r="R370" s="100" t="s">
        <v>144</v>
      </c>
      <c r="S370" s="100" t="s">
        <v>751</v>
      </c>
      <c r="T370" s="100" t="s">
        <v>144</v>
      </c>
      <c r="U370" s="100" t="s">
        <v>752</v>
      </c>
      <c r="V370" s="100" t="s">
        <v>753</v>
      </c>
      <c r="W370" s="100" t="s">
        <v>749</v>
      </c>
      <c r="X370" s="100" t="s">
        <v>132</v>
      </c>
      <c r="Y370" s="145" t="s">
        <v>1042</v>
      </c>
    </row>
    <row r="371" spans="1:25">
      <c r="A371" s="107" t="s">
        <v>391</v>
      </c>
      <c r="B371" s="100" t="s">
        <v>392</v>
      </c>
      <c r="C371" s="100" t="s">
        <v>393</v>
      </c>
      <c r="D371" s="101">
        <f>616.84-4.07</f>
        <v>612.77</v>
      </c>
      <c r="E371" s="100" t="s">
        <v>118</v>
      </c>
      <c r="F371" s="102">
        <v>202103</v>
      </c>
      <c r="G371" s="103">
        <v>44285</v>
      </c>
      <c r="H371" s="100" t="s">
        <v>119</v>
      </c>
      <c r="I371" s="102">
        <v>11000702</v>
      </c>
      <c r="J371" s="100" t="s">
        <v>0</v>
      </c>
      <c r="K371" s="100" t="s">
        <v>120</v>
      </c>
      <c r="L371" s="100" t="s">
        <v>121</v>
      </c>
      <c r="M371" s="100" t="s">
        <v>122</v>
      </c>
      <c r="N371" s="100" t="s">
        <v>398</v>
      </c>
      <c r="O371" s="100" t="s">
        <v>399</v>
      </c>
      <c r="P371" s="100" t="s">
        <v>120</v>
      </c>
      <c r="Q371" s="100" t="s">
        <v>802</v>
      </c>
      <c r="R371" s="100" t="s">
        <v>803</v>
      </c>
      <c r="S371" s="100" t="s">
        <v>804</v>
      </c>
      <c r="T371" s="100" t="s">
        <v>803</v>
      </c>
      <c r="U371" s="100" t="s">
        <v>757</v>
      </c>
      <c r="V371" s="100" t="s">
        <v>758</v>
      </c>
      <c r="W371" s="100" t="s">
        <v>749</v>
      </c>
      <c r="X371" s="100" t="s">
        <v>132</v>
      </c>
      <c r="Y371" s="145" t="s">
        <v>1042</v>
      </c>
    </row>
    <row r="372" spans="1:25">
      <c r="A372" s="107" t="s">
        <v>391</v>
      </c>
      <c r="B372" s="100" t="s">
        <v>392</v>
      </c>
      <c r="C372" s="100" t="s">
        <v>400</v>
      </c>
      <c r="D372" s="101">
        <v>38.64</v>
      </c>
      <c r="E372" s="100" t="s">
        <v>118</v>
      </c>
      <c r="F372" s="102">
        <v>202103</v>
      </c>
      <c r="G372" s="103">
        <v>44285</v>
      </c>
      <c r="H372" s="100" t="s">
        <v>125</v>
      </c>
      <c r="I372" s="102">
        <v>50000165</v>
      </c>
      <c r="J372" s="100" t="s">
        <v>0</v>
      </c>
      <c r="K372" s="100" t="s">
        <v>120</v>
      </c>
      <c r="L372" s="100" t="s">
        <v>121</v>
      </c>
      <c r="M372" s="100" t="s">
        <v>122</v>
      </c>
      <c r="N372" s="100" t="s">
        <v>88</v>
      </c>
      <c r="O372" s="100" t="s">
        <v>401</v>
      </c>
      <c r="P372" s="100" t="s">
        <v>120</v>
      </c>
      <c r="Q372" s="100" t="s">
        <v>926</v>
      </c>
      <c r="R372" s="100" t="s">
        <v>927</v>
      </c>
      <c r="S372" s="100" t="s">
        <v>928</v>
      </c>
      <c r="T372" s="100" t="s">
        <v>927</v>
      </c>
      <c r="U372" s="100" t="s">
        <v>929</v>
      </c>
      <c r="V372" s="100" t="s">
        <v>930</v>
      </c>
      <c r="W372" s="100" t="s">
        <v>749</v>
      </c>
      <c r="X372" s="100" t="s">
        <v>132</v>
      </c>
      <c r="Y372" s="145" t="s">
        <v>1042</v>
      </c>
    </row>
    <row r="373" spans="1:25">
      <c r="A373" s="107" t="s">
        <v>391</v>
      </c>
      <c r="B373" s="100" t="s">
        <v>392</v>
      </c>
      <c r="C373" s="100" t="s">
        <v>402</v>
      </c>
      <c r="D373" s="101">
        <v>51.64</v>
      </c>
      <c r="E373" s="100" t="s">
        <v>118</v>
      </c>
      <c r="F373" s="102">
        <v>202103</v>
      </c>
      <c r="G373" s="103">
        <v>44285</v>
      </c>
      <c r="H373" s="100" t="s">
        <v>125</v>
      </c>
      <c r="I373" s="102">
        <v>50000165</v>
      </c>
      <c r="J373" s="100" t="s">
        <v>0</v>
      </c>
      <c r="K373" s="100" t="s">
        <v>120</v>
      </c>
      <c r="L373" s="100" t="s">
        <v>121</v>
      </c>
      <c r="M373" s="100" t="s">
        <v>122</v>
      </c>
      <c r="N373" s="100" t="s">
        <v>403</v>
      </c>
      <c r="O373" s="100" t="s">
        <v>96</v>
      </c>
      <c r="P373" s="100" t="s">
        <v>120</v>
      </c>
      <c r="Q373" s="100" t="s">
        <v>931</v>
      </c>
      <c r="R373" s="100" t="s">
        <v>932</v>
      </c>
      <c r="S373" s="100" t="s">
        <v>933</v>
      </c>
      <c r="T373" s="100" t="s">
        <v>932</v>
      </c>
      <c r="U373" s="100" t="s">
        <v>929</v>
      </c>
      <c r="V373" s="100" t="s">
        <v>930</v>
      </c>
      <c r="W373" s="100" t="s">
        <v>749</v>
      </c>
      <c r="X373" s="100" t="s">
        <v>132</v>
      </c>
      <c r="Y373" s="145" t="s">
        <v>1042</v>
      </c>
    </row>
    <row r="374" spans="1:25">
      <c r="A374" s="107" t="s">
        <v>391</v>
      </c>
      <c r="B374" s="100" t="s">
        <v>392</v>
      </c>
      <c r="C374" s="100" t="s">
        <v>404</v>
      </c>
      <c r="D374" s="101">
        <v>67.849999999999994</v>
      </c>
      <c r="E374" s="100" t="s">
        <v>118</v>
      </c>
      <c r="F374" s="102">
        <v>202103</v>
      </c>
      <c r="G374" s="103">
        <v>44285</v>
      </c>
      <c r="H374" s="100" t="s">
        <v>125</v>
      </c>
      <c r="I374" s="102">
        <v>50000165</v>
      </c>
      <c r="J374" s="100" t="s">
        <v>0</v>
      </c>
      <c r="K374" s="100" t="s">
        <v>120</v>
      </c>
      <c r="L374" s="100" t="s">
        <v>121</v>
      </c>
      <c r="M374" s="100" t="s">
        <v>122</v>
      </c>
      <c r="N374" s="100" t="s">
        <v>86</v>
      </c>
      <c r="O374" s="100" t="s">
        <v>87</v>
      </c>
      <c r="P374" s="100" t="s">
        <v>120</v>
      </c>
      <c r="Q374" s="100" t="s">
        <v>926</v>
      </c>
      <c r="R374" s="100" t="s">
        <v>927</v>
      </c>
      <c r="S374" s="100" t="s">
        <v>928</v>
      </c>
      <c r="T374" s="100" t="s">
        <v>927</v>
      </c>
      <c r="U374" s="100" t="s">
        <v>929</v>
      </c>
      <c r="V374" s="100" t="s">
        <v>930</v>
      </c>
      <c r="W374" s="100" t="s">
        <v>749</v>
      </c>
      <c r="X374" s="100" t="s">
        <v>132</v>
      </c>
      <c r="Y374" s="145" t="s">
        <v>1042</v>
      </c>
    </row>
    <row r="375" spans="1:25">
      <c r="A375" s="107" t="s">
        <v>391</v>
      </c>
      <c r="B375" s="100" t="s">
        <v>392</v>
      </c>
      <c r="C375" s="100" t="s">
        <v>405</v>
      </c>
      <c r="D375" s="101">
        <v>71.25</v>
      </c>
      <c r="E375" s="100" t="s">
        <v>118</v>
      </c>
      <c r="F375" s="102">
        <v>202103</v>
      </c>
      <c r="G375" s="103">
        <v>44285</v>
      </c>
      <c r="H375" s="100" t="s">
        <v>125</v>
      </c>
      <c r="I375" s="102">
        <v>50000165</v>
      </c>
      <c r="J375" s="100" t="s">
        <v>0</v>
      </c>
      <c r="K375" s="100" t="s">
        <v>120</v>
      </c>
      <c r="L375" s="100" t="s">
        <v>121</v>
      </c>
      <c r="M375" s="100" t="s">
        <v>122</v>
      </c>
      <c r="N375" s="100" t="s">
        <v>84</v>
      </c>
      <c r="O375" s="100" t="s">
        <v>85</v>
      </c>
      <c r="P375" s="100" t="s">
        <v>120</v>
      </c>
      <c r="Q375" s="100" t="s">
        <v>926</v>
      </c>
      <c r="R375" s="100" t="s">
        <v>927</v>
      </c>
      <c r="S375" s="100" t="s">
        <v>928</v>
      </c>
      <c r="T375" s="100" t="s">
        <v>927</v>
      </c>
      <c r="U375" s="100" t="s">
        <v>929</v>
      </c>
      <c r="V375" s="100" t="s">
        <v>930</v>
      </c>
      <c r="W375" s="100" t="s">
        <v>749</v>
      </c>
      <c r="X375" s="100" t="s">
        <v>132</v>
      </c>
      <c r="Y375" s="145" t="s">
        <v>1042</v>
      </c>
    </row>
    <row r="376" spans="1:25">
      <c r="A376" s="107" t="s">
        <v>391</v>
      </c>
      <c r="B376" s="100" t="s">
        <v>392</v>
      </c>
      <c r="C376" s="100" t="s">
        <v>406</v>
      </c>
      <c r="D376" s="101">
        <v>97.49</v>
      </c>
      <c r="E376" s="100" t="s">
        <v>118</v>
      </c>
      <c r="F376" s="102">
        <v>202103</v>
      </c>
      <c r="G376" s="103">
        <v>44285</v>
      </c>
      <c r="H376" s="100" t="s">
        <v>125</v>
      </c>
      <c r="I376" s="102">
        <v>50000165</v>
      </c>
      <c r="J376" s="100" t="s">
        <v>0</v>
      </c>
      <c r="K376" s="100" t="s">
        <v>120</v>
      </c>
      <c r="L376" s="100" t="s">
        <v>121</v>
      </c>
      <c r="M376" s="100" t="s">
        <v>122</v>
      </c>
      <c r="N376" s="100" t="s">
        <v>80</v>
      </c>
      <c r="O376" s="100" t="s">
        <v>81</v>
      </c>
      <c r="P376" s="100" t="s">
        <v>120</v>
      </c>
      <c r="Q376" s="100" t="s">
        <v>926</v>
      </c>
      <c r="R376" s="100" t="s">
        <v>927</v>
      </c>
      <c r="S376" s="100" t="s">
        <v>928</v>
      </c>
      <c r="T376" s="100" t="s">
        <v>927</v>
      </c>
      <c r="U376" s="100" t="s">
        <v>929</v>
      </c>
      <c r="V376" s="100" t="s">
        <v>930</v>
      </c>
      <c r="W376" s="100" t="s">
        <v>749</v>
      </c>
      <c r="X376" s="100" t="s">
        <v>132</v>
      </c>
      <c r="Y376" s="145" t="s">
        <v>1042</v>
      </c>
    </row>
    <row r="377" spans="1:25">
      <c r="A377" s="107" t="s">
        <v>391</v>
      </c>
      <c r="B377" s="100" t="s">
        <v>392</v>
      </c>
      <c r="C377" s="100" t="s">
        <v>407</v>
      </c>
      <c r="D377" s="101">
        <v>255.91</v>
      </c>
      <c r="E377" s="100" t="s">
        <v>118</v>
      </c>
      <c r="F377" s="102">
        <v>202103</v>
      </c>
      <c r="G377" s="103">
        <v>44285</v>
      </c>
      <c r="H377" s="100" t="s">
        <v>125</v>
      </c>
      <c r="I377" s="102">
        <v>50000165</v>
      </c>
      <c r="J377" s="100" t="s">
        <v>0</v>
      </c>
      <c r="K377" s="100" t="s">
        <v>120</v>
      </c>
      <c r="L377" s="100" t="s">
        <v>121</v>
      </c>
      <c r="M377" s="100" t="s">
        <v>122</v>
      </c>
      <c r="N377" s="100" t="s">
        <v>92</v>
      </c>
      <c r="O377" s="100" t="s">
        <v>93</v>
      </c>
      <c r="P377" s="100" t="s">
        <v>120</v>
      </c>
      <c r="Q377" s="100" t="s">
        <v>931</v>
      </c>
      <c r="R377" s="100" t="s">
        <v>932</v>
      </c>
      <c r="S377" s="100" t="s">
        <v>933</v>
      </c>
      <c r="T377" s="100" t="s">
        <v>932</v>
      </c>
      <c r="U377" s="100" t="s">
        <v>929</v>
      </c>
      <c r="V377" s="100" t="s">
        <v>930</v>
      </c>
      <c r="W377" s="100" t="s">
        <v>749</v>
      </c>
      <c r="X377" s="100" t="s">
        <v>132</v>
      </c>
      <c r="Y377" s="145" t="s">
        <v>1042</v>
      </c>
    </row>
    <row r="378" spans="1:25">
      <c r="A378" s="107" t="s">
        <v>391</v>
      </c>
      <c r="B378" s="100" t="s">
        <v>392</v>
      </c>
      <c r="C378" s="100" t="s">
        <v>408</v>
      </c>
      <c r="D378" s="101">
        <v>324.83</v>
      </c>
      <c r="E378" s="100" t="s">
        <v>118</v>
      </c>
      <c r="F378" s="102">
        <v>202103</v>
      </c>
      <c r="G378" s="103">
        <v>44285</v>
      </c>
      <c r="H378" s="100" t="s">
        <v>125</v>
      </c>
      <c r="I378" s="102">
        <v>50000165</v>
      </c>
      <c r="J378" s="100" t="s">
        <v>0</v>
      </c>
      <c r="K378" s="100" t="s">
        <v>120</v>
      </c>
      <c r="L378" s="100" t="s">
        <v>121</v>
      </c>
      <c r="M378" s="100" t="s">
        <v>122</v>
      </c>
      <c r="N378" s="100" t="s">
        <v>90</v>
      </c>
      <c r="O378" s="100" t="s">
        <v>409</v>
      </c>
      <c r="P378" s="100" t="s">
        <v>120</v>
      </c>
      <c r="Q378" s="100" t="s">
        <v>934</v>
      </c>
      <c r="R378" s="100" t="s">
        <v>935</v>
      </c>
      <c r="S378" s="100" t="s">
        <v>936</v>
      </c>
      <c r="T378" s="100" t="s">
        <v>935</v>
      </c>
      <c r="U378" s="100" t="s">
        <v>929</v>
      </c>
      <c r="V378" s="100" t="s">
        <v>930</v>
      </c>
      <c r="W378" s="100" t="s">
        <v>749</v>
      </c>
      <c r="X378" s="100" t="s">
        <v>132</v>
      </c>
      <c r="Y378" s="145" t="s">
        <v>1042</v>
      </c>
    </row>
    <row r="379" spans="1:25">
      <c r="A379" s="107" t="s">
        <v>391</v>
      </c>
      <c r="B379" s="100" t="s">
        <v>392</v>
      </c>
      <c r="C379" s="100" t="s">
        <v>410</v>
      </c>
      <c r="D379" s="101">
        <v>433.44</v>
      </c>
      <c r="E379" s="100" t="s">
        <v>118</v>
      </c>
      <c r="F379" s="102">
        <v>202103</v>
      </c>
      <c r="G379" s="103">
        <v>44285</v>
      </c>
      <c r="H379" s="100" t="s">
        <v>125</v>
      </c>
      <c r="I379" s="102">
        <v>50000165</v>
      </c>
      <c r="J379" s="100" t="s">
        <v>0</v>
      </c>
      <c r="K379" s="100" t="s">
        <v>120</v>
      </c>
      <c r="L379" s="100" t="s">
        <v>121</v>
      </c>
      <c r="M379" s="100" t="s">
        <v>122</v>
      </c>
      <c r="N379" s="100" t="s">
        <v>76</v>
      </c>
      <c r="O379" s="100" t="s">
        <v>411</v>
      </c>
      <c r="P379" s="100" t="s">
        <v>120</v>
      </c>
      <c r="Q379" s="100" t="s">
        <v>937</v>
      </c>
      <c r="R379" s="100" t="s">
        <v>938</v>
      </c>
      <c r="S379" s="100" t="s">
        <v>939</v>
      </c>
      <c r="T379" s="100" t="s">
        <v>938</v>
      </c>
      <c r="U379" s="100" t="s">
        <v>929</v>
      </c>
      <c r="V379" s="100" t="s">
        <v>930</v>
      </c>
      <c r="W379" s="100" t="s">
        <v>749</v>
      </c>
      <c r="X379" s="100" t="s">
        <v>132</v>
      </c>
      <c r="Y379" s="145" t="s">
        <v>1042</v>
      </c>
    </row>
    <row r="380" spans="1:25">
      <c r="A380" s="107" t="s">
        <v>391</v>
      </c>
      <c r="B380" s="100" t="s">
        <v>392</v>
      </c>
      <c r="C380" s="100" t="s">
        <v>412</v>
      </c>
      <c r="D380" s="101">
        <v>600</v>
      </c>
      <c r="E380" s="100" t="s">
        <v>118</v>
      </c>
      <c r="F380" s="102">
        <v>202103</v>
      </c>
      <c r="G380" s="103">
        <v>44285</v>
      </c>
      <c r="H380" s="100" t="s">
        <v>125</v>
      </c>
      <c r="I380" s="102">
        <v>50000165</v>
      </c>
      <c r="J380" s="100" t="s">
        <v>0</v>
      </c>
      <c r="K380" s="100" t="s">
        <v>120</v>
      </c>
      <c r="L380" s="100" t="s">
        <v>121</v>
      </c>
      <c r="M380" s="100" t="s">
        <v>122</v>
      </c>
      <c r="N380" s="100" t="s">
        <v>78</v>
      </c>
      <c r="O380" s="100" t="s">
        <v>413</v>
      </c>
      <c r="P380" s="100" t="s">
        <v>120</v>
      </c>
      <c r="Q380" s="100" t="s">
        <v>934</v>
      </c>
      <c r="R380" s="100" t="s">
        <v>935</v>
      </c>
      <c r="S380" s="100" t="s">
        <v>936</v>
      </c>
      <c r="T380" s="100" t="s">
        <v>935</v>
      </c>
      <c r="U380" s="100" t="s">
        <v>929</v>
      </c>
      <c r="V380" s="100" t="s">
        <v>930</v>
      </c>
      <c r="W380" s="100" t="s">
        <v>749</v>
      </c>
      <c r="X380" s="100" t="s">
        <v>132</v>
      </c>
      <c r="Y380" s="145" t="s">
        <v>1042</v>
      </c>
    </row>
    <row r="381" spans="1:25">
      <c r="A381" s="107" t="s">
        <v>391</v>
      </c>
      <c r="B381" s="100" t="s">
        <v>392</v>
      </c>
      <c r="C381" s="100" t="s">
        <v>414</v>
      </c>
      <c r="D381" s="101">
        <v>728.33</v>
      </c>
      <c r="E381" s="100" t="s">
        <v>118</v>
      </c>
      <c r="F381" s="102">
        <v>202103</v>
      </c>
      <c r="G381" s="103">
        <v>44285</v>
      </c>
      <c r="H381" s="100" t="s">
        <v>125</v>
      </c>
      <c r="I381" s="102">
        <v>50000165</v>
      </c>
      <c r="J381" s="100" t="s">
        <v>0</v>
      </c>
      <c r="K381" s="100" t="s">
        <v>120</v>
      </c>
      <c r="L381" s="100" t="s">
        <v>121</v>
      </c>
      <c r="M381" s="100" t="s">
        <v>122</v>
      </c>
      <c r="N381" s="100" t="s">
        <v>415</v>
      </c>
      <c r="O381" s="100" t="s">
        <v>416</v>
      </c>
      <c r="P381" s="100" t="s">
        <v>120</v>
      </c>
      <c r="Q381" s="100" t="s">
        <v>931</v>
      </c>
      <c r="R381" s="100" t="s">
        <v>932</v>
      </c>
      <c r="S381" s="100" t="s">
        <v>933</v>
      </c>
      <c r="T381" s="100" t="s">
        <v>932</v>
      </c>
      <c r="U381" s="100" t="s">
        <v>929</v>
      </c>
      <c r="V381" s="100" t="s">
        <v>930</v>
      </c>
      <c r="W381" s="100" t="s">
        <v>749</v>
      </c>
      <c r="X381" s="100" t="s">
        <v>132</v>
      </c>
      <c r="Y381" s="145" t="s">
        <v>1042</v>
      </c>
    </row>
    <row r="382" spans="1:25">
      <c r="A382" s="107" t="s">
        <v>391</v>
      </c>
      <c r="B382" s="100" t="s">
        <v>392</v>
      </c>
      <c r="C382" s="100" t="s">
        <v>417</v>
      </c>
      <c r="D382" s="101">
        <v>270.14999999999998</v>
      </c>
      <c r="E382" s="100" t="s">
        <v>118</v>
      </c>
      <c r="F382" s="102">
        <v>202104</v>
      </c>
      <c r="G382" s="103">
        <v>44314</v>
      </c>
      <c r="H382" s="100" t="s">
        <v>119</v>
      </c>
      <c r="I382" s="102">
        <v>11000972</v>
      </c>
      <c r="J382" s="100" t="s">
        <v>0</v>
      </c>
      <c r="K382" s="100" t="s">
        <v>120</v>
      </c>
      <c r="L382" s="100" t="s">
        <v>121</v>
      </c>
      <c r="M382" s="100" t="s">
        <v>122</v>
      </c>
      <c r="N382" s="100" t="s">
        <v>418</v>
      </c>
      <c r="O382" s="100" t="s">
        <v>419</v>
      </c>
      <c r="P382" s="100" t="s">
        <v>120</v>
      </c>
      <c r="Q382" s="100" t="s">
        <v>797</v>
      </c>
      <c r="R382" s="100" t="s">
        <v>420</v>
      </c>
      <c r="S382" s="100" t="s">
        <v>798</v>
      </c>
      <c r="T382" s="100" t="s">
        <v>420</v>
      </c>
      <c r="U382" s="100" t="s">
        <v>783</v>
      </c>
      <c r="V382" s="100" t="s">
        <v>784</v>
      </c>
      <c r="W382" s="100" t="s">
        <v>749</v>
      </c>
      <c r="X382" s="100" t="s">
        <v>132</v>
      </c>
      <c r="Y382" s="145" t="s">
        <v>1042</v>
      </c>
    </row>
    <row r="383" spans="1:25">
      <c r="A383" s="107" t="s">
        <v>391</v>
      </c>
      <c r="B383" s="100" t="s">
        <v>392</v>
      </c>
      <c r="C383" s="100" t="s">
        <v>145</v>
      </c>
      <c r="D383" s="101">
        <v>172.59</v>
      </c>
      <c r="E383" s="100" t="s">
        <v>118</v>
      </c>
      <c r="F383" s="102">
        <v>202104</v>
      </c>
      <c r="G383" s="103">
        <v>44314</v>
      </c>
      <c r="H383" s="100" t="s">
        <v>119</v>
      </c>
      <c r="I383" s="102">
        <v>11001758</v>
      </c>
      <c r="J383" s="100" t="s">
        <v>0</v>
      </c>
      <c r="K383" s="100" t="s">
        <v>120</v>
      </c>
      <c r="L383" s="100" t="s">
        <v>121</v>
      </c>
      <c r="M383" s="100" t="s">
        <v>122</v>
      </c>
      <c r="N383" s="100" t="s">
        <v>142</v>
      </c>
      <c r="O383" s="100" t="s">
        <v>143</v>
      </c>
      <c r="P383" s="100" t="s">
        <v>120</v>
      </c>
      <c r="Q383" s="100" t="s">
        <v>750</v>
      </c>
      <c r="R383" s="100" t="s">
        <v>144</v>
      </c>
      <c r="S383" s="100" t="s">
        <v>751</v>
      </c>
      <c r="T383" s="100" t="s">
        <v>144</v>
      </c>
      <c r="U383" s="100" t="s">
        <v>752</v>
      </c>
      <c r="V383" s="100" t="s">
        <v>753</v>
      </c>
      <c r="W383" s="100" t="s">
        <v>749</v>
      </c>
      <c r="X383" s="100" t="s">
        <v>132</v>
      </c>
      <c r="Y383" s="145" t="s">
        <v>1042</v>
      </c>
    </row>
    <row r="384" spans="1:25">
      <c r="A384" s="107" t="s">
        <v>391</v>
      </c>
      <c r="B384" s="100" t="s">
        <v>392</v>
      </c>
      <c r="C384" s="100" t="s">
        <v>421</v>
      </c>
      <c r="D384" s="101">
        <v>39.01</v>
      </c>
      <c r="E384" s="100" t="s">
        <v>118</v>
      </c>
      <c r="F384" s="102">
        <v>202104</v>
      </c>
      <c r="G384" s="103">
        <v>44315</v>
      </c>
      <c r="H384" s="100" t="s">
        <v>125</v>
      </c>
      <c r="I384" s="102">
        <v>50000178</v>
      </c>
      <c r="J384" s="100" t="s">
        <v>0</v>
      </c>
      <c r="K384" s="100" t="s">
        <v>120</v>
      </c>
      <c r="L384" s="100" t="s">
        <v>121</v>
      </c>
      <c r="M384" s="100" t="s">
        <v>122</v>
      </c>
      <c r="N384" s="100" t="s">
        <v>88</v>
      </c>
      <c r="O384" s="100" t="s">
        <v>401</v>
      </c>
      <c r="P384" s="100" t="s">
        <v>120</v>
      </c>
      <c r="Q384" s="100" t="s">
        <v>926</v>
      </c>
      <c r="R384" s="100" t="s">
        <v>927</v>
      </c>
      <c r="S384" s="100" t="s">
        <v>928</v>
      </c>
      <c r="T384" s="100" t="s">
        <v>927</v>
      </c>
      <c r="U384" s="100" t="s">
        <v>929</v>
      </c>
      <c r="V384" s="100" t="s">
        <v>930</v>
      </c>
      <c r="W384" s="100" t="s">
        <v>749</v>
      </c>
      <c r="X384" s="100" t="s">
        <v>132</v>
      </c>
      <c r="Y384" s="145" t="s">
        <v>1042</v>
      </c>
    </row>
    <row r="385" spans="1:25">
      <c r="A385" s="107" t="s">
        <v>391</v>
      </c>
      <c r="B385" s="100" t="s">
        <v>392</v>
      </c>
      <c r="C385" s="100" t="s">
        <v>422</v>
      </c>
      <c r="D385" s="101">
        <v>52.64</v>
      </c>
      <c r="E385" s="100" t="s">
        <v>118</v>
      </c>
      <c r="F385" s="102">
        <v>202104</v>
      </c>
      <c r="G385" s="103">
        <v>44315</v>
      </c>
      <c r="H385" s="100" t="s">
        <v>125</v>
      </c>
      <c r="I385" s="102">
        <v>50000178</v>
      </c>
      <c r="J385" s="100" t="s">
        <v>0</v>
      </c>
      <c r="K385" s="100" t="s">
        <v>120</v>
      </c>
      <c r="L385" s="100" t="s">
        <v>121</v>
      </c>
      <c r="M385" s="100" t="s">
        <v>122</v>
      </c>
      <c r="N385" s="100" t="s">
        <v>403</v>
      </c>
      <c r="O385" s="100" t="s">
        <v>96</v>
      </c>
      <c r="P385" s="100" t="s">
        <v>120</v>
      </c>
      <c r="Q385" s="100" t="s">
        <v>931</v>
      </c>
      <c r="R385" s="100" t="s">
        <v>932</v>
      </c>
      <c r="S385" s="100" t="s">
        <v>933</v>
      </c>
      <c r="T385" s="100" t="s">
        <v>932</v>
      </c>
      <c r="U385" s="100" t="s">
        <v>929</v>
      </c>
      <c r="V385" s="100" t="s">
        <v>930</v>
      </c>
      <c r="W385" s="100" t="s">
        <v>749</v>
      </c>
      <c r="X385" s="100" t="s">
        <v>132</v>
      </c>
      <c r="Y385" s="145" t="s">
        <v>1042</v>
      </c>
    </row>
    <row r="386" spans="1:25">
      <c r="A386" s="107" t="s">
        <v>391</v>
      </c>
      <c r="B386" s="100" t="s">
        <v>392</v>
      </c>
      <c r="C386" s="100" t="s">
        <v>423</v>
      </c>
      <c r="D386" s="101">
        <v>68.97</v>
      </c>
      <c r="E386" s="100" t="s">
        <v>118</v>
      </c>
      <c r="F386" s="102">
        <v>202104</v>
      </c>
      <c r="G386" s="103">
        <v>44315</v>
      </c>
      <c r="H386" s="100" t="s">
        <v>125</v>
      </c>
      <c r="I386" s="102">
        <v>50000178</v>
      </c>
      <c r="J386" s="100" t="s">
        <v>0</v>
      </c>
      <c r="K386" s="100" t="s">
        <v>120</v>
      </c>
      <c r="L386" s="100" t="s">
        <v>121</v>
      </c>
      <c r="M386" s="100" t="s">
        <v>122</v>
      </c>
      <c r="N386" s="100" t="s">
        <v>86</v>
      </c>
      <c r="O386" s="100" t="s">
        <v>87</v>
      </c>
      <c r="P386" s="100" t="s">
        <v>120</v>
      </c>
      <c r="Q386" s="100" t="s">
        <v>926</v>
      </c>
      <c r="R386" s="100" t="s">
        <v>927</v>
      </c>
      <c r="S386" s="100" t="s">
        <v>928</v>
      </c>
      <c r="T386" s="100" t="s">
        <v>927</v>
      </c>
      <c r="U386" s="100" t="s">
        <v>929</v>
      </c>
      <c r="V386" s="100" t="s">
        <v>930</v>
      </c>
      <c r="W386" s="100" t="s">
        <v>749</v>
      </c>
      <c r="X386" s="100" t="s">
        <v>132</v>
      </c>
      <c r="Y386" s="145" t="s">
        <v>1042</v>
      </c>
    </row>
    <row r="387" spans="1:25">
      <c r="A387" s="107" t="s">
        <v>391</v>
      </c>
      <c r="B387" s="100" t="s">
        <v>392</v>
      </c>
      <c r="C387" s="100" t="s">
        <v>424</v>
      </c>
      <c r="D387" s="101">
        <v>71.25</v>
      </c>
      <c r="E387" s="100" t="s">
        <v>118</v>
      </c>
      <c r="F387" s="102">
        <v>202104</v>
      </c>
      <c r="G387" s="103">
        <v>44315</v>
      </c>
      <c r="H387" s="100" t="s">
        <v>125</v>
      </c>
      <c r="I387" s="102">
        <v>50000178</v>
      </c>
      <c r="J387" s="100" t="s">
        <v>0</v>
      </c>
      <c r="K387" s="100" t="s">
        <v>120</v>
      </c>
      <c r="L387" s="100" t="s">
        <v>121</v>
      </c>
      <c r="M387" s="100" t="s">
        <v>122</v>
      </c>
      <c r="N387" s="100" t="s">
        <v>84</v>
      </c>
      <c r="O387" s="100" t="s">
        <v>85</v>
      </c>
      <c r="P387" s="100" t="s">
        <v>120</v>
      </c>
      <c r="Q387" s="100" t="s">
        <v>926</v>
      </c>
      <c r="R387" s="100" t="s">
        <v>927</v>
      </c>
      <c r="S387" s="100" t="s">
        <v>928</v>
      </c>
      <c r="T387" s="100" t="s">
        <v>927</v>
      </c>
      <c r="U387" s="100" t="s">
        <v>929</v>
      </c>
      <c r="V387" s="100" t="s">
        <v>930</v>
      </c>
      <c r="W387" s="100" t="s">
        <v>749</v>
      </c>
      <c r="X387" s="100" t="s">
        <v>132</v>
      </c>
      <c r="Y387" s="145" t="s">
        <v>1042</v>
      </c>
    </row>
    <row r="388" spans="1:25">
      <c r="A388" s="107" t="s">
        <v>391</v>
      </c>
      <c r="B388" s="100" t="s">
        <v>392</v>
      </c>
      <c r="C388" s="100" t="s">
        <v>425</v>
      </c>
      <c r="D388" s="101">
        <v>72.73</v>
      </c>
      <c r="E388" s="100" t="s">
        <v>118</v>
      </c>
      <c r="F388" s="102">
        <v>202104</v>
      </c>
      <c r="G388" s="103">
        <v>44315</v>
      </c>
      <c r="H388" s="100" t="s">
        <v>125</v>
      </c>
      <c r="I388" s="102">
        <v>50000178</v>
      </c>
      <c r="J388" s="100" t="s">
        <v>0</v>
      </c>
      <c r="K388" s="100" t="s">
        <v>120</v>
      </c>
      <c r="L388" s="100" t="s">
        <v>121</v>
      </c>
      <c r="M388" s="100" t="s">
        <v>122</v>
      </c>
      <c r="N388" s="100" t="s">
        <v>92</v>
      </c>
      <c r="O388" s="100" t="s">
        <v>93</v>
      </c>
      <c r="P388" s="100" t="s">
        <v>120</v>
      </c>
      <c r="Q388" s="100" t="s">
        <v>931</v>
      </c>
      <c r="R388" s="100" t="s">
        <v>932</v>
      </c>
      <c r="S388" s="100" t="s">
        <v>933</v>
      </c>
      <c r="T388" s="100" t="s">
        <v>932</v>
      </c>
      <c r="U388" s="100" t="s">
        <v>929</v>
      </c>
      <c r="V388" s="100" t="s">
        <v>930</v>
      </c>
      <c r="W388" s="100" t="s">
        <v>749</v>
      </c>
      <c r="X388" s="100" t="s">
        <v>132</v>
      </c>
      <c r="Y388" s="145" t="s">
        <v>1042</v>
      </c>
    </row>
    <row r="389" spans="1:25">
      <c r="A389" s="107" t="s">
        <v>391</v>
      </c>
      <c r="B389" s="100" t="s">
        <v>392</v>
      </c>
      <c r="C389" s="100" t="s">
        <v>426</v>
      </c>
      <c r="D389" s="101">
        <v>97.5</v>
      </c>
      <c r="E389" s="100" t="s">
        <v>118</v>
      </c>
      <c r="F389" s="102">
        <v>202104</v>
      </c>
      <c r="G389" s="103">
        <v>44315</v>
      </c>
      <c r="H389" s="100" t="s">
        <v>125</v>
      </c>
      <c r="I389" s="102">
        <v>50000178</v>
      </c>
      <c r="J389" s="100" t="s">
        <v>0</v>
      </c>
      <c r="K389" s="100" t="s">
        <v>120</v>
      </c>
      <c r="L389" s="100" t="s">
        <v>121</v>
      </c>
      <c r="M389" s="100" t="s">
        <v>122</v>
      </c>
      <c r="N389" s="100" t="s">
        <v>80</v>
      </c>
      <c r="O389" s="100" t="s">
        <v>81</v>
      </c>
      <c r="P389" s="100" t="s">
        <v>120</v>
      </c>
      <c r="Q389" s="100" t="s">
        <v>926</v>
      </c>
      <c r="R389" s="100" t="s">
        <v>927</v>
      </c>
      <c r="S389" s="100" t="s">
        <v>928</v>
      </c>
      <c r="T389" s="100" t="s">
        <v>927</v>
      </c>
      <c r="U389" s="100" t="s">
        <v>929</v>
      </c>
      <c r="V389" s="100" t="s">
        <v>930</v>
      </c>
      <c r="W389" s="100" t="s">
        <v>749</v>
      </c>
      <c r="X389" s="100" t="s">
        <v>132</v>
      </c>
      <c r="Y389" s="145" t="s">
        <v>1042</v>
      </c>
    </row>
    <row r="390" spans="1:25">
      <c r="A390" s="107" t="s">
        <v>391</v>
      </c>
      <c r="B390" s="100" t="s">
        <v>392</v>
      </c>
      <c r="C390" s="100" t="s">
        <v>427</v>
      </c>
      <c r="D390" s="101">
        <v>311.89999999999998</v>
      </c>
      <c r="E390" s="100" t="s">
        <v>118</v>
      </c>
      <c r="F390" s="102">
        <v>202104</v>
      </c>
      <c r="G390" s="103">
        <v>44315</v>
      </c>
      <c r="H390" s="100" t="s">
        <v>125</v>
      </c>
      <c r="I390" s="102">
        <v>50000178</v>
      </c>
      <c r="J390" s="100" t="s">
        <v>0</v>
      </c>
      <c r="K390" s="100" t="s">
        <v>120</v>
      </c>
      <c r="L390" s="100" t="s">
        <v>121</v>
      </c>
      <c r="M390" s="100" t="s">
        <v>122</v>
      </c>
      <c r="N390" s="100" t="s">
        <v>90</v>
      </c>
      <c r="O390" s="100" t="s">
        <v>409</v>
      </c>
      <c r="P390" s="100" t="s">
        <v>120</v>
      </c>
      <c r="Q390" s="100" t="s">
        <v>934</v>
      </c>
      <c r="R390" s="100" t="s">
        <v>935</v>
      </c>
      <c r="S390" s="100" t="s">
        <v>936</v>
      </c>
      <c r="T390" s="100" t="s">
        <v>935</v>
      </c>
      <c r="U390" s="100" t="s">
        <v>929</v>
      </c>
      <c r="V390" s="100" t="s">
        <v>930</v>
      </c>
      <c r="W390" s="100" t="s">
        <v>749</v>
      </c>
      <c r="X390" s="100" t="s">
        <v>132</v>
      </c>
      <c r="Y390" s="145" t="s">
        <v>1042</v>
      </c>
    </row>
    <row r="391" spans="1:25">
      <c r="A391" s="107" t="s">
        <v>391</v>
      </c>
      <c r="B391" s="100" t="s">
        <v>392</v>
      </c>
      <c r="C391" s="100" t="s">
        <v>428</v>
      </c>
      <c r="D391" s="101">
        <v>420.1</v>
      </c>
      <c r="E391" s="100" t="s">
        <v>118</v>
      </c>
      <c r="F391" s="102">
        <v>202104</v>
      </c>
      <c r="G391" s="103">
        <v>44315</v>
      </c>
      <c r="H391" s="100" t="s">
        <v>125</v>
      </c>
      <c r="I391" s="102">
        <v>50000178</v>
      </c>
      <c r="J391" s="100" t="s">
        <v>0</v>
      </c>
      <c r="K391" s="100" t="s">
        <v>120</v>
      </c>
      <c r="L391" s="100" t="s">
        <v>121</v>
      </c>
      <c r="M391" s="100" t="s">
        <v>122</v>
      </c>
      <c r="N391" s="100" t="s">
        <v>76</v>
      </c>
      <c r="O391" s="100" t="s">
        <v>411</v>
      </c>
      <c r="P391" s="100" t="s">
        <v>120</v>
      </c>
      <c r="Q391" s="100" t="s">
        <v>937</v>
      </c>
      <c r="R391" s="100" t="s">
        <v>938</v>
      </c>
      <c r="S391" s="100" t="s">
        <v>939</v>
      </c>
      <c r="T391" s="100" t="s">
        <v>938</v>
      </c>
      <c r="U391" s="100" t="s">
        <v>929</v>
      </c>
      <c r="V391" s="100" t="s">
        <v>930</v>
      </c>
      <c r="W391" s="100" t="s">
        <v>749</v>
      </c>
      <c r="X391" s="100" t="s">
        <v>132</v>
      </c>
      <c r="Y391" s="145" t="s">
        <v>1042</v>
      </c>
    </row>
    <row r="392" spans="1:25">
      <c r="A392" s="107" t="s">
        <v>391</v>
      </c>
      <c r="B392" s="100" t="s">
        <v>392</v>
      </c>
      <c r="C392" s="100" t="s">
        <v>429</v>
      </c>
      <c r="D392" s="101">
        <v>600</v>
      </c>
      <c r="E392" s="100" t="s">
        <v>118</v>
      </c>
      <c r="F392" s="102">
        <v>202104</v>
      </c>
      <c r="G392" s="103">
        <v>44315</v>
      </c>
      <c r="H392" s="100" t="s">
        <v>125</v>
      </c>
      <c r="I392" s="102">
        <v>50000178</v>
      </c>
      <c r="J392" s="100" t="s">
        <v>0</v>
      </c>
      <c r="K392" s="100" t="s">
        <v>120</v>
      </c>
      <c r="L392" s="100" t="s">
        <v>121</v>
      </c>
      <c r="M392" s="100" t="s">
        <v>122</v>
      </c>
      <c r="N392" s="100" t="s">
        <v>78</v>
      </c>
      <c r="O392" s="100" t="s">
        <v>413</v>
      </c>
      <c r="P392" s="100" t="s">
        <v>120</v>
      </c>
      <c r="Q392" s="100" t="s">
        <v>934</v>
      </c>
      <c r="R392" s="100" t="s">
        <v>935</v>
      </c>
      <c r="S392" s="100" t="s">
        <v>936</v>
      </c>
      <c r="T392" s="100" t="s">
        <v>935</v>
      </c>
      <c r="U392" s="100" t="s">
        <v>929</v>
      </c>
      <c r="V392" s="100" t="s">
        <v>930</v>
      </c>
      <c r="W392" s="100" t="s">
        <v>749</v>
      </c>
      <c r="X392" s="100" t="s">
        <v>132</v>
      </c>
      <c r="Y392" s="145" t="s">
        <v>1042</v>
      </c>
    </row>
    <row r="393" spans="1:25">
      <c r="A393" s="107" t="s">
        <v>391</v>
      </c>
      <c r="B393" s="100" t="s">
        <v>392</v>
      </c>
      <c r="C393" s="100" t="s">
        <v>430</v>
      </c>
      <c r="D393" s="101">
        <v>803.33</v>
      </c>
      <c r="E393" s="100" t="s">
        <v>118</v>
      </c>
      <c r="F393" s="102">
        <v>202104</v>
      </c>
      <c r="G393" s="103">
        <v>44315</v>
      </c>
      <c r="H393" s="100" t="s">
        <v>125</v>
      </c>
      <c r="I393" s="102">
        <v>50000178</v>
      </c>
      <c r="J393" s="100" t="s">
        <v>0</v>
      </c>
      <c r="K393" s="100" t="s">
        <v>120</v>
      </c>
      <c r="L393" s="100" t="s">
        <v>121</v>
      </c>
      <c r="M393" s="100" t="s">
        <v>122</v>
      </c>
      <c r="N393" s="100" t="s">
        <v>415</v>
      </c>
      <c r="O393" s="100" t="s">
        <v>416</v>
      </c>
      <c r="P393" s="100" t="s">
        <v>120</v>
      </c>
      <c r="Q393" s="100" t="s">
        <v>931</v>
      </c>
      <c r="R393" s="100" t="s">
        <v>932</v>
      </c>
      <c r="S393" s="100" t="s">
        <v>933</v>
      </c>
      <c r="T393" s="100" t="s">
        <v>932</v>
      </c>
      <c r="U393" s="100" t="s">
        <v>929</v>
      </c>
      <c r="V393" s="100" t="s">
        <v>930</v>
      </c>
      <c r="W393" s="100" t="s">
        <v>749</v>
      </c>
      <c r="X393" s="100" t="s">
        <v>132</v>
      </c>
      <c r="Y393" s="145" t="s">
        <v>1042</v>
      </c>
    </row>
    <row r="394" spans="1:25">
      <c r="A394" s="107" t="s">
        <v>391</v>
      </c>
      <c r="B394" s="100" t="s">
        <v>392</v>
      </c>
      <c r="C394" s="100" t="s">
        <v>431</v>
      </c>
      <c r="D394" s="101">
        <v>80.86</v>
      </c>
      <c r="E394" s="100" t="s">
        <v>118</v>
      </c>
      <c r="F394" s="102">
        <v>202104</v>
      </c>
      <c r="G394" s="103">
        <v>44316</v>
      </c>
      <c r="H394" s="100" t="s">
        <v>119</v>
      </c>
      <c r="I394" s="102">
        <v>11000981</v>
      </c>
      <c r="J394" s="100" t="s">
        <v>0</v>
      </c>
      <c r="K394" s="100" t="s">
        <v>120</v>
      </c>
      <c r="L394" s="100" t="s">
        <v>121</v>
      </c>
      <c r="M394" s="100" t="s">
        <v>122</v>
      </c>
      <c r="N394" s="100" t="s">
        <v>142</v>
      </c>
      <c r="O394" s="100" t="s">
        <v>143</v>
      </c>
      <c r="P394" s="100" t="s">
        <v>120</v>
      </c>
      <c r="Q394" s="100" t="s">
        <v>750</v>
      </c>
      <c r="R394" s="100" t="s">
        <v>144</v>
      </c>
      <c r="S394" s="100" t="s">
        <v>751</v>
      </c>
      <c r="T394" s="100" t="s">
        <v>144</v>
      </c>
      <c r="U394" s="100" t="s">
        <v>752</v>
      </c>
      <c r="V394" s="100" t="s">
        <v>753</v>
      </c>
      <c r="W394" s="100" t="s">
        <v>749</v>
      </c>
      <c r="X394" s="100" t="s">
        <v>132</v>
      </c>
      <c r="Y394" s="145" t="s">
        <v>1042</v>
      </c>
    </row>
    <row r="395" spans="1:25">
      <c r="A395" s="107" t="s">
        <v>391</v>
      </c>
      <c r="B395" s="100" t="s">
        <v>392</v>
      </c>
      <c r="C395" s="100" t="s">
        <v>432</v>
      </c>
      <c r="D395" s="101">
        <v>101.12</v>
      </c>
      <c r="E395" s="100" t="s">
        <v>118</v>
      </c>
      <c r="F395" s="102">
        <v>202104</v>
      </c>
      <c r="G395" s="103">
        <v>44316</v>
      </c>
      <c r="H395" s="100" t="s">
        <v>119</v>
      </c>
      <c r="I395" s="102">
        <v>11000981</v>
      </c>
      <c r="J395" s="100" t="s">
        <v>0</v>
      </c>
      <c r="K395" s="100" t="s">
        <v>120</v>
      </c>
      <c r="L395" s="100" t="s">
        <v>121</v>
      </c>
      <c r="M395" s="100" t="s">
        <v>122</v>
      </c>
      <c r="N395" s="100" t="s">
        <v>245</v>
      </c>
      <c r="O395" s="100" t="s">
        <v>246</v>
      </c>
      <c r="P395" s="100" t="s">
        <v>120</v>
      </c>
      <c r="Q395" s="100" t="s">
        <v>778</v>
      </c>
      <c r="R395" s="100" t="s">
        <v>247</v>
      </c>
      <c r="S395" s="100" t="s">
        <v>779</v>
      </c>
      <c r="T395" s="100" t="s">
        <v>247</v>
      </c>
      <c r="U395" s="100" t="s">
        <v>752</v>
      </c>
      <c r="V395" s="100" t="s">
        <v>753</v>
      </c>
      <c r="W395" s="100" t="s">
        <v>749</v>
      </c>
      <c r="X395" s="100" t="s">
        <v>132</v>
      </c>
      <c r="Y395" s="145" t="s">
        <v>1042</v>
      </c>
    </row>
    <row r="396" spans="1:25">
      <c r="A396" s="107" t="s">
        <v>391</v>
      </c>
      <c r="B396" s="100" t="s">
        <v>392</v>
      </c>
      <c r="C396" s="100" t="s">
        <v>433</v>
      </c>
      <c r="D396" s="101">
        <v>256.82</v>
      </c>
      <c r="E396" s="100" t="s">
        <v>118</v>
      </c>
      <c r="F396" s="102">
        <v>202105</v>
      </c>
      <c r="G396" s="103">
        <v>44344</v>
      </c>
      <c r="H396" s="100" t="s">
        <v>119</v>
      </c>
      <c r="I396" s="102">
        <v>11000969</v>
      </c>
      <c r="J396" s="100" t="s">
        <v>0</v>
      </c>
      <c r="K396" s="100" t="s">
        <v>120</v>
      </c>
      <c r="L396" s="100" t="s">
        <v>121</v>
      </c>
      <c r="M396" s="100" t="s">
        <v>122</v>
      </c>
      <c r="N396" s="100" t="s">
        <v>418</v>
      </c>
      <c r="O396" s="100" t="s">
        <v>419</v>
      </c>
      <c r="P396" s="100" t="s">
        <v>120</v>
      </c>
      <c r="Q396" s="100" t="s">
        <v>797</v>
      </c>
      <c r="R396" s="100" t="s">
        <v>420</v>
      </c>
      <c r="S396" s="100" t="s">
        <v>798</v>
      </c>
      <c r="T396" s="100" t="s">
        <v>420</v>
      </c>
      <c r="U396" s="100" t="s">
        <v>783</v>
      </c>
      <c r="V396" s="100" t="s">
        <v>784</v>
      </c>
      <c r="W396" s="100" t="s">
        <v>749</v>
      </c>
      <c r="X396" s="100" t="s">
        <v>132</v>
      </c>
      <c r="Y396" s="145" t="s">
        <v>1042</v>
      </c>
    </row>
    <row r="397" spans="1:25">
      <c r="A397" s="107" t="s">
        <v>391</v>
      </c>
      <c r="B397" s="100" t="s">
        <v>392</v>
      </c>
      <c r="C397" s="100" t="s">
        <v>434</v>
      </c>
      <c r="D397" s="101">
        <v>39.39</v>
      </c>
      <c r="E397" s="100" t="s">
        <v>118</v>
      </c>
      <c r="F397" s="102">
        <v>202105</v>
      </c>
      <c r="G397" s="103">
        <v>44346</v>
      </c>
      <c r="H397" s="100" t="s">
        <v>125</v>
      </c>
      <c r="I397" s="102">
        <v>50000179</v>
      </c>
      <c r="J397" s="100" t="s">
        <v>0</v>
      </c>
      <c r="K397" s="100" t="s">
        <v>120</v>
      </c>
      <c r="L397" s="100" t="s">
        <v>121</v>
      </c>
      <c r="M397" s="100" t="s">
        <v>122</v>
      </c>
      <c r="N397" s="100" t="s">
        <v>88</v>
      </c>
      <c r="O397" s="100" t="s">
        <v>401</v>
      </c>
      <c r="P397" s="100" t="s">
        <v>120</v>
      </c>
      <c r="Q397" s="100" t="s">
        <v>926</v>
      </c>
      <c r="R397" s="100" t="s">
        <v>927</v>
      </c>
      <c r="S397" s="100" t="s">
        <v>928</v>
      </c>
      <c r="T397" s="100" t="s">
        <v>927</v>
      </c>
      <c r="U397" s="100" t="s">
        <v>929</v>
      </c>
      <c r="V397" s="100" t="s">
        <v>930</v>
      </c>
      <c r="W397" s="100" t="s">
        <v>749</v>
      </c>
      <c r="X397" s="100" t="s">
        <v>132</v>
      </c>
      <c r="Y397" s="145" t="s">
        <v>1042</v>
      </c>
    </row>
    <row r="398" spans="1:25">
      <c r="A398" s="107" t="s">
        <v>391</v>
      </c>
      <c r="B398" s="100" t="s">
        <v>392</v>
      </c>
      <c r="C398" s="100" t="s">
        <v>435</v>
      </c>
      <c r="D398" s="101">
        <v>52.64</v>
      </c>
      <c r="E398" s="100" t="s">
        <v>118</v>
      </c>
      <c r="F398" s="102">
        <v>202105</v>
      </c>
      <c r="G398" s="103">
        <v>44346</v>
      </c>
      <c r="H398" s="100" t="s">
        <v>125</v>
      </c>
      <c r="I398" s="102">
        <v>50000179</v>
      </c>
      <c r="J398" s="100" t="s">
        <v>0</v>
      </c>
      <c r="K398" s="100" t="s">
        <v>120</v>
      </c>
      <c r="L398" s="100" t="s">
        <v>121</v>
      </c>
      <c r="M398" s="100" t="s">
        <v>122</v>
      </c>
      <c r="N398" s="100" t="s">
        <v>403</v>
      </c>
      <c r="O398" s="100" t="s">
        <v>96</v>
      </c>
      <c r="P398" s="100" t="s">
        <v>120</v>
      </c>
      <c r="Q398" s="100" t="s">
        <v>931</v>
      </c>
      <c r="R398" s="100" t="s">
        <v>932</v>
      </c>
      <c r="S398" s="100" t="s">
        <v>933</v>
      </c>
      <c r="T398" s="100" t="s">
        <v>932</v>
      </c>
      <c r="U398" s="100" t="s">
        <v>929</v>
      </c>
      <c r="V398" s="100" t="s">
        <v>930</v>
      </c>
      <c r="W398" s="100" t="s">
        <v>749</v>
      </c>
      <c r="X398" s="100" t="s">
        <v>132</v>
      </c>
      <c r="Y398" s="145" t="s">
        <v>1042</v>
      </c>
    </row>
    <row r="399" spans="1:25">
      <c r="A399" s="107" t="s">
        <v>391</v>
      </c>
      <c r="B399" s="100" t="s">
        <v>392</v>
      </c>
      <c r="C399" s="100" t="s">
        <v>436</v>
      </c>
      <c r="D399" s="101">
        <v>68.97</v>
      </c>
      <c r="E399" s="100" t="s">
        <v>118</v>
      </c>
      <c r="F399" s="102">
        <v>202105</v>
      </c>
      <c r="G399" s="103">
        <v>44346</v>
      </c>
      <c r="H399" s="100" t="s">
        <v>125</v>
      </c>
      <c r="I399" s="102">
        <v>50000179</v>
      </c>
      <c r="J399" s="100" t="s">
        <v>0</v>
      </c>
      <c r="K399" s="100" t="s">
        <v>120</v>
      </c>
      <c r="L399" s="100" t="s">
        <v>121</v>
      </c>
      <c r="M399" s="100" t="s">
        <v>122</v>
      </c>
      <c r="N399" s="100" t="s">
        <v>86</v>
      </c>
      <c r="O399" s="100" t="s">
        <v>87</v>
      </c>
      <c r="P399" s="100" t="s">
        <v>120</v>
      </c>
      <c r="Q399" s="100" t="s">
        <v>926</v>
      </c>
      <c r="R399" s="100" t="s">
        <v>927</v>
      </c>
      <c r="S399" s="100" t="s">
        <v>928</v>
      </c>
      <c r="T399" s="100" t="s">
        <v>927</v>
      </c>
      <c r="U399" s="100" t="s">
        <v>929</v>
      </c>
      <c r="V399" s="100" t="s">
        <v>930</v>
      </c>
      <c r="W399" s="100" t="s">
        <v>749</v>
      </c>
      <c r="X399" s="100" t="s">
        <v>132</v>
      </c>
      <c r="Y399" s="145" t="s">
        <v>1042</v>
      </c>
    </row>
    <row r="400" spans="1:25">
      <c r="A400" s="107" t="s">
        <v>391</v>
      </c>
      <c r="B400" s="100" t="s">
        <v>392</v>
      </c>
      <c r="C400" s="100" t="s">
        <v>437</v>
      </c>
      <c r="D400" s="101">
        <v>71.25</v>
      </c>
      <c r="E400" s="100" t="s">
        <v>118</v>
      </c>
      <c r="F400" s="102">
        <v>202105</v>
      </c>
      <c r="G400" s="103">
        <v>44346</v>
      </c>
      <c r="H400" s="100" t="s">
        <v>125</v>
      </c>
      <c r="I400" s="102">
        <v>50000179</v>
      </c>
      <c r="J400" s="100" t="s">
        <v>0</v>
      </c>
      <c r="K400" s="100" t="s">
        <v>120</v>
      </c>
      <c r="L400" s="100" t="s">
        <v>121</v>
      </c>
      <c r="M400" s="100" t="s">
        <v>122</v>
      </c>
      <c r="N400" s="100" t="s">
        <v>84</v>
      </c>
      <c r="O400" s="100" t="s">
        <v>85</v>
      </c>
      <c r="P400" s="100" t="s">
        <v>120</v>
      </c>
      <c r="Q400" s="100" t="s">
        <v>926</v>
      </c>
      <c r="R400" s="100" t="s">
        <v>927</v>
      </c>
      <c r="S400" s="100" t="s">
        <v>928</v>
      </c>
      <c r="T400" s="100" t="s">
        <v>927</v>
      </c>
      <c r="U400" s="100" t="s">
        <v>929</v>
      </c>
      <c r="V400" s="100" t="s">
        <v>930</v>
      </c>
      <c r="W400" s="100" t="s">
        <v>749</v>
      </c>
      <c r="X400" s="100" t="s">
        <v>132</v>
      </c>
      <c r="Y400" s="145" t="s">
        <v>1042</v>
      </c>
    </row>
    <row r="401" spans="1:25">
      <c r="A401" s="107" t="s">
        <v>391</v>
      </c>
      <c r="B401" s="100" t="s">
        <v>392</v>
      </c>
      <c r="C401" s="100" t="s">
        <v>438</v>
      </c>
      <c r="D401" s="101">
        <v>97.5</v>
      </c>
      <c r="E401" s="100" t="s">
        <v>118</v>
      </c>
      <c r="F401" s="102">
        <v>202105</v>
      </c>
      <c r="G401" s="103">
        <v>44346</v>
      </c>
      <c r="H401" s="100" t="s">
        <v>125</v>
      </c>
      <c r="I401" s="102">
        <v>50000179</v>
      </c>
      <c r="J401" s="100" t="s">
        <v>0</v>
      </c>
      <c r="K401" s="100" t="s">
        <v>120</v>
      </c>
      <c r="L401" s="100" t="s">
        <v>121</v>
      </c>
      <c r="M401" s="100" t="s">
        <v>122</v>
      </c>
      <c r="N401" s="100" t="s">
        <v>80</v>
      </c>
      <c r="O401" s="100" t="s">
        <v>81</v>
      </c>
      <c r="P401" s="100" t="s">
        <v>120</v>
      </c>
      <c r="Q401" s="100" t="s">
        <v>926</v>
      </c>
      <c r="R401" s="100" t="s">
        <v>927</v>
      </c>
      <c r="S401" s="100" t="s">
        <v>928</v>
      </c>
      <c r="T401" s="100" t="s">
        <v>927</v>
      </c>
      <c r="U401" s="100" t="s">
        <v>929</v>
      </c>
      <c r="V401" s="100" t="s">
        <v>930</v>
      </c>
      <c r="W401" s="100" t="s">
        <v>749</v>
      </c>
      <c r="X401" s="100" t="s">
        <v>132</v>
      </c>
      <c r="Y401" s="145" t="s">
        <v>1042</v>
      </c>
    </row>
    <row r="402" spans="1:25">
      <c r="A402" s="107" t="s">
        <v>391</v>
      </c>
      <c r="B402" s="100" t="s">
        <v>392</v>
      </c>
      <c r="C402" s="100" t="s">
        <v>439</v>
      </c>
      <c r="D402" s="101">
        <v>893.36</v>
      </c>
      <c r="E402" s="100" t="s">
        <v>118</v>
      </c>
      <c r="F402" s="102">
        <v>202105</v>
      </c>
      <c r="G402" s="103">
        <v>44346</v>
      </c>
      <c r="H402" s="100" t="s">
        <v>125</v>
      </c>
      <c r="I402" s="102">
        <v>50000179</v>
      </c>
      <c r="J402" s="100" t="s">
        <v>0</v>
      </c>
      <c r="K402" s="100" t="s">
        <v>120</v>
      </c>
      <c r="L402" s="100" t="s">
        <v>121</v>
      </c>
      <c r="M402" s="100" t="s">
        <v>122</v>
      </c>
      <c r="N402" s="100" t="s">
        <v>78</v>
      </c>
      <c r="O402" s="100" t="s">
        <v>413</v>
      </c>
      <c r="P402" s="100" t="s">
        <v>120</v>
      </c>
      <c r="Q402" s="100" t="s">
        <v>934</v>
      </c>
      <c r="R402" s="100" t="s">
        <v>935</v>
      </c>
      <c r="S402" s="100" t="s">
        <v>936</v>
      </c>
      <c r="T402" s="100" t="s">
        <v>935</v>
      </c>
      <c r="U402" s="100" t="s">
        <v>929</v>
      </c>
      <c r="V402" s="100" t="s">
        <v>930</v>
      </c>
      <c r="W402" s="100" t="s">
        <v>749</v>
      </c>
      <c r="X402" s="100" t="s">
        <v>132</v>
      </c>
      <c r="Y402" s="145" t="s">
        <v>1042</v>
      </c>
    </row>
    <row r="403" spans="1:25">
      <c r="A403" s="107" t="s">
        <v>391</v>
      </c>
      <c r="B403" s="100" t="s">
        <v>392</v>
      </c>
      <c r="C403" s="100" t="s">
        <v>440</v>
      </c>
      <c r="D403" s="101">
        <v>322.27999999999997</v>
      </c>
      <c r="E403" s="100" t="s">
        <v>118</v>
      </c>
      <c r="F403" s="102">
        <v>202105</v>
      </c>
      <c r="G403" s="103">
        <v>44346</v>
      </c>
      <c r="H403" s="100" t="s">
        <v>125</v>
      </c>
      <c r="I403" s="102">
        <v>50000179</v>
      </c>
      <c r="J403" s="100" t="s">
        <v>0</v>
      </c>
      <c r="K403" s="100" t="s">
        <v>120</v>
      </c>
      <c r="L403" s="100" t="s">
        <v>121</v>
      </c>
      <c r="M403" s="100" t="s">
        <v>122</v>
      </c>
      <c r="N403" s="100" t="s">
        <v>90</v>
      </c>
      <c r="O403" s="100" t="s">
        <v>409</v>
      </c>
      <c r="P403" s="100" t="s">
        <v>120</v>
      </c>
      <c r="Q403" s="100" t="s">
        <v>934</v>
      </c>
      <c r="R403" s="100" t="s">
        <v>935</v>
      </c>
      <c r="S403" s="100" t="s">
        <v>936</v>
      </c>
      <c r="T403" s="100" t="s">
        <v>935</v>
      </c>
      <c r="U403" s="100" t="s">
        <v>929</v>
      </c>
      <c r="V403" s="100" t="s">
        <v>930</v>
      </c>
      <c r="W403" s="100" t="s">
        <v>749</v>
      </c>
      <c r="X403" s="100" t="s">
        <v>132</v>
      </c>
      <c r="Y403" s="145" t="s">
        <v>1042</v>
      </c>
    </row>
    <row r="404" spans="1:25">
      <c r="A404" s="107" t="s">
        <v>391</v>
      </c>
      <c r="B404" s="100" t="s">
        <v>392</v>
      </c>
      <c r="C404" s="100" t="s">
        <v>441</v>
      </c>
      <c r="D404" s="101">
        <v>430.24</v>
      </c>
      <c r="E404" s="100" t="s">
        <v>118</v>
      </c>
      <c r="F404" s="102">
        <v>202105</v>
      </c>
      <c r="G404" s="103">
        <v>44346</v>
      </c>
      <c r="H404" s="100" t="s">
        <v>125</v>
      </c>
      <c r="I404" s="102">
        <v>50000179</v>
      </c>
      <c r="J404" s="100" t="s">
        <v>0</v>
      </c>
      <c r="K404" s="100" t="s">
        <v>120</v>
      </c>
      <c r="L404" s="100" t="s">
        <v>121</v>
      </c>
      <c r="M404" s="100" t="s">
        <v>122</v>
      </c>
      <c r="N404" s="100" t="s">
        <v>76</v>
      </c>
      <c r="O404" s="100" t="s">
        <v>411</v>
      </c>
      <c r="P404" s="100" t="s">
        <v>120</v>
      </c>
      <c r="Q404" s="100" t="s">
        <v>937</v>
      </c>
      <c r="R404" s="100" t="s">
        <v>938</v>
      </c>
      <c r="S404" s="100" t="s">
        <v>939</v>
      </c>
      <c r="T404" s="100" t="s">
        <v>938</v>
      </c>
      <c r="U404" s="100" t="s">
        <v>929</v>
      </c>
      <c r="V404" s="100" t="s">
        <v>930</v>
      </c>
      <c r="W404" s="100" t="s">
        <v>749</v>
      </c>
      <c r="X404" s="100" t="s">
        <v>132</v>
      </c>
      <c r="Y404" s="145" t="s">
        <v>1042</v>
      </c>
    </row>
    <row r="405" spans="1:25">
      <c r="A405" s="107" t="s">
        <v>391</v>
      </c>
      <c r="B405" s="100" t="s">
        <v>392</v>
      </c>
      <c r="C405" s="100" t="s">
        <v>442</v>
      </c>
      <c r="D405" s="101">
        <v>803.33</v>
      </c>
      <c r="E405" s="100" t="s">
        <v>118</v>
      </c>
      <c r="F405" s="102">
        <v>202105</v>
      </c>
      <c r="G405" s="103">
        <v>44346</v>
      </c>
      <c r="H405" s="100" t="s">
        <v>125</v>
      </c>
      <c r="I405" s="102">
        <v>50000179</v>
      </c>
      <c r="J405" s="100" t="s">
        <v>0</v>
      </c>
      <c r="K405" s="100" t="s">
        <v>120</v>
      </c>
      <c r="L405" s="100" t="s">
        <v>121</v>
      </c>
      <c r="M405" s="100" t="s">
        <v>122</v>
      </c>
      <c r="N405" s="100" t="s">
        <v>415</v>
      </c>
      <c r="O405" s="100" t="s">
        <v>416</v>
      </c>
      <c r="P405" s="100" t="s">
        <v>120</v>
      </c>
      <c r="Q405" s="100" t="s">
        <v>931</v>
      </c>
      <c r="R405" s="100" t="s">
        <v>932</v>
      </c>
      <c r="S405" s="100" t="s">
        <v>933</v>
      </c>
      <c r="T405" s="100" t="s">
        <v>932</v>
      </c>
      <c r="U405" s="100" t="s">
        <v>929</v>
      </c>
      <c r="V405" s="100" t="s">
        <v>930</v>
      </c>
      <c r="W405" s="100" t="s">
        <v>749</v>
      </c>
      <c r="X405" s="100" t="s">
        <v>132</v>
      </c>
      <c r="Y405" s="145" t="s">
        <v>1042</v>
      </c>
    </row>
    <row r="406" spans="1:25">
      <c r="A406" s="107" t="s">
        <v>391</v>
      </c>
      <c r="B406" s="100" t="s">
        <v>392</v>
      </c>
      <c r="C406" s="100" t="s">
        <v>443</v>
      </c>
      <c r="D406" s="101">
        <f>1285.33-189.03</f>
        <v>1096.3</v>
      </c>
      <c r="E406" s="100" t="s">
        <v>118</v>
      </c>
      <c r="F406" s="102">
        <v>202105</v>
      </c>
      <c r="G406" s="103">
        <v>44346</v>
      </c>
      <c r="H406" s="100" t="s">
        <v>125</v>
      </c>
      <c r="I406" s="102">
        <v>50000179</v>
      </c>
      <c r="J406" s="100" t="s">
        <v>0</v>
      </c>
      <c r="K406" s="100" t="s">
        <v>120</v>
      </c>
      <c r="L406" s="100" t="s">
        <v>121</v>
      </c>
      <c r="M406" s="100" t="s">
        <v>122</v>
      </c>
      <c r="N406" s="100" t="s">
        <v>92</v>
      </c>
      <c r="O406" s="100" t="s">
        <v>93</v>
      </c>
      <c r="P406" s="100" t="s">
        <v>120</v>
      </c>
      <c r="Q406" s="100" t="s">
        <v>931</v>
      </c>
      <c r="R406" s="100" t="s">
        <v>932</v>
      </c>
      <c r="S406" s="100" t="s">
        <v>933</v>
      </c>
      <c r="T406" s="100" t="s">
        <v>932</v>
      </c>
      <c r="U406" s="100" t="s">
        <v>929</v>
      </c>
      <c r="V406" s="100" t="s">
        <v>930</v>
      </c>
      <c r="W406" s="100" t="s">
        <v>749</v>
      </c>
      <c r="X406" s="100" t="s">
        <v>132</v>
      </c>
      <c r="Y406" s="145" t="s">
        <v>1042</v>
      </c>
    </row>
    <row r="407" spans="1:25">
      <c r="A407" s="107" t="s">
        <v>391</v>
      </c>
      <c r="B407" s="100" t="s">
        <v>392</v>
      </c>
      <c r="C407" s="100" t="s">
        <v>442</v>
      </c>
      <c r="D407" s="101">
        <v>2120.33</v>
      </c>
      <c r="E407" s="100" t="s">
        <v>118</v>
      </c>
      <c r="F407" s="102">
        <v>202105</v>
      </c>
      <c r="G407" s="103">
        <v>44346</v>
      </c>
      <c r="H407" s="100" t="s">
        <v>125</v>
      </c>
      <c r="I407" s="102">
        <v>50000179</v>
      </c>
      <c r="J407" s="100" t="s">
        <v>0</v>
      </c>
      <c r="K407" s="100" t="s">
        <v>120</v>
      </c>
      <c r="L407" s="100" t="s">
        <v>121</v>
      </c>
      <c r="M407" s="100" t="s">
        <v>122</v>
      </c>
      <c r="N407" s="100" t="s">
        <v>444</v>
      </c>
      <c r="O407" s="100" t="s">
        <v>445</v>
      </c>
      <c r="P407" s="100" t="s">
        <v>120</v>
      </c>
      <c r="Q407" s="100" t="s">
        <v>931</v>
      </c>
      <c r="R407" s="100" t="s">
        <v>932</v>
      </c>
      <c r="S407" s="100" t="s">
        <v>933</v>
      </c>
      <c r="T407" s="100" t="s">
        <v>932</v>
      </c>
      <c r="U407" s="100" t="s">
        <v>929</v>
      </c>
      <c r="V407" s="100" t="s">
        <v>930</v>
      </c>
      <c r="W407" s="100" t="s">
        <v>749</v>
      </c>
      <c r="X407" s="100" t="s">
        <v>132</v>
      </c>
      <c r="Y407" s="145" t="s">
        <v>1042</v>
      </c>
    </row>
    <row r="408" spans="1:25">
      <c r="A408" s="107" t="s">
        <v>391</v>
      </c>
      <c r="B408" s="100" t="s">
        <v>392</v>
      </c>
      <c r="C408" s="100" t="s">
        <v>446</v>
      </c>
      <c r="D408" s="101">
        <v>75.3</v>
      </c>
      <c r="E408" s="100" t="s">
        <v>118</v>
      </c>
      <c r="F408" s="102">
        <v>202105</v>
      </c>
      <c r="G408" s="103">
        <v>44347</v>
      </c>
      <c r="H408" s="100" t="s">
        <v>119</v>
      </c>
      <c r="I408" s="102">
        <v>11000985</v>
      </c>
      <c r="J408" s="100" t="s">
        <v>0</v>
      </c>
      <c r="K408" s="100" t="s">
        <v>120</v>
      </c>
      <c r="L408" s="100" t="s">
        <v>121</v>
      </c>
      <c r="M408" s="100" t="s">
        <v>122</v>
      </c>
      <c r="N408" s="100" t="s">
        <v>142</v>
      </c>
      <c r="O408" s="100" t="s">
        <v>143</v>
      </c>
      <c r="P408" s="100" t="s">
        <v>120</v>
      </c>
      <c r="Q408" s="100" t="s">
        <v>750</v>
      </c>
      <c r="R408" s="100" t="s">
        <v>144</v>
      </c>
      <c r="S408" s="100" t="s">
        <v>751</v>
      </c>
      <c r="T408" s="100" t="s">
        <v>144</v>
      </c>
      <c r="U408" s="100" t="s">
        <v>752</v>
      </c>
      <c r="V408" s="100" t="s">
        <v>753</v>
      </c>
      <c r="W408" s="100" t="s">
        <v>749</v>
      </c>
      <c r="X408" s="100" t="s">
        <v>132</v>
      </c>
      <c r="Y408" s="145" t="s">
        <v>1042</v>
      </c>
    </row>
    <row r="409" spans="1:25">
      <c r="A409" s="107" t="s">
        <v>391</v>
      </c>
      <c r="B409" s="100" t="s">
        <v>392</v>
      </c>
      <c r="C409" s="100" t="s">
        <v>447</v>
      </c>
      <c r="D409" s="101">
        <v>251.24</v>
      </c>
      <c r="E409" s="100" t="s">
        <v>118</v>
      </c>
      <c r="F409" s="102">
        <v>202105</v>
      </c>
      <c r="G409" s="103">
        <v>44347</v>
      </c>
      <c r="H409" s="100" t="s">
        <v>119</v>
      </c>
      <c r="I409" s="102">
        <v>11000985</v>
      </c>
      <c r="J409" s="100" t="s">
        <v>0</v>
      </c>
      <c r="K409" s="100" t="s">
        <v>120</v>
      </c>
      <c r="L409" s="100" t="s">
        <v>121</v>
      </c>
      <c r="M409" s="100" t="s">
        <v>122</v>
      </c>
      <c r="N409" s="100" t="s">
        <v>245</v>
      </c>
      <c r="O409" s="100" t="s">
        <v>246</v>
      </c>
      <c r="P409" s="100" t="s">
        <v>120</v>
      </c>
      <c r="Q409" s="100" t="s">
        <v>778</v>
      </c>
      <c r="R409" s="100" t="s">
        <v>247</v>
      </c>
      <c r="S409" s="100" t="s">
        <v>779</v>
      </c>
      <c r="T409" s="100" t="s">
        <v>247</v>
      </c>
      <c r="U409" s="100" t="s">
        <v>752</v>
      </c>
      <c r="V409" s="100" t="s">
        <v>753</v>
      </c>
      <c r="W409" s="100" t="s">
        <v>749</v>
      </c>
      <c r="X409" s="100" t="s">
        <v>132</v>
      </c>
      <c r="Y409" s="145" t="s">
        <v>1042</v>
      </c>
    </row>
    <row r="410" spans="1:25">
      <c r="A410" s="107" t="s">
        <v>391</v>
      </c>
      <c r="B410" s="100" t="s">
        <v>392</v>
      </c>
      <c r="C410" s="100" t="s">
        <v>448</v>
      </c>
      <c r="D410" s="101">
        <v>486.56</v>
      </c>
      <c r="E410" s="100" t="s">
        <v>118</v>
      </c>
      <c r="F410" s="102">
        <v>202106</v>
      </c>
      <c r="G410" s="103">
        <v>44375</v>
      </c>
      <c r="H410" s="100" t="s">
        <v>119</v>
      </c>
      <c r="I410" s="102">
        <v>11000968</v>
      </c>
      <c r="J410" s="100" t="s">
        <v>0</v>
      </c>
      <c r="K410" s="100" t="s">
        <v>120</v>
      </c>
      <c r="L410" s="100" t="s">
        <v>121</v>
      </c>
      <c r="M410" s="100" t="s">
        <v>122</v>
      </c>
      <c r="N410" s="100" t="s">
        <v>418</v>
      </c>
      <c r="O410" s="100" t="s">
        <v>419</v>
      </c>
      <c r="P410" s="100" t="s">
        <v>120</v>
      </c>
      <c r="Q410" s="100" t="s">
        <v>797</v>
      </c>
      <c r="R410" s="100" t="s">
        <v>420</v>
      </c>
      <c r="S410" s="100" t="s">
        <v>798</v>
      </c>
      <c r="T410" s="100" t="s">
        <v>420</v>
      </c>
      <c r="U410" s="100" t="s">
        <v>783</v>
      </c>
      <c r="V410" s="100" t="s">
        <v>784</v>
      </c>
      <c r="W410" s="100" t="s">
        <v>749</v>
      </c>
      <c r="X410" s="100" t="s">
        <v>132</v>
      </c>
      <c r="Y410" s="145" t="s">
        <v>1042</v>
      </c>
    </row>
    <row r="411" spans="1:25">
      <c r="A411" s="107" t="s">
        <v>391</v>
      </c>
      <c r="B411" s="100" t="s">
        <v>392</v>
      </c>
      <c r="C411" s="100" t="s">
        <v>449</v>
      </c>
      <c r="D411" s="101">
        <v>39.39</v>
      </c>
      <c r="E411" s="100" t="s">
        <v>118</v>
      </c>
      <c r="F411" s="102">
        <v>202106</v>
      </c>
      <c r="G411" s="103">
        <v>44376</v>
      </c>
      <c r="H411" s="100" t="s">
        <v>125</v>
      </c>
      <c r="I411" s="102">
        <v>50000180</v>
      </c>
      <c r="J411" s="100" t="s">
        <v>0</v>
      </c>
      <c r="K411" s="100" t="s">
        <v>120</v>
      </c>
      <c r="L411" s="100" t="s">
        <v>121</v>
      </c>
      <c r="M411" s="100" t="s">
        <v>122</v>
      </c>
      <c r="N411" s="100" t="s">
        <v>88</v>
      </c>
      <c r="O411" s="100" t="s">
        <v>401</v>
      </c>
      <c r="P411" s="100" t="s">
        <v>120</v>
      </c>
      <c r="Q411" s="100" t="s">
        <v>926</v>
      </c>
      <c r="R411" s="100" t="s">
        <v>927</v>
      </c>
      <c r="S411" s="100" t="s">
        <v>928</v>
      </c>
      <c r="T411" s="100" t="s">
        <v>927</v>
      </c>
      <c r="U411" s="100" t="s">
        <v>929</v>
      </c>
      <c r="V411" s="100" t="s">
        <v>930</v>
      </c>
      <c r="W411" s="100" t="s">
        <v>749</v>
      </c>
      <c r="X411" s="100" t="s">
        <v>132</v>
      </c>
      <c r="Y411" s="145" t="s">
        <v>1042</v>
      </c>
    </row>
    <row r="412" spans="1:25">
      <c r="A412" s="107" t="s">
        <v>391</v>
      </c>
      <c r="B412" s="100" t="s">
        <v>392</v>
      </c>
      <c r="C412" s="100" t="s">
        <v>450</v>
      </c>
      <c r="D412" s="101">
        <v>52.64</v>
      </c>
      <c r="E412" s="100" t="s">
        <v>118</v>
      </c>
      <c r="F412" s="102">
        <v>202106</v>
      </c>
      <c r="G412" s="103">
        <v>44376</v>
      </c>
      <c r="H412" s="100" t="s">
        <v>125</v>
      </c>
      <c r="I412" s="102">
        <v>50000180</v>
      </c>
      <c r="J412" s="100" t="s">
        <v>0</v>
      </c>
      <c r="K412" s="100" t="s">
        <v>120</v>
      </c>
      <c r="L412" s="100" t="s">
        <v>121</v>
      </c>
      <c r="M412" s="100" t="s">
        <v>122</v>
      </c>
      <c r="N412" s="100" t="s">
        <v>403</v>
      </c>
      <c r="O412" s="100" t="s">
        <v>96</v>
      </c>
      <c r="P412" s="100" t="s">
        <v>120</v>
      </c>
      <c r="Q412" s="100" t="s">
        <v>931</v>
      </c>
      <c r="R412" s="100" t="s">
        <v>932</v>
      </c>
      <c r="S412" s="100" t="s">
        <v>933</v>
      </c>
      <c r="T412" s="100" t="s">
        <v>932</v>
      </c>
      <c r="U412" s="100" t="s">
        <v>929</v>
      </c>
      <c r="V412" s="100" t="s">
        <v>930</v>
      </c>
      <c r="W412" s="100" t="s">
        <v>749</v>
      </c>
      <c r="X412" s="100" t="s">
        <v>132</v>
      </c>
      <c r="Y412" s="145" t="s">
        <v>1042</v>
      </c>
    </row>
    <row r="413" spans="1:25">
      <c r="A413" s="107" t="s">
        <v>391</v>
      </c>
      <c r="B413" s="100" t="s">
        <v>392</v>
      </c>
      <c r="C413" s="100" t="s">
        <v>451</v>
      </c>
      <c r="D413" s="101">
        <v>68.98</v>
      </c>
      <c r="E413" s="100" t="s">
        <v>118</v>
      </c>
      <c r="F413" s="102">
        <v>202106</v>
      </c>
      <c r="G413" s="103">
        <v>44376</v>
      </c>
      <c r="H413" s="100" t="s">
        <v>125</v>
      </c>
      <c r="I413" s="102">
        <v>50000180</v>
      </c>
      <c r="J413" s="100" t="s">
        <v>0</v>
      </c>
      <c r="K413" s="100" t="s">
        <v>120</v>
      </c>
      <c r="L413" s="100" t="s">
        <v>121</v>
      </c>
      <c r="M413" s="100" t="s">
        <v>122</v>
      </c>
      <c r="N413" s="100" t="s">
        <v>86</v>
      </c>
      <c r="O413" s="100" t="s">
        <v>87</v>
      </c>
      <c r="P413" s="100" t="s">
        <v>120</v>
      </c>
      <c r="Q413" s="100" t="s">
        <v>926</v>
      </c>
      <c r="R413" s="100" t="s">
        <v>927</v>
      </c>
      <c r="S413" s="100" t="s">
        <v>928</v>
      </c>
      <c r="T413" s="100" t="s">
        <v>927</v>
      </c>
      <c r="U413" s="100" t="s">
        <v>929</v>
      </c>
      <c r="V413" s="100" t="s">
        <v>930</v>
      </c>
      <c r="W413" s="100" t="s">
        <v>749</v>
      </c>
      <c r="X413" s="100" t="s">
        <v>132</v>
      </c>
      <c r="Y413" s="145" t="s">
        <v>1042</v>
      </c>
    </row>
    <row r="414" spans="1:25">
      <c r="A414" s="107" t="s">
        <v>391</v>
      </c>
      <c r="B414" s="100" t="s">
        <v>392</v>
      </c>
      <c r="C414" s="100" t="s">
        <v>452</v>
      </c>
      <c r="D414" s="101">
        <v>71.25</v>
      </c>
      <c r="E414" s="100" t="s">
        <v>118</v>
      </c>
      <c r="F414" s="102">
        <v>202106</v>
      </c>
      <c r="G414" s="103">
        <v>44376</v>
      </c>
      <c r="H414" s="100" t="s">
        <v>125</v>
      </c>
      <c r="I414" s="102">
        <v>50000180</v>
      </c>
      <c r="J414" s="100" t="s">
        <v>0</v>
      </c>
      <c r="K414" s="100" t="s">
        <v>120</v>
      </c>
      <c r="L414" s="100" t="s">
        <v>121</v>
      </c>
      <c r="M414" s="100" t="s">
        <v>122</v>
      </c>
      <c r="N414" s="100" t="s">
        <v>84</v>
      </c>
      <c r="O414" s="100" t="s">
        <v>85</v>
      </c>
      <c r="P414" s="100" t="s">
        <v>120</v>
      </c>
      <c r="Q414" s="100" t="s">
        <v>926</v>
      </c>
      <c r="R414" s="100" t="s">
        <v>927</v>
      </c>
      <c r="S414" s="100" t="s">
        <v>928</v>
      </c>
      <c r="T414" s="100" t="s">
        <v>927</v>
      </c>
      <c r="U414" s="100" t="s">
        <v>929</v>
      </c>
      <c r="V414" s="100" t="s">
        <v>930</v>
      </c>
      <c r="W414" s="100" t="s">
        <v>749</v>
      </c>
      <c r="X414" s="100" t="s">
        <v>132</v>
      </c>
      <c r="Y414" s="145" t="s">
        <v>1042</v>
      </c>
    </row>
    <row r="415" spans="1:25">
      <c r="A415" s="107" t="s">
        <v>391</v>
      </c>
      <c r="B415" s="100" t="s">
        <v>392</v>
      </c>
      <c r="C415" s="100" t="s">
        <v>453</v>
      </c>
      <c r="D415" s="101">
        <v>97.5</v>
      </c>
      <c r="E415" s="100" t="s">
        <v>118</v>
      </c>
      <c r="F415" s="102">
        <v>202106</v>
      </c>
      <c r="G415" s="103">
        <v>44376</v>
      </c>
      <c r="H415" s="100" t="s">
        <v>125</v>
      </c>
      <c r="I415" s="102">
        <v>50000180</v>
      </c>
      <c r="J415" s="100" t="s">
        <v>0</v>
      </c>
      <c r="K415" s="100" t="s">
        <v>120</v>
      </c>
      <c r="L415" s="100" t="s">
        <v>121</v>
      </c>
      <c r="M415" s="100" t="s">
        <v>122</v>
      </c>
      <c r="N415" s="100" t="s">
        <v>80</v>
      </c>
      <c r="O415" s="100" t="s">
        <v>81</v>
      </c>
      <c r="P415" s="100" t="s">
        <v>120</v>
      </c>
      <c r="Q415" s="100" t="s">
        <v>926</v>
      </c>
      <c r="R415" s="100" t="s">
        <v>927</v>
      </c>
      <c r="S415" s="100" t="s">
        <v>928</v>
      </c>
      <c r="T415" s="100" t="s">
        <v>927</v>
      </c>
      <c r="U415" s="100" t="s">
        <v>929</v>
      </c>
      <c r="V415" s="100" t="s">
        <v>930</v>
      </c>
      <c r="W415" s="100" t="s">
        <v>749</v>
      </c>
      <c r="X415" s="100" t="s">
        <v>132</v>
      </c>
      <c r="Y415" s="145" t="s">
        <v>1042</v>
      </c>
    </row>
    <row r="416" spans="1:25">
      <c r="A416" s="107" t="s">
        <v>391</v>
      </c>
      <c r="B416" s="100" t="s">
        <v>392</v>
      </c>
      <c r="C416" s="100" t="s">
        <v>454</v>
      </c>
      <c r="D416" s="101">
        <v>117.61</v>
      </c>
      <c r="E416" s="100" t="s">
        <v>118</v>
      </c>
      <c r="F416" s="102">
        <v>202106</v>
      </c>
      <c r="G416" s="103">
        <v>44376</v>
      </c>
      <c r="H416" s="100" t="s">
        <v>125</v>
      </c>
      <c r="I416" s="102">
        <v>50000180</v>
      </c>
      <c r="J416" s="100" t="s">
        <v>0</v>
      </c>
      <c r="K416" s="100" t="s">
        <v>120</v>
      </c>
      <c r="L416" s="100" t="s">
        <v>121</v>
      </c>
      <c r="M416" s="100" t="s">
        <v>122</v>
      </c>
      <c r="N416" s="100" t="s">
        <v>78</v>
      </c>
      <c r="O416" s="100" t="s">
        <v>413</v>
      </c>
      <c r="P416" s="100" t="s">
        <v>120</v>
      </c>
      <c r="Q416" s="100" t="s">
        <v>934</v>
      </c>
      <c r="R416" s="100" t="s">
        <v>935</v>
      </c>
      <c r="S416" s="100" t="s">
        <v>936</v>
      </c>
      <c r="T416" s="100" t="s">
        <v>935</v>
      </c>
      <c r="U416" s="100" t="s">
        <v>929</v>
      </c>
      <c r="V416" s="100" t="s">
        <v>930</v>
      </c>
      <c r="W416" s="100" t="s">
        <v>749</v>
      </c>
      <c r="X416" s="100" t="s">
        <v>132</v>
      </c>
      <c r="Y416" s="145" t="s">
        <v>1042</v>
      </c>
    </row>
    <row r="417" spans="1:25">
      <c r="A417" s="107" t="s">
        <v>391</v>
      </c>
      <c r="B417" s="100" t="s">
        <v>392</v>
      </c>
      <c r="C417" s="100" t="s">
        <v>455</v>
      </c>
      <c r="D417" s="101">
        <v>256.06</v>
      </c>
      <c r="E417" s="100" t="s">
        <v>118</v>
      </c>
      <c r="F417" s="102">
        <v>202106</v>
      </c>
      <c r="G417" s="103">
        <v>44376</v>
      </c>
      <c r="H417" s="100" t="s">
        <v>125</v>
      </c>
      <c r="I417" s="102">
        <v>50000180</v>
      </c>
      <c r="J417" s="100" t="s">
        <v>0</v>
      </c>
      <c r="K417" s="100" t="s">
        <v>120</v>
      </c>
      <c r="L417" s="100" t="s">
        <v>121</v>
      </c>
      <c r="M417" s="100" t="s">
        <v>122</v>
      </c>
      <c r="N417" s="100" t="s">
        <v>92</v>
      </c>
      <c r="O417" s="100" t="s">
        <v>93</v>
      </c>
      <c r="P417" s="100" t="s">
        <v>120</v>
      </c>
      <c r="Q417" s="100" t="s">
        <v>931</v>
      </c>
      <c r="R417" s="100" t="s">
        <v>932</v>
      </c>
      <c r="S417" s="100" t="s">
        <v>933</v>
      </c>
      <c r="T417" s="100" t="s">
        <v>932</v>
      </c>
      <c r="U417" s="100" t="s">
        <v>929</v>
      </c>
      <c r="V417" s="100" t="s">
        <v>930</v>
      </c>
      <c r="W417" s="100" t="s">
        <v>749</v>
      </c>
      <c r="X417" s="100" t="s">
        <v>132</v>
      </c>
      <c r="Y417" s="145" t="s">
        <v>1042</v>
      </c>
    </row>
    <row r="418" spans="1:25">
      <c r="A418" s="107" t="s">
        <v>391</v>
      </c>
      <c r="B418" s="100" t="s">
        <v>392</v>
      </c>
      <c r="C418" s="100" t="s">
        <v>456</v>
      </c>
      <c r="D418" s="101">
        <v>257.67</v>
      </c>
      <c r="E418" s="100" t="s">
        <v>118</v>
      </c>
      <c r="F418" s="102">
        <v>202106</v>
      </c>
      <c r="G418" s="103">
        <v>44376</v>
      </c>
      <c r="H418" s="100" t="s">
        <v>125</v>
      </c>
      <c r="I418" s="102">
        <v>50000180</v>
      </c>
      <c r="J418" s="100" t="s">
        <v>0</v>
      </c>
      <c r="K418" s="100" t="s">
        <v>120</v>
      </c>
      <c r="L418" s="100" t="s">
        <v>121</v>
      </c>
      <c r="M418" s="100" t="s">
        <v>122</v>
      </c>
      <c r="N418" s="100" t="s">
        <v>90</v>
      </c>
      <c r="O418" s="100" t="s">
        <v>409</v>
      </c>
      <c r="P418" s="100" t="s">
        <v>120</v>
      </c>
      <c r="Q418" s="100" t="s">
        <v>934</v>
      </c>
      <c r="R418" s="100" t="s">
        <v>935</v>
      </c>
      <c r="S418" s="100" t="s">
        <v>936</v>
      </c>
      <c r="T418" s="100" t="s">
        <v>935</v>
      </c>
      <c r="U418" s="100" t="s">
        <v>929</v>
      </c>
      <c r="V418" s="100" t="s">
        <v>930</v>
      </c>
      <c r="W418" s="100" t="s">
        <v>749</v>
      </c>
      <c r="X418" s="100" t="s">
        <v>132</v>
      </c>
      <c r="Y418" s="145" t="s">
        <v>1042</v>
      </c>
    </row>
    <row r="419" spans="1:25">
      <c r="A419" s="107" t="s">
        <v>391</v>
      </c>
      <c r="B419" s="100" t="s">
        <v>392</v>
      </c>
      <c r="C419" s="100" t="s">
        <v>457</v>
      </c>
      <c r="D419" s="101">
        <v>262.85000000000002</v>
      </c>
      <c r="E419" s="100" t="s">
        <v>118</v>
      </c>
      <c r="F419" s="102">
        <v>202106</v>
      </c>
      <c r="G419" s="103">
        <v>44376</v>
      </c>
      <c r="H419" s="100" t="s">
        <v>125</v>
      </c>
      <c r="I419" s="102">
        <v>50000180</v>
      </c>
      <c r="J419" s="100" t="s">
        <v>0</v>
      </c>
      <c r="K419" s="100" t="s">
        <v>120</v>
      </c>
      <c r="L419" s="100" t="s">
        <v>121</v>
      </c>
      <c r="M419" s="100" t="s">
        <v>122</v>
      </c>
      <c r="N419" s="100" t="s">
        <v>78</v>
      </c>
      <c r="O419" s="100" t="s">
        <v>413</v>
      </c>
      <c r="P419" s="100" t="s">
        <v>120</v>
      </c>
      <c r="Q419" s="100" t="s">
        <v>934</v>
      </c>
      <c r="R419" s="100" t="s">
        <v>935</v>
      </c>
      <c r="S419" s="100" t="s">
        <v>936</v>
      </c>
      <c r="T419" s="100" t="s">
        <v>935</v>
      </c>
      <c r="U419" s="100" t="s">
        <v>929</v>
      </c>
      <c r="V419" s="100" t="s">
        <v>930</v>
      </c>
      <c r="W419" s="100" t="s">
        <v>749</v>
      </c>
      <c r="X419" s="100" t="s">
        <v>132</v>
      </c>
      <c r="Y419" s="145" t="s">
        <v>1042</v>
      </c>
    </row>
    <row r="420" spans="1:25">
      <c r="A420" s="107" t="s">
        <v>391</v>
      </c>
      <c r="B420" s="100" t="s">
        <v>392</v>
      </c>
      <c r="C420" s="100" t="s">
        <v>458</v>
      </c>
      <c r="D420" s="101">
        <v>429.64</v>
      </c>
      <c r="E420" s="100" t="s">
        <v>118</v>
      </c>
      <c r="F420" s="102">
        <v>202106</v>
      </c>
      <c r="G420" s="103">
        <v>44376</v>
      </c>
      <c r="H420" s="100" t="s">
        <v>125</v>
      </c>
      <c r="I420" s="102">
        <v>50000180</v>
      </c>
      <c r="J420" s="100" t="s">
        <v>0</v>
      </c>
      <c r="K420" s="100" t="s">
        <v>120</v>
      </c>
      <c r="L420" s="100" t="s">
        <v>121</v>
      </c>
      <c r="M420" s="100" t="s">
        <v>122</v>
      </c>
      <c r="N420" s="100" t="s">
        <v>76</v>
      </c>
      <c r="O420" s="100" t="s">
        <v>411</v>
      </c>
      <c r="P420" s="100" t="s">
        <v>120</v>
      </c>
      <c r="Q420" s="100" t="s">
        <v>937</v>
      </c>
      <c r="R420" s="100" t="s">
        <v>938</v>
      </c>
      <c r="S420" s="100" t="s">
        <v>939</v>
      </c>
      <c r="T420" s="100" t="s">
        <v>938</v>
      </c>
      <c r="U420" s="100" t="s">
        <v>929</v>
      </c>
      <c r="V420" s="100" t="s">
        <v>930</v>
      </c>
      <c r="W420" s="100" t="s">
        <v>749</v>
      </c>
      <c r="X420" s="100" t="s">
        <v>132</v>
      </c>
      <c r="Y420" s="145" t="s">
        <v>1042</v>
      </c>
    </row>
    <row r="421" spans="1:25">
      <c r="A421" s="107" t="s">
        <v>391</v>
      </c>
      <c r="B421" s="100" t="s">
        <v>392</v>
      </c>
      <c r="C421" s="100" t="s">
        <v>459</v>
      </c>
      <c r="D421" s="101">
        <v>803.33</v>
      </c>
      <c r="E421" s="100" t="s">
        <v>118</v>
      </c>
      <c r="F421" s="102">
        <v>202106</v>
      </c>
      <c r="G421" s="103">
        <v>44376</v>
      </c>
      <c r="H421" s="100" t="s">
        <v>125</v>
      </c>
      <c r="I421" s="102">
        <v>50000180</v>
      </c>
      <c r="J421" s="100" t="s">
        <v>0</v>
      </c>
      <c r="K421" s="100" t="s">
        <v>120</v>
      </c>
      <c r="L421" s="100" t="s">
        <v>121</v>
      </c>
      <c r="M421" s="100" t="s">
        <v>122</v>
      </c>
      <c r="N421" s="100" t="s">
        <v>415</v>
      </c>
      <c r="O421" s="100" t="s">
        <v>416</v>
      </c>
      <c r="P421" s="100" t="s">
        <v>120</v>
      </c>
      <c r="Q421" s="100" t="s">
        <v>931</v>
      </c>
      <c r="R421" s="100" t="s">
        <v>932</v>
      </c>
      <c r="S421" s="100" t="s">
        <v>933</v>
      </c>
      <c r="T421" s="100" t="s">
        <v>932</v>
      </c>
      <c r="U421" s="100" t="s">
        <v>929</v>
      </c>
      <c r="V421" s="100" t="s">
        <v>930</v>
      </c>
      <c r="W421" s="100" t="s">
        <v>749</v>
      </c>
      <c r="X421" s="100" t="s">
        <v>132</v>
      </c>
      <c r="Y421" s="145" t="s">
        <v>1042</v>
      </c>
    </row>
    <row r="422" spans="1:25">
      <c r="A422" s="107" t="s">
        <v>391</v>
      </c>
      <c r="B422" s="100" t="s">
        <v>392</v>
      </c>
      <c r="C422" s="100" t="s">
        <v>460</v>
      </c>
      <c r="D422" s="101">
        <v>2120.33</v>
      </c>
      <c r="E422" s="100" t="s">
        <v>118</v>
      </c>
      <c r="F422" s="102">
        <v>202106</v>
      </c>
      <c r="G422" s="103">
        <v>44376</v>
      </c>
      <c r="H422" s="100" t="s">
        <v>125</v>
      </c>
      <c r="I422" s="102">
        <v>50000180</v>
      </c>
      <c r="J422" s="100" t="s">
        <v>0</v>
      </c>
      <c r="K422" s="100" t="s">
        <v>120</v>
      </c>
      <c r="L422" s="100" t="s">
        <v>121</v>
      </c>
      <c r="M422" s="100" t="s">
        <v>122</v>
      </c>
      <c r="N422" s="100" t="s">
        <v>444</v>
      </c>
      <c r="O422" s="100" t="s">
        <v>445</v>
      </c>
      <c r="P422" s="100" t="s">
        <v>120</v>
      </c>
      <c r="Q422" s="100" t="s">
        <v>931</v>
      </c>
      <c r="R422" s="100" t="s">
        <v>932</v>
      </c>
      <c r="S422" s="100" t="s">
        <v>933</v>
      </c>
      <c r="T422" s="100" t="s">
        <v>932</v>
      </c>
      <c r="U422" s="100" t="s">
        <v>929</v>
      </c>
      <c r="V422" s="100" t="s">
        <v>930</v>
      </c>
      <c r="W422" s="100" t="s">
        <v>749</v>
      </c>
      <c r="X422" s="100" t="s">
        <v>132</v>
      </c>
      <c r="Y422" s="145" t="s">
        <v>1042</v>
      </c>
    </row>
    <row r="423" spans="1:25">
      <c r="A423" s="107" t="s">
        <v>391</v>
      </c>
      <c r="B423" s="100" t="s">
        <v>392</v>
      </c>
      <c r="C423" s="100" t="s">
        <v>461</v>
      </c>
      <c r="D423" s="101">
        <v>85.23</v>
      </c>
      <c r="E423" s="100" t="s">
        <v>118</v>
      </c>
      <c r="F423" s="102">
        <v>202106</v>
      </c>
      <c r="G423" s="103">
        <v>44377</v>
      </c>
      <c r="H423" s="100" t="s">
        <v>119</v>
      </c>
      <c r="I423" s="102">
        <v>11000986</v>
      </c>
      <c r="J423" s="100" t="s">
        <v>0</v>
      </c>
      <c r="K423" s="100" t="s">
        <v>120</v>
      </c>
      <c r="L423" s="100" t="s">
        <v>121</v>
      </c>
      <c r="M423" s="100" t="s">
        <v>122</v>
      </c>
      <c r="N423" s="100" t="s">
        <v>142</v>
      </c>
      <c r="O423" s="100" t="s">
        <v>143</v>
      </c>
      <c r="P423" s="100" t="s">
        <v>120</v>
      </c>
      <c r="Q423" s="100" t="s">
        <v>750</v>
      </c>
      <c r="R423" s="100" t="s">
        <v>144</v>
      </c>
      <c r="S423" s="100" t="s">
        <v>751</v>
      </c>
      <c r="T423" s="100" t="s">
        <v>144</v>
      </c>
      <c r="U423" s="100" t="s">
        <v>752</v>
      </c>
      <c r="V423" s="100" t="s">
        <v>753</v>
      </c>
      <c r="W423" s="100" t="s">
        <v>749</v>
      </c>
      <c r="X423" s="100" t="s">
        <v>132</v>
      </c>
      <c r="Y423" s="145" t="s">
        <v>1042</v>
      </c>
    </row>
    <row r="424" spans="1:25">
      <c r="A424" s="107" t="s">
        <v>391</v>
      </c>
      <c r="B424" s="100" t="s">
        <v>392</v>
      </c>
      <c r="C424" s="100" t="s">
        <v>462</v>
      </c>
      <c r="D424" s="101">
        <v>1113.19</v>
      </c>
      <c r="E424" s="100" t="s">
        <v>118</v>
      </c>
      <c r="F424" s="102">
        <v>202106</v>
      </c>
      <c r="G424" s="103">
        <v>44377</v>
      </c>
      <c r="H424" s="100" t="s">
        <v>119</v>
      </c>
      <c r="I424" s="102">
        <v>11000986</v>
      </c>
      <c r="J424" s="100" t="s">
        <v>0</v>
      </c>
      <c r="K424" s="100" t="s">
        <v>120</v>
      </c>
      <c r="L424" s="100" t="s">
        <v>121</v>
      </c>
      <c r="M424" s="100" t="s">
        <v>122</v>
      </c>
      <c r="N424" s="100" t="s">
        <v>245</v>
      </c>
      <c r="O424" s="100" t="s">
        <v>246</v>
      </c>
      <c r="P424" s="100" t="s">
        <v>120</v>
      </c>
      <c r="Q424" s="100" t="s">
        <v>778</v>
      </c>
      <c r="R424" s="100" t="s">
        <v>247</v>
      </c>
      <c r="S424" s="100" t="s">
        <v>779</v>
      </c>
      <c r="T424" s="100" t="s">
        <v>247</v>
      </c>
      <c r="U424" s="100" t="s">
        <v>752</v>
      </c>
      <c r="V424" s="100" t="s">
        <v>753</v>
      </c>
      <c r="W424" s="100" t="s">
        <v>749</v>
      </c>
      <c r="X424" s="100" t="s">
        <v>132</v>
      </c>
      <c r="Y424" s="145" t="s">
        <v>1042</v>
      </c>
    </row>
    <row r="425" spans="1:25">
      <c r="A425" s="107" t="s">
        <v>391</v>
      </c>
      <c r="B425" s="100" t="s">
        <v>392</v>
      </c>
      <c r="C425" s="100" t="s">
        <v>463</v>
      </c>
      <c r="D425" s="101">
        <v>39.39</v>
      </c>
      <c r="E425" s="100" t="s">
        <v>118</v>
      </c>
      <c r="F425" s="102">
        <v>202107</v>
      </c>
      <c r="G425" s="103">
        <v>44406</v>
      </c>
      <c r="H425" s="100" t="s">
        <v>125</v>
      </c>
      <c r="I425" s="102">
        <v>50000192</v>
      </c>
      <c r="J425" s="100" t="s">
        <v>0</v>
      </c>
      <c r="K425" s="100" t="s">
        <v>120</v>
      </c>
      <c r="L425" s="100" t="s">
        <v>121</v>
      </c>
      <c r="M425" s="100" t="s">
        <v>122</v>
      </c>
      <c r="N425" s="100" t="s">
        <v>88</v>
      </c>
      <c r="O425" s="100" t="s">
        <v>401</v>
      </c>
      <c r="P425" s="100" t="s">
        <v>120</v>
      </c>
      <c r="Q425" s="100" t="s">
        <v>926</v>
      </c>
      <c r="R425" s="100" t="s">
        <v>927</v>
      </c>
      <c r="S425" s="100" t="s">
        <v>928</v>
      </c>
      <c r="T425" s="100" t="s">
        <v>927</v>
      </c>
      <c r="U425" s="100" t="s">
        <v>929</v>
      </c>
      <c r="V425" s="100" t="s">
        <v>930</v>
      </c>
      <c r="W425" s="100" t="s">
        <v>749</v>
      </c>
      <c r="X425" s="100" t="s">
        <v>132</v>
      </c>
      <c r="Y425" s="145" t="s">
        <v>1042</v>
      </c>
    </row>
    <row r="426" spans="1:25">
      <c r="A426" s="107" t="s">
        <v>391</v>
      </c>
      <c r="B426" s="100" t="s">
        <v>392</v>
      </c>
      <c r="C426" s="100" t="s">
        <v>464</v>
      </c>
      <c r="D426" s="101">
        <v>68.97</v>
      </c>
      <c r="E426" s="100" t="s">
        <v>118</v>
      </c>
      <c r="F426" s="102">
        <v>202107</v>
      </c>
      <c r="G426" s="103">
        <v>44406</v>
      </c>
      <c r="H426" s="100" t="s">
        <v>125</v>
      </c>
      <c r="I426" s="102">
        <v>50000192</v>
      </c>
      <c r="J426" s="100" t="s">
        <v>0</v>
      </c>
      <c r="K426" s="100" t="s">
        <v>120</v>
      </c>
      <c r="L426" s="100" t="s">
        <v>121</v>
      </c>
      <c r="M426" s="100" t="s">
        <v>122</v>
      </c>
      <c r="N426" s="100" t="s">
        <v>86</v>
      </c>
      <c r="O426" s="100" t="s">
        <v>87</v>
      </c>
      <c r="P426" s="100" t="s">
        <v>120</v>
      </c>
      <c r="Q426" s="100" t="s">
        <v>926</v>
      </c>
      <c r="R426" s="100" t="s">
        <v>927</v>
      </c>
      <c r="S426" s="100" t="s">
        <v>928</v>
      </c>
      <c r="T426" s="100" t="s">
        <v>927</v>
      </c>
      <c r="U426" s="100" t="s">
        <v>929</v>
      </c>
      <c r="V426" s="100" t="s">
        <v>930</v>
      </c>
      <c r="W426" s="100" t="s">
        <v>749</v>
      </c>
      <c r="X426" s="100" t="s">
        <v>132</v>
      </c>
      <c r="Y426" s="145" t="s">
        <v>1042</v>
      </c>
    </row>
    <row r="427" spans="1:25">
      <c r="A427" s="107" t="s">
        <v>391</v>
      </c>
      <c r="B427" s="100" t="s">
        <v>392</v>
      </c>
      <c r="C427" s="100" t="s">
        <v>465</v>
      </c>
      <c r="D427" s="101">
        <v>73.52</v>
      </c>
      <c r="E427" s="100" t="s">
        <v>118</v>
      </c>
      <c r="F427" s="102">
        <v>202107</v>
      </c>
      <c r="G427" s="103">
        <v>44406</v>
      </c>
      <c r="H427" s="100" t="s">
        <v>125</v>
      </c>
      <c r="I427" s="102">
        <v>50000192</v>
      </c>
      <c r="J427" s="100" t="s">
        <v>0</v>
      </c>
      <c r="K427" s="100" t="s">
        <v>120</v>
      </c>
      <c r="L427" s="100" t="s">
        <v>121</v>
      </c>
      <c r="M427" s="100" t="s">
        <v>122</v>
      </c>
      <c r="N427" s="100" t="s">
        <v>84</v>
      </c>
      <c r="O427" s="100" t="s">
        <v>85</v>
      </c>
      <c r="P427" s="100" t="s">
        <v>120</v>
      </c>
      <c r="Q427" s="100" t="s">
        <v>926</v>
      </c>
      <c r="R427" s="100" t="s">
        <v>927</v>
      </c>
      <c r="S427" s="100" t="s">
        <v>928</v>
      </c>
      <c r="T427" s="100" t="s">
        <v>927</v>
      </c>
      <c r="U427" s="100" t="s">
        <v>929</v>
      </c>
      <c r="V427" s="100" t="s">
        <v>930</v>
      </c>
      <c r="W427" s="100" t="s">
        <v>749</v>
      </c>
      <c r="X427" s="100" t="s">
        <v>132</v>
      </c>
      <c r="Y427" s="145" t="s">
        <v>1042</v>
      </c>
    </row>
    <row r="428" spans="1:25">
      <c r="A428" s="107" t="s">
        <v>391</v>
      </c>
      <c r="B428" s="100" t="s">
        <v>392</v>
      </c>
      <c r="C428" s="100" t="s">
        <v>466</v>
      </c>
      <c r="D428" s="101">
        <v>77.8</v>
      </c>
      <c r="E428" s="100" t="s">
        <v>118</v>
      </c>
      <c r="F428" s="102">
        <v>202107</v>
      </c>
      <c r="G428" s="103">
        <v>44406</v>
      </c>
      <c r="H428" s="100" t="s">
        <v>125</v>
      </c>
      <c r="I428" s="102">
        <v>50000192</v>
      </c>
      <c r="J428" s="100" t="s">
        <v>0</v>
      </c>
      <c r="K428" s="100" t="s">
        <v>120</v>
      </c>
      <c r="L428" s="100" t="s">
        <v>121</v>
      </c>
      <c r="M428" s="100" t="s">
        <v>122</v>
      </c>
      <c r="N428" s="100" t="s">
        <v>444</v>
      </c>
      <c r="O428" s="100" t="s">
        <v>445</v>
      </c>
      <c r="P428" s="100" t="s">
        <v>120</v>
      </c>
      <c r="Q428" s="100" t="s">
        <v>931</v>
      </c>
      <c r="R428" s="100" t="s">
        <v>932</v>
      </c>
      <c r="S428" s="100" t="s">
        <v>933</v>
      </c>
      <c r="T428" s="100" t="s">
        <v>932</v>
      </c>
      <c r="U428" s="100" t="s">
        <v>929</v>
      </c>
      <c r="V428" s="100" t="s">
        <v>930</v>
      </c>
      <c r="W428" s="100" t="s">
        <v>749</v>
      </c>
      <c r="X428" s="100" t="s">
        <v>132</v>
      </c>
      <c r="Y428" s="145" t="s">
        <v>1042</v>
      </c>
    </row>
    <row r="429" spans="1:25">
      <c r="A429" s="107" t="s">
        <v>391</v>
      </c>
      <c r="B429" s="100" t="s">
        <v>392</v>
      </c>
      <c r="C429" s="100" t="s">
        <v>467</v>
      </c>
      <c r="D429" s="101">
        <v>99.55</v>
      </c>
      <c r="E429" s="100" t="s">
        <v>118</v>
      </c>
      <c r="F429" s="102">
        <v>202107</v>
      </c>
      <c r="G429" s="103">
        <v>44406</v>
      </c>
      <c r="H429" s="100" t="s">
        <v>125</v>
      </c>
      <c r="I429" s="102">
        <v>50000192</v>
      </c>
      <c r="J429" s="100" t="s">
        <v>0</v>
      </c>
      <c r="K429" s="100" t="s">
        <v>120</v>
      </c>
      <c r="L429" s="100" t="s">
        <v>121</v>
      </c>
      <c r="M429" s="100" t="s">
        <v>122</v>
      </c>
      <c r="N429" s="100" t="s">
        <v>80</v>
      </c>
      <c r="O429" s="100" t="s">
        <v>81</v>
      </c>
      <c r="P429" s="100" t="s">
        <v>120</v>
      </c>
      <c r="Q429" s="100" t="s">
        <v>926</v>
      </c>
      <c r="R429" s="100" t="s">
        <v>927</v>
      </c>
      <c r="S429" s="100" t="s">
        <v>928</v>
      </c>
      <c r="T429" s="100" t="s">
        <v>927</v>
      </c>
      <c r="U429" s="100" t="s">
        <v>929</v>
      </c>
      <c r="V429" s="100" t="s">
        <v>930</v>
      </c>
      <c r="W429" s="100" t="s">
        <v>749</v>
      </c>
      <c r="X429" s="100" t="s">
        <v>132</v>
      </c>
      <c r="Y429" s="145" t="s">
        <v>1042</v>
      </c>
    </row>
    <row r="430" spans="1:25">
      <c r="A430" s="107" t="s">
        <v>391</v>
      </c>
      <c r="B430" s="100" t="s">
        <v>392</v>
      </c>
      <c r="C430" s="100" t="s">
        <v>468</v>
      </c>
      <c r="D430" s="101">
        <v>115.15</v>
      </c>
      <c r="E430" s="100" t="s">
        <v>118</v>
      </c>
      <c r="F430" s="102">
        <v>202107</v>
      </c>
      <c r="G430" s="103">
        <v>44406</v>
      </c>
      <c r="H430" s="100" t="s">
        <v>125</v>
      </c>
      <c r="I430" s="102">
        <v>50000192</v>
      </c>
      <c r="J430" s="100" t="s">
        <v>0</v>
      </c>
      <c r="K430" s="100" t="s">
        <v>120</v>
      </c>
      <c r="L430" s="100" t="s">
        <v>121</v>
      </c>
      <c r="M430" s="100" t="s">
        <v>122</v>
      </c>
      <c r="N430" s="100" t="s">
        <v>78</v>
      </c>
      <c r="O430" s="100" t="s">
        <v>413</v>
      </c>
      <c r="P430" s="100" t="s">
        <v>120</v>
      </c>
      <c r="Q430" s="100" t="s">
        <v>934</v>
      </c>
      <c r="R430" s="100" t="s">
        <v>935</v>
      </c>
      <c r="S430" s="100" t="s">
        <v>936</v>
      </c>
      <c r="T430" s="100" t="s">
        <v>935</v>
      </c>
      <c r="U430" s="100" t="s">
        <v>929</v>
      </c>
      <c r="V430" s="100" t="s">
        <v>930</v>
      </c>
      <c r="W430" s="100" t="s">
        <v>749</v>
      </c>
      <c r="X430" s="100" t="s">
        <v>132</v>
      </c>
      <c r="Y430" s="145" t="s">
        <v>1042</v>
      </c>
    </row>
    <row r="431" spans="1:25">
      <c r="A431" s="107" t="s">
        <v>391</v>
      </c>
      <c r="B431" s="100" t="s">
        <v>392</v>
      </c>
      <c r="C431" s="100" t="s">
        <v>469</v>
      </c>
      <c r="D431" s="101">
        <v>339.33</v>
      </c>
      <c r="E431" s="100" t="s">
        <v>118</v>
      </c>
      <c r="F431" s="102">
        <v>202107</v>
      </c>
      <c r="G431" s="103">
        <v>44406</v>
      </c>
      <c r="H431" s="100" t="s">
        <v>125</v>
      </c>
      <c r="I431" s="102">
        <v>50000192</v>
      </c>
      <c r="J431" s="100" t="s">
        <v>0</v>
      </c>
      <c r="K431" s="100" t="s">
        <v>120</v>
      </c>
      <c r="L431" s="100" t="s">
        <v>121</v>
      </c>
      <c r="M431" s="100" t="s">
        <v>122</v>
      </c>
      <c r="N431" s="100" t="s">
        <v>78</v>
      </c>
      <c r="O431" s="100" t="s">
        <v>413</v>
      </c>
      <c r="P431" s="100" t="s">
        <v>120</v>
      </c>
      <c r="Q431" s="100" t="s">
        <v>934</v>
      </c>
      <c r="R431" s="100" t="s">
        <v>935</v>
      </c>
      <c r="S431" s="100" t="s">
        <v>936</v>
      </c>
      <c r="T431" s="100" t="s">
        <v>935</v>
      </c>
      <c r="U431" s="100" t="s">
        <v>929</v>
      </c>
      <c r="V431" s="100" t="s">
        <v>930</v>
      </c>
      <c r="W431" s="100" t="s">
        <v>749</v>
      </c>
      <c r="X431" s="100" t="s">
        <v>132</v>
      </c>
      <c r="Y431" s="145" t="s">
        <v>1042</v>
      </c>
    </row>
    <row r="432" spans="1:25">
      <c r="A432" s="107" t="s">
        <v>391</v>
      </c>
      <c r="B432" s="100" t="s">
        <v>392</v>
      </c>
      <c r="C432" s="100" t="s">
        <v>470</v>
      </c>
      <c r="D432" s="101">
        <v>375</v>
      </c>
      <c r="E432" s="100" t="s">
        <v>118</v>
      </c>
      <c r="F432" s="102">
        <v>202107</v>
      </c>
      <c r="G432" s="103">
        <v>44406</v>
      </c>
      <c r="H432" s="100" t="s">
        <v>125</v>
      </c>
      <c r="I432" s="102">
        <v>50000192</v>
      </c>
      <c r="J432" s="100" t="s">
        <v>0</v>
      </c>
      <c r="K432" s="100" t="s">
        <v>120</v>
      </c>
      <c r="L432" s="100" t="s">
        <v>121</v>
      </c>
      <c r="M432" s="100" t="s">
        <v>122</v>
      </c>
      <c r="N432" s="100" t="s">
        <v>90</v>
      </c>
      <c r="O432" s="100" t="s">
        <v>409</v>
      </c>
      <c r="P432" s="100" t="s">
        <v>120</v>
      </c>
      <c r="Q432" s="100" t="s">
        <v>934</v>
      </c>
      <c r="R432" s="100" t="s">
        <v>935</v>
      </c>
      <c r="S432" s="100" t="s">
        <v>936</v>
      </c>
      <c r="T432" s="100" t="s">
        <v>935</v>
      </c>
      <c r="U432" s="100" t="s">
        <v>929</v>
      </c>
      <c r="V432" s="100" t="s">
        <v>930</v>
      </c>
      <c r="W432" s="100" t="s">
        <v>749</v>
      </c>
      <c r="X432" s="100" t="s">
        <v>132</v>
      </c>
      <c r="Y432" s="145" t="s">
        <v>1042</v>
      </c>
    </row>
    <row r="433" spans="1:25">
      <c r="A433" s="107" t="s">
        <v>391</v>
      </c>
      <c r="B433" s="100" t="s">
        <v>392</v>
      </c>
      <c r="C433" s="100" t="s">
        <v>471</v>
      </c>
      <c r="D433" s="101">
        <v>423.98</v>
      </c>
      <c r="E433" s="100" t="s">
        <v>118</v>
      </c>
      <c r="F433" s="102">
        <v>202107</v>
      </c>
      <c r="G433" s="103">
        <v>44406</v>
      </c>
      <c r="H433" s="100" t="s">
        <v>125</v>
      </c>
      <c r="I433" s="102">
        <v>50000192</v>
      </c>
      <c r="J433" s="100" t="s">
        <v>0</v>
      </c>
      <c r="K433" s="100" t="s">
        <v>120</v>
      </c>
      <c r="L433" s="100" t="s">
        <v>121</v>
      </c>
      <c r="M433" s="100" t="s">
        <v>122</v>
      </c>
      <c r="N433" s="100" t="s">
        <v>76</v>
      </c>
      <c r="O433" s="100" t="s">
        <v>411</v>
      </c>
      <c r="P433" s="100" t="s">
        <v>120</v>
      </c>
      <c r="Q433" s="100" t="s">
        <v>937</v>
      </c>
      <c r="R433" s="100" t="s">
        <v>938</v>
      </c>
      <c r="S433" s="100" t="s">
        <v>939</v>
      </c>
      <c r="T433" s="100" t="s">
        <v>938</v>
      </c>
      <c r="U433" s="100" t="s">
        <v>929</v>
      </c>
      <c r="V433" s="100" t="s">
        <v>930</v>
      </c>
      <c r="W433" s="100" t="s">
        <v>749</v>
      </c>
      <c r="X433" s="100" t="s">
        <v>132</v>
      </c>
      <c r="Y433" s="145" t="s">
        <v>1042</v>
      </c>
    </row>
    <row r="434" spans="1:25">
      <c r="A434" s="107" t="s">
        <v>391</v>
      </c>
      <c r="B434" s="100" t="s">
        <v>392</v>
      </c>
      <c r="C434" s="100" t="s">
        <v>472</v>
      </c>
      <c r="D434" s="101">
        <v>485.39</v>
      </c>
      <c r="E434" s="100" t="s">
        <v>118</v>
      </c>
      <c r="F434" s="102">
        <v>202107</v>
      </c>
      <c r="G434" s="103">
        <v>44406</v>
      </c>
      <c r="H434" s="100" t="s">
        <v>125</v>
      </c>
      <c r="I434" s="102">
        <v>50000192</v>
      </c>
      <c r="J434" s="100" t="s">
        <v>0</v>
      </c>
      <c r="K434" s="100" t="s">
        <v>120</v>
      </c>
      <c r="L434" s="100" t="s">
        <v>121</v>
      </c>
      <c r="M434" s="100" t="s">
        <v>122</v>
      </c>
      <c r="N434" s="100" t="s">
        <v>403</v>
      </c>
      <c r="O434" s="100" t="s">
        <v>96</v>
      </c>
      <c r="P434" s="100" t="s">
        <v>120</v>
      </c>
      <c r="Q434" s="100" t="s">
        <v>931</v>
      </c>
      <c r="R434" s="100" t="s">
        <v>932</v>
      </c>
      <c r="S434" s="100" t="s">
        <v>933</v>
      </c>
      <c r="T434" s="100" t="s">
        <v>932</v>
      </c>
      <c r="U434" s="100" t="s">
        <v>929</v>
      </c>
      <c r="V434" s="100" t="s">
        <v>930</v>
      </c>
      <c r="W434" s="100" t="s">
        <v>749</v>
      </c>
      <c r="X434" s="100" t="s">
        <v>132</v>
      </c>
      <c r="Y434" s="145" t="s">
        <v>1042</v>
      </c>
    </row>
    <row r="435" spans="1:25">
      <c r="A435" s="107" t="s">
        <v>391</v>
      </c>
      <c r="B435" s="100" t="s">
        <v>392</v>
      </c>
      <c r="C435" s="100" t="s">
        <v>473</v>
      </c>
      <c r="D435" s="101">
        <v>1400.74</v>
      </c>
      <c r="E435" s="100" t="s">
        <v>118</v>
      </c>
      <c r="F435" s="102">
        <v>202107</v>
      </c>
      <c r="G435" s="103">
        <v>44406</v>
      </c>
      <c r="H435" s="100" t="s">
        <v>125</v>
      </c>
      <c r="I435" s="102">
        <v>50000192</v>
      </c>
      <c r="J435" s="100" t="s">
        <v>0</v>
      </c>
      <c r="K435" s="100" t="s">
        <v>120</v>
      </c>
      <c r="L435" s="100" t="s">
        <v>121</v>
      </c>
      <c r="M435" s="100" t="s">
        <v>122</v>
      </c>
      <c r="N435" s="100" t="s">
        <v>92</v>
      </c>
      <c r="O435" s="100" t="s">
        <v>93</v>
      </c>
      <c r="P435" s="100" t="s">
        <v>120</v>
      </c>
      <c r="Q435" s="100" t="s">
        <v>931</v>
      </c>
      <c r="R435" s="100" t="s">
        <v>932</v>
      </c>
      <c r="S435" s="100" t="s">
        <v>933</v>
      </c>
      <c r="T435" s="100" t="s">
        <v>932</v>
      </c>
      <c r="U435" s="100" t="s">
        <v>929</v>
      </c>
      <c r="V435" s="100" t="s">
        <v>930</v>
      </c>
      <c r="W435" s="100" t="s">
        <v>749</v>
      </c>
      <c r="X435" s="100" t="s">
        <v>132</v>
      </c>
      <c r="Y435" s="145" t="s">
        <v>1042</v>
      </c>
    </row>
    <row r="436" spans="1:25">
      <c r="A436" s="107" t="s">
        <v>391</v>
      </c>
      <c r="B436" s="100" t="s">
        <v>392</v>
      </c>
      <c r="C436" s="100" t="s">
        <v>474</v>
      </c>
      <c r="D436" s="101">
        <v>803.33</v>
      </c>
      <c r="E436" s="100" t="s">
        <v>118</v>
      </c>
      <c r="F436" s="102">
        <v>202107</v>
      </c>
      <c r="G436" s="103">
        <v>44406</v>
      </c>
      <c r="H436" s="100" t="s">
        <v>125</v>
      </c>
      <c r="I436" s="102">
        <v>50000192</v>
      </c>
      <c r="J436" s="100" t="s">
        <v>0</v>
      </c>
      <c r="K436" s="100" t="s">
        <v>120</v>
      </c>
      <c r="L436" s="100" t="s">
        <v>121</v>
      </c>
      <c r="M436" s="100" t="s">
        <v>122</v>
      </c>
      <c r="N436" s="100" t="s">
        <v>415</v>
      </c>
      <c r="O436" s="100" t="s">
        <v>416</v>
      </c>
      <c r="P436" s="100" t="s">
        <v>120</v>
      </c>
      <c r="Q436" s="100" t="s">
        <v>931</v>
      </c>
      <c r="R436" s="100" t="s">
        <v>932</v>
      </c>
      <c r="S436" s="100" t="s">
        <v>933</v>
      </c>
      <c r="T436" s="100" t="s">
        <v>932</v>
      </c>
      <c r="U436" s="100" t="s">
        <v>929</v>
      </c>
      <c r="V436" s="100" t="s">
        <v>930</v>
      </c>
      <c r="W436" s="100" t="s">
        <v>749</v>
      </c>
      <c r="X436" s="100" t="s">
        <v>132</v>
      </c>
      <c r="Y436" s="145" t="s">
        <v>1042</v>
      </c>
    </row>
    <row r="437" spans="1:25">
      <c r="A437" s="107" t="s">
        <v>391</v>
      </c>
      <c r="B437" s="100" t="s">
        <v>392</v>
      </c>
      <c r="C437" s="100" t="s">
        <v>475</v>
      </c>
      <c r="D437" s="101">
        <v>94.05</v>
      </c>
      <c r="E437" s="100" t="s">
        <v>118</v>
      </c>
      <c r="F437" s="102">
        <v>202107</v>
      </c>
      <c r="G437" s="103">
        <v>44406</v>
      </c>
      <c r="H437" s="100" t="s">
        <v>125</v>
      </c>
      <c r="I437" s="102">
        <v>50000208</v>
      </c>
      <c r="J437" s="100" t="s">
        <v>0</v>
      </c>
      <c r="K437" s="100" t="s">
        <v>120</v>
      </c>
      <c r="L437" s="100" t="s">
        <v>121</v>
      </c>
      <c r="M437" s="100" t="s">
        <v>122</v>
      </c>
      <c r="N437" s="100" t="s">
        <v>142</v>
      </c>
      <c r="O437" s="100" t="s">
        <v>143</v>
      </c>
      <c r="P437" s="100" t="s">
        <v>120</v>
      </c>
      <c r="Q437" s="100" t="s">
        <v>750</v>
      </c>
      <c r="R437" s="100" t="s">
        <v>144</v>
      </c>
      <c r="S437" s="100" t="s">
        <v>751</v>
      </c>
      <c r="T437" s="100" t="s">
        <v>144</v>
      </c>
      <c r="U437" s="100" t="s">
        <v>752</v>
      </c>
      <c r="V437" s="100" t="s">
        <v>753</v>
      </c>
      <c r="W437" s="100" t="s">
        <v>749</v>
      </c>
      <c r="X437" s="100" t="s">
        <v>132</v>
      </c>
      <c r="Y437" s="145" t="s">
        <v>1042</v>
      </c>
    </row>
    <row r="438" spans="1:25">
      <c r="A438" s="107" t="s">
        <v>391</v>
      </c>
      <c r="B438" s="100" t="s">
        <v>392</v>
      </c>
      <c r="C438" s="100" t="s">
        <v>476</v>
      </c>
      <c r="D438" s="101">
        <v>107.03</v>
      </c>
      <c r="E438" s="100" t="s">
        <v>118</v>
      </c>
      <c r="F438" s="102">
        <v>202107</v>
      </c>
      <c r="G438" s="103">
        <v>44406</v>
      </c>
      <c r="H438" s="100" t="s">
        <v>125</v>
      </c>
      <c r="I438" s="102">
        <v>50000208</v>
      </c>
      <c r="J438" s="100" t="s">
        <v>0</v>
      </c>
      <c r="K438" s="100" t="s">
        <v>120</v>
      </c>
      <c r="L438" s="100" t="s">
        <v>121</v>
      </c>
      <c r="M438" s="100" t="s">
        <v>122</v>
      </c>
      <c r="N438" s="100" t="s">
        <v>251</v>
      </c>
      <c r="O438" s="100" t="s">
        <v>252</v>
      </c>
      <c r="P438" s="100" t="s">
        <v>120</v>
      </c>
      <c r="Q438" s="100" t="s">
        <v>780</v>
      </c>
      <c r="R438" s="100" t="s">
        <v>781</v>
      </c>
      <c r="S438" s="100" t="s">
        <v>782</v>
      </c>
      <c r="T438" s="100" t="s">
        <v>781</v>
      </c>
      <c r="U438" s="100" t="s">
        <v>783</v>
      </c>
      <c r="V438" s="100" t="s">
        <v>784</v>
      </c>
      <c r="W438" s="100" t="s">
        <v>749</v>
      </c>
      <c r="X438" s="100" t="s">
        <v>132</v>
      </c>
      <c r="Y438" s="145" t="s">
        <v>1042</v>
      </c>
    </row>
    <row r="439" spans="1:25">
      <c r="A439" s="107" t="s">
        <v>391</v>
      </c>
      <c r="B439" s="100" t="s">
        <v>392</v>
      </c>
      <c r="C439" s="100" t="s">
        <v>476</v>
      </c>
      <c r="D439" s="101">
        <v>243.73</v>
      </c>
      <c r="E439" s="100" t="s">
        <v>118</v>
      </c>
      <c r="F439" s="102">
        <v>202107</v>
      </c>
      <c r="G439" s="103">
        <v>44406</v>
      </c>
      <c r="H439" s="100" t="s">
        <v>125</v>
      </c>
      <c r="I439" s="102">
        <v>50000208</v>
      </c>
      <c r="J439" s="100" t="s">
        <v>0</v>
      </c>
      <c r="K439" s="100" t="s">
        <v>120</v>
      </c>
      <c r="L439" s="100" t="s">
        <v>121</v>
      </c>
      <c r="M439" s="100" t="s">
        <v>122</v>
      </c>
      <c r="N439" s="100" t="s">
        <v>477</v>
      </c>
      <c r="O439" s="100" t="s">
        <v>478</v>
      </c>
      <c r="P439" s="100" t="s">
        <v>120</v>
      </c>
      <c r="Q439" s="100" t="s">
        <v>780</v>
      </c>
      <c r="R439" s="100" t="s">
        <v>781</v>
      </c>
      <c r="S439" s="100" t="s">
        <v>782</v>
      </c>
      <c r="T439" s="100" t="s">
        <v>781</v>
      </c>
      <c r="U439" s="100" t="s">
        <v>783</v>
      </c>
      <c r="V439" s="100" t="s">
        <v>784</v>
      </c>
      <c r="W439" s="100" t="s">
        <v>749</v>
      </c>
      <c r="X439" s="100" t="s">
        <v>132</v>
      </c>
      <c r="Y439" s="145" t="s">
        <v>1042</v>
      </c>
    </row>
    <row r="440" spans="1:25">
      <c r="A440" s="107" t="s">
        <v>391</v>
      </c>
      <c r="B440" s="100" t="s">
        <v>392</v>
      </c>
      <c r="C440" s="100" t="s">
        <v>479</v>
      </c>
      <c r="D440" s="101">
        <v>249.81</v>
      </c>
      <c r="E440" s="100" t="s">
        <v>118</v>
      </c>
      <c r="F440" s="102">
        <v>202107</v>
      </c>
      <c r="G440" s="103">
        <v>44406</v>
      </c>
      <c r="H440" s="100" t="s">
        <v>125</v>
      </c>
      <c r="I440" s="102">
        <v>50000208</v>
      </c>
      <c r="J440" s="100" t="s">
        <v>0</v>
      </c>
      <c r="K440" s="100" t="s">
        <v>120</v>
      </c>
      <c r="L440" s="100" t="s">
        <v>121</v>
      </c>
      <c r="M440" s="100" t="s">
        <v>122</v>
      </c>
      <c r="N440" s="100" t="s">
        <v>245</v>
      </c>
      <c r="O440" s="100" t="s">
        <v>246</v>
      </c>
      <c r="P440" s="100" t="s">
        <v>120</v>
      </c>
      <c r="Q440" s="100" t="s">
        <v>778</v>
      </c>
      <c r="R440" s="100" t="s">
        <v>247</v>
      </c>
      <c r="S440" s="100" t="s">
        <v>779</v>
      </c>
      <c r="T440" s="100" t="s">
        <v>247</v>
      </c>
      <c r="U440" s="100" t="s">
        <v>752</v>
      </c>
      <c r="V440" s="100" t="s">
        <v>753</v>
      </c>
      <c r="W440" s="100" t="s">
        <v>749</v>
      </c>
      <c r="X440" s="100" t="s">
        <v>132</v>
      </c>
      <c r="Y440" s="145" t="s">
        <v>1042</v>
      </c>
    </row>
    <row r="441" spans="1:25">
      <c r="A441" s="107" t="s">
        <v>391</v>
      </c>
      <c r="B441" s="100" t="s">
        <v>392</v>
      </c>
      <c r="C441" s="100" t="s">
        <v>480</v>
      </c>
      <c r="D441" s="101">
        <v>741.57</v>
      </c>
      <c r="E441" s="100" t="s">
        <v>118</v>
      </c>
      <c r="F441" s="102">
        <v>202107</v>
      </c>
      <c r="G441" s="103">
        <v>44407</v>
      </c>
      <c r="H441" s="100" t="s">
        <v>119</v>
      </c>
      <c r="I441" s="102">
        <v>11001199</v>
      </c>
      <c r="J441" s="100" t="s">
        <v>0</v>
      </c>
      <c r="K441" s="100" t="s">
        <v>120</v>
      </c>
      <c r="L441" s="100" t="s">
        <v>121</v>
      </c>
      <c r="M441" s="100" t="s">
        <v>122</v>
      </c>
      <c r="N441" s="100" t="s">
        <v>418</v>
      </c>
      <c r="O441" s="100" t="s">
        <v>419</v>
      </c>
      <c r="P441" s="100" t="s">
        <v>120</v>
      </c>
      <c r="Q441" s="100" t="s">
        <v>797</v>
      </c>
      <c r="R441" s="100" t="s">
        <v>420</v>
      </c>
      <c r="S441" s="100" t="s">
        <v>798</v>
      </c>
      <c r="T441" s="100" t="s">
        <v>420</v>
      </c>
      <c r="U441" s="100" t="s">
        <v>783</v>
      </c>
      <c r="V441" s="100" t="s">
        <v>784</v>
      </c>
      <c r="W441" s="100" t="s">
        <v>749</v>
      </c>
      <c r="X441" s="100" t="s">
        <v>132</v>
      </c>
      <c r="Y441" s="145" t="s">
        <v>1042</v>
      </c>
    </row>
    <row r="442" spans="1:25">
      <c r="A442" s="107" t="s">
        <v>391</v>
      </c>
      <c r="B442" s="100" t="s">
        <v>392</v>
      </c>
      <c r="C442" s="100" t="s">
        <v>481</v>
      </c>
      <c r="D442" s="101">
        <v>43.48</v>
      </c>
      <c r="E442" s="100" t="s">
        <v>118</v>
      </c>
      <c r="F442" s="102">
        <v>202108</v>
      </c>
      <c r="G442" s="103">
        <v>44438</v>
      </c>
      <c r="H442" s="100" t="s">
        <v>119</v>
      </c>
      <c r="I442" s="102">
        <v>11001198</v>
      </c>
      <c r="J442" s="100" t="s">
        <v>0</v>
      </c>
      <c r="K442" s="100" t="s">
        <v>120</v>
      </c>
      <c r="L442" s="100" t="s">
        <v>121</v>
      </c>
      <c r="M442" s="100" t="s">
        <v>122</v>
      </c>
      <c r="N442" s="100" t="s">
        <v>418</v>
      </c>
      <c r="O442" s="100" t="s">
        <v>419</v>
      </c>
      <c r="P442" s="100" t="s">
        <v>120</v>
      </c>
      <c r="Q442" s="100" t="s">
        <v>797</v>
      </c>
      <c r="R442" s="100" t="s">
        <v>420</v>
      </c>
      <c r="S442" s="100" t="s">
        <v>798</v>
      </c>
      <c r="T442" s="100" t="s">
        <v>420</v>
      </c>
      <c r="U442" s="100" t="s">
        <v>783</v>
      </c>
      <c r="V442" s="100" t="s">
        <v>784</v>
      </c>
      <c r="W442" s="100" t="s">
        <v>749</v>
      </c>
      <c r="X442" s="100" t="s">
        <v>132</v>
      </c>
      <c r="Y442" s="145" t="s">
        <v>1042</v>
      </c>
    </row>
    <row r="443" spans="1:25">
      <c r="A443" s="107" t="s">
        <v>391</v>
      </c>
      <c r="B443" s="100" t="s">
        <v>392</v>
      </c>
      <c r="C443" s="100" t="s">
        <v>481</v>
      </c>
      <c r="D443" s="101">
        <v>169.48</v>
      </c>
      <c r="E443" s="100" t="s">
        <v>118</v>
      </c>
      <c r="F443" s="102">
        <v>202108</v>
      </c>
      <c r="G443" s="103">
        <v>44438</v>
      </c>
      <c r="H443" s="100" t="s">
        <v>119</v>
      </c>
      <c r="I443" s="102">
        <v>11001242</v>
      </c>
      <c r="J443" s="100" t="s">
        <v>0</v>
      </c>
      <c r="K443" s="100" t="s">
        <v>120</v>
      </c>
      <c r="L443" s="100" t="s">
        <v>121</v>
      </c>
      <c r="M443" s="100" t="s">
        <v>122</v>
      </c>
      <c r="N443" s="100" t="s">
        <v>418</v>
      </c>
      <c r="O443" s="100" t="s">
        <v>419</v>
      </c>
      <c r="P443" s="100" t="s">
        <v>120</v>
      </c>
      <c r="Q443" s="100" t="s">
        <v>797</v>
      </c>
      <c r="R443" s="100" t="s">
        <v>420</v>
      </c>
      <c r="S443" s="100" t="s">
        <v>798</v>
      </c>
      <c r="T443" s="100" t="s">
        <v>420</v>
      </c>
      <c r="U443" s="100" t="s">
        <v>783</v>
      </c>
      <c r="V443" s="100" t="s">
        <v>784</v>
      </c>
      <c r="W443" s="100" t="s">
        <v>749</v>
      </c>
      <c r="X443" s="100" t="s">
        <v>132</v>
      </c>
      <c r="Y443" s="145" t="s">
        <v>1042</v>
      </c>
    </row>
    <row r="444" spans="1:25">
      <c r="A444" s="107" t="s">
        <v>391</v>
      </c>
      <c r="B444" s="100" t="s">
        <v>392</v>
      </c>
      <c r="C444" s="100" t="s">
        <v>482</v>
      </c>
      <c r="D444" s="101">
        <v>39.39</v>
      </c>
      <c r="E444" s="100" t="s">
        <v>118</v>
      </c>
      <c r="F444" s="102">
        <v>202108</v>
      </c>
      <c r="G444" s="103">
        <v>44438</v>
      </c>
      <c r="H444" s="100" t="s">
        <v>125</v>
      </c>
      <c r="I444" s="102">
        <v>50000198</v>
      </c>
      <c r="J444" s="100" t="s">
        <v>0</v>
      </c>
      <c r="K444" s="100" t="s">
        <v>120</v>
      </c>
      <c r="L444" s="100" t="s">
        <v>121</v>
      </c>
      <c r="M444" s="100" t="s">
        <v>122</v>
      </c>
      <c r="N444" s="100" t="s">
        <v>88</v>
      </c>
      <c r="O444" s="100" t="s">
        <v>401</v>
      </c>
      <c r="P444" s="100" t="s">
        <v>120</v>
      </c>
      <c r="Q444" s="100" t="s">
        <v>926</v>
      </c>
      <c r="R444" s="100" t="s">
        <v>927</v>
      </c>
      <c r="S444" s="100" t="s">
        <v>928</v>
      </c>
      <c r="T444" s="100" t="s">
        <v>927</v>
      </c>
      <c r="U444" s="100" t="s">
        <v>929</v>
      </c>
      <c r="V444" s="100" t="s">
        <v>930</v>
      </c>
      <c r="W444" s="100" t="s">
        <v>749</v>
      </c>
      <c r="X444" s="100" t="s">
        <v>132</v>
      </c>
      <c r="Y444" s="145" t="s">
        <v>1042</v>
      </c>
    </row>
    <row r="445" spans="1:25">
      <c r="A445" s="107" t="s">
        <v>391</v>
      </c>
      <c r="B445" s="100" t="s">
        <v>392</v>
      </c>
      <c r="C445" s="100" t="s">
        <v>483</v>
      </c>
      <c r="D445" s="101">
        <v>68.97</v>
      </c>
      <c r="E445" s="100" t="s">
        <v>118</v>
      </c>
      <c r="F445" s="102">
        <v>202108</v>
      </c>
      <c r="G445" s="103">
        <v>44438</v>
      </c>
      <c r="H445" s="100" t="s">
        <v>125</v>
      </c>
      <c r="I445" s="102">
        <v>50000198</v>
      </c>
      <c r="J445" s="100" t="s">
        <v>0</v>
      </c>
      <c r="K445" s="100" t="s">
        <v>120</v>
      </c>
      <c r="L445" s="100" t="s">
        <v>121</v>
      </c>
      <c r="M445" s="100" t="s">
        <v>122</v>
      </c>
      <c r="N445" s="100" t="s">
        <v>86</v>
      </c>
      <c r="O445" s="100" t="s">
        <v>87</v>
      </c>
      <c r="P445" s="100" t="s">
        <v>120</v>
      </c>
      <c r="Q445" s="100" t="s">
        <v>926</v>
      </c>
      <c r="R445" s="100" t="s">
        <v>927</v>
      </c>
      <c r="S445" s="100" t="s">
        <v>928</v>
      </c>
      <c r="T445" s="100" t="s">
        <v>927</v>
      </c>
      <c r="U445" s="100" t="s">
        <v>929</v>
      </c>
      <c r="V445" s="100" t="s">
        <v>930</v>
      </c>
      <c r="W445" s="100" t="s">
        <v>749</v>
      </c>
      <c r="X445" s="100" t="s">
        <v>132</v>
      </c>
      <c r="Y445" s="145" t="s">
        <v>1042</v>
      </c>
    </row>
    <row r="446" spans="1:25">
      <c r="A446" s="107" t="s">
        <v>391</v>
      </c>
      <c r="B446" s="100" t="s">
        <v>392</v>
      </c>
      <c r="C446" s="100" t="s">
        <v>484</v>
      </c>
      <c r="D446" s="101">
        <v>73.52</v>
      </c>
      <c r="E446" s="100" t="s">
        <v>118</v>
      </c>
      <c r="F446" s="102">
        <v>202108</v>
      </c>
      <c r="G446" s="103">
        <v>44438</v>
      </c>
      <c r="H446" s="100" t="s">
        <v>125</v>
      </c>
      <c r="I446" s="102">
        <v>50000198</v>
      </c>
      <c r="J446" s="100" t="s">
        <v>0</v>
      </c>
      <c r="K446" s="100" t="s">
        <v>120</v>
      </c>
      <c r="L446" s="100" t="s">
        <v>121</v>
      </c>
      <c r="M446" s="100" t="s">
        <v>122</v>
      </c>
      <c r="N446" s="100" t="s">
        <v>84</v>
      </c>
      <c r="O446" s="100" t="s">
        <v>85</v>
      </c>
      <c r="P446" s="100" t="s">
        <v>120</v>
      </c>
      <c r="Q446" s="100" t="s">
        <v>926</v>
      </c>
      <c r="R446" s="100" t="s">
        <v>927</v>
      </c>
      <c r="S446" s="100" t="s">
        <v>928</v>
      </c>
      <c r="T446" s="100" t="s">
        <v>927</v>
      </c>
      <c r="U446" s="100" t="s">
        <v>929</v>
      </c>
      <c r="V446" s="100" t="s">
        <v>930</v>
      </c>
      <c r="W446" s="100" t="s">
        <v>749</v>
      </c>
      <c r="X446" s="100" t="s">
        <v>132</v>
      </c>
      <c r="Y446" s="145" t="s">
        <v>1042</v>
      </c>
    </row>
    <row r="447" spans="1:25">
      <c r="A447" s="107" t="s">
        <v>391</v>
      </c>
      <c r="B447" s="100" t="s">
        <v>392</v>
      </c>
      <c r="C447" s="100" t="s">
        <v>485</v>
      </c>
      <c r="D447" s="101">
        <v>77.8</v>
      </c>
      <c r="E447" s="100" t="s">
        <v>118</v>
      </c>
      <c r="F447" s="102">
        <v>202108</v>
      </c>
      <c r="G447" s="103">
        <v>44438</v>
      </c>
      <c r="H447" s="100" t="s">
        <v>125</v>
      </c>
      <c r="I447" s="102">
        <v>50000198</v>
      </c>
      <c r="J447" s="100" t="s">
        <v>0</v>
      </c>
      <c r="K447" s="100" t="s">
        <v>120</v>
      </c>
      <c r="L447" s="100" t="s">
        <v>121</v>
      </c>
      <c r="M447" s="100" t="s">
        <v>122</v>
      </c>
      <c r="N447" s="100" t="s">
        <v>444</v>
      </c>
      <c r="O447" s="100" t="s">
        <v>445</v>
      </c>
      <c r="P447" s="100" t="s">
        <v>120</v>
      </c>
      <c r="Q447" s="100" t="s">
        <v>931</v>
      </c>
      <c r="R447" s="100" t="s">
        <v>932</v>
      </c>
      <c r="S447" s="100" t="s">
        <v>933</v>
      </c>
      <c r="T447" s="100" t="s">
        <v>932</v>
      </c>
      <c r="U447" s="100" t="s">
        <v>929</v>
      </c>
      <c r="V447" s="100" t="s">
        <v>930</v>
      </c>
      <c r="W447" s="100" t="s">
        <v>749</v>
      </c>
      <c r="X447" s="100" t="s">
        <v>132</v>
      </c>
      <c r="Y447" s="145" t="s">
        <v>1042</v>
      </c>
    </row>
    <row r="448" spans="1:25">
      <c r="A448" s="107" t="s">
        <v>391</v>
      </c>
      <c r="B448" s="100" t="s">
        <v>392</v>
      </c>
      <c r="C448" s="100" t="s">
        <v>486</v>
      </c>
      <c r="D448" s="101">
        <v>99.18</v>
      </c>
      <c r="E448" s="100" t="s">
        <v>118</v>
      </c>
      <c r="F448" s="102">
        <v>202108</v>
      </c>
      <c r="G448" s="103">
        <v>44438</v>
      </c>
      <c r="H448" s="100" t="s">
        <v>125</v>
      </c>
      <c r="I448" s="102">
        <v>50000198</v>
      </c>
      <c r="J448" s="100" t="s">
        <v>0</v>
      </c>
      <c r="K448" s="100" t="s">
        <v>120</v>
      </c>
      <c r="L448" s="100" t="s">
        <v>121</v>
      </c>
      <c r="M448" s="100" t="s">
        <v>122</v>
      </c>
      <c r="N448" s="100" t="s">
        <v>80</v>
      </c>
      <c r="O448" s="100" t="s">
        <v>81</v>
      </c>
      <c r="P448" s="100" t="s">
        <v>120</v>
      </c>
      <c r="Q448" s="100" t="s">
        <v>926</v>
      </c>
      <c r="R448" s="100" t="s">
        <v>927</v>
      </c>
      <c r="S448" s="100" t="s">
        <v>928</v>
      </c>
      <c r="T448" s="100" t="s">
        <v>927</v>
      </c>
      <c r="U448" s="100" t="s">
        <v>929</v>
      </c>
      <c r="V448" s="100" t="s">
        <v>930</v>
      </c>
      <c r="W448" s="100" t="s">
        <v>749</v>
      </c>
      <c r="X448" s="100" t="s">
        <v>132</v>
      </c>
      <c r="Y448" s="145" t="s">
        <v>1042</v>
      </c>
    </row>
    <row r="449" spans="1:25">
      <c r="A449" s="107" t="s">
        <v>391</v>
      </c>
      <c r="B449" s="100" t="s">
        <v>392</v>
      </c>
      <c r="C449" s="100" t="s">
        <v>487</v>
      </c>
      <c r="D449" s="101">
        <v>115</v>
      </c>
      <c r="E449" s="100" t="s">
        <v>118</v>
      </c>
      <c r="F449" s="102">
        <v>202108</v>
      </c>
      <c r="G449" s="103">
        <v>44438</v>
      </c>
      <c r="H449" s="100" t="s">
        <v>125</v>
      </c>
      <c r="I449" s="102">
        <v>50000198</v>
      </c>
      <c r="J449" s="100" t="s">
        <v>0</v>
      </c>
      <c r="K449" s="100" t="s">
        <v>120</v>
      </c>
      <c r="L449" s="100" t="s">
        <v>121</v>
      </c>
      <c r="M449" s="100" t="s">
        <v>122</v>
      </c>
      <c r="N449" s="100" t="s">
        <v>78</v>
      </c>
      <c r="O449" s="100" t="s">
        <v>413</v>
      </c>
      <c r="P449" s="100" t="s">
        <v>120</v>
      </c>
      <c r="Q449" s="100" t="s">
        <v>934</v>
      </c>
      <c r="R449" s="100" t="s">
        <v>935</v>
      </c>
      <c r="S449" s="100" t="s">
        <v>936</v>
      </c>
      <c r="T449" s="100" t="s">
        <v>935</v>
      </c>
      <c r="U449" s="100" t="s">
        <v>929</v>
      </c>
      <c r="V449" s="100" t="s">
        <v>930</v>
      </c>
      <c r="W449" s="100" t="s">
        <v>749</v>
      </c>
      <c r="X449" s="100" t="s">
        <v>132</v>
      </c>
      <c r="Y449" s="145" t="s">
        <v>1042</v>
      </c>
    </row>
    <row r="450" spans="1:25">
      <c r="A450" s="107" t="s">
        <v>391</v>
      </c>
      <c r="B450" s="100" t="s">
        <v>392</v>
      </c>
      <c r="C450" s="100" t="s">
        <v>488</v>
      </c>
      <c r="D450" s="101">
        <v>343.69</v>
      </c>
      <c r="E450" s="100" t="s">
        <v>118</v>
      </c>
      <c r="F450" s="102">
        <v>202108</v>
      </c>
      <c r="G450" s="103">
        <v>44438</v>
      </c>
      <c r="H450" s="100" t="s">
        <v>125</v>
      </c>
      <c r="I450" s="102">
        <v>50000198</v>
      </c>
      <c r="J450" s="100" t="s">
        <v>0</v>
      </c>
      <c r="K450" s="100" t="s">
        <v>120</v>
      </c>
      <c r="L450" s="100" t="s">
        <v>121</v>
      </c>
      <c r="M450" s="100" t="s">
        <v>122</v>
      </c>
      <c r="N450" s="100" t="s">
        <v>78</v>
      </c>
      <c r="O450" s="100" t="s">
        <v>413</v>
      </c>
      <c r="P450" s="100" t="s">
        <v>120</v>
      </c>
      <c r="Q450" s="100" t="s">
        <v>934</v>
      </c>
      <c r="R450" s="100" t="s">
        <v>935</v>
      </c>
      <c r="S450" s="100" t="s">
        <v>936</v>
      </c>
      <c r="T450" s="100" t="s">
        <v>935</v>
      </c>
      <c r="U450" s="100" t="s">
        <v>929</v>
      </c>
      <c r="V450" s="100" t="s">
        <v>930</v>
      </c>
      <c r="W450" s="100" t="s">
        <v>749</v>
      </c>
      <c r="X450" s="100" t="s">
        <v>132</v>
      </c>
      <c r="Y450" s="145" t="s">
        <v>1042</v>
      </c>
    </row>
    <row r="451" spans="1:25">
      <c r="A451" s="107" t="s">
        <v>391</v>
      </c>
      <c r="B451" s="100" t="s">
        <v>392</v>
      </c>
      <c r="C451" s="100" t="s">
        <v>489</v>
      </c>
      <c r="D451" s="101">
        <v>375</v>
      </c>
      <c r="E451" s="100" t="s">
        <v>118</v>
      </c>
      <c r="F451" s="102">
        <v>202108</v>
      </c>
      <c r="G451" s="103">
        <v>44438</v>
      </c>
      <c r="H451" s="100" t="s">
        <v>125</v>
      </c>
      <c r="I451" s="102">
        <v>50000198</v>
      </c>
      <c r="J451" s="100" t="s">
        <v>0</v>
      </c>
      <c r="K451" s="100" t="s">
        <v>120</v>
      </c>
      <c r="L451" s="100" t="s">
        <v>121</v>
      </c>
      <c r="M451" s="100" t="s">
        <v>122</v>
      </c>
      <c r="N451" s="100" t="s">
        <v>90</v>
      </c>
      <c r="O451" s="100" t="s">
        <v>409</v>
      </c>
      <c r="P451" s="100" t="s">
        <v>120</v>
      </c>
      <c r="Q451" s="100" t="s">
        <v>934</v>
      </c>
      <c r="R451" s="100" t="s">
        <v>935</v>
      </c>
      <c r="S451" s="100" t="s">
        <v>936</v>
      </c>
      <c r="T451" s="100" t="s">
        <v>935</v>
      </c>
      <c r="U451" s="100" t="s">
        <v>929</v>
      </c>
      <c r="V451" s="100" t="s">
        <v>930</v>
      </c>
      <c r="W451" s="100" t="s">
        <v>749</v>
      </c>
      <c r="X451" s="100" t="s">
        <v>132</v>
      </c>
      <c r="Y451" s="145" t="s">
        <v>1042</v>
      </c>
    </row>
    <row r="452" spans="1:25">
      <c r="A452" s="107" t="s">
        <v>391</v>
      </c>
      <c r="B452" s="100" t="s">
        <v>392</v>
      </c>
      <c r="C452" s="100" t="s">
        <v>490</v>
      </c>
      <c r="D452" s="101">
        <v>427.96</v>
      </c>
      <c r="E452" s="100" t="s">
        <v>118</v>
      </c>
      <c r="F452" s="102">
        <v>202108</v>
      </c>
      <c r="G452" s="103">
        <v>44438</v>
      </c>
      <c r="H452" s="100" t="s">
        <v>125</v>
      </c>
      <c r="I452" s="102">
        <v>50000198</v>
      </c>
      <c r="J452" s="100" t="s">
        <v>0</v>
      </c>
      <c r="K452" s="100" t="s">
        <v>120</v>
      </c>
      <c r="L452" s="100" t="s">
        <v>121</v>
      </c>
      <c r="M452" s="100" t="s">
        <v>122</v>
      </c>
      <c r="N452" s="100" t="s">
        <v>76</v>
      </c>
      <c r="O452" s="100" t="s">
        <v>411</v>
      </c>
      <c r="P452" s="100" t="s">
        <v>120</v>
      </c>
      <c r="Q452" s="100" t="s">
        <v>937</v>
      </c>
      <c r="R452" s="100" t="s">
        <v>938</v>
      </c>
      <c r="S452" s="100" t="s">
        <v>939</v>
      </c>
      <c r="T452" s="100" t="s">
        <v>938</v>
      </c>
      <c r="U452" s="100" t="s">
        <v>929</v>
      </c>
      <c r="V452" s="100" t="s">
        <v>930</v>
      </c>
      <c r="W452" s="100" t="s">
        <v>749</v>
      </c>
      <c r="X452" s="100" t="s">
        <v>132</v>
      </c>
      <c r="Y452" s="145" t="s">
        <v>1042</v>
      </c>
    </row>
    <row r="453" spans="1:25">
      <c r="A453" s="107" t="s">
        <v>391</v>
      </c>
      <c r="B453" s="100" t="s">
        <v>392</v>
      </c>
      <c r="C453" s="100" t="s">
        <v>491</v>
      </c>
      <c r="D453" s="101">
        <v>485.39</v>
      </c>
      <c r="E453" s="100" t="s">
        <v>118</v>
      </c>
      <c r="F453" s="102">
        <v>202108</v>
      </c>
      <c r="G453" s="103">
        <v>44438</v>
      </c>
      <c r="H453" s="100" t="s">
        <v>125</v>
      </c>
      <c r="I453" s="102">
        <v>50000198</v>
      </c>
      <c r="J453" s="100" t="s">
        <v>0</v>
      </c>
      <c r="K453" s="100" t="s">
        <v>120</v>
      </c>
      <c r="L453" s="100" t="s">
        <v>121</v>
      </c>
      <c r="M453" s="100" t="s">
        <v>122</v>
      </c>
      <c r="N453" s="100" t="s">
        <v>403</v>
      </c>
      <c r="O453" s="100" t="s">
        <v>96</v>
      </c>
      <c r="P453" s="100" t="s">
        <v>120</v>
      </c>
      <c r="Q453" s="100" t="s">
        <v>931</v>
      </c>
      <c r="R453" s="100" t="s">
        <v>932</v>
      </c>
      <c r="S453" s="100" t="s">
        <v>933</v>
      </c>
      <c r="T453" s="100" t="s">
        <v>932</v>
      </c>
      <c r="U453" s="100" t="s">
        <v>929</v>
      </c>
      <c r="V453" s="100" t="s">
        <v>930</v>
      </c>
      <c r="W453" s="100" t="s">
        <v>749</v>
      </c>
      <c r="X453" s="100" t="s">
        <v>132</v>
      </c>
      <c r="Y453" s="145" t="s">
        <v>1042</v>
      </c>
    </row>
    <row r="454" spans="1:25">
      <c r="A454" s="107" t="s">
        <v>391</v>
      </c>
      <c r="B454" s="100" t="s">
        <v>392</v>
      </c>
      <c r="C454" s="100" t="s">
        <v>492</v>
      </c>
      <c r="D454" s="101">
        <v>1390.72</v>
      </c>
      <c r="E454" s="100" t="s">
        <v>118</v>
      </c>
      <c r="F454" s="102">
        <v>202108</v>
      </c>
      <c r="G454" s="103">
        <v>44438</v>
      </c>
      <c r="H454" s="100" t="s">
        <v>125</v>
      </c>
      <c r="I454" s="102">
        <v>50000198</v>
      </c>
      <c r="J454" s="100" t="s">
        <v>0</v>
      </c>
      <c r="K454" s="100" t="s">
        <v>120</v>
      </c>
      <c r="L454" s="100" t="s">
        <v>121</v>
      </c>
      <c r="M454" s="100" t="s">
        <v>122</v>
      </c>
      <c r="N454" s="100" t="s">
        <v>92</v>
      </c>
      <c r="O454" s="100" t="s">
        <v>93</v>
      </c>
      <c r="P454" s="100" t="s">
        <v>120</v>
      </c>
      <c r="Q454" s="100" t="s">
        <v>931</v>
      </c>
      <c r="R454" s="100" t="s">
        <v>932</v>
      </c>
      <c r="S454" s="100" t="s">
        <v>933</v>
      </c>
      <c r="T454" s="100" t="s">
        <v>932</v>
      </c>
      <c r="U454" s="100" t="s">
        <v>929</v>
      </c>
      <c r="V454" s="100" t="s">
        <v>930</v>
      </c>
      <c r="W454" s="100" t="s">
        <v>749</v>
      </c>
      <c r="X454" s="100" t="s">
        <v>132</v>
      </c>
      <c r="Y454" s="145" t="s">
        <v>1042</v>
      </c>
    </row>
    <row r="455" spans="1:25">
      <c r="A455" s="107" t="s">
        <v>391</v>
      </c>
      <c r="B455" s="100" t="s">
        <v>392</v>
      </c>
      <c r="C455" s="100" t="s">
        <v>493</v>
      </c>
      <c r="D455" s="101">
        <v>803.33</v>
      </c>
      <c r="E455" s="100" t="s">
        <v>118</v>
      </c>
      <c r="F455" s="102">
        <v>202108</v>
      </c>
      <c r="G455" s="103">
        <v>44438</v>
      </c>
      <c r="H455" s="100" t="s">
        <v>125</v>
      </c>
      <c r="I455" s="102">
        <v>50000198</v>
      </c>
      <c r="J455" s="100" t="s">
        <v>0</v>
      </c>
      <c r="K455" s="100" t="s">
        <v>120</v>
      </c>
      <c r="L455" s="100" t="s">
        <v>121</v>
      </c>
      <c r="M455" s="100" t="s">
        <v>122</v>
      </c>
      <c r="N455" s="100" t="s">
        <v>415</v>
      </c>
      <c r="O455" s="100" t="s">
        <v>416</v>
      </c>
      <c r="P455" s="100" t="s">
        <v>120</v>
      </c>
      <c r="Q455" s="100" t="s">
        <v>931</v>
      </c>
      <c r="R455" s="100" t="s">
        <v>932</v>
      </c>
      <c r="S455" s="100" t="s">
        <v>933</v>
      </c>
      <c r="T455" s="100" t="s">
        <v>932</v>
      </c>
      <c r="U455" s="100" t="s">
        <v>929</v>
      </c>
      <c r="V455" s="100" t="s">
        <v>930</v>
      </c>
      <c r="W455" s="100" t="s">
        <v>749</v>
      </c>
      <c r="X455" s="100" t="s">
        <v>132</v>
      </c>
      <c r="Y455" s="145" t="s">
        <v>1042</v>
      </c>
    </row>
    <row r="456" spans="1:25">
      <c r="A456" s="107" t="s">
        <v>391</v>
      </c>
      <c r="B456" s="100" t="s">
        <v>392</v>
      </c>
      <c r="C456" s="100" t="s">
        <v>494</v>
      </c>
      <c r="D456" s="101">
        <v>85.7</v>
      </c>
      <c r="E456" s="100" t="s">
        <v>118</v>
      </c>
      <c r="F456" s="102">
        <v>202108</v>
      </c>
      <c r="G456" s="103">
        <v>44438</v>
      </c>
      <c r="H456" s="100" t="s">
        <v>125</v>
      </c>
      <c r="I456" s="102">
        <v>50000210</v>
      </c>
      <c r="J456" s="100" t="s">
        <v>0</v>
      </c>
      <c r="K456" s="100" t="s">
        <v>120</v>
      </c>
      <c r="L456" s="100" t="s">
        <v>121</v>
      </c>
      <c r="M456" s="100" t="s">
        <v>122</v>
      </c>
      <c r="N456" s="100" t="s">
        <v>142</v>
      </c>
      <c r="O456" s="100" t="s">
        <v>143</v>
      </c>
      <c r="P456" s="100" t="s">
        <v>120</v>
      </c>
      <c r="Q456" s="100" t="s">
        <v>750</v>
      </c>
      <c r="R456" s="100" t="s">
        <v>144</v>
      </c>
      <c r="S456" s="100" t="s">
        <v>751</v>
      </c>
      <c r="T456" s="100" t="s">
        <v>144</v>
      </c>
      <c r="U456" s="100" t="s">
        <v>752</v>
      </c>
      <c r="V456" s="100" t="s">
        <v>753</v>
      </c>
      <c r="W456" s="100" t="s">
        <v>749</v>
      </c>
      <c r="X456" s="100" t="s">
        <v>132</v>
      </c>
      <c r="Y456" s="145" t="s">
        <v>1042</v>
      </c>
    </row>
    <row r="457" spans="1:25">
      <c r="A457" s="107" t="s">
        <v>391</v>
      </c>
      <c r="B457" s="100" t="s">
        <v>392</v>
      </c>
      <c r="C457" s="100" t="s">
        <v>476</v>
      </c>
      <c r="D457" s="101">
        <v>106.89</v>
      </c>
      <c r="E457" s="100" t="s">
        <v>118</v>
      </c>
      <c r="F457" s="102">
        <v>202108</v>
      </c>
      <c r="G457" s="103">
        <v>44438</v>
      </c>
      <c r="H457" s="100" t="s">
        <v>125</v>
      </c>
      <c r="I457" s="102">
        <v>50000210</v>
      </c>
      <c r="J457" s="100" t="s">
        <v>0</v>
      </c>
      <c r="K457" s="100" t="s">
        <v>120</v>
      </c>
      <c r="L457" s="100" t="s">
        <v>121</v>
      </c>
      <c r="M457" s="100" t="s">
        <v>122</v>
      </c>
      <c r="N457" s="100" t="s">
        <v>251</v>
      </c>
      <c r="O457" s="100" t="s">
        <v>252</v>
      </c>
      <c r="P457" s="100" t="s">
        <v>120</v>
      </c>
      <c r="Q457" s="100" t="s">
        <v>780</v>
      </c>
      <c r="R457" s="100" t="s">
        <v>781</v>
      </c>
      <c r="S457" s="100" t="s">
        <v>782</v>
      </c>
      <c r="T457" s="100" t="s">
        <v>781</v>
      </c>
      <c r="U457" s="100" t="s">
        <v>783</v>
      </c>
      <c r="V457" s="100" t="s">
        <v>784</v>
      </c>
      <c r="W457" s="100" t="s">
        <v>749</v>
      </c>
      <c r="X457" s="100" t="s">
        <v>132</v>
      </c>
      <c r="Y457" s="145" t="s">
        <v>1042</v>
      </c>
    </row>
    <row r="458" spans="1:25">
      <c r="A458" s="107" t="s">
        <v>391</v>
      </c>
      <c r="B458" s="100" t="s">
        <v>392</v>
      </c>
      <c r="C458" s="100" t="s">
        <v>476</v>
      </c>
      <c r="D458" s="101">
        <v>267.20999999999998</v>
      </c>
      <c r="E458" s="100" t="s">
        <v>118</v>
      </c>
      <c r="F458" s="102">
        <v>202108</v>
      </c>
      <c r="G458" s="103">
        <v>44438</v>
      </c>
      <c r="H458" s="100" t="s">
        <v>125</v>
      </c>
      <c r="I458" s="102">
        <v>50000210</v>
      </c>
      <c r="J458" s="100" t="s">
        <v>0</v>
      </c>
      <c r="K458" s="100" t="s">
        <v>120</v>
      </c>
      <c r="L458" s="100" t="s">
        <v>121</v>
      </c>
      <c r="M458" s="100" t="s">
        <v>122</v>
      </c>
      <c r="N458" s="100" t="s">
        <v>477</v>
      </c>
      <c r="O458" s="100" t="s">
        <v>478</v>
      </c>
      <c r="P458" s="100" t="s">
        <v>120</v>
      </c>
      <c r="Q458" s="100" t="s">
        <v>780</v>
      </c>
      <c r="R458" s="100" t="s">
        <v>781</v>
      </c>
      <c r="S458" s="100" t="s">
        <v>782</v>
      </c>
      <c r="T458" s="100" t="s">
        <v>781</v>
      </c>
      <c r="U458" s="100" t="s">
        <v>783</v>
      </c>
      <c r="V458" s="100" t="s">
        <v>784</v>
      </c>
      <c r="W458" s="100" t="s">
        <v>749</v>
      </c>
      <c r="X458" s="100" t="s">
        <v>132</v>
      </c>
      <c r="Y458" s="145" t="s">
        <v>1042</v>
      </c>
    </row>
    <row r="459" spans="1:25">
      <c r="A459" s="107" t="s">
        <v>391</v>
      </c>
      <c r="B459" s="100" t="s">
        <v>392</v>
      </c>
      <c r="C459" s="100" t="s">
        <v>495</v>
      </c>
      <c r="D459" s="101">
        <v>308.02999999999997</v>
      </c>
      <c r="E459" s="100" t="s">
        <v>118</v>
      </c>
      <c r="F459" s="102">
        <v>202108</v>
      </c>
      <c r="G459" s="103">
        <v>44438</v>
      </c>
      <c r="H459" s="100" t="s">
        <v>125</v>
      </c>
      <c r="I459" s="102">
        <v>50000210</v>
      </c>
      <c r="J459" s="100" t="s">
        <v>0</v>
      </c>
      <c r="K459" s="100" t="s">
        <v>120</v>
      </c>
      <c r="L459" s="100" t="s">
        <v>121</v>
      </c>
      <c r="M459" s="100" t="s">
        <v>122</v>
      </c>
      <c r="N459" s="100" t="s">
        <v>245</v>
      </c>
      <c r="O459" s="100" t="s">
        <v>246</v>
      </c>
      <c r="P459" s="100" t="s">
        <v>120</v>
      </c>
      <c r="Q459" s="100" t="s">
        <v>778</v>
      </c>
      <c r="R459" s="100" t="s">
        <v>247</v>
      </c>
      <c r="S459" s="100" t="s">
        <v>779</v>
      </c>
      <c r="T459" s="100" t="s">
        <v>247</v>
      </c>
      <c r="U459" s="100" t="s">
        <v>752</v>
      </c>
      <c r="V459" s="100" t="s">
        <v>753</v>
      </c>
      <c r="W459" s="100" t="s">
        <v>749</v>
      </c>
      <c r="X459" s="100" t="s">
        <v>132</v>
      </c>
      <c r="Y459" s="145" t="s">
        <v>1042</v>
      </c>
    </row>
    <row r="460" spans="1:25">
      <c r="A460" s="107" t="s">
        <v>391</v>
      </c>
      <c r="B460" s="100" t="s">
        <v>392</v>
      </c>
      <c r="C460" s="100" t="s">
        <v>496</v>
      </c>
      <c r="D460" s="101">
        <f>260.81-43.7</f>
        <v>217.11</v>
      </c>
      <c r="E460" s="100" t="s">
        <v>118</v>
      </c>
      <c r="F460" s="102">
        <v>202109</v>
      </c>
      <c r="G460" s="103">
        <v>44467</v>
      </c>
      <c r="H460" s="100" t="s">
        <v>125</v>
      </c>
      <c r="I460" s="102">
        <v>50000232</v>
      </c>
      <c r="J460" s="100" t="s">
        <v>0</v>
      </c>
      <c r="K460" s="100" t="s">
        <v>120</v>
      </c>
      <c r="L460" s="100" t="s">
        <v>121</v>
      </c>
      <c r="M460" s="100" t="s">
        <v>122</v>
      </c>
      <c r="N460" s="100" t="s">
        <v>142</v>
      </c>
      <c r="O460" s="100" t="s">
        <v>143</v>
      </c>
      <c r="P460" s="100" t="s">
        <v>120</v>
      </c>
      <c r="Q460" s="100" t="s">
        <v>750</v>
      </c>
      <c r="R460" s="100" t="s">
        <v>144</v>
      </c>
      <c r="S460" s="100" t="s">
        <v>751</v>
      </c>
      <c r="T460" s="100" t="s">
        <v>144</v>
      </c>
      <c r="U460" s="100" t="s">
        <v>752</v>
      </c>
      <c r="V460" s="100" t="s">
        <v>753</v>
      </c>
      <c r="W460" s="100" t="s">
        <v>749</v>
      </c>
      <c r="X460" s="100" t="s">
        <v>132</v>
      </c>
      <c r="Y460" s="145" t="s">
        <v>1042</v>
      </c>
    </row>
    <row r="461" spans="1:25">
      <c r="A461" s="107" t="s">
        <v>391</v>
      </c>
      <c r="B461" s="100" t="s">
        <v>392</v>
      </c>
      <c r="C461" s="100" t="s">
        <v>497</v>
      </c>
      <c r="D461" s="101">
        <v>837.53</v>
      </c>
      <c r="E461" s="100" t="s">
        <v>118</v>
      </c>
      <c r="F461" s="102">
        <v>202109</v>
      </c>
      <c r="G461" s="103">
        <v>44467</v>
      </c>
      <c r="H461" s="100" t="s">
        <v>125</v>
      </c>
      <c r="I461" s="102">
        <v>50000232</v>
      </c>
      <c r="J461" s="100" t="s">
        <v>0</v>
      </c>
      <c r="K461" s="100" t="s">
        <v>120</v>
      </c>
      <c r="L461" s="100" t="s">
        <v>121</v>
      </c>
      <c r="M461" s="100" t="s">
        <v>122</v>
      </c>
      <c r="N461" s="100" t="s">
        <v>245</v>
      </c>
      <c r="O461" s="100" t="s">
        <v>246</v>
      </c>
      <c r="P461" s="100" t="s">
        <v>120</v>
      </c>
      <c r="Q461" s="100" t="s">
        <v>778</v>
      </c>
      <c r="R461" s="100" t="s">
        <v>247</v>
      </c>
      <c r="S461" s="100" t="s">
        <v>779</v>
      </c>
      <c r="T461" s="100" t="s">
        <v>247</v>
      </c>
      <c r="U461" s="100" t="s">
        <v>752</v>
      </c>
      <c r="V461" s="100" t="s">
        <v>753</v>
      </c>
      <c r="W461" s="100" t="s">
        <v>749</v>
      </c>
      <c r="X461" s="100" t="s">
        <v>132</v>
      </c>
      <c r="Y461" s="145" t="s">
        <v>1042</v>
      </c>
    </row>
    <row r="462" spans="1:25">
      <c r="A462" s="107" t="s">
        <v>391</v>
      </c>
      <c r="B462" s="100" t="s">
        <v>392</v>
      </c>
      <c r="C462" s="100" t="s">
        <v>498</v>
      </c>
      <c r="D462" s="101">
        <v>598.80999999999995</v>
      </c>
      <c r="E462" s="100" t="s">
        <v>118</v>
      </c>
      <c r="F462" s="102">
        <v>202109</v>
      </c>
      <c r="G462" s="103">
        <v>44468</v>
      </c>
      <c r="H462" s="100" t="s">
        <v>119</v>
      </c>
      <c r="I462" s="102">
        <v>11001239</v>
      </c>
      <c r="J462" s="100" t="s">
        <v>0</v>
      </c>
      <c r="K462" s="100" t="s">
        <v>120</v>
      </c>
      <c r="L462" s="100" t="s">
        <v>121</v>
      </c>
      <c r="M462" s="100" t="s">
        <v>122</v>
      </c>
      <c r="N462" s="100" t="s">
        <v>418</v>
      </c>
      <c r="O462" s="100" t="s">
        <v>419</v>
      </c>
      <c r="P462" s="100" t="s">
        <v>120</v>
      </c>
      <c r="Q462" s="100" t="s">
        <v>797</v>
      </c>
      <c r="R462" s="100" t="s">
        <v>420</v>
      </c>
      <c r="S462" s="100" t="s">
        <v>798</v>
      </c>
      <c r="T462" s="100" t="s">
        <v>420</v>
      </c>
      <c r="U462" s="100" t="s">
        <v>783</v>
      </c>
      <c r="V462" s="100" t="s">
        <v>784</v>
      </c>
      <c r="W462" s="100" t="s">
        <v>749</v>
      </c>
      <c r="X462" s="100" t="s">
        <v>132</v>
      </c>
      <c r="Y462" s="145" t="s">
        <v>1042</v>
      </c>
    </row>
    <row r="463" spans="1:25">
      <c r="A463" s="107" t="s">
        <v>391</v>
      </c>
      <c r="B463" s="100" t="s">
        <v>392</v>
      </c>
      <c r="C463" s="100" t="s">
        <v>499</v>
      </c>
      <c r="D463" s="101">
        <v>-719.4</v>
      </c>
      <c r="E463" s="100" t="s">
        <v>118</v>
      </c>
      <c r="F463" s="102">
        <v>202109</v>
      </c>
      <c r="G463" s="103">
        <v>44468</v>
      </c>
      <c r="H463" s="100" t="s">
        <v>119</v>
      </c>
      <c r="I463" s="102">
        <v>11001347</v>
      </c>
      <c r="J463" s="100" t="s">
        <v>0</v>
      </c>
      <c r="K463" s="100" t="s">
        <v>120</v>
      </c>
      <c r="L463" s="100" t="s">
        <v>121</v>
      </c>
      <c r="M463" s="100" t="s">
        <v>122</v>
      </c>
      <c r="N463" s="100" t="s">
        <v>403</v>
      </c>
      <c r="O463" s="100" t="s">
        <v>96</v>
      </c>
      <c r="P463" s="100" t="s">
        <v>120</v>
      </c>
      <c r="Q463" s="100" t="s">
        <v>931</v>
      </c>
      <c r="R463" s="100" t="s">
        <v>932</v>
      </c>
      <c r="S463" s="100" t="s">
        <v>933</v>
      </c>
      <c r="T463" s="100" t="s">
        <v>932</v>
      </c>
      <c r="U463" s="100" t="s">
        <v>929</v>
      </c>
      <c r="V463" s="100" t="s">
        <v>930</v>
      </c>
      <c r="W463" s="100" t="s">
        <v>749</v>
      </c>
      <c r="X463" s="100" t="s">
        <v>132</v>
      </c>
      <c r="Y463" s="145" t="s">
        <v>1042</v>
      </c>
    </row>
    <row r="464" spans="1:25">
      <c r="A464" s="107" t="s">
        <v>391</v>
      </c>
      <c r="B464" s="100" t="s">
        <v>392</v>
      </c>
      <c r="C464" s="100" t="s">
        <v>500</v>
      </c>
      <c r="D464" s="101">
        <v>-413.03</v>
      </c>
      <c r="E464" s="100" t="s">
        <v>118</v>
      </c>
      <c r="F464" s="102">
        <v>202109</v>
      </c>
      <c r="G464" s="103">
        <v>44468</v>
      </c>
      <c r="H464" s="100" t="s">
        <v>119</v>
      </c>
      <c r="I464" s="102">
        <v>11001741</v>
      </c>
      <c r="J464" s="100" t="s">
        <v>0</v>
      </c>
      <c r="K464" s="100" t="s">
        <v>120</v>
      </c>
      <c r="L464" s="100" t="s">
        <v>121</v>
      </c>
      <c r="M464" s="100" t="s">
        <v>122</v>
      </c>
      <c r="N464" s="100" t="s">
        <v>357</v>
      </c>
      <c r="O464" s="100" t="s">
        <v>358</v>
      </c>
      <c r="P464" s="100" t="s">
        <v>120</v>
      </c>
      <c r="Q464" s="100" t="s">
        <v>744</v>
      </c>
      <c r="R464" s="100" t="s">
        <v>745</v>
      </c>
      <c r="S464" s="100" t="s">
        <v>746</v>
      </c>
      <c r="T464" s="100" t="s">
        <v>745</v>
      </c>
      <c r="U464" s="100" t="s">
        <v>747</v>
      </c>
      <c r="V464" s="100" t="s">
        <v>748</v>
      </c>
      <c r="W464" s="100" t="s">
        <v>749</v>
      </c>
      <c r="X464" s="100" t="s">
        <v>132</v>
      </c>
      <c r="Y464" s="145" t="s">
        <v>1042</v>
      </c>
    </row>
    <row r="465" spans="1:25">
      <c r="A465" s="107" t="s">
        <v>391</v>
      </c>
      <c r="B465" s="100" t="s">
        <v>392</v>
      </c>
      <c r="C465" s="100" t="s">
        <v>482</v>
      </c>
      <c r="D465" s="101">
        <v>39.39</v>
      </c>
      <c r="E465" s="100" t="s">
        <v>118</v>
      </c>
      <c r="F465" s="102">
        <v>202109</v>
      </c>
      <c r="G465" s="103">
        <v>44468</v>
      </c>
      <c r="H465" s="100" t="s">
        <v>125</v>
      </c>
      <c r="I465" s="102">
        <v>50000213</v>
      </c>
      <c r="J465" s="100" t="s">
        <v>0</v>
      </c>
      <c r="K465" s="100" t="s">
        <v>120</v>
      </c>
      <c r="L465" s="100" t="s">
        <v>121</v>
      </c>
      <c r="M465" s="100" t="s">
        <v>122</v>
      </c>
      <c r="N465" s="100" t="s">
        <v>88</v>
      </c>
      <c r="O465" s="100" t="s">
        <v>401</v>
      </c>
      <c r="P465" s="100" t="s">
        <v>120</v>
      </c>
      <c r="Q465" s="100" t="s">
        <v>926</v>
      </c>
      <c r="R465" s="100" t="s">
        <v>927</v>
      </c>
      <c r="S465" s="100" t="s">
        <v>928</v>
      </c>
      <c r="T465" s="100" t="s">
        <v>927</v>
      </c>
      <c r="U465" s="100" t="s">
        <v>929</v>
      </c>
      <c r="V465" s="100" t="s">
        <v>930</v>
      </c>
      <c r="W465" s="100" t="s">
        <v>749</v>
      </c>
      <c r="X465" s="100" t="s">
        <v>132</v>
      </c>
      <c r="Y465" s="145" t="s">
        <v>1042</v>
      </c>
    </row>
    <row r="466" spans="1:25">
      <c r="A466" s="107" t="s">
        <v>391</v>
      </c>
      <c r="B466" s="100" t="s">
        <v>392</v>
      </c>
      <c r="C466" s="100" t="s">
        <v>483</v>
      </c>
      <c r="D466" s="101">
        <v>68.97</v>
      </c>
      <c r="E466" s="100" t="s">
        <v>118</v>
      </c>
      <c r="F466" s="102">
        <v>202109</v>
      </c>
      <c r="G466" s="103">
        <v>44468</v>
      </c>
      <c r="H466" s="100" t="s">
        <v>125</v>
      </c>
      <c r="I466" s="102">
        <v>50000213</v>
      </c>
      <c r="J466" s="100" t="s">
        <v>0</v>
      </c>
      <c r="K466" s="100" t="s">
        <v>120</v>
      </c>
      <c r="L466" s="100" t="s">
        <v>121</v>
      </c>
      <c r="M466" s="100" t="s">
        <v>122</v>
      </c>
      <c r="N466" s="100" t="s">
        <v>86</v>
      </c>
      <c r="O466" s="100" t="s">
        <v>87</v>
      </c>
      <c r="P466" s="100" t="s">
        <v>120</v>
      </c>
      <c r="Q466" s="100" t="s">
        <v>926</v>
      </c>
      <c r="R466" s="100" t="s">
        <v>927</v>
      </c>
      <c r="S466" s="100" t="s">
        <v>928</v>
      </c>
      <c r="T466" s="100" t="s">
        <v>927</v>
      </c>
      <c r="U466" s="100" t="s">
        <v>929</v>
      </c>
      <c r="V466" s="100" t="s">
        <v>930</v>
      </c>
      <c r="W466" s="100" t="s">
        <v>749</v>
      </c>
      <c r="X466" s="100" t="s">
        <v>132</v>
      </c>
      <c r="Y466" s="145" t="s">
        <v>1042</v>
      </c>
    </row>
    <row r="467" spans="1:25">
      <c r="A467" s="107" t="s">
        <v>391</v>
      </c>
      <c r="B467" s="100" t="s">
        <v>392</v>
      </c>
      <c r="C467" s="100" t="s">
        <v>484</v>
      </c>
      <c r="D467" s="101">
        <v>73.52</v>
      </c>
      <c r="E467" s="100" t="s">
        <v>118</v>
      </c>
      <c r="F467" s="102">
        <v>202109</v>
      </c>
      <c r="G467" s="103">
        <v>44468</v>
      </c>
      <c r="H467" s="100" t="s">
        <v>125</v>
      </c>
      <c r="I467" s="102">
        <v>50000213</v>
      </c>
      <c r="J467" s="100" t="s">
        <v>0</v>
      </c>
      <c r="K467" s="100" t="s">
        <v>120</v>
      </c>
      <c r="L467" s="100" t="s">
        <v>121</v>
      </c>
      <c r="M467" s="100" t="s">
        <v>122</v>
      </c>
      <c r="N467" s="100" t="s">
        <v>84</v>
      </c>
      <c r="O467" s="100" t="s">
        <v>85</v>
      </c>
      <c r="P467" s="100" t="s">
        <v>120</v>
      </c>
      <c r="Q467" s="100" t="s">
        <v>926</v>
      </c>
      <c r="R467" s="100" t="s">
        <v>927</v>
      </c>
      <c r="S467" s="100" t="s">
        <v>928</v>
      </c>
      <c r="T467" s="100" t="s">
        <v>927</v>
      </c>
      <c r="U467" s="100" t="s">
        <v>929</v>
      </c>
      <c r="V467" s="100" t="s">
        <v>930</v>
      </c>
      <c r="W467" s="100" t="s">
        <v>749</v>
      </c>
      <c r="X467" s="100" t="s">
        <v>132</v>
      </c>
      <c r="Y467" s="145" t="s">
        <v>1042</v>
      </c>
    </row>
    <row r="468" spans="1:25">
      <c r="A468" s="107" t="s">
        <v>391</v>
      </c>
      <c r="B468" s="100" t="s">
        <v>392</v>
      </c>
      <c r="C468" s="100" t="s">
        <v>485</v>
      </c>
      <c r="D468" s="101">
        <v>77.8</v>
      </c>
      <c r="E468" s="100" t="s">
        <v>118</v>
      </c>
      <c r="F468" s="102">
        <v>202109</v>
      </c>
      <c r="G468" s="103">
        <v>44468</v>
      </c>
      <c r="H468" s="100" t="s">
        <v>125</v>
      </c>
      <c r="I468" s="102">
        <v>50000213</v>
      </c>
      <c r="J468" s="100" t="s">
        <v>0</v>
      </c>
      <c r="K468" s="100" t="s">
        <v>120</v>
      </c>
      <c r="L468" s="100" t="s">
        <v>121</v>
      </c>
      <c r="M468" s="100" t="s">
        <v>122</v>
      </c>
      <c r="N468" s="100" t="s">
        <v>444</v>
      </c>
      <c r="O468" s="100" t="s">
        <v>445</v>
      </c>
      <c r="P468" s="100" t="s">
        <v>120</v>
      </c>
      <c r="Q468" s="100" t="s">
        <v>931</v>
      </c>
      <c r="R468" s="100" t="s">
        <v>932</v>
      </c>
      <c r="S468" s="100" t="s">
        <v>933</v>
      </c>
      <c r="T468" s="100" t="s">
        <v>932</v>
      </c>
      <c r="U468" s="100" t="s">
        <v>929</v>
      </c>
      <c r="V468" s="100" t="s">
        <v>930</v>
      </c>
      <c r="W468" s="100" t="s">
        <v>749</v>
      </c>
      <c r="X468" s="100" t="s">
        <v>132</v>
      </c>
      <c r="Y468" s="145" t="s">
        <v>1042</v>
      </c>
    </row>
    <row r="469" spans="1:25">
      <c r="A469" s="107" t="s">
        <v>391</v>
      </c>
      <c r="B469" s="100" t="s">
        <v>392</v>
      </c>
      <c r="C469" s="100" t="s">
        <v>486</v>
      </c>
      <c r="D469" s="101">
        <v>99.17</v>
      </c>
      <c r="E469" s="100" t="s">
        <v>118</v>
      </c>
      <c r="F469" s="102">
        <v>202109</v>
      </c>
      <c r="G469" s="103">
        <v>44468</v>
      </c>
      <c r="H469" s="100" t="s">
        <v>125</v>
      </c>
      <c r="I469" s="102">
        <v>50000213</v>
      </c>
      <c r="J469" s="100" t="s">
        <v>0</v>
      </c>
      <c r="K469" s="100" t="s">
        <v>120</v>
      </c>
      <c r="L469" s="100" t="s">
        <v>121</v>
      </c>
      <c r="M469" s="100" t="s">
        <v>122</v>
      </c>
      <c r="N469" s="100" t="s">
        <v>80</v>
      </c>
      <c r="O469" s="100" t="s">
        <v>81</v>
      </c>
      <c r="P469" s="100" t="s">
        <v>120</v>
      </c>
      <c r="Q469" s="100" t="s">
        <v>926</v>
      </c>
      <c r="R469" s="100" t="s">
        <v>927</v>
      </c>
      <c r="S469" s="100" t="s">
        <v>928</v>
      </c>
      <c r="T469" s="100" t="s">
        <v>927</v>
      </c>
      <c r="U469" s="100" t="s">
        <v>929</v>
      </c>
      <c r="V469" s="100" t="s">
        <v>930</v>
      </c>
      <c r="W469" s="100" t="s">
        <v>749</v>
      </c>
      <c r="X469" s="100" t="s">
        <v>132</v>
      </c>
      <c r="Y469" s="145" t="s">
        <v>1042</v>
      </c>
    </row>
    <row r="470" spans="1:25">
      <c r="A470" s="107" t="s">
        <v>391</v>
      </c>
      <c r="B470" s="100" t="s">
        <v>392</v>
      </c>
      <c r="C470" s="100" t="s">
        <v>487</v>
      </c>
      <c r="D470" s="101">
        <v>114.3</v>
      </c>
      <c r="E470" s="100" t="s">
        <v>118</v>
      </c>
      <c r="F470" s="102">
        <v>202109</v>
      </c>
      <c r="G470" s="103">
        <v>44468</v>
      </c>
      <c r="H470" s="100" t="s">
        <v>125</v>
      </c>
      <c r="I470" s="102">
        <v>50000213</v>
      </c>
      <c r="J470" s="100" t="s">
        <v>0</v>
      </c>
      <c r="K470" s="100" t="s">
        <v>120</v>
      </c>
      <c r="L470" s="100" t="s">
        <v>121</v>
      </c>
      <c r="M470" s="100" t="s">
        <v>122</v>
      </c>
      <c r="N470" s="100" t="s">
        <v>78</v>
      </c>
      <c r="O470" s="100" t="s">
        <v>413</v>
      </c>
      <c r="P470" s="100" t="s">
        <v>120</v>
      </c>
      <c r="Q470" s="100" t="s">
        <v>934</v>
      </c>
      <c r="R470" s="100" t="s">
        <v>935</v>
      </c>
      <c r="S470" s="100" t="s">
        <v>936</v>
      </c>
      <c r="T470" s="100" t="s">
        <v>935</v>
      </c>
      <c r="U470" s="100" t="s">
        <v>929</v>
      </c>
      <c r="V470" s="100" t="s">
        <v>930</v>
      </c>
      <c r="W470" s="100" t="s">
        <v>749</v>
      </c>
      <c r="X470" s="100" t="s">
        <v>132</v>
      </c>
      <c r="Y470" s="145" t="s">
        <v>1042</v>
      </c>
    </row>
    <row r="471" spans="1:25">
      <c r="A471" s="107" t="s">
        <v>391</v>
      </c>
      <c r="B471" s="100" t="s">
        <v>392</v>
      </c>
      <c r="C471" s="100" t="s">
        <v>489</v>
      </c>
      <c r="D471" s="101">
        <v>375</v>
      </c>
      <c r="E471" s="100" t="s">
        <v>118</v>
      </c>
      <c r="F471" s="102">
        <v>202109</v>
      </c>
      <c r="G471" s="103">
        <v>44468</v>
      </c>
      <c r="H471" s="100" t="s">
        <v>125</v>
      </c>
      <c r="I471" s="102">
        <v>50000213</v>
      </c>
      <c r="J471" s="100" t="s">
        <v>0</v>
      </c>
      <c r="K471" s="100" t="s">
        <v>120</v>
      </c>
      <c r="L471" s="100" t="s">
        <v>121</v>
      </c>
      <c r="M471" s="100" t="s">
        <v>122</v>
      </c>
      <c r="N471" s="100" t="s">
        <v>90</v>
      </c>
      <c r="O471" s="100" t="s">
        <v>409</v>
      </c>
      <c r="P471" s="100" t="s">
        <v>120</v>
      </c>
      <c r="Q471" s="100" t="s">
        <v>934</v>
      </c>
      <c r="R471" s="100" t="s">
        <v>935</v>
      </c>
      <c r="S471" s="100" t="s">
        <v>936</v>
      </c>
      <c r="T471" s="100" t="s">
        <v>935</v>
      </c>
      <c r="U471" s="100" t="s">
        <v>929</v>
      </c>
      <c r="V471" s="100" t="s">
        <v>930</v>
      </c>
      <c r="W471" s="100" t="s">
        <v>749</v>
      </c>
      <c r="X471" s="100" t="s">
        <v>132</v>
      </c>
      <c r="Y471" s="145" t="s">
        <v>1042</v>
      </c>
    </row>
    <row r="472" spans="1:25">
      <c r="A472" s="107" t="s">
        <v>391</v>
      </c>
      <c r="B472" s="100" t="s">
        <v>392</v>
      </c>
      <c r="C472" s="100" t="s">
        <v>488</v>
      </c>
      <c r="D472" s="101">
        <v>395.08</v>
      </c>
      <c r="E472" s="100" t="s">
        <v>118</v>
      </c>
      <c r="F472" s="102">
        <v>202109</v>
      </c>
      <c r="G472" s="103">
        <v>44468</v>
      </c>
      <c r="H472" s="100" t="s">
        <v>125</v>
      </c>
      <c r="I472" s="102">
        <v>50000213</v>
      </c>
      <c r="J472" s="100" t="s">
        <v>0</v>
      </c>
      <c r="K472" s="100" t="s">
        <v>120</v>
      </c>
      <c r="L472" s="100" t="s">
        <v>121</v>
      </c>
      <c r="M472" s="100" t="s">
        <v>122</v>
      </c>
      <c r="N472" s="100" t="s">
        <v>78</v>
      </c>
      <c r="O472" s="100" t="s">
        <v>413</v>
      </c>
      <c r="P472" s="100" t="s">
        <v>120</v>
      </c>
      <c r="Q472" s="100" t="s">
        <v>934</v>
      </c>
      <c r="R472" s="100" t="s">
        <v>935</v>
      </c>
      <c r="S472" s="100" t="s">
        <v>936</v>
      </c>
      <c r="T472" s="100" t="s">
        <v>935</v>
      </c>
      <c r="U472" s="100" t="s">
        <v>929</v>
      </c>
      <c r="V472" s="100" t="s">
        <v>930</v>
      </c>
      <c r="W472" s="100" t="s">
        <v>749</v>
      </c>
      <c r="X472" s="100" t="s">
        <v>132</v>
      </c>
      <c r="Y472" s="145" t="s">
        <v>1042</v>
      </c>
    </row>
    <row r="473" spans="1:25">
      <c r="A473" s="107" t="s">
        <v>391</v>
      </c>
      <c r="B473" s="100" t="s">
        <v>392</v>
      </c>
      <c r="C473" s="100" t="s">
        <v>490</v>
      </c>
      <c r="D473" s="101">
        <v>425.93</v>
      </c>
      <c r="E473" s="100" t="s">
        <v>118</v>
      </c>
      <c r="F473" s="102">
        <v>202109</v>
      </c>
      <c r="G473" s="103">
        <v>44468</v>
      </c>
      <c r="H473" s="100" t="s">
        <v>125</v>
      </c>
      <c r="I473" s="102">
        <v>50000213</v>
      </c>
      <c r="J473" s="100" t="s">
        <v>0</v>
      </c>
      <c r="K473" s="100" t="s">
        <v>120</v>
      </c>
      <c r="L473" s="100" t="s">
        <v>121</v>
      </c>
      <c r="M473" s="100" t="s">
        <v>122</v>
      </c>
      <c r="N473" s="100" t="s">
        <v>76</v>
      </c>
      <c r="O473" s="100" t="s">
        <v>411</v>
      </c>
      <c r="P473" s="100" t="s">
        <v>120</v>
      </c>
      <c r="Q473" s="100" t="s">
        <v>937</v>
      </c>
      <c r="R473" s="100" t="s">
        <v>938</v>
      </c>
      <c r="S473" s="100" t="s">
        <v>939</v>
      </c>
      <c r="T473" s="100" t="s">
        <v>938</v>
      </c>
      <c r="U473" s="100" t="s">
        <v>929</v>
      </c>
      <c r="V473" s="100" t="s">
        <v>930</v>
      </c>
      <c r="W473" s="100" t="s">
        <v>749</v>
      </c>
      <c r="X473" s="100" t="s">
        <v>132</v>
      </c>
      <c r="Y473" s="145" t="s">
        <v>1042</v>
      </c>
    </row>
    <row r="474" spans="1:25">
      <c r="A474" s="107" t="s">
        <v>391</v>
      </c>
      <c r="B474" s="100" t="s">
        <v>392</v>
      </c>
      <c r="C474" s="100" t="s">
        <v>491</v>
      </c>
      <c r="D474" s="101">
        <v>485.39</v>
      </c>
      <c r="E474" s="100" t="s">
        <v>118</v>
      </c>
      <c r="F474" s="102">
        <v>202109</v>
      </c>
      <c r="G474" s="103">
        <v>44468</v>
      </c>
      <c r="H474" s="100" t="s">
        <v>125</v>
      </c>
      <c r="I474" s="102">
        <v>50000213</v>
      </c>
      <c r="J474" s="100" t="s">
        <v>0</v>
      </c>
      <c r="K474" s="100" t="s">
        <v>120</v>
      </c>
      <c r="L474" s="100" t="s">
        <v>121</v>
      </c>
      <c r="M474" s="100" t="s">
        <v>122</v>
      </c>
      <c r="N474" s="100" t="s">
        <v>403</v>
      </c>
      <c r="O474" s="100" t="s">
        <v>96</v>
      </c>
      <c r="P474" s="100" t="s">
        <v>120</v>
      </c>
      <c r="Q474" s="100" t="s">
        <v>931</v>
      </c>
      <c r="R474" s="100" t="s">
        <v>932</v>
      </c>
      <c r="S474" s="100" t="s">
        <v>933</v>
      </c>
      <c r="T474" s="100" t="s">
        <v>932</v>
      </c>
      <c r="U474" s="100" t="s">
        <v>929</v>
      </c>
      <c r="V474" s="100" t="s">
        <v>930</v>
      </c>
      <c r="W474" s="100" t="s">
        <v>749</v>
      </c>
      <c r="X474" s="100" t="s">
        <v>132</v>
      </c>
      <c r="Y474" s="145" t="s">
        <v>1042</v>
      </c>
    </row>
    <row r="475" spans="1:25">
      <c r="A475" s="107" t="s">
        <v>391</v>
      </c>
      <c r="B475" s="100" t="s">
        <v>392</v>
      </c>
      <c r="C475" s="100" t="s">
        <v>492</v>
      </c>
      <c r="D475" s="101">
        <v>1390.72</v>
      </c>
      <c r="E475" s="100" t="s">
        <v>118</v>
      </c>
      <c r="F475" s="102">
        <v>202109</v>
      </c>
      <c r="G475" s="103">
        <v>44468</v>
      </c>
      <c r="H475" s="100" t="s">
        <v>125</v>
      </c>
      <c r="I475" s="102">
        <v>50000213</v>
      </c>
      <c r="J475" s="100" t="s">
        <v>0</v>
      </c>
      <c r="K475" s="100" t="s">
        <v>120</v>
      </c>
      <c r="L475" s="100" t="s">
        <v>121</v>
      </c>
      <c r="M475" s="100" t="s">
        <v>122</v>
      </c>
      <c r="N475" s="100" t="s">
        <v>92</v>
      </c>
      <c r="O475" s="100" t="s">
        <v>93</v>
      </c>
      <c r="P475" s="100" t="s">
        <v>120</v>
      </c>
      <c r="Q475" s="100" t="s">
        <v>931</v>
      </c>
      <c r="R475" s="100" t="s">
        <v>932</v>
      </c>
      <c r="S475" s="100" t="s">
        <v>933</v>
      </c>
      <c r="T475" s="100" t="s">
        <v>932</v>
      </c>
      <c r="U475" s="100" t="s">
        <v>929</v>
      </c>
      <c r="V475" s="100" t="s">
        <v>930</v>
      </c>
      <c r="W475" s="100" t="s">
        <v>749</v>
      </c>
      <c r="X475" s="100" t="s">
        <v>132</v>
      </c>
      <c r="Y475" s="145" t="s">
        <v>1042</v>
      </c>
    </row>
    <row r="476" spans="1:25">
      <c r="A476" s="107" t="s">
        <v>391</v>
      </c>
      <c r="B476" s="100" t="s">
        <v>392</v>
      </c>
      <c r="C476" s="100" t="s">
        <v>493</v>
      </c>
      <c r="D476" s="101">
        <v>803.33</v>
      </c>
      <c r="E476" s="100" t="s">
        <v>118</v>
      </c>
      <c r="F476" s="102">
        <v>202109</v>
      </c>
      <c r="G476" s="103">
        <v>44468</v>
      </c>
      <c r="H476" s="100" t="s">
        <v>125</v>
      </c>
      <c r="I476" s="102">
        <v>50000213</v>
      </c>
      <c r="J476" s="100" t="s">
        <v>0</v>
      </c>
      <c r="K476" s="100" t="s">
        <v>120</v>
      </c>
      <c r="L476" s="100" t="s">
        <v>121</v>
      </c>
      <c r="M476" s="100" t="s">
        <v>122</v>
      </c>
      <c r="N476" s="100" t="s">
        <v>415</v>
      </c>
      <c r="O476" s="100" t="s">
        <v>416</v>
      </c>
      <c r="P476" s="100" t="s">
        <v>120</v>
      </c>
      <c r="Q476" s="100" t="s">
        <v>931</v>
      </c>
      <c r="R476" s="100" t="s">
        <v>932</v>
      </c>
      <c r="S476" s="100" t="s">
        <v>933</v>
      </c>
      <c r="T476" s="100" t="s">
        <v>932</v>
      </c>
      <c r="U476" s="100" t="s">
        <v>929</v>
      </c>
      <c r="V476" s="100" t="s">
        <v>930</v>
      </c>
      <c r="W476" s="100" t="s">
        <v>749</v>
      </c>
      <c r="X476" s="100" t="s">
        <v>132</v>
      </c>
      <c r="Y476" s="145" t="s">
        <v>1042</v>
      </c>
    </row>
    <row r="477" spans="1:25">
      <c r="A477" s="107" t="s">
        <v>391</v>
      </c>
      <c r="B477" s="100" t="s">
        <v>392</v>
      </c>
      <c r="C477" s="100" t="s">
        <v>501</v>
      </c>
      <c r="D477" s="101">
        <v>551.83000000000004</v>
      </c>
      <c r="E477" s="100" t="s">
        <v>118</v>
      </c>
      <c r="F477" s="102">
        <v>202110</v>
      </c>
      <c r="G477" s="103">
        <v>44498</v>
      </c>
      <c r="H477" s="100" t="s">
        <v>119</v>
      </c>
      <c r="I477" s="102">
        <v>11001449</v>
      </c>
      <c r="J477" s="100" t="s">
        <v>0</v>
      </c>
      <c r="K477" s="100" t="s">
        <v>120</v>
      </c>
      <c r="L477" s="100" t="s">
        <v>121</v>
      </c>
      <c r="M477" s="100" t="s">
        <v>122</v>
      </c>
      <c r="N477" s="100" t="s">
        <v>418</v>
      </c>
      <c r="O477" s="100" t="s">
        <v>419</v>
      </c>
      <c r="P477" s="100" t="s">
        <v>120</v>
      </c>
      <c r="Q477" s="100" t="s">
        <v>797</v>
      </c>
      <c r="R477" s="100" t="s">
        <v>420</v>
      </c>
      <c r="S477" s="100" t="s">
        <v>798</v>
      </c>
      <c r="T477" s="100" t="s">
        <v>420</v>
      </c>
      <c r="U477" s="100" t="s">
        <v>783</v>
      </c>
      <c r="V477" s="100" t="s">
        <v>784</v>
      </c>
      <c r="W477" s="100" t="s">
        <v>749</v>
      </c>
      <c r="X477" s="100" t="s">
        <v>132</v>
      </c>
      <c r="Y477" s="145" t="s">
        <v>1042</v>
      </c>
    </row>
    <row r="478" spans="1:25">
      <c r="A478" s="107" t="s">
        <v>391</v>
      </c>
      <c r="B478" s="100" t="s">
        <v>392</v>
      </c>
      <c r="C478" s="100" t="s">
        <v>502</v>
      </c>
      <c r="D478" s="101">
        <v>1659.84</v>
      </c>
      <c r="E478" s="100" t="s">
        <v>118</v>
      </c>
      <c r="F478" s="102">
        <v>202110</v>
      </c>
      <c r="G478" s="103">
        <v>44498</v>
      </c>
      <c r="H478" s="100" t="s">
        <v>119</v>
      </c>
      <c r="I478" s="102">
        <v>11001460</v>
      </c>
      <c r="J478" s="100" t="s">
        <v>0</v>
      </c>
      <c r="K478" s="100" t="s">
        <v>120</v>
      </c>
      <c r="L478" s="100" t="s">
        <v>121</v>
      </c>
      <c r="M478" s="100" t="s">
        <v>122</v>
      </c>
      <c r="N478" s="100" t="s">
        <v>418</v>
      </c>
      <c r="O478" s="100" t="s">
        <v>419</v>
      </c>
      <c r="P478" s="100" t="s">
        <v>120</v>
      </c>
      <c r="Q478" s="100" t="s">
        <v>797</v>
      </c>
      <c r="R478" s="100" t="s">
        <v>420</v>
      </c>
      <c r="S478" s="100" t="s">
        <v>798</v>
      </c>
      <c r="T478" s="100" t="s">
        <v>420</v>
      </c>
      <c r="U478" s="100" t="s">
        <v>783</v>
      </c>
      <c r="V478" s="100" t="s">
        <v>784</v>
      </c>
      <c r="W478" s="100" t="s">
        <v>749</v>
      </c>
      <c r="X478" s="100" t="s">
        <v>132</v>
      </c>
      <c r="Y478" s="145" t="s">
        <v>1042</v>
      </c>
    </row>
    <row r="479" spans="1:25">
      <c r="A479" s="107" t="s">
        <v>391</v>
      </c>
      <c r="B479" s="100" t="s">
        <v>392</v>
      </c>
      <c r="C479" s="100" t="s">
        <v>503</v>
      </c>
      <c r="D479" s="101">
        <v>39.39</v>
      </c>
      <c r="E479" s="100" t="s">
        <v>118</v>
      </c>
      <c r="F479" s="102">
        <v>202110</v>
      </c>
      <c r="G479" s="103">
        <v>44498</v>
      </c>
      <c r="H479" s="100" t="s">
        <v>125</v>
      </c>
      <c r="I479" s="102">
        <v>50000281</v>
      </c>
      <c r="J479" s="100" t="s">
        <v>0</v>
      </c>
      <c r="K479" s="100" t="s">
        <v>120</v>
      </c>
      <c r="L479" s="100" t="s">
        <v>121</v>
      </c>
      <c r="M479" s="100" t="s">
        <v>122</v>
      </c>
      <c r="N479" s="100" t="s">
        <v>88</v>
      </c>
      <c r="O479" s="100" t="s">
        <v>401</v>
      </c>
      <c r="P479" s="100" t="s">
        <v>120</v>
      </c>
      <c r="Q479" s="100" t="s">
        <v>926</v>
      </c>
      <c r="R479" s="100" t="s">
        <v>927</v>
      </c>
      <c r="S479" s="100" t="s">
        <v>928</v>
      </c>
      <c r="T479" s="100" t="s">
        <v>927</v>
      </c>
      <c r="U479" s="100" t="s">
        <v>929</v>
      </c>
      <c r="V479" s="100" t="s">
        <v>930</v>
      </c>
      <c r="W479" s="100" t="s">
        <v>749</v>
      </c>
      <c r="X479" s="100" t="s">
        <v>132</v>
      </c>
      <c r="Y479" s="145" t="s">
        <v>1042</v>
      </c>
    </row>
    <row r="480" spans="1:25">
      <c r="A480" s="107" t="s">
        <v>391</v>
      </c>
      <c r="B480" s="100" t="s">
        <v>392</v>
      </c>
      <c r="C480" s="100" t="s">
        <v>504</v>
      </c>
      <c r="D480" s="101">
        <v>68.97</v>
      </c>
      <c r="E480" s="100" t="s">
        <v>118</v>
      </c>
      <c r="F480" s="102">
        <v>202110</v>
      </c>
      <c r="G480" s="103">
        <v>44498</v>
      </c>
      <c r="H480" s="100" t="s">
        <v>125</v>
      </c>
      <c r="I480" s="102">
        <v>50000281</v>
      </c>
      <c r="J480" s="100" t="s">
        <v>0</v>
      </c>
      <c r="K480" s="100" t="s">
        <v>120</v>
      </c>
      <c r="L480" s="100" t="s">
        <v>121</v>
      </c>
      <c r="M480" s="100" t="s">
        <v>122</v>
      </c>
      <c r="N480" s="100" t="s">
        <v>86</v>
      </c>
      <c r="O480" s="100" t="s">
        <v>87</v>
      </c>
      <c r="P480" s="100" t="s">
        <v>120</v>
      </c>
      <c r="Q480" s="100" t="s">
        <v>926</v>
      </c>
      <c r="R480" s="100" t="s">
        <v>927</v>
      </c>
      <c r="S480" s="100" t="s">
        <v>928</v>
      </c>
      <c r="T480" s="100" t="s">
        <v>927</v>
      </c>
      <c r="U480" s="100" t="s">
        <v>929</v>
      </c>
      <c r="V480" s="100" t="s">
        <v>930</v>
      </c>
      <c r="W480" s="100" t="s">
        <v>749</v>
      </c>
      <c r="X480" s="100" t="s">
        <v>132</v>
      </c>
      <c r="Y480" s="145" t="s">
        <v>1042</v>
      </c>
    </row>
    <row r="481" spans="1:25">
      <c r="A481" s="107" t="s">
        <v>391</v>
      </c>
      <c r="B481" s="100" t="s">
        <v>392</v>
      </c>
      <c r="C481" s="100" t="s">
        <v>505</v>
      </c>
      <c r="D481" s="101">
        <v>73.53</v>
      </c>
      <c r="E481" s="100" t="s">
        <v>118</v>
      </c>
      <c r="F481" s="102">
        <v>202110</v>
      </c>
      <c r="G481" s="103">
        <v>44498</v>
      </c>
      <c r="H481" s="100" t="s">
        <v>125</v>
      </c>
      <c r="I481" s="102">
        <v>50000281</v>
      </c>
      <c r="J481" s="100" t="s">
        <v>0</v>
      </c>
      <c r="K481" s="100" t="s">
        <v>120</v>
      </c>
      <c r="L481" s="100" t="s">
        <v>121</v>
      </c>
      <c r="M481" s="100" t="s">
        <v>122</v>
      </c>
      <c r="N481" s="100" t="s">
        <v>84</v>
      </c>
      <c r="O481" s="100" t="s">
        <v>85</v>
      </c>
      <c r="P481" s="100" t="s">
        <v>120</v>
      </c>
      <c r="Q481" s="100" t="s">
        <v>926</v>
      </c>
      <c r="R481" s="100" t="s">
        <v>927</v>
      </c>
      <c r="S481" s="100" t="s">
        <v>928</v>
      </c>
      <c r="T481" s="100" t="s">
        <v>927</v>
      </c>
      <c r="U481" s="100" t="s">
        <v>929</v>
      </c>
      <c r="V481" s="100" t="s">
        <v>930</v>
      </c>
      <c r="W481" s="100" t="s">
        <v>749</v>
      </c>
      <c r="X481" s="100" t="s">
        <v>132</v>
      </c>
      <c r="Y481" s="145" t="s">
        <v>1042</v>
      </c>
    </row>
    <row r="482" spans="1:25">
      <c r="A482" s="107" t="s">
        <v>391</v>
      </c>
      <c r="B482" s="100" t="s">
        <v>392</v>
      </c>
      <c r="C482" s="100" t="s">
        <v>506</v>
      </c>
      <c r="D482" s="101">
        <v>77.8</v>
      </c>
      <c r="E482" s="100" t="s">
        <v>118</v>
      </c>
      <c r="F482" s="102">
        <v>202110</v>
      </c>
      <c r="G482" s="103">
        <v>44498</v>
      </c>
      <c r="H482" s="100" t="s">
        <v>125</v>
      </c>
      <c r="I482" s="102">
        <v>50000281</v>
      </c>
      <c r="J482" s="100" t="s">
        <v>0</v>
      </c>
      <c r="K482" s="100" t="s">
        <v>120</v>
      </c>
      <c r="L482" s="100" t="s">
        <v>121</v>
      </c>
      <c r="M482" s="100" t="s">
        <v>122</v>
      </c>
      <c r="N482" s="100" t="s">
        <v>444</v>
      </c>
      <c r="O482" s="100" t="s">
        <v>445</v>
      </c>
      <c r="P482" s="100" t="s">
        <v>120</v>
      </c>
      <c r="Q482" s="100" t="s">
        <v>931</v>
      </c>
      <c r="R482" s="100" t="s">
        <v>932</v>
      </c>
      <c r="S482" s="100" t="s">
        <v>933</v>
      </c>
      <c r="T482" s="100" t="s">
        <v>932</v>
      </c>
      <c r="U482" s="100" t="s">
        <v>929</v>
      </c>
      <c r="V482" s="100" t="s">
        <v>930</v>
      </c>
      <c r="W482" s="100" t="s">
        <v>749</v>
      </c>
      <c r="X482" s="100" t="s">
        <v>132</v>
      </c>
      <c r="Y482" s="145" t="s">
        <v>1042</v>
      </c>
    </row>
    <row r="483" spans="1:25">
      <c r="A483" s="107" t="s">
        <v>391</v>
      </c>
      <c r="B483" s="100" t="s">
        <v>392</v>
      </c>
      <c r="C483" s="100" t="s">
        <v>507</v>
      </c>
      <c r="D483" s="101">
        <v>99.17</v>
      </c>
      <c r="E483" s="100" t="s">
        <v>118</v>
      </c>
      <c r="F483" s="102">
        <v>202110</v>
      </c>
      <c r="G483" s="103">
        <v>44498</v>
      </c>
      <c r="H483" s="100" t="s">
        <v>125</v>
      </c>
      <c r="I483" s="102">
        <v>50000281</v>
      </c>
      <c r="J483" s="100" t="s">
        <v>0</v>
      </c>
      <c r="K483" s="100" t="s">
        <v>120</v>
      </c>
      <c r="L483" s="100" t="s">
        <v>121</v>
      </c>
      <c r="M483" s="100" t="s">
        <v>122</v>
      </c>
      <c r="N483" s="100" t="s">
        <v>80</v>
      </c>
      <c r="O483" s="100" t="s">
        <v>81</v>
      </c>
      <c r="P483" s="100" t="s">
        <v>120</v>
      </c>
      <c r="Q483" s="100" t="s">
        <v>926</v>
      </c>
      <c r="R483" s="100" t="s">
        <v>927</v>
      </c>
      <c r="S483" s="100" t="s">
        <v>928</v>
      </c>
      <c r="T483" s="100" t="s">
        <v>927</v>
      </c>
      <c r="U483" s="100" t="s">
        <v>929</v>
      </c>
      <c r="V483" s="100" t="s">
        <v>930</v>
      </c>
      <c r="W483" s="100" t="s">
        <v>749</v>
      </c>
      <c r="X483" s="100" t="s">
        <v>132</v>
      </c>
      <c r="Y483" s="145" t="s">
        <v>1042</v>
      </c>
    </row>
    <row r="484" spans="1:25">
      <c r="A484" s="107" t="s">
        <v>391</v>
      </c>
      <c r="B484" s="100" t="s">
        <v>392</v>
      </c>
      <c r="C484" s="100" t="s">
        <v>508</v>
      </c>
      <c r="D484" s="101">
        <v>391.6</v>
      </c>
      <c r="E484" s="100" t="s">
        <v>118</v>
      </c>
      <c r="F484" s="102">
        <v>202110</v>
      </c>
      <c r="G484" s="103">
        <v>44498</v>
      </c>
      <c r="H484" s="100" t="s">
        <v>125</v>
      </c>
      <c r="I484" s="102">
        <v>50000281</v>
      </c>
      <c r="J484" s="100" t="s">
        <v>0</v>
      </c>
      <c r="K484" s="100" t="s">
        <v>120</v>
      </c>
      <c r="L484" s="100" t="s">
        <v>121</v>
      </c>
      <c r="M484" s="100" t="s">
        <v>122</v>
      </c>
      <c r="N484" s="100" t="s">
        <v>78</v>
      </c>
      <c r="O484" s="100" t="s">
        <v>413</v>
      </c>
      <c r="P484" s="100" t="s">
        <v>120</v>
      </c>
      <c r="Q484" s="100" t="s">
        <v>934</v>
      </c>
      <c r="R484" s="100" t="s">
        <v>935</v>
      </c>
      <c r="S484" s="100" t="s">
        <v>936</v>
      </c>
      <c r="T484" s="100" t="s">
        <v>935</v>
      </c>
      <c r="U484" s="100" t="s">
        <v>929</v>
      </c>
      <c r="V484" s="100" t="s">
        <v>930</v>
      </c>
      <c r="W484" s="100" t="s">
        <v>749</v>
      </c>
      <c r="X484" s="100" t="s">
        <v>132</v>
      </c>
      <c r="Y484" s="145" t="s">
        <v>1042</v>
      </c>
    </row>
    <row r="485" spans="1:25">
      <c r="A485" s="107" t="s">
        <v>391</v>
      </c>
      <c r="B485" s="100" t="s">
        <v>392</v>
      </c>
      <c r="C485" s="100" t="s">
        <v>509</v>
      </c>
      <c r="D485" s="101">
        <v>401.24</v>
      </c>
      <c r="E485" s="100" t="s">
        <v>118</v>
      </c>
      <c r="F485" s="102">
        <v>202110</v>
      </c>
      <c r="G485" s="103">
        <v>44498</v>
      </c>
      <c r="H485" s="100" t="s">
        <v>125</v>
      </c>
      <c r="I485" s="102">
        <v>50000281</v>
      </c>
      <c r="J485" s="100" t="s">
        <v>0</v>
      </c>
      <c r="K485" s="100" t="s">
        <v>120</v>
      </c>
      <c r="L485" s="100" t="s">
        <v>121</v>
      </c>
      <c r="M485" s="100" t="s">
        <v>122</v>
      </c>
      <c r="N485" s="100" t="s">
        <v>90</v>
      </c>
      <c r="O485" s="100" t="s">
        <v>409</v>
      </c>
      <c r="P485" s="100" t="s">
        <v>120</v>
      </c>
      <c r="Q485" s="100" t="s">
        <v>934</v>
      </c>
      <c r="R485" s="100" t="s">
        <v>935</v>
      </c>
      <c r="S485" s="100" t="s">
        <v>936</v>
      </c>
      <c r="T485" s="100" t="s">
        <v>935</v>
      </c>
      <c r="U485" s="100" t="s">
        <v>929</v>
      </c>
      <c r="V485" s="100" t="s">
        <v>930</v>
      </c>
      <c r="W485" s="100" t="s">
        <v>749</v>
      </c>
      <c r="X485" s="100" t="s">
        <v>132</v>
      </c>
      <c r="Y485" s="145" t="s">
        <v>1042</v>
      </c>
    </row>
    <row r="486" spans="1:25">
      <c r="A486" s="107" t="s">
        <v>391</v>
      </c>
      <c r="B486" s="100" t="s">
        <v>392</v>
      </c>
      <c r="C486" s="100" t="s">
        <v>510</v>
      </c>
      <c r="D486" s="101">
        <v>422.06</v>
      </c>
      <c r="E486" s="100" t="s">
        <v>118</v>
      </c>
      <c r="F486" s="102">
        <v>202110</v>
      </c>
      <c r="G486" s="103">
        <v>44498</v>
      </c>
      <c r="H486" s="100" t="s">
        <v>125</v>
      </c>
      <c r="I486" s="102">
        <v>50000281</v>
      </c>
      <c r="J486" s="100" t="s">
        <v>0</v>
      </c>
      <c r="K486" s="100" t="s">
        <v>120</v>
      </c>
      <c r="L486" s="100" t="s">
        <v>121</v>
      </c>
      <c r="M486" s="100" t="s">
        <v>122</v>
      </c>
      <c r="N486" s="100" t="s">
        <v>76</v>
      </c>
      <c r="O486" s="100" t="s">
        <v>411</v>
      </c>
      <c r="P486" s="100" t="s">
        <v>120</v>
      </c>
      <c r="Q486" s="100" t="s">
        <v>937</v>
      </c>
      <c r="R486" s="100" t="s">
        <v>938</v>
      </c>
      <c r="S486" s="100" t="s">
        <v>939</v>
      </c>
      <c r="T486" s="100" t="s">
        <v>938</v>
      </c>
      <c r="U486" s="100" t="s">
        <v>929</v>
      </c>
      <c r="V486" s="100" t="s">
        <v>930</v>
      </c>
      <c r="W486" s="100" t="s">
        <v>749</v>
      </c>
      <c r="X486" s="100" t="s">
        <v>132</v>
      </c>
      <c r="Y486" s="145" t="s">
        <v>1042</v>
      </c>
    </row>
    <row r="487" spans="1:25">
      <c r="A487" s="107" t="s">
        <v>391</v>
      </c>
      <c r="B487" s="100" t="s">
        <v>392</v>
      </c>
      <c r="C487" s="100" t="s">
        <v>511</v>
      </c>
      <c r="D487" s="101">
        <v>485.39</v>
      </c>
      <c r="E487" s="100" t="s">
        <v>118</v>
      </c>
      <c r="F487" s="102">
        <v>202110</v>
      </c>
      <c r="G487" s="103">
        <v>44498</v>
      </c>
      <c r="H487" s="100" t="s">
        <v>125</v>
      </c>
      <c r="I487" s="102">
        <v>50000281</v>
      </c>
      <c r="J487" s="100" t="s">
        <v>0</v>
      </c>
      <c r="K487" s="100" t="s">
        <v>120</v>
      </c>
      <c r="L487" s="100" t="s">
        <v>121</v>
      </c>
      <c r="M487" s="100" t="s">
        <v>122</v>
      </c>
      <c r="N487" s="100" t="s">
        <v>403</v>
      </c>
      <c r="O487" s="100" t="s">
        <v>96</v>
      </c>
      <c r="P487" s="100" t="s">
        <v>120</v>
      </c>
      <c r="Q487" s="100" t="s">
        <v>931</v>
      </c>
      <c r="R487" s="100" t="s">
        <v>932</v>
      </c>
      <c r="S487" s="100" t="s">
        <v>933</v>
      </c>
      <c r="T487" s="100" t="s">
        <v>932</v>
      </c>
      <c r="U487" s="100" t="s">
        <v>929</v>
      </c>
      <c r="V487" s="100" t="s">
        <v>930</v>
      </c>
      <c r="W487" s="100" t="s">
        <v>749</v>
      </c>
      <c r="X487" s="100" t="s">
        <v>132</v>
      </c>
      <c r="Y487" s="145" t="s">
        <v>1042</v>
      </c>
    </row>
    <row r="488" spans="1:25">
      <c r="A488" s="107" t="s">
        <v>391</v>
      </c>
      <c r="B488" s="100" t="s">
        <v>392</v>
      </c>
      <c r="C488" s="100" t="s">
        <v>512</v>
      </c>
      <c r="D488" s="101">
        <v>1390.74</v>
      </c>
      <c r="E488" s="100" t="s">
        <v>118</v>
      </c>
      <c r="F488" s="102">
        <v>202110</v>
      </c>
      <c r="G488" s="103">
        <v>44498</v>
      </c>
      <c r="H488" s="100" t="s">
        <v>125</v>
      </c>
      <c r="I488" s="102">
        <v>50000281</v>
      </c>
      <c r="J488" s="100" t="s">
        <v>0</v>
      </c>
      <c r="K488" s="100" t="s">
        <v>120</v>
      </c>
      <c r="L488" s="100" t="s">
        <v>121</v>
      </c>
      <c r="M488" s="100" t="s">
        <v>122</v>
      </c>
      <c r="N488" s="100" t="s">
        <v>92</v>
      </c>
      <c r="O488" s="100" t="s">
        <v>93</v>
      </c>
      <c r="P488" s="100" t="s">
        <v>120</v>
      </c>
      <c r="Q488" s="100" t="s">
        <v>931</v>
      </c>
      <c r="R488" s="100" t="s">
        <v>932</v>
      </c>
      <c r="S488" s="100" t="s">
        <v>933</v>
      </c>
      <c r="T488" s="100" t="s">
        <v>932</v>
      </c>
      <c r="U488" s="100" t="s">
        <v>929</v>
      </c>
      <c r="V488" s="100" t="s">
        <v>930</v>
      </c>
      <c r="W488" s="100" t="s">
        <v>749</v>
      </c>
      <c r="X488" s="100" t="s">
        <v>132</v>
      </c>
      <c r="Y488" s="145" t="s">
        <v>1042</v>
      </c>
    </row>
    <row r="489" spans="1:25">
      <c r="A489" s="107" t="s">
        <v>391</v>
      </c>
      <c r="B489" s="100" t="s">
        <v>392</v>
      </c>
      <c r="C489" s="100" t="s">
        <v>513</v>
      </c>
      <c r="D489" s="101">
        <v>803.33</v>
      </c>
      <c r="E489" s="100" t="s">
        <v>118</v>
      </c>
      <c r="F489" s="102">
        <v>202110</v>
      </c>
      <c r="G489" s="103">
        <v>44498</v>
      </c>
      <c r="H489" s="100" t="s">
        <v>125</v>
      </c>
      <c r="I489" s="102">
        <v>50000281</v>
      </c>
      <c r="J489" s="100" t="s">
        <v>0</v>
      </c>
      <c r="K489" s="100" t="s">
        <v>120</v>
      </c>
      <c r="L489" s="100" t="s">
        <v>121</v>
      </c>
      <c r="M489" s="100" t="s">
        <v>122</v>
      </c>
      <c r="N489" s="100" t="s">
        <v>415</v>
      </c>
      <c r="O489" s="100" t="s">
        <v>416</v>
      </c>
      <c r="P489" s="100" t="s">
        <v>120</v>
      </c>
      <c r="Q489" s="100" t="s">
        <v>931</v>
      </c>
      <c r="R489" s="100" t="s">
        <v>932</v>
      </c>
      <c r="S489" s="100" t="s">
        <v>933</v>
      </c>
      <c r="T489" s="100" t="s">
        <v>932</v>
      </c>
      <c r="U489" s="100" t="s">
        <v>929</v>
      </c>
      <c r="V489" s="100" t="s">
        <v>930</v>
      </c>
      <c r="W489" s="100" t="s">
        <v>749</v>
      </c>
      <c r="X489" s="100" t="s">
        <v>132</v>
      </c>
      <c r="Y489" s="145" t="s">
        <v>1042</v>
      </c>
    </row>
    <row r="490" spans="1:25">
      <c r="A490" s="107" t="s">
        <v>391</v>
      </c>
      <c r="B490" s="100" t="s">
        <v>392</v>
      </c>
      <c r="C490" s="100" t="s">
        <v>144</v>
      </c>
      <c r="D490" s="101">
        <v>89.58</v>
      </c>
      <c r="E490" s="100" t="s">
        <v>118</v>
      </c>
      <c r="F490" s="102">
        <v>202110</v>
      </c>
      <c r="G490" s="103">
        <v>44499</v>
      </c>
      <c r="H490" s="100" t="s">
        <v>125</v>
      </c>
      <c r="I490" s="102">
        <v>50000285</v>
      </c>
      <c r="J490" s="100" t="s">
        <v>0</v>
      </c>
      <c r="K490" s="100" t="s">
        <v>120</v>
      </c>
      <c r="L490" s="100" t="s">
        <v>121</v>
      </c>
      <c r="M490" s="100" t="s">
        <v>122</v>
      </c>
      <c r="N490" s="100" t="s">
        <v>142</v>
      </c>
      <c r="O490" s="100" t="s">
        <v>143</v>
      </c>
      <c r="P490" s="100" t="s">
        <v>120</v>
      </c>
      <c r="Q490" s="100" t="s">
        <v>750</v>
      </c>
      <c r="R490" s="100" t="s">
        <v>144</v>
      </c>
      <c r="S490" s="100" t="s">
        <v>751</v>
      </c>
      <c r="T490" s="100" t="s">
        <v>144</v>
      </c>
      <c r="U490" s="100" t="s">
        <v>752</v>
      </c>
      <c r="V490" s="100" t="s">
        <v>753</v>
      </c>
      <c r="W490" s="100" t="s">
        <v>749</v>
      </c>
      <c r="X490" s="100" t="s">
        <v>132</v>
      </c>
      <c r="Y490" s="145" t="s">
        <v>1042</v>
      </c>
    </row>
    <row r="491" spans="1:25">
      <c r="A491" s="107" t="s">
        <v>391</v>
      </c>
      <c r="B491" s="100" t="s">
        <v>392</v>
      </c>
      <c r="C491" s="100" t="s">
        <v>247</v>
      </c>
      <c r="D491" s="101">
        <v>256.89999999999998</v>
      </c>
      <c r="E491" s="100" t="s">
        <v>118</v>
      </c>
      <c r="F491" s="102">
        <v>202110</v>
      </c>
      <c r="G491" s="103">
        <v>44499</v>
      </c>
      <c r="H491" s="100" t="s">
        <v>125</v>
      </c>
      <c r="I491" s="102">
        <v>50000285</v>
      </c>
      <c r="J491" s="100" t="s">
        <v>0</v>
      </c>
      <c r="K491" s="100" t="s">
        <v>120</v>
      </c>
      <c r="L491" s="100" t="s">
        <v>121</v>
      </c>
      <c r="M491" s="100" t="s">
        <v>122</v>
      </c>
      <c r="N491" s="100" t="s">
        <v>245</v>
      </c>
      <c r="O491" s="100" t="s">
        <v>246</v>
      </c>
      <c r="P491" s="100" t="s">
        <v>120</v>
      </c>
      <c r="Q491" s="100" t="s">
        <v>778</v>
      </c>
      <c r="R491" s="100" t="s">
        <v>247</v>
      </c>
      <c r="S491" s="100" t="s">
        <v>779</v>
      </c>
      <c r="T491" s="100" t="s">
        <v>247</v>
      </c>
      <c r="U491" s="100" t="s">
        <v>752</v>
      </c>
      <c r="V491" s="100" t="s">
        <v>753</v>
      </c>
      <c r="W491" s="100" t="s">
        <v>749</v>
      </c>
      <c r="X491" s="100" t="s">
        <v>132</v>
      </c>
      <c r="Y491" s="145" t="s">
        <v>1042</v>
      </c>
    </row>
    <row r="492" spans="1:25">
      <c r="A492" s="107" t="s">
        <v>391</v>
      </c>
      <c r="B492" s="100" t="s">
        <v>392</v>
      </c>
      <c r="C492" s="100" t="s">
        <v>144</v>
      </c>
      <c r="D492" s="101">
        <v>89.58</v>
      </c>
      <c r="E492" s="100" t="s">
        <v>118</v>
      </c>
      <c r="F492" s="102">
        <v>202110</v>
      </c>
      <c r="G492" s="103">
        <v>44499</v>
      </c>
      <c r="H492" s="100" t="s">
        <v>125</v>
      </c>
      <c r="I492" s="102">
        <v>50000290</v>
      </c>
      <c r="J492" s="100" t="s">
        <v>0</v>
      </c>
      <c r="K492" s="100" t="s">
        <v>120</v>
      </c>
      <c r="L492" s="100" t="s">
        <v>121</v>
      </c>
      <c r="M492" s="100" t="s">
        <v>122</v>
      </c>
      <c r="N492" s="100" t="s">
        <v>142</v>
      </c>
      <c r="O492" s="100" t="s">
        <v>143</v>
      </c>
      <c r="P492" s="100" t="s">
        <v>120</v>
      </c>
      <c r="Q492" s="100" t="s">
        <v>750</v>
      </c>
      <c r="R492" s="100" t="s">
        <v>144</v>
      </c>
      <c r="S492" s="100" t="s">
        <v>751</v>
      </c>
      <c r="T492" s="100" t="s">
        <v>144</v>
      </c>
      <c r="U492" s="100" t="s">
        <v>752</v>
      </c>
      <c r="V492" s="100" t="s">
        <v>753</v>
      </c>
      <c r="W492" s="100" t="s">
        <v>749</v>
      </c>
      <c r="X492" s="100" t="s">
        <v>132</v>
      </c>
      <c r="Y492" s="145" t="s">
        <v>1042</v>
      </c>
    </row>
    <row r="493" spans="1:25">
      <c r="A493" s="107" t="s">
        <v>391</v>
      </c>
      <c r="B493" s="100" t="s">
        <v>392</v>
      </c>
      <c r="C493" s="100" t="s">
        <v>247</v>
      </c>
      <c r="D493" s="101">
        <v>256.89999999999998</v>
      </c>
      <c r="E493" s="100" t="s">
        <v>118</v>
      </c>
      <c r="F493" s="102">
        <v>202110</v>
      </c>
      <c r="G493" s="103">
        <v>44499</v>
      </c>
      <c r="H493" s="100" t="s">
        <v>125</v>
      </c>
      <c r="I493" s="102">
        <v>50000290</v>
      </c>
      <c r="J493" s="100" t="s">
        <v>0</v>
      </c>
      <c r="K493" s="100" t="s">
        <v>120</v>
      </c>
      <c r="L493" s="100" t="s">
        <v>121</v>
      </c>
      <c r="M493" s="100" t="s">
        <v>122</v>
      </c>
      <c r="N493" s="100" t="s">
        <v>245</v>
      </c>
      <c r="O493" s="100" t="s">
        <v>246</v>
      </c>
      <c r="P493" s="100" t="s">
        <v>120</v>
      </c>
      <c r="Q493" s="100" t="s">
        <v>778</v>
      </c>
      <c r="R493" s="100" t="s">
        <v>247</v>
      </c>
      <c r="S493" s="100" t="s">
        <v>779</v>
      </c>
      <c r="T493" s="100" t="s">
        <v>247</v>
      </c>
      <c r="U493" s="100" t="s">
        <v>752</v>
      </c>
      <c r="V493" s="100" t="s">
        <v>753</v>
      </c>
      <c r="W493" s="100" t="s">
        <v>749</v>
      </c>
      <c r="X493" s="100" t="s">
        <v>132</v>
      </c>
      <c r="Y493" s="145" t="s">
        <v>1042</v>
      </c>
    </row>
    <row r="494" spans="1:25">
      <c r="A494" s="107" t="s">
        <v>391</v>
      </c>
      <c r="B494" s="100" t="s">
        <v>392</v>
      </c>
      <c r="C494" s="100" t="s">
        <v>514</v>
      </c>
      <c r="D494" s="101">
        <v>-256.89999999999998</v>
      </c>
      <c r="E494" s="100" t="s">
        <v>118</v>
      </c>
      <c r="F494" s="102">
        <v>202110</v>
      </c>
      <c r="G494" s="103">
        <v>44499</v>
      </c>
      <c r="H494" s="100" t="s">
        <v>125</v>
      </c>
      <c r="I494" s="102">
        <v>50000292</v>
      </c>
      <c r="J494" s="100" t="s">
        <v>0</v>
      </c>
      <c r="K494" s="100" t="s">
        <v>120</v>
      </c>
      <c r="L494" s="100" t="s">
        <v>121</v>
      </c>
      <c r="M494" s="100" t="s">
        <v>122</v>
      </c>
      <c r="N494" s="100" t="s">
        <v>245</v>
      </c>
      <c r="O494" s="100" t="s">
        <v>246</v>
      </c>
      <c r="P494" s="100" t="s">
        <v>120</v>
      </c>
      <c r="Q494" s="100" t="s">
        <v>778</v>
      </c>
      <c r="R494" s="100" t="s">
        <v>247</v>
      </c>
      <c r="S494" s="100" t="s">
        <v>779</v>
      </c>
      <c r="T494" s="100" t="s">
        <v>247</v>
      </c>
      <c r="U494" s="100" t="s">
        <v>752</v>
      </c>
      <c r="V494" s="100" t="s">
        <v>753</v>
      </c>
      <c r="W494" s="100" t="s">
        <v>749</v>
      </c>
      <c r="X494" s="100" t="s">
        <v>132</v>
      </c>
      <c r="Y494" s="145" t="s">
        <v>1042</v>
      </c>
    </row>
    <row r="495" spans="1:25">
      <c r="A495" s="107" t="s">
        <v>391</v>
      </c>
      <c r="B495" s="100" t="s">
        <v>392</v>
      </c>
      <c r="C495" s="100" t="s">
        <v>515</v>
      </c>
      <c r="D495" s="101">
        <v>-89.58</v>
      </c>
      <c r="E495" s="100" t="s">
        <v>118</v>
      </c>
      <c r="F495" s="102">
        <v>202110</v>
      </c>
      <c r="G495" s="103">
        <v>44499</v>
      </c>
      <c r="H495" s="100" t="s">
        <v>125</v>
      </c>
      <c r="I495" s="102">
        <v>50000292</v>
      </c>
      <c r="J495" s="100" t="s">
        <v>0</v>
      </c>
      <c r="K495" s="100" t="s">
        <v>120</v>
      </c>
      <c r="L495" s="100" t="s">
        <v>121</v>
      </c>
      <c r="M495" s="100" t="s">
        <v>122</v>
      </c>
      <c r="N495" s="100" t="s">
        <v>142</v>
      </c>
      <c r="O495" s="100" t="s">
        <v>143</v>
      </c>
      <c r="P495" s="100" t="s">
        <v>120</v>
      </c>
      <c r="Q495" s="100" t="s">
        <v>750</v>
      </c>
      <c r="R495" s="100" t="s">
        <v>144</v>
      </c>
      <c r="S495" s="100" t="s">
        <v>751</v>
      </c>
      <c r="T495" s="100" t="s">
        <v>144</v>
      </c>
      <c r="U495" s="100" t="s">
        <v>752</v>
      </c>
      <c r="V495" s="100" t="s">
        <v>753</v>
      </c>
      <c r="W495" s="100" t="s">
        <v>749</v>
      </c>
      <c r="X495" s="100" t="s">
        <v>132</v>
      </c>
      <c r="Y495" s="145" t="s">
        <v>1042</v>
      </c>
    </row>
    <row r="496" spans="1:25">
      <c r="A496" s="107" t="s">
        <v>391</v>
      </c>
      <c r="B496" s="100" t="s">
        <v>392</v>
      </c>
      <c r="C496" s="100" t="s">
        <v>516</v>
      </c>
      <c r="D496" s="101">
        <v>771.96</v>
      </c>
      <c r="E496" s="100" t="s">
        <v>118</v>
      </c>
      <c r="F496" s="102">
        <v>202111</v>
      </c>
      <c r="G496" s="103">
        <v>44529</v>
      </c>
      <c r="H496" s="100" t="s">
        <v>119</v>
      </c>
      <c r="I496" s="102">
        <v>11001548</v>
      </c>
      <c r="J496" s="100" t="s">
        <v>0</v>
      </c>
      <c r="K496" s="100" t="s">
        <v>120</v>
      </c>
      <c r="L496" s="100" t="s">
        <v>121</v>
      </c>
      <c r="M496" s="100" t="s">
        <v>122</v>
      </c>
      <c r="N496" s="100" t="s">
        <v>418</v>
      </c>
      <c r="O496" s="100" t="s">
        <v>419</v>
      </c>
      <c r="P496" s="100" t="s">
        <v>120</v>
      </c>
      <c r="Q496" s="100" t="s">
        <v>797</v>
      </c>
      <c r="R496" s="100" t="s">
        <v>420</v>
      </c>
      <c r="S496" s="100" t="s">
        <v>798</v>
      </c>
      <c r="T496" s="100" t="s">
        <v>420</v>
      </c>
      <c r="U496" s="100" t="s">
        <v>783</v>
      </c>
      <c r="V496" s="100" t="s">
        <v>784</v>
      </c>
      <c r="W496" s="100" t="s">
        <v>749</v>
      </c>
      <c r="X496" s="100" t="s">
        <v>132</v>
      </c>
      <c r="Y496" s="145" t="s">
        <v>1042</v>
      </c>
    </row>
    <row r="497" spans="1:25">
      <c r="A497" s="107" t="s">
        <v>391</v>
      </c>
      <c r="B497" s="100" t="s">
        <v>392</v>
      </c>
      <c r="C497" s="100" t="s">
        <v>517</v>
      </c>
      <c r="D497" s="101">
        <v>1110.69</v>
      </c>
      <c r="E497" s="100" t="s">
        <v>118</v>
      </c>
      <c r="F497" s="102">
        <v>202111</v>
      </c>
      <c r="G497" s="103">
        <v>44529</v>
      </c>
      <c r="H497" s="100" t="s">
        <v>119</v>
      </c>
      <c r="I497" s="102">
        <v>11001548</v>
      </c>
      <c r="J497" s="100" t="s">
        <v>0</v>
      </c>
      <c r="K497" s="100" t="s">
        <v>120</v>
      </c>
      <c r="L497" s="100" t="s">
        <v>121</v>
      </c>
      <c r="M497" s="100" t="s">
        <v>122</v>
      </c>
      <c r="N497" s="100" t="s">
        <v>418</v>
      </c>
      <c r="O497" s="100" t="s">
        <v>419</v>
      </c>
      <c r="P497" s="100" t="s">
        <v>120</v>
      </c>
      <c r="Q497" s="100" t="s">
        <v>797</v>
      </c>
      <c r="R497" s="100" t="s">
        <v>420</v>
      </c>
      <c r="S497" s="100" t="s">
        <v>798</v>
      </c>
      <c r="T497" s="100" t="s">
        <v>420</v>
      </c>
      <c r="U497" s="100" t="s">
        <v>783</v>
      </c>
      <c r="V497" s="100" t="s">
        <v>784</v>
      </c>
      <c r="W497" s="100" t="s">
        <v>749</v>
      </c>
      <c r="X497" s="100" t="s">
        <v>132</v>
      </c>
      <c r="Y497" s="145" t="s">
        <v>1042</v>
      </c>
    </row>
    <row r="498" spans="1:25">
      <c r="A498" s="107" t="s">
        <v>391</v>
      </c>
      <c r="B498" s="100" t="s">
        <v>392</v>
      </c>
      <c r="C498" s="100" t="s">
        <v>518</v>
      </c>
      <c r="D498" s="101">
        <v>39.39</v>
      </c>
      <c r="E498" s="100" t="s">
        <v>118</v>
      </c>
      <c r="F498" s="102">
        <v>202111</v>
      </c>
      <c r="G498" s="103">
        <v>44529</v>
      </c>
      <c r="H498" s="100" t="s">
        <v>125</v>
      </c>
      <c r="I498" s="102">
        <v>50000288</v>
      </c>
      <c r="J498" s="100" t="s">
        <v>0</v>
      </c>
      <c r="K498" s="100" t="s">
        <v>120</v>
      </c>
      <c r="L498" s="100" t="s">
        <v>121</v>
      </c>
      <c r="M498" s="100" t="s">
        <v>122</v>
      </c>
      <c r="N498" s="100" t="s">
        <v>88</v>
      </c>
      <c r="O498" s="100" t="s">
        <v>401</v>
      </c>
      <c r="P498" s="100" t="s">
        <v>120</v>
      </c>
      <c r="Q498" s="100" t="s">
        <v>926</v>
      </c>
      <c r="R498" s="100" t="s">
        <v>927</v>
      </c>
      <c r="S498" s="100" t="s">
        <v>928</v>
      </c>
      <c r="T498" s="100" t="s">
        <v>927</v>
      </c>
      <c r="U498" s="100" t="s">
        <v>929</v>
      </c>
      <c r="V498" s="100" t="s">
        <v>930</v>
      </c>
      <c r="W498" s="100" t="s">
        <v>749</v>
      </c>
      <c r="X498" s="100" t="s">
        <v>132</v>
      </c>
      <c r="Y498" s="145" t="s">
        <v>1042</v>
      </c>
    </row>
    <row r="499" spans="1:25">
      <c r="A499" s="107" t="s">
        <v>391</v>
      </c>
      <c r="B499" s="100" t="s">
        <v>392</v>
      </c>
      <c r="C499" s="100" t="s">
        <v>519</v>
      </c>
      <c r="D499" s="101">
        <v>68.97</v>
      </c>
      <c r="E499" s="100" t="s">
        <v>118</v>
      </c>
      <c r="F499" s="102">
        <v>202111</v>
      </c>
      <c r="G499" s="103">
        <v>44529</v>
      </c>
      <c r="H499" s="100" t="s">
        <v>125</v>
      </c>
      <c r="I499" s="102">
        <v>50000288</v>
      </c>
      <c r="J499" s="100" t="s">
        <v>0</v>
      </c>
      <c r="K499" s="100" t="s">
        <v>120</v>
      </c>
      <c r="L499" s="100" t="s">
        <v>121</v>
      </c>
      <c r="M499" s="100" t="s">
        <v>122</v>
      </c>
      <c r="N499" s="100" t="s">
        <v>86</v>
      </c>
      <c r="O499" s="100" t="s">
        <v>87</v>
      </c>
      <c r="P499" s="100" t="s">
        <v>120</v>
      </c>
      <c r="Q499" s="100" t="s">
        <v>926</v>
      </c>
      <c r="R499" s="100" t="s">
        <v>927</v>
      </c>
      <c r="S499" s="100" t="s">
        <v>928</v>
      </c>
      <c r="T499" s="100" t="s">
        <v>927</v>
      </c>
      <c r="U499" s="100" t="s">
        <v>929</v>
      </c>
      <c r="V499" s="100" t="s">
        <v>930</v>
      </c>
      <c r="W499" s="100" t="s">
        <v>749</v>
      </c>
      <c r="X499" s="100" t="s">
        <v>132</v>
      </c>
      <c r="Y499" s="145" t="s">
        <v>1042</v>
      </c>
    </row>
    <row r="500" spans="1:25">
      <c r="A500" s="107" t="s">
        <v>391</v>
      </c>
      <c r="B500" s="100" t="s">
        <v>392</v>
      </c>
      <c r="C500" s="100" t="s">
        <v>520</v>
      </c>
      <c r="D500" s="101">
        <v>73.53</v>
      </c>
      <c r="E500" s="100" t="s">
        <v>118</v>
      </c>
      <c r="F500" s="102">
        <v>202111</v>
      </c>
      <c r="G500" s="103">
        <v>44529</v>
      </c>
      <c r="H500" s="100" t="s">
        <v>125</v>
      </c>
      <c r="I500" s="102">
        <v>50000288</v>
      </c>
      <c r="J500" s="100" t="s">
        <v>0</v>
      </c>
      <c r="K500" s="100" t="s">
        <v>120</v>
      </c>
      <c r="L500" s="100" t="s">
        <v>121</v>
      </c>
      <c r="M500" s="100" t="s">
        <v>122</v>
      </c>
      <c r="N500" s="100" t="s">
        <v>84</v>
      </c>
      <c r="O500" s="100" t="s">
        <v>85</v>
      </c>
      <c r="P500" s="100" t="s">
        <v>120</v>
      </c>
      <c r="Q500" s="100" t="s">
        <v>926</v>
      </c>
      <c r="R500" s="100" t="s">
        <v>927</v>
      </c>
      <c r="S500" s="100" t="s">
        <v>928</v>
      </c>
      <c r="T500" s="100" t="s">
        <v>927</v>
      </c>
      <c r="U500" s="100" t="s">
        <v>929</v>
      </c>
      <c r="V500" s="100" t="s">
        <v>930</v>
      </c>
      <c r="W500" s="100" t="s">
        <v>749</v>
      </c>
      <c r="X500" s="100" t="s">
        <v>132</v>
      </c>
      <c r="Y500" s="145" t="s">
        <v>1042</v>
      </c>
    </row>
    <row r="501" spans="1:25">
      <c r="A501" s="107" t="s">
        <v>391</v>
      </c>
      <c r="B501" s="100" t="s">
        <v>392</v>
      </c>
      <c r="C501" s="100" t="s">
        <v>521</v>
      </c>
      <c r="D501" s="101">
        <v>77.8</v>
      </c>
      <c r="E501" s="100" t="s">
        <v>118</v>
      </c>
      <c r="F501" s="102">
        <v>202111</v>
      </c>
      <c r="G501" s="103">
        <v>44529</v>
      </c>
      <c r="H501" s="100" t="s">
        <v>125</v>
      </c>
      <c r="I501" s="102">
        <v>50000288</v>
      </c>
      <c r="J501" s="100" t="s">
        <v>0</v>
      </c>
      <c r="K501" s="100" t="s">
        <v>120</v>
      </c>
      <c r="L501" s="100" t="s">
        <v>121</v>
      </c>
      <c r="M501" s="100" t="s">
        <v>122</v>
      </c>
      <c r="N501" s="100" t="s">
        <v>444</v>
      </c>
      <c r="O501" s="100" t="s">
        <v>445</v>
      </c>
      <c r="P501" s="100" t="s">
        <v>120</v>
      </c>
      <c r="Q501" s="100" t="s">
        <v>931</v>
      </c>
      <c r="R501" s="100" t="s">
        <v>932</v>
      </c>
      <c r="S501" s="100" t="s">
        <v>933</v>
      </c>
      <c r="T501" s="100" t="s">
        <v>932</v>
      </c>
      <c r="U501" s="100" t="s">
        <v>929</v>
      </c>
      <c r="V501" s="100" t="s">
        <v>930</v>
      </c>
      <c r="W501" s="100" t="s">
        <v>749</v>
      </c>
      <c r="X501" s="100" t="s">
        <v>132</v>
      </c>
      <c r="Y501" s="145" t="s">
        <v>1042</v>
      </c>
    </row>
    <row r="502" spans="1:25">
      <c r="A502" s="107" t="s">
        <v>391</v>
      </c>
      <c r="B502" s="100" t="s">
        <v>392</v>
      </c>
      <c r="C502" s="100" t="s">
        <v>522</v>
      </c>
      <c r="D502" s="101">
        <v>99.17</v>
      </c>
      <c r="E502" s="100" t="s">
        <v>118</v>
      </c>
      <c r="F502" s="102">
        <v>202111</v>
      </c>
      <c r="G502" s="103">
        <v>44529</v>
      </c>
      <c r="H502" s="100" t="s">
        <v>125</v>
      </c>
      <c r="I502" s="102">
        <v>50000288</v>
      </c>
      <c r="J502" s="100" t="s">
        <v>0</v>
      </c>
      <c r="K502" s="100" t="s">
        <v>120</v>
      </c>
      <c r="L502" s="100" t="s">
        <v>121</v>
      </c>
      <c r="M502" s="100" t="s">
        <v>122</v>
      </c>
      <c r="N502" s="100" t="s">
        <v>80</v>
      </c>
      <c r="O502" s="100" t="s">
        <v>81</v>
      </c>
      <c r="P502" s="100" t="s">
        <v>120</v>
      </c>
      <c r="Q502" s="100" t="s">
        <v>926</v>
      </c>
      <c r="R502" s="100" t="s">
        <v>927</v>
      </c>
      <c r="S502" s="100" t="s">
        <v>928</v>
      </c>
      <c r="T502" s="100" t="s">
        <v>927</v>
      </c>
      <c r="U502" s="100" t="s">
        <v>929</v>
      </c>
      <c r="V502" s="100" t="s">
        <v>930</v>
      </c>
      <c r="W502" s="100" t="s">
        <v>749</v>
      </c>
      <c r="X502" s="100" t="s">
        <v>132</v>
      </c>
      <c r="Y502" s="145" t="s">
        <v>1042</v>
      </c>
    </row>
    <row r="503" spans="1:25">
      <c r="A503" s="107" t="s">
        <v>391</v>
      </c>
      <c r="B503" s="100" t="s">
        <v>392</v>
      </c>
      <c r="C503" s="100" t="s">
        <v>508</v>
      </c>
      <c r="D503" s="101">
        <v>390.15</v>
      </c>
      <c r="E503" s="100" t="s">
        <v>118</v>
      </c>
      <c r="F503" s="102">
        <v>202111</v>
      </c>
      <c r="G503" s="103">
        <v>44529</v>
      </c>
      <c r="H503" s="100" t="s">
        <v>125</v>
      </c>
      <c r="I503" s="102">
        <v>50000288</v>
      </c>
      <c r="J503" s="100" t="s">
        <v>0</v>
      </c>
      <c r="K503" s="100" t="s">
        <v>120</v>
      </c>
      <c r="L503" s="100" t="s">
        <v>121</v>
      </c>
      <c r="M503" s="100" t="s">
        <v>122</v>
      </c>
      <c r="N503" s="100" t="s">
        <v>78</v>
      </c>
      <c r="O503" s="100" t="s">
        <v>413</v>
      </c>
      <c r="P503" s="100" t="s">
        <v>120</v>
      </c>
      <c r="Q503" s="100" t="s">
        <v>934</v>
      </c>
      <c r="R503" s="100" t="s">
        <v>935</v>
      </c>
      <c r="S503" s="100" t="s">
        <v>936</v>
      </c>
      <c r="T503" s="100" t="s">
        <v>935</v>
      </c>
      <c r="U503" s="100" t="s">
        <v>929</v>
      </c>
      <c r="V503" s="100" t="s">
        <v>930</v>
      </c>
      <c r="W503" s="100" t="s">
        <v>749</v>
      </c>
      <c r="X503" s="100" t="s">
        <v>132</v>
      </c>
      <c r="Y503" s="145" t="s">
        <v>1042</v>
      </c>
    </row>
    <row r="504" spans="1:25">
      <c r="A504" s="107" t="s">
        <v>391</v>
      </c>
      <c r="B504" s="100" t="s">
        <v>392</v>
      </c>
      <c r="C504" s="100" t="s">
        <v>523</v>
      </c>
      <c r="D504" s="101">
        <v>400.08</v>
      </c>
      <c r="E504" s="100" t="s">
        <v>118</v>
      </c>
      <c r="F504" s="102">
        <v>202111</v>
      </c>
      <c r="G504" s="103">
        <v>44529</v>
      </c>
      <c r="H504" s="100" t="s">
        <v>125</v>
      </c>
      <c r="I504" s="102">
        <v>50000288</v>
      </c>
      <c r="J504" s="100" t="s">
        <v>0</v>
      </c>
      <c r="K504" s="100" t="s">
        <v>120</v>
      </c>
      <c r="L504" s="100" t="s">
        <v>121</v>
      </c>
      <c r="M504" s="100" t="s">
        <v>122</v>
      </c>
      <c r="N504" s="100" t="s">
        <v>90</v>
      </c>
      <c r="O504" s="100" t="s">
        <v>409</v>
      </c>
      <c r="P504" s="100" t="s">
        <v>120</v>
      </c>
      <c r="Q504" s="100" t="s">
        <v>934</v>
      </c>
      <c r="R504" s="100" t="s">
        <v>935</v>
      </c>
      <c r="S504" s="100" t="s">
        <v>936</v>
      </c>
      <c r="T504" s="100" t="s">
        <v>935</v>
      </c>
      <c r="U504" s="100" t="s">
        <v>929</v>
      </c>
      <c r="V504" s="100" t="s">
        <v>930</v>
      </c>
      <c r="W504" s="100" t="s">
        <v>749</v>
      </c>
      <c r="X504" s="100" t="s">
        <v>132</v>
      </c>
      <c r="Y504" s="145" t="s">
        <v>1042</v>
      </c>
    </row>
    <row r="505" spans="1:25">
      <c r="A505" s="107" t="s">
        <v>391</v>
      </c>
      <c r="B505" s="100" t="s">
        <v>392</v>
      </c>
      <c r="C505" s="100" t="s">
        <v>524</v>
      </c>
      <c r="D505" s="101">
        <v>420.62</v>
      </c>
      <c r="E505" s="100" t="s">
        <v>118</v>
      </c>
      <c r="F505" s="102">
        <v>202111</v>
      </c>
      <c r="G505" s="103">
        <v>44529</v>
      </c>
      <c r="H505" s="100" t="s">
        <v>125</v>
      </c>
      <c r="I505" s="102">
        <v>50000288</v>
      </c>
      <c r="J505" s="100" t="s">
        <v>0</v>
      </c>
      <c r="K505" s="100" t="s">
        <v>120</v>
      </c>
      <c r="L505" s="100" t="s">
        <v>121</v>
      </c>
      <c r="M505" s="100" t="s">
        <v>122</v>
      </c>
      <c r="N505" s="100" t="s">
        <v>76</v>
      </c>
      <c r="O505" s="100" t="s">
        <v>411</v>
      </c>
      <c r="P505" s="100" t="s">
        <v>120</v>
      </c>
      <c r="Q505" s="100" t="s">
        <v>937</v>
      </c>
      <c r="R505" s="100" t="s">
        <v>938</v>
      </c>
      <c r="S505" s="100" t="s">
        <v>939</v>
      </c>
      <c r="T505" s="100" t="s">
        <v>938</v>
      </c>
      <c r="U505" s="100" t="s">
        <v>929</v>
      </c>
      <c r="V505" s="100" t="s">
        <v>930</v>
      </c>
      <c r="W505" s="100" t="s">
        <v>749</v>
      </c>
      <c r="X505" s="100" t="s">
        <v>132</v>
      </c>
      <c r="Y505" s="145" t="s">
        <v>1042</v>
      </c>
    </row>
    <row r="506" spans="1:25">
      <c r="A506" s="107" t="s">
        <v>391</v>
      </c>
      <c r="B506" s="100" t="s">
        <v>392</v>
      </c>
      <c r="C506" s="100" t="s">
        <v>525</v>
      </c>
      <c r="D506" s="101">
        <v>485.39</v>
      </c>
      <c r="E506" s="100" t="s">
        <v>118</v>
      </c>
      <c r="F506" s="102">
        <v>202111</v>
      </c>
      <c r="G506" s="103">
        <v>44529</v>
      </c>
      <c r="H506" s="100" t="s">
        <v>125</v>
      </c>
      <c r="I506" s="102">
        <v>50000288</v>
      </c>
      <c r="J506" s="100" t="s">
        <v>0</v>
      </c>
      <c r="K506" s="100" t="s">
        <v>120</v>
      </c>
      <c r="L506" s="100" t="s">
        <v>121</v>
      </c>
      <c r="M506" s="100" t="s">
        <v>122</v>
      </c>
      <c r="N506" s="100" t="s">
        <v>403</v>
      </c>
      <c r="O506" s="100" t="s">
        <v>96</v>
      </c>
      <c r="P506" s="100" t="s">
        <v>120</v>
      </c>
      <c r="Q506" s="100" t="s">
        <v>931</v>
      </c>
      <c r="R506" s="100" t="s">
        <v>932</v>
      </c>
      <c r="S506" s="100" t="s">
        <v>933</v>
      </c>
      <c r="T506" s="100" t="s">
        <v>932</v>
      </c>
      <c r="U506" s="100" t="s">
        <v>929</v>
      </c>
      <c r="V506" s="100" t="s">
        <v>930</v>
      </c>
      <c r="W506" s="100" t="s">
        <v>749</v>
      </c>
      <c r="X506" s="100" t="s">
        <v>132</v>
      </c>
      <c r="Y506" s="145" t="s">
        <v>1042</v>
      </c>
    </row>
    <row r="507" spans="1:25">
      <c r="A507" s="107" t="s">
        <v>391</v>
      </c>
      <c r="B507" s="100" t="s">
        <v>392</v>
      </c>
      <c r="C507" s="100" t="s">
        <v>526</v>
      </c>
      <c r="D507" s="101">
        <v>1390.74</v>
      </c>
      <c r="E507" s="100" t="s">
        <v>118</v>
      </c>
      <c r="F507" s="102">
        <v>202111</v>
      </c>
      <c r="G507" s="103">
        <v>44529</v>
      </c>
      <c r="H507" s="100" t="s">
        <v>125</v>
      </c>
      <c r="I507" s="102">
        <v>50000288</v>
      </c>
      <c r="J507" s="100" t="s">
        <v>0</v>
      </c>
      <c r="K507" s="100" t="s">
        <v>120</v>
      </c>
      <c r="L507" s="100" t="s">
        <v>121</v>
      </c>
      <c r="M507" s="100" t="s">
        <v>122</v>
      </c>
      <c r="N507" s="100" t="s">
        <v>92</v>
      </c>
      <c r="O507" s="100" t="s">
        <v>93</v>
      </c>
      <c r="P507" s="100" t="s">
        <v>120</v>
      </c>
      <c r="Q507" s="100" t="s">
        <v>931</v>
      </c>
      <c r="R507" s="100" t="s">
        <v>932</v>
      </c>
      <c r="S507" s="100" t="s">
        <v>933</v>
      </c>
      <c r="T507" s="100" t="s">
        <v>932</v>
      </c>
      <c r="U507" s="100" t="s">
        <v>929</v>
      </c>
      <c r="V507" s="100" t="s">
        <v>930</v>
      </c>
      <c r="W507" s="100" t="s">
        <v>749</v>
      </c>
      <c r="X507" s="100" t="s">
        <v>132</v>
      </c>
      <c r="Y507" s="145" t="s">
        <v>1042</v>
      </c>
    </row>
    <row r="508" spans="1:25">
      <c r="A508" s="107" t="s">
        <v>391</v>
      </c>
      <c r="B508" s="100" t="s">
        <v>392</v>
      </c>
      <c r="C508" s="100" t="s">
        <v>527</v>
      </c>
      <c r="D508" s="101">
        <v>803.33</v>
      </c>
      <c r="E508" s="100" t="s">
        <v>118</v>
      </c>
      <c r="F508" s="102">
        <v>202111</v>
      </c>
      <c r="G508" s="103">
        <v>44529</v>
      </c>
      <c r="H508" s="100" t="s">
        <v>125</v>
      </c>
      <c r="I508" s="102">
        <v>50000288</v>
      </c>
      <c r="J508" s="100" t="s">
        <v>0</v>
      </c>
      <c r="K508" s="100" t="s">
        <v>120</v>
      </c>
      <c r="L508" s="100" t="s">
        <v>121</v>
      </c>
      <c r="M508" s="100" t="s">
        <v>122</v>
      </c>
      <c r="N508" s="100" t="s">
        <v>415</v>
      </c>
      <c r="O508" s="100" t="s">
        <v>416</v>
      </c>
      <c r="P508" s="100" t="s">
        <v>120</v>
      </c>
      <c r="Q508" s="100" t="s">
        <v>931</v>
      </c>
      <c r="R508" s="100" t="s">
        <v>932</v>
      </c>
      <c r="S508" s="100" t="s">
        <v>933</v>
      </c>
      <c r="T508" s="100" t="s">
        <v>932</v>
      </c>
      <c r="U508" s="100" t="s">
        <v>929</v>
      </c>
      <c r="V508" s="100" t="s">
        <v>930</v>
      </c>
      <c r="W508" s="100" t="s">
        <v>749</v>
      </c>
      <c r="X508" s="100" t="s">
        <v>132</v>
      </c>
      <c r="Y508" s="145" t="s">
        <v>1042</v>
      </c>
    </row>
    <row r="509" spans="1:25">
      <c r="A509" s="107" t="s">
        <v>391</v>
      </c>
      <c r="B509" s="100" t="s">
        <v>392</v>
      </c>
      <c r="C509" s="100" t="s">
        <v>528</v>
      </c>
      <c r="D509" s="101">
        <v>148.11000000000001</v>
      </c>
      <c r="E509" s="100" t="s">
        <v>118</v>
      </c>
      <c r="F509" s="102">
        <v>202111</v>
      </c>
      <c r="G509" s="103">
        <v>44529</v>
      </c>
      <c r="H509" s="100" t="s">
        <v>125</v>
      </c>
      <c r="I509" s="102">
        <v>50000291</v>
      </c>
      <c r="J509" s="100" t="s">
        <v>0</v>
      </c>
      <c r="K509" s="100" t="s">
        <v>120</v>
      </c>
      <c r="L509" s="100" t="s">
        <v>121</v>
      </c>
      <c r="M509" s="100" t="s">
        <v>122</v>
      </c>
      <c r="N509" s="100" t="s">
        <v>142</v>
      </c>
      <c r="O509" s="100" t="s">
        <v>143</v>
      </c>
      <c r="P509" s="100" t="s">
        <v>120</v>
      </c>
      <c r="Q509" s="100" t="s">
        <v>750</v>
      </c>
      <c r="R509" s="100" t="s">
        <v>144</v>
      </c>
      <c r="S509" s="100" t="s">
        <v>751</v>
      </c>
      <c r="T509" s="100" t="s">
        <v>144</v>
      </c>
      <c r="U509" s="100" t="s">
        <v>752</v>
      </c>
      <c r="V509" s="100" t="s">
        <v>753</v>
      </c>
      <c r="W509" s="100" t="s">
        <v>749</v>
      </c>
      <c r="X509" s="100" t="s">
        <v>132</v>
      </c>
      <c r="Y509" s="145" t="s">
        <v>1042</v>
      </c>
    </row>
    <row r="510" spans="1:25">
      <c r="A510" s="107" t="s">
        <v>391</v>
      </c>
      <c r="B510" s="100" t="s">
        <v>392</v>
      </c>
      <c r="C510" s="100" t="s">
        <v>529</v>
      </c>
      <c r="D510" s="101">
        <v>270.33</v>
      </c>
      <c r="E510" s="100" t="s">
        <v>118</v>
      </c>
      <c r="F510" s="102">
        <v>202111</v>
      </c>
      <c r="G510" s="103">
        <v>44529</v>
      </c>
      <c r="H510" s="100" t="s">
        <v>125</v>
      </c>
      <c r="I510" s="102">
        <v>50000291</v>
      </c>
      <c r="J510" s="100" t="s">
        <v>0</v>
      </c>
      <c r="K510" s="100" t="s">
        <v>120</v>
      </c>
      <c r="L510" s="100" t="s">
        <v>121</v>
      </c>
      <c r="M510" s="100" t="s">
        <v>122</v>
      </c>
      <c r="N510" s="100" t="s">
        <v>251</v>
      </c>
      <c r="O510" s="100" t="s">
        <v>252</v>
      </c>
      <c r="P510" s="100" t="s">
        <v>120</v>
      </c>
      <c r="Q510" s="100" t="s">
        <v>780</v>
      </c>
      <c r="R510" s="100" t="s">
        <v>781</v>
      </c>
      <c r="S510" s="100" t="s">
        <v>782</v>
      </c>
      <c r="T510" s="100" t="s">
        <v>781</v>
      </c>
      <c r="U510" s="100" t="s">
        <v>783</v>
      </c>
      <c r="V510" s="100" t="s">
        <v>784</v>
      </c>
      <c r="W510" s="100" t="s">
        <v>749</v>
      </c>
      <c r="X510" s="100" t="s">
        <v>132</v>
      </c>
      <c r="Y510" s="145" t="s">
        <v>1042</v>
      </c>
    </row>
    <row r="511" spans="1:25">
      <c r="A511" s="107" t="s">
        <v>391</v>
      </c>
      <c r="B511" s="100" t="s">
        <v>392</v>
      </c>
      <c r="C511" s="100" t="s">
        <v>529</v>
      </c>
      <c r="D511" s="101">
        <f>357-29.92</f>
        <v>327.08</v>
      </c>
      <c r="E511" s="100" t="s">
        <v>118</v>
      </c>
      <c r="F511" s="102">
        <v>202111</v>
      </c>
      <c r="G511" s="103">
        <v>44529</v>
      </c>
      <c r="H511" s="100" t="s">
        <v>125</v>
      </c>
      <c r="I511" s="102">
        <v>50000291</v>
      </c>
      <c r="J511" s="100" t="s">
        <v>0</v>
      </c>
      <c r="K511" s="100" t="s">
        <v>120</v>
      </c>
      <c r="L511" s="100" t="s">
        <v>121</v>
      </c>
      <c r="M511" s="100" t="s">
        <v>122</v>
      </c>
      <c r="N511" s="100" t="s">
        <v>477</v>
      </c>
      <c r="O511" s="100" t="s">
        <v>478</v>
      </c>
      <c r="P511" s="100" t="s">
        <v>120</v>
      </c>
      <c r="Q511" s="100" t="s">
        <v>780</v>
      </c>
      <c r="R511" s="100" t="s">
        <v>781</v>
      </c>
      <c r="S511" s="100" t="s">
        <v>782</v>
      </c>
      <c r="T511" s="100" t="s">
        <v>781</v>
      </c>
      <c r="U511" s="100" t="s">
        <v>783</v>
      </c>
      <c r="V511" s="100" t="s">
        <v>784</v>
      </c>
      <c r="W511" s="100" t="s">
        <v>749</v>
      </c>
      <c r="X511" s="100" t="s">
        <v>132</v>
      </c>
      <c r="Y511" s="145" t="s">
        <v>1042</v>
      </c>
    </row>
    <row r="512" spans="1:25">
      <c r="A512" s="107" t="s">
        <v>391</v>
      </c>
      <c r="B512" s="100" t="s">
        <v>392</v>
      </c>
      <c r="C512" s="100" t="s">
        <v>530</v>
      </c>
      <c r="D512" s="101">
        <v>622.66999999999996</v>
      </c>
      <c r="E512" s="100" t="s">
        <v>118</v>
      </c>
      <c r="F512" s="102">
        <v>202111</v>
      </c>
      <c r="G512" s="103">
        <v>44529</v>
      </c>
      <c r="H512" s="100" t="s">
        <v>125</v>
      </c>
      <c r="I512" s="102">
        <v>50000291</v>
      </c>
      <c r="J512" s="100" t="s">
        <v>0</v>
      </c>
      <c r="K512" s="100" t="s">
        <v>120</v>
      </c>
      <c r="L512" s="100" t="s">
        <v>121</v>
      </c>
      <c r="M512" s="100" t="s">
        <v>122</v>
      </c>
      <c r="N512" s="100" t="s">
        <v>245</v>
      </c>
      <c r="O512" s="100" t="s">
        <v>246</v>
      </c>
      <c r="P512" s="100" t="s">
        <v>120</v>
      </c>
      <c r="Q512" s="100" t="s">
        <v>778</v>
      </c>
      <c r="R512" s="100" t="s">
        <v>247</v>
      </c>
      <c r="S512" s="100" t="s">
        <v>779</v>
      </c>
      <c r="T512" s="100" t="s">
        <v>247</v>
      </c>
      <c r="U512" s="100" t="s">
        <v>752</v>
      </c>
      <c r="V512" s="100" t="s">
        <v>753</v>
      </c>
      <c r="W512" s="100" t="s">
        <v>749</v>
      </c>
      <c r="X512" s="100" t="s">
        <v>132</v>
      </c>
      <c r="Y512" s="145" t="s">
        <v>1042</v>
      </c>
    </row>
    <row r="513" spans="1:25">
      <c r="A513" s="107" t="s">
        <v>391</v>
      </c>
      <c r="B513" s="100" t="s">
        <v>392</v>
      </c>
      <c r="C513" s="100" t="s">
        <v>531</v>
      </c>
      <c r="D513" s="101">
        <v>633.71</v>
      </c>
      <c r="E513" s="100" t="s">
        <v>118</v>
      </c>
      <c r="F513" s="102">
        <v>202112</v>
      </c>
      <c r="G513" s="103">
        <v>44559</v>
      </c>
      <c r="H513" s="100" t="s">
        <v>119</v>
      </c>
      <c r="I513" s="102">
        <v>11001744</v>
      </c>
      <c r="J513" s="100" t="s">
        <v>0</v>
      </c>
      <c r="K513" s="100" t="s">
        <v>120</v>
      </c>
      <c r="L513" s="100" t="s">
        <v>121</v>
      </c>
      <c r="M513" s="100" t="s">
        <v>122</v>
      </c>
      <c r="N513" s="100" t="s">
        <v>357</v>
      </c>
      <c r="O513" s="100" t="s">
        <v>358</v>
      </c>
      <c r="P513" s="100" t="s">
        <v>120</v>
      </c>
      <c r="Q513" s="100" t="s">
        <v>744</v>
      </c>
      <c r="R513" s="100" t="s">
        <v>745</v>
      </c>
      <c r="S513" s="100" t="s">
        <v>746</v>
      </c>
      <c r="T513" s="100" t="s">
        <v>745</v>
      </c>
      <c r="U513" s="100" t="s">
        <v>747</v>
      </c>
      <c r="V513" s="100" t="s">
        <v>748</v>
      </c>
      <c r="W513" s="100" t="s">
        <v>749</v>
      </c>
      <c r="X513" s="100" t="s">
        <v>132</v>
      </c>
      <c r="Y513" s="145" t="s">
        <v>1042</v>
      </c>
    </row>
    <row r="514" spans="1:25">
      <c r="A514" s="107" t="s">
        <v>391</v>
      </c>
      <c r="B514" s="100" t="s">
        <v>392</v>
      </c>
      <c r="C514" s="100" t="s">
        <v>532</v>
      </c>
      <c r="D514" s="101">
        <v>-2029.68</v>
      </c>
      <c r="E514" s="100" t="s">
        <v>118</v>
      </c>
      <c r="F514" s="102">
        <v>202112</v>
      </c>
      <c r="G514" s="103">
        <v>44559</v>
      </c>
      <c r="H514" s="100" t="s">
        <v>119</v>
      </c>
      <c r="I514" s="102">
        <v>11001761</v>
      </c>
      <c r="J514" s="100" t="s">
        <v>0</v>
      </c>
      <c r="K514" s="100" t="s">
        <v>120</v>
      </c>
      <c r="L514" s="100" t="s">
        <v>121</v>
      </c>
      <c r="M514" s="100" t="s">
        <v>122</v>
      </c>
      <c r="N514" s="100" t="s">
        <v>78</v>
      </c>
      <c r="O514" s="100" t="s">
        <v>413</v>
      </c>
      <c r="P514" s="100" t="s">
        <v>120</v>
      </c>
      <c r="Q514" s="100" t="s">
        <v>934</v>
      </c>
      <c r="R514" s="100" t="s">
        <v>935</v>
      </c>
      <c r="S514" s="100" t="s">
        <v>936</v>
      </c>
      <c r="T514" s="100" t="s">
        <v>935</v>
      </c>
      <c r="U514" s="100" t="s">
        <v>929</v>
      </c>
      <c r="V514" s="100" t="s">
        <v>930</v>
      </c>
      <c r="W514" s="100" t="s">
        <v>749</v>
      </c>
      <c r="X514" s="100" t="s">
        <v>132</v>
      </c>
      <c r="Y514" s="145" t="s">
        <v>1042</v>
      </c>
    </row>
    <row r="515" spans="1:25">
      <c r="A515" s="107" t="s">
        <v>391</v>
      </c>
      <c r="B515" s="100" t="s">
        <v>392</v>
      </c>
      <c r="C515" s="100" t="s">
        <v>532</v>
      </c>
      <c r="D515" s="101">
        <v>-1071.22</v>
      </c>
      <c r="E515" s="100" t="s">
        <v>118</v>
      </c>
      <c r="F515" s="102">
        <v>202112</v>
      </c>
      <c r="G515" s="103">
        <v>44559</v>
      </c>
      <c r="H515" s="100" t="s">
        <v>119</v>
      </c>
      <c r="I515" s="102">
        <v>11001761</v>
      </c>
      <c r="J515" s="100" t="s">
        <v>0</v>
      </c>
      <c r="K515" s="100" t="s">
        <v>120</v>
      </c>
      <c r="L515" s="100" t="s">
        <v>121</v>
      </c>
      <c r="M515" s="100" t="s">
        <v>122</v>
      </c>
      <c r="N515" s="100" t="s">
        <v>76</v>
      </c>
      <c r="O515" s="100" t="s">
        <v>411</v>
      </c>
      <c r="P515" s="100" t="s">
        <v>120</v>
      </c>
      <c r="Q515" s="100" t="s">
        <v>937</v>
      </c>
      <c r="R515" s="100" t="s">
        <v>938</v>
      </c>
      <c r="S515" s="100" t="s">
        <v>939</v>
      </c>
      <c r="T515" s="100" t="s">
        <v>938</v>
      </c>
      <c r="U515" s="100" t="s">
        <v>929</v>
      </c>
      <c r="V515" s="100" t="s">
        <v>930</v>
      </c>
      <c r="W515" s="100" t="s">
        <v>749</v>
      </c>
      <c r="X515" s="100" t="s">
        <v>132</v>
      </c>
      <c r="Y515" s="145" t="s">
        <v>1042</v>
      </c>
    </row>
    <row r="516" spans="1:25">
      <c r="A516" s="107" t="s">
        <v>391</v>
      </c>
      <c r="B516" s="100" t="s">
        <v>392</v>
      </c>
      <c r="C516" s="100" t="s">
        <v>940</v>
      </c>
      <c r="D516" s="101">
        <v>-101.12</v>
      </c>
      <c r="E516" s="100" t="s">
        <v>118</v>
      </c>
      <c r="F516" s="102">
        <v>202112</v>
      </c>
      <c r="G516" s="103">
        <v>44559</v>
      </c>
      <c r="H516" s="100" t="s">
        <v>119</v>
      </c>
      <c r="I516" s="102">
        <v>11003035</v>
      </c>
      <c r="J516" s="100" t="s">
        <v>0</v>
      </c>
      <c r="K516" s="100" t="s">
        <v>120</v>
      </c>
      <c r="L516" s="100" t="s">
        <v>121</v>
      </c>
      <c r="M516" s="100" t="s">
        <v>122</v>
      </c>
      <c r="N516" s="100" t="s">
        <v>245</v>
      </c>
      <c r="O516" s="100" t="s">
        <v>246</v>
      </c>
      <c r="P516" s="100" t="s">
        <v>120</v>
      </c>
      <c r="Q516" s="100" t="s">
        <v>778</v>
      </c>
      <c r="R516" s="100" t="s">
        <v>247</v>
      </c>
      <c r="S516" s="100" t="s">
        <v>779</v>
      </c>
      <c r="T516" s="100" t="s">
        <v>247</v>
      </c>
      <c r="U516" s="100" t="s">
        <v>752</v>
      </c>
      <c r="V516" s="100" t="s">
        <v>753</v>
      </c>
      <c r="W516" s="100" t="s">
        <v>749</v>
      </c>
      <c r="X516" s="100" t="s">
        <v>132</v>
      </c>
      <c r="Y516" s="145" t="s">
        <v>1042</v>
      </c>
    </row>
    <row r="517" spans="1:25">
      <c r="A517" s="107" t="s">
        <v>391</v>
      </c>
      <c r="B517" s="100" t="s">
        <v>392</v>
      </c>
      <c r="C517" s="100" t="s">
        <v>941</v>
      </c>
      <c r="D517" s="101">
        <v>-89.22</v>
      </c>
      <c r="E517" s="100" t="s">
        <v>118</v>
      </c>
      <c r="F517" s="102">
        <v>202112</v>
      </c>
      <c r="G517" s="103">
        <v>44559</v>
      </c>
      <c r="H517" s="100" t="s">
        <v>119</v>
      </c>
      <c r="I517" s="102">
        <v>11003035</v>
      </c>
      <c r="J517" s="100" t="s">
        <v>0</v>
      </c>
      <c r="K517" s="100" t="s">
        <v>120</v>
      </c>
      <c r="L517" s="100" t="s">
        <v>121</v>
      </c>
      <c r="M517" s="100" t="s">
        <v>122</v>
      </c>
      <c r="N517" s="100" t="s">
        <v>245</v>
      </c>
      <c r="O517" s="100" t="s">
        <v>246</v>
      </c>
      <c r="P517" s="100" t="s">
        <v>120</v>
      </c>
      <c r="Q517" s="100" t="s">
        <v>778</v>
      </c>
      <c r="R517" s="100" t="s">
        <v>247</v>
      </c>
      <c r="S517" s="100" t="s">
        <v>779</v>
      </c>
      <c r="T517" s="100" t="s">
        <v>247</v>
      </c>
      <c r="U517" s="100" t="s">
        <v>752</v>
      </c>
      <c r="V517" s="100" t="s">
        <v>753</v>
      </c>
      <c r="W517" s="100" t="s">
        <v>749</v>
      </c>
      <c r="X517" s="100" t="s">
        <v>132</v>
      </c>
      <c r="Y517" s="145" t="s">
        <v>1042</v>
      </c>
    </row>
    <row r="518" spans="1:25">
      <c r="A518" s="107" t="s">
        <v>391</v>
      </c>
      <c r="B518" s="100" t="s">
        <v>392</v>
      </c>
      <c r="C518" s="100" t="s">
        <v>942</v>
      </c>
      <c r="D518" s="101">
        <v>89.22</v>
      </c>
      <c r="E518" s="100" t="s">
        <v>118</v>
      </c>
      <c r="F518" s="102">
        <v>202112</v>
      </c>
      <c r="G518" s="103">
        <v>44559</v>
      </c>
      <c r="H518" s="100" t="s">
        <v>119</v>
      </c>
      <c r="I518" s="102">
        <v>11003035</v>
      </c>
      <c r="J518" s="100" t="s">
        <v>0</v>
      </c>
      <c r="K518" s="100" t="s">
        <v>120</v>
      </c>
      <c r="L518" s="100" t="s">
        <v>121</v>
      </c>
      <c r="M518" s="100" t="s">
        <v>122</v>
      </c>
      <c r="N518" s="100" t="s">
        <v>60</v>
      </c>
      <c r="O518" s="100" t="s">
        <v>220</v>
      </c>
      <c r="P518" s="100" t="s">
        <v>120</v>
      </c>
      <c r="Q518" s="100" t="s">
        <v>766</v>
      </c>
      <c r="R518" s="100" t="s">
        <v>767</v>
      </c>
      <c r="S518" s="100" t="s">
        <v>768</v>
      </c>
      <c r="T518" s="100" t="s">
        <v>767</v>
      </c>
      <c r="U518" s="100" t="s">
        <v>747</v>
      </c>
      <c r="V518" s="100" t="s">
        <v>748</v>
      </c>
      <c r="W518" s="100" t="s">
        <v>749</v>
      </c>
      <c r="X518" s="100" t="s">
        <v>132</v>
      </c>
      <c r="Y518" s="145" t="s">
        <v>1042</v>
      </c>
    </row>
    <row r="519" spans="1:25">
      <c r="A519" s="107" t="s">
        <v>391</v>
      </c>
      <c r="B519" s="100" t="s">
        <v>392</v>
      </c>
      <c r="C519" s="100" t="s">
        <v>943</v>
      </c>
      <c r="D519" s="101">
        <v>101.12</v>
      </c>
      <c r="E519" s="100" t="s">
        <v>118</v>
      </c>
      <c r="F519" s="102">
        <v>202112</v>
      </c>
      <c r="G519" s="103">
        <v>44559</v>
      </c>
      <c r="H519" s="100" t="s">
        <v>119</v>
      </c>
      <c r="I519" s="102">
        <v>11003035</v>
      </c>
      <c r="J519" s="100" t="s">
        <v>0</v>
      </c>
      <c r="K519" s="100" t="s">
        <v>120</v>
      </c>
      <c r="L519" s="100" t="s">
        <v>121</v>
      </c>
      <c r="M519" s="100" t="s">
        <v>122</v>
      </c>
      <c r="N519" s="100" t="s">
        <v>60</v>
      </c>
      <c r="O519" s="100" t="s">
        <v>220</v>
      </c>
      <c r="P519" s="100" t="s">
        <v>120</v>
      </c>
      <c r="Q519" s="100" t="s">
        <v>766</v>
      </c>
      <c r="R519" s="100" t="s">
        <v>767</v>
      </c>
      <c r="S519" s="100" t="s">
        <v>768</v>
      </c>
      <c r="T519" s="100" t="s">
        <v>767</v>
      </c>
      <c r="U519" s="100" t="s">
        <v>747</v>
      </c>
      <c r="V519" s="100" t="s">
        <v>748</v>
      </c>
      <c r="W519" s="100" t="s">
        <v>749</v>
      </c>
      <c r="X519" s="100" t="s">
        <v>132</v>
      </c>
      <c r="Y519" s="145" t="s">
        <v>1042</v>
      </c>
    </row>
    <row r="520" spans="1:25">
      <c r="A520" s="107" t="s">
        <v>391</v>
      </c>
      <c r="B520" s="100" t="s">
        <v>392</v>
      </c>
      <c r="C520" s="100" t="s">
        <v>944</v>
      </c>
      <c r="D520" s="101">
        <v>-1113.19</v>
      </c>
      <c r="E520" s="100" t="s">
        <v>118</v>
      </c>
      <c r="F520" s="102">
        <v>202112</v>
      </c>
      <c r="G520" s="103">
        <v>44559</v>
      </c>
      <c r="H520" s="100" t="s">
        <v>119</v>
      </c>
      <c r="I520" s="102">
        <v>11003037</v>
      </c>
      <c r="J520" s="100" t="s">
        <v>0</v>
      </c>
      <c r="K520" s="100" t="s">
        <v>120</v>
      </c>
      <c r="L520" s="100" t="s">
        <v>121</v>
      </c>
      <c r="M520" s="100" t="s">
        <v>122</v>
      </c>
      <c r="N520" s="100" t="s">
        <v>245</v>
      </c>
      <c r="O520" s="100" t="s">
        <v>246</v>
      </c>
      <c r="P520" s="100" t="s">
        <v>120</v>
      </c>
      <c r="Q520" s="100" t="s">
        <v>778</v>
      </c>
      <c r="R520" s="100" t="s">
        <v>247</v>
      </c>
      <c r="S520" s="100" t="s">
        <v>779</v>
      </c>
      <c r="T520" s="100" t="s">
        <v>247</v>
      </c>
      <c r="U520" s="100" t="s">
        <v>752</v>
      </c>
      <c r="V520" s="100" t="s">
        <v>753</v>
      </c>
      <c r="W520" s="100" t="s">
        <v>749</v>
      </c>
      <c r="X520" s="100" t="s">
        <v>132</v>
      </c>
      <c r="Y520" s="145" t="s">
        <v>1042</v>
      </c>
    </row>
    <row r="521" spans="1:25">
      <c r="A521" s="107" t="s">
        <v>391</v>
      </c>
      <c r="B521" s="100" t="s">
        <v>392</v>
      </c>
      <c r="C521" s="100" t="s">
        <v>945</v>
      </c>
      <c r="D521" s="101">
        <v>-308.02999999999997</v>
      </c>
      <c r="E521" s="100" t="s">
        <v>118</v>
      </c>
      <c r="F521" s="102">
        <v>202112</v>
      </c>
      <c r="G521" s="103">
        <v>44559</v>
      </c>
      <c r="H521" s="100" t="s">
        <v>119</v>
      </c>
      <c r="I521" s="102">
        <v>11003037</v>
      </c>
      <c r="J521" s="100" t="s">
        <v>0</v>
      </c>
      <c r="K521" s="100" t="s">
        <v>120</v>
      </c>
      <c r="L521" s="100" t="s">
        <v>121</v>
      </c>
      <c r="M521" s="100" t="s">
        <v>122</v>
      </c>
      <c r="N521" s="100" t="s">
        <v>245</v>
      </c>
      <c r="O521" s="100" t="s">
        <v>246</v>
      </c>
      <c r="P521" s="100" t="s">
        <v>120</v>
      </c>
      <c r="Q521" s="100" t="s">
        <v>778</v>
      </c>
      <c r="R521" s="100" t="s">
        <v>247</v>
      </c>
      <c r="S521" s="100" t="s">
        <v>779</v>
      </c>
      <c r="T521" s="100" t="s">
        <v>247</v>
      </c>
      <c r="U521" s="100" t="s">
        <v>752</v>
      </c>
      <c r="V521" s="100" t="s">
        <v>753</v>
      </c>
      <c r="W521" s="100" t="s">
        <v>749</v>
      </c>
      <c r="X521" s="100" t="s">
        <v>132</v>
      </c>
      <c r="Y521" s="145" t="s">
        <v>1042</v>
      </c>
    </row>
    <row r="522" spans="1:25">
      <c r="A522" s="107" t="s">
        <v>391</v>
      </c>
      <c r="B522" s="100" t="s">
        <v>392</v>
      </c>
      <c r="C522" s="100" t="s">
        <v>946</v>
      </c>
      <c r="D522" s="101">
        <v>-251.24</v>
      </c>
      <c r="E522" s="100" t="s">
        <v>118</v>
      </c>
      <c r="F522" s="102">
        <v>202112</v>
      </c>
      <c r="G522" s="103">
        <v>44559</v>
      </c>
      <c r="H522" s="100" t="s">
        <v>119</v>
      </c>
      <c r="I522" s="102">
        <v>11003037</v>
      </c>
      <c r="J522" s="100" t="s">
        <v>0</v>
      </c>
      <c r="K522" s="100" t="s">
        <v>120</v>
      </c>
      <c r="L522" s="100" t="s">
        <v>121</v>
      </c>
      <c r="M522" s="100" t="s">
        <v>122</v>
      </c>
      <c r="N522" s="100" t="s">
        <v>245</v>
      </c>
      <c r="O522" s="100" t="s">
        <v>246</v>
      </c>
      <c r="P522" s="100" t="s">
        <v>120</v>
      </c>
      <c r="Q522" s="100" t="s">
        <v>778</v>
      </c>
      <c r="R522" s="100" t="s">
        <v>247</v>
      </c>
      <c r="S522" s="100" t="s">
        <v>779</v>
      </c>
      <c r="T522" s="100" t="s">
        <v>247</v>
      </c>
      <c r="U522" s="100" t="s">
        <v>752</v>
      </c>
      <c r="V522" s="100" t="s">
        <v>753</v>
      </c>
      <c r="W522" s="100" t="s">
        <v>749</v>
      </c>
      <c r="X522" s="100" t="s">
        <v>132</v>
      </c>
      <c r="Y522" s="145" t="s">
        <v>1042</v>
      </c>
    </row>
    <row r="523" spans="1:25">
      <c r="A523" s="107" t="s">
        <v>391</v>
      </c>
      <c r="B523" s="100" t="s">
        <v>392</v>
      </c>
      <c r="C523" s="100" t="s">
        <v>947</v>
      </c>
      <c r="D523" s="101">
        <v>-249.81</v>
      </c>
      <c r="E523" s="100" t="s">
        <v>118</v>
      </c>
      <c r="F523" s="102">
        <v>202112</v>
      </c>
      <c r="G523" s="103">
        <v>44559</v>
      </c>
      <c r="H523" s="100" t="s">
        <v>119</v>
      </c>
      <c r="I523" s="102">
        <v>11003037</v>
      </c>
      <c r="J523" s="100" t="s">
        <v>0</v>
      </c>
      <c r="K523" s="100" t="s">
        <v>120</v>
      </c>
      <c r="L523" s="100" t="s">
        <v>121</v>
      </c>
      <c r="M523" s="100" t="s">
        <v>122</v>
      </c>
      <c r="N523" s="100" t="s">
        <v>245</v>
      </c>
      <c r="O523" s="100" t="s">
        <v>246</v>
      </c>
      <c r="P523" s="100" t="s">
        <v>120</v>
      </c>
      <c r="Q523" s="100" t="s">
        <v>778</v>
      </c>
      <c r="R523" s="100" t="s">
        <v>247</v>
      </c>
      <c r="S523" s="100" t="s">
        <v>779</v>
      </c>
      <c r="T523" s="100" t="s">
        <v>247</v>
      </c>
      <c r="U523" s="100" t="s">
        <v>752</v>
      </c>
      <c r="V523" s="100" t="s">
        <v>753</v>
      </c>
      <c r="W523" s="100" t="s">
        <v>749</v>
      </c>
      <c r="X523" s="100" t="s">
        <v>132</v>
      </c>
      <c r="Y523" s="145" t="s">
        <v>1042</v>
      </c>
    </row>
    <row r="524" spans="1:25">
      <c r="A524" s="107" t="s">
        <v>391</v>
      </c>
      <c r="B524" s="100" t="s">
        <v>392</v>
      </c>
      <c r="C524" s="100" t="s">
        <v>948</v>
      </c>
      <c r="D524" s="101">
        <v>249.81</v>
      </c>
      <c r="E524" s="100" t="s">
        <v>118</v>
      </c>
      <c r="F524" s="102">
        <v>202112</v>
      </c>
      <c r="G524" s="103">
        <v>44559</v>
      </c>
      <c r="H524" s="100" t="s">
        <v>119</v>
      </c>
      <c r="I524" s="102">
        <v>11003037</v>
      </c>
      <c r="J524" s="100" t="s">
        <v>0</v>
      </c>
      <c r="K524" s="100" t="s">
        <v>120</v>
      </c>
      <c r="L524" s="100" t="s">
        <v>121</v>
      </c>
      <c r="M524" s="100" t="s">
        <v>122</v>
      </c>
      <c r="N524" s="100" t="s">
        <v>60</v>
      </c>
      <c r="O524" s="100" t="s">
        <v>220</v>
      </c>
      <c r="P524" s="100" t="s">
        <v>120</v>
      </c>
      <c r="Q524" s="100" t="s">
        <v>766</v>
      </c>
      <c r="R524" s="100" t="s">
        <v>767</v>
      </c>
      <c r="S524" s="100" t="s">
        <v>768</v>
      </c>
      <c r="T524" s="100" t="s">
        <v>767</v>
      </c>
      <c r="U524" s="100" t="s">
        <v>747</v>
      </c>
      <c r="V524" s="100" t="s">
        <v>748</v>
      </c>
      <c r="W524" s="100" t="s">
        <v>749</v>
      </c>
      <c r="X524" s="100" t="s">
        <v>132</v>
      </c>
      <c r="Y524" s="145" t="s">
        <v>1042</v>
      </c>
    </row>
    <row r="525" spans="1:25">
      <c r="A525" s="107" t="s">
        <v>391</v>
      </c>
      <c r="B525" s="100" t="s">
        <v>392</v>
      </c>
      <c r="C525" s="100" t="s">
        <v>949</v>
      </c>
      <c r="D525" s="101">
        <v>251.24</v>
      </c>
      <c r="E525" s="100" t="s">
        <v>118</v>
      </c>
      <c r="F525" s="102">
        <v>202112</v>
      </c>
      <c r="G525" s="103">
        <v>44559</v>
      </c>
      <c r="H525" s="100" t="s">
        <v>119</v>
      </c>
      <c r="I525" s="102">
        <v>11003037</v>
      </c>
      <c r="J525" s="100" t="s">
        <v>0</v>
      </c>
      <c r="K525" s="100" t="s">
        <v>120</v>
      </c>
      <c r="L525" s="100" t="s">
        <v>121</v>
      </c>
      <c r="M525" s="100" t="s">
        <v>122</v>
      </c>
      <c r="N525" s="100" t="s">
        <v>60</v>
      </c>
      <c r="O525" s="100" t="s">
        <v>220</v>
      </c>
      <c r="P525" s="100" t="s">
        <v>120</v>
      </c>
      <c r="Q525" s="100" t="s">
        <v>766</v>
      </c>
      <c r="R525" s="100" t="s">
        <v>767</v>
      </c>
      <c r="S525" s="100" t="s">
        <v>768</v>
      </c>
      <c r="T525" s="100" t="s">
        <v>767</v>
      </c>
      <c r="U525" s="100" t="s">
        <v>747</v>
      </c>
      <c r="V525" s="100" t="s">
        <v>748</v>
      </c>
      <c r="W525" s="100" t="s">
        <v>749</v>
      </c>
      <c r="X525" s="100" t="s">
        <v>132</v>
      </c>
      <c r="Y525" s="145" t="s">
        <v>1042</v>
      </c>
    </row>
    <row r="526" spans="1:25">
      <c r="A526" s="107" t="s">
        <v>391</v>
      </c>
      <c r="B526" s="100" t="s">
        <v>392</v>
      </c>
      <c r="C526" s="100" t="s">
        <v>950</v>
      </c>
      <c r="D526" s="101">
        <v>308.02999999999997</v>
      </c>
      <c r="E526" s="100" t="s">
        <v>118</v>
      </c>
      <c r="F526" s="102">
        <v>202112</v>
      </c>
      <c r="G526" s="103">
        <v>44559</v>
      </c>
      <c r="H526" s="100" t="s">
        <v>119</v>
      </c>
      <c r="I526" s="102">
        <v>11003037</v>
      </c>
      <c r="J526" s="100" t="s">
        <v>0</v>
      </c>
      <c r="K526" s="100" t="s">
        <v>120</v>
      </c>
      <c r="L526" s="100" t="s">
        <v>121</v>
      </c>
      <c r="M526" s="100" t="s">
        <v>122</v>
      </c>
      <c r="N526" s="100" t="s">
        <v>60</v>
      </c>
      <c r="O526" s="100" t="s">
        <v>220</v>
      </c>
      <c r="P526" s="100" t="s">
        <v>120</v>
      </c>
      <c r="Q526" s="100" t="s">
        <v>766</v>
      </c>
      <c r="R526" s="100" t="s">
        <v>767</v>
      </c>
      <c r="S526" s="100" t="s">
        <v>768</v>
      </c>
      <c r="T526" s="100" t="s">
        <v>767</v>
      </c>
      <c r="U526" s="100" t="s">
        <v>747</v>
      </c>
      <c r="V526" s="100" t="s">
        <v>748</v>
      </c>
      <c r="W526" s="100" t="s">
        <v>749</v>
      </c>
      <c r="X526" s="100" t="s">
        <v>132</v>
      </c>
      <c r="Y526" s="145" t="s">
        <v>1042</v>
      </c>
    </row>
    <row r="527" spans="1:25">
      <c r="A527" s="107" t="s">
        <v>391</v>
      </c>
      <c r="B527" s="100" t="s">
        <v>392</v>
      </c>
      <c r="C527" s="100" t="s">
        <v>951</v>
      </c>
      <c r="D527" s="101">
        <v>1113.19</v>
      </c>
      <c r="E527" s="100" t="s">
        <v>118</v>
      </c>
      <c r="F527" s="102">
        <v>202112</v>
      </c>
      <c r="G527" s="103">
        <v>44559</v>
      </c>
      <c r="H527" s="100" t="s">
        <v>119</v>
      </c>
      <c r="I527" s="102">
        <v>11003037</v>
      </c>
      <c r="J527" s="100" t="s">
        <v>0</v>
      </c>
      <c r="K527" s="100" t="s">
        <v>120</v>
      </c>
      <c r="L527" s="100" t="s">
        <v>121</v>
      </c>
      <c r="M527" s="100" t="s">
        <v>122</v>
      </c>
      <c r="N527" s="100" t="s">
        <v>60</v>
      </c>
      <c r="O527" s="100" t="s">
        <v>220</v>
      </c>
      <c r="P527" s="100" t="s">
        <v>120</v>
      </c>
      <c r="Q527" s="100" t="s">
        <v>766</v>
      </c>
      <c r="R527" s="100" t="s">
        <v>767</v>
      </c>
      <c r="S527" s="100" t="s">
        <v>768</v>
      </c>
      <c r="T527" s="100" t="s">
        <v>767</v>
      </c>
      <c r="U527" s="100" t="s">
        <v>747</v>
      </c>
      <c r="V527" s="100" t="s">
        <v>748</v>
      </c>
      <c r="W527" s="100" t="s">
        <v>749</v>
      </c>
      <c r="X527" s="100" t="s">
        <v>132</v>
      </c>
      <c r="Y527" s="145" t="s">
        <v>1042</v>
      </c>
    </row>
    <row r="528" spans="1:25">
      <c r="A528" s="107" t="s">
        <v>391</v>
      </c>
      <c r="B528" s="100" t="s">
        <v>392</v>
      </c>
      <c r="C528" s="100" t="s">
        <v>952</v>
      </c>
      <c r="D528" s="101">
        <v>-837.53</v>
      </c>
      <c r="E528" s="100" t="s">
        <v>118</v>
      </c>
      <c r="F528" s="102">
        <v>202112</v>
      </c>
      <c r="G528" s="103">
        <v>44559</v>
      </c>
      <c r="H528" s="100" t="s">
        <v>119</v>
      </c>
      <c r="I528" s="102">
        <v>11003038</v>
      </c>
      <c r="J528" s="100" t="s">
        <v>0</v>
      </c>
      <c r="K528" s="100" t="s">
        <v>120</v>
      </c>
      <c r="L528" s="100" t="s">
        <v>121</v>
      </c>
      <c r="M528" s="100" t="s">
        <v>122</v>
      </c>
      <c r="N528" s="100" t="s">
        <v>245</v>
      </c>
      <c r="O528" s="100" t="s">
        <v>246</v>
      </c>
      <c r="P528" s="100" t="s">
        <v>120</v>
      </c>
      <c r="Q528" s="100" t="s">
        <v>778</v>
      </c>
      <c r="R528" s="100" t="s">
        <v>247</v>
      </c>
      <c r="S528" s="100" t="s">
        <v>779</v>
      </c>
      <c r="T528" s="100" t="s">
        <v>247</v>
      </c>
      <c r="U528" s="100" t="s">
        <v>752</v>
      </c>
      <c r="V528" s="100" t="s">
        <v>753</v>
      </c>
      <c r="W528" s="100" t="s">
        <v>749</v>
      </c>
      <c r="X528" s="100" t="s">
        <v>132</v>
      </c>
      <c r="Y528" s="145" t="s">
        <v>1042</v>
      </c>
    </row>
    <row r="529" spans="1:25">
      <c r="A529" s="107" t="s">
        <v>391</v>
      </c>
      <c r="B529" s="100" t="s">
        <v>392</v>
      </c>
      <c r="C529" s="100" t="s">
        <v>953</v>
      </c>
      <c r="D529" s="101">
        <v>-256.89999999999998</v>
      </c>
      <c r="E529" s="100" t="s">
        <v>118</v>
      </c>
      <c r="F529" s="102">
        <v>202112</v>
      </c>
      <c r="G529" s="103">
        <v>44559</v>
      </c>
      <c r="H529" s="100" t="s">
        <v>119</v>
      </c>
      <c r="I529" s="102">
        <v>11003038</v>
      </c>
      <c r="J529" s="100" t="s">
        <v>0</v>
      </c>
      <c r="K529" s="100" t="s">
        <v>120</v>
      </c>
      <c r="L529" s="100" t="s">
        <v>121</v>
      </c>
      <c r="M529" s="100" t="s">
        <v>122</v>
      </c>
      <c r="N529" s="100" t="s">
        <v>245</v>
      </c>
      <c r="O529" s="100" t="s">
        <v>246</v>
      </c>
      <c r="P529" s="100" t="s">
        <v>120</v>
      </c>
      <c r="Q529" s="100" t="s">
        <v>778</v>
      </c>
      <c r="R529" s="100" t="s">
        <v>247</v>
      </c>
      <c r="S529" s="100" t="s">
        <v>779</v>
      </c>
      <c r="T529" s="100" t="s">
        <v>247</v>
      </c>
      <c r="U529" s="100" t="s">
        <v>752</v>
      </c>
      <c r="V529" s="100" t="s">
        <v>753</v>
      </c>
      <c r="W529" s="100" t="s">
        <v>749</v>
      </c>
      <c r="X529" s="100" t="s">
        <v>132</v>
      </c>
      <c r="Y529" s="145" t="s">
        <v>1042</v>
      </c>
    </row>
    <row r="530" spans="1:25">
      <c r="A530" s="107" t="s">
        <v>391</v>
      </c>
      <c r="B530" s="100" t="s">
        <v>392</v>
      </c>
      <c r="C530" s="100" t="s">
        <v>954</v>
      </c>
      <c r="D530" s="101">
        <v>256.89999999999998</v>
      </c>
      <c r="E530" s="100" t="s">
        <v>118</v>
      </c>
      <c r="F530" s="102">
        <v>202112</v>
      </c>
      <c r="G530" s="103">
        <v>44559</v>
      </c>
      <c r="H530" s="100" t="s">
        <v>119</v>
      </c>
      <c r="I530" s="102">
        <v>11003038</v>
      </c>
      <c r="J530" s="100" t="s">
        <v>0</v>
      </c>
      <c r="K530" s="100" t="s">
        <v>120</v>
      </c>
      <c r="L530" s="100" t="s">
        <v>121</v>
      </c>
      <c r="M530" s="100" t="s">
        <v>122</v>
      </c>
      <c r="N530" s="100" t="s">
        <v>60</v>
      </c>
      <c r="O530" s="100" t="s">
        <v>220</v>
      </c>
      <c r="P530" s="100" t="s">
        <v>120</v>
      </c>
      <c r="Q530" s="100" t="s">
        <v>766</v>
      </c>
      <c r="R530" s="100" t="s">
        <v>767</v>
      </c>
      <c r="S530" s="100" t="s">
        <v>768</v>
      </c>
      <c r="T530" s="100" t="s">
        <v>767</v>
      </c>
      <c r="U530" s="100" t="s">
        <v>747</v>
      </c>
      <c r="V530" s="100" t="s">
        <v>748</v>
      </c>
      <c r="W530" s="100" t="s">
        <v>749</v>
      </c>
      <c r="X530" s="100" t="s">
        <v>132</v>
      </c>
      <c r="Y530" s="145" t="s">
        <v>1042</v>
      </c>
    </row>
    <row r="531" spans="1:25">
      <c r="A531" s="107" t="s">
        <v>391</v>
      </c>
      <c r="B531" s="100" t="s">
        <v>392</v>
      </c>
      <c r="C531" s="100" t="s">
        <v>955</v>
      </c>
      <c r="D531" s="101">
        <v>837.53</v>
      </c>
      <c r="E531" s="100" t="s">
        <v>118</v>
      </c>
      <c r="F531" s="102">
        <v>202112</v>
      </c>
      <c r="G531" s="103">
        <v>44559</v>
      </c>
      <c r="H531" s="100" t="s">
        <v>119</v>
      </c>
      <c r="I531" s="102">
        <v>11003038</v>
      </c>
      <c r="J531" s="100" t="s">
        <v>0</v>
      </c>
      <c r="K531" s="100" t="s">
        <v>120</v>
      </c>
      <c r="L531" s="100" t="s">
        <v>121</v>
      </c>
      <c r="M531" s="100" t="s">
        <v>122</v>
      </c>
      <c r="N531" s="100" t="s">
        <v>60</v>
      </c>
      <c r="O531" s="100" t="s">
        <v>220</v>
      </c>
      <c r="P531" s="100" t="s">
        <v>120</v>
      </c>
      <c r="Q531" s="100" t="s">
        <v>766</v>
      </c>
      <c r="R531" s="100" t="s">
        <v>767</v>
      </c>
      <c r="S531" s="100" t="s">
        <v>768</v>
      </c>
      <c r="T531" s="100" t="s">
        <v>767</v>
      </c>
      <c r="U531" s="100" t="s">
        <v>747</v>
      </c>
      <c r="V531" s="100" t="s">
        <v>748</v>
      </c>
      <c r="W531" s="100" t="s">
        <v>749</v>
      </c>
      <c r="X531" s="100" t="s">
        <v>132</v>
      </c>
      <c r="Y531" s="145" t="s">
        <v>1042</v>
      </c>
    </row>
    <row r="532" spans="1:25">
      <c r="A532" s="107" t="s">
        <v>391</v>
      </c>
      <c r="B532" s="100" t="s">
        <v>392</v>
      </c>
      <c r="C532" s="100" t="s">
        <v>956</v>
      </c>
      <c r="D532" s="101">
        <v>-486.56</v>
      </c>
      <c r="E532" s="100" t="s">
        <v>118</v>
      </c>
      <c r="F532" s="102">
        <v>202112</v>
      </c>
      <c r="G532" s="103">
        <v>44559</v>
      </c>
      <c r="H532" s="100" t="s">
        <v>119</v>
      </c>
      <c r="I532" s="102">
        <v>11003039</v>
      </c>
      <c r="J532" s="100" t="s">
        <v>0</v>
      </c>
      <c r="K532" s="100" t="s">
        <v>120</v>
      </c>
      <c r="L532" s="100" t="s">
        <v>121</v>
      </c>
      <c r="M532" s="100" t="s">
        <v>122</v>
      </c>
      <c r="N532" s="100" t="s">
        <v>418</v>
      </c>
      <c r="O532" s="100" t="s">
        <v>419</v>
      </c>
      <c r="P532" s="100" t="s">
        <v>120</v>
      </c>
      <c r="Q532" s="100" t="s">
        <v>797</v>
      </c>
      <c r="R532" s="100" t="s">
        <v>420</v>
      </c>
      <c r="S532" s="100" t="s">
        <v>798</v>
      </c>
      <c r="T532" s="100" t="s">
        <v>420</v>
      </c>
      <c r="U532" s="100" t="s">
        <v>783</v>
      </c>
      <c r="V532" s="100" t="s">
        <v>784</v>
      </c>
      <c r="W532" s="100" t="s">
        <v>749</v>
      </c>
      <c r="X532" s="100" t="s">
        <v>132</v>
      </c>
      <c r="Y532" s="145" t="s">
        <v>1042</v>
      </c>
    </row>
    <row r="533" spans="1:25">
      <c r="A533" s="107" t="s">
        <v>391</v>
      </c>
      <c r="B533" s="100" t="s">
        <v>392</v>
      </c>
      <c r="C533" s="100" t="s">
        <v>957</v>
      </c>
      <c r="D533" s="101">
        <v>-270.14999999999998</v>
      </c>
      <c r="E533" s="100" t="s">
        <v>118</v>
      </c>
      <c r="F533" s="102">
        <v>202112</v>
      </c>
      <c r="G533" s="103">
        <v>44559</v>
      </c>
      <c r="H533" s="100" t="s">
        <v>119</v>
      </c>
      <c r="I533" s="102">
        <v>11003039</v>
      </c>
      <c r="J533" s="100" t="s">
        <v>0</v>
      </c>
      <c r="K533" s="100" t="s">
        <v>120</v>
      </c>
      <c r="L533" s="100" t="s">
        <v>121</v>
      </c>
      <c r="M533" s="100" t="s">
        <v>122</v>
      </c>
      <c r="N533" s="100" t="s">
        <v>418</v>
      </c>
      <c r="O533" s="100" t="s">
        <v>419</v>
      </c>
      <c r="P533" s="100" t="s">
        <v>120</v>
      </c>
      <c r="Q533" s="100" t="s">
        <v>797</v>
      </c>
      <c r="R533" s="100" t="s">
        <v>420</v>
      </c>
      <c r="S533" s="100" t="s">
        <v>798</v>
      </c>
      <c r="T533" s="100" t="s">
        <v>420</v>
      </c>
      <c r="U533" s="100" t="s">
        <v>783</v>
      </c>
      <c r="V533" s="100" t="s">
        <v>784</v>
      </c>
      <c r="W533" s="100" t="s">
        <v>749</v>
      </c>
      <c r="X533" s="100" t="s">
        <v>132</v>
      </c>
      <c r="Y533" s="145" t="s">
        <v>1042</v>
      </c>
    </row>
    <row r="534" spans="1:25">
      <c r="A534" s="107" t="s">
        <v>391</v>
      </c>
      <c r="B534" s="100" t="s">
        <v>392</v>
      </c>
      <c r="C534" s="100" t="s">
        <v>958</v>
      </c>
      <c r="D534" s="101">
        <v>-256.82</v>
      </c>
      <c r="E534" s="100" t="s">
        <v>118</v>
      </c>
      <c r="F534" s="102">
        <v>202112</v>
      </c>
      <c r="G534" s="103">
        <v>44559</v>
      </c>
      <c r="H534" s="100" t="s">
        <v>119</v>
      </c>
      <c r="I534" s="102">
        <v>11003039</v>
      </c>
      <c r="J534" s="100" t="s">
        <v>0</v>
      </c>
      <c r="K534" s="100" t="s">
        <v>120</v>
      </c>
      <c r="L534" s="100" t="s">
        <v>121</v>
      </c>
      <c r="M534" s="100" t="s">
        <v>122</v>
      </c>
      <c r="N534" s="100" t="s">
        <v>418</v>
      </c>
      <c r="O534" s="100" t="s">
        <v>419</v>
      </c>
      <c r="P534" s="100" t="s">
        <v>120</v>
      </c>
      <c r="Q534" s="100" t="s">
        <v>797</v>
      </c>
      <c r="R534" s="100" t="s">
        <v>420</v>
      </c>
      <c r="S534" s="100" t="s">
        <v>798</v>
      </c>
      <c r="T534" s="100" t="s">
        <v>420</v>
      </c>
      <c r="U534" s="100" t="s">
        <v>783</v>
      </c>
      <c r="V534" s="100" t="s">
        <v>784</v>
      </c>
      <c r="W534" s="100" t="s">
        <v>749</v>
      </c>
      <c r="X534" s="100" t="s">
        <v>132</v>
      </c>
      <c r="Y534" s="145" t="s">
        <v>1042</v>
      </c>
    </row>
    <row r="535" spans="1:25">
      <c r="A535" s="107" t="s">
        <v>391</v>
      </c>
      <c r="B535" s="100" t="s">
        <v>392</v>
      </c>
      <c r="C535" s="100" t="s">
        <v>959</v>
      </c>
      <c r="D535" s="101">
        <v>256.82</v>
      </c>
      <c r="E535" s="100" t="s">
        <v>118</v>
      </c>
      <c r="F535" s="102">
        <v>202112</v>
      </c>
      <c r="G535" s="103">
        <v>44559</v>
      </c>
      <c r="H535" s="100" t="s">
        <v>119</v>
      </c>
      <c r="I535" s="102">
        <v>11003039</v>
      </c>
      <c r="J535" s="100" t="s">
        <v>0</v>
      </c>
      <c r="K535" s="100" t="s">
        <v>120</v>
      </c>
      <c r="L535" s="100" t="s">
        <v>121</v>
      </c>
      <c r="M535" s="100" t="s">
        <v>122</v>
      </c>
      <c r="N535" s="100" t="s">
        <v>58</v>
      </c>
      <c r="O535" s="100" t="s">
        <v>59</v>
      </c>
      <c r="P535" s="100" t="s">
        <v>120</v>
      </c>
      <c r="Q535" s="100" t="s">
        <v>766</v>
      </c>
      <c r="R535" s="100" t="s">
        <v>767</v>
      </c>
      <c r="S535" s="100" t="s">
        <v>768</v>
      </c>
      <c r="T535" s="100" t="s">
        <v>767</v>
      </c>
      <c r="U535" s="100" t="s">
        <v>747</v>
      </c>
      <c r="V535" s="100" t="s">
        <v>748</v>
      </c>
      <c r="W535" s="100" t="s">
        <v>749</v>
      </c>
      <c r="X535" s="100" t="s">
        <v>132</v>
      </c>
      <c r="Y535" s="145" t="s">
        <v>1042</v>
      </c>
    </row>
    <row r="536" spans="1:25">
      <c r="A536" s="107" t="s">
        <v>391</v>
      </c>
      <c r="B536" s="100" t="s">
        <v>392</v>
      </c>
      <c r="C536" s="100" t="s">
        <v>960</v>
      </c>
      <c r="D536" s="101">
        <v>270.14999999999998</v>
      </c>
      <c r="E536" s="100" t="s">
        <v>118</v>
      </c>
      <c r="F536" s="102">
        <v>202112</v>
      </c>
      <c r="G536" s="103">
        <v>44559</v>
      </c>
      <c r="H536" s="100" t="s">
        <v>119</v>
      </c>
      <c r="I536" s="102">
        <v>11003039</v>
      </c>
      <c r="J536" s="100" t="s">
        <v>0</v>
      </c>
      <c r="K536" s="100" t="s">
        <v>120</v>
      </c>
      <c r="L536" s="100" t="s">
        <v>121</v>
      </c>
      <c r="M536" s="100" t="s">
        <v>122</v>
      </c>
      <c r="N536" s="100" t="s">
        <v>58</v>
      </c>
      <c r="O536" s="100" t="s">
        <v>59</v>
      </c>
      <c r="P536" s="100" t="s">
        <v>120</v>
      </c>
      <c r="Q536" s="100" t="s">
        <v>766</v>
      </c>
      <c r="R536" s="100" t="s">
        <v>767</v>
      </c>
      <c r="S536" s="100" t="s">
        <v>768</v>
      </c>
      <c r="T536" s="100" t="s">
        <v>767</v>
      </c>
      <c r="U536" s="100" t="s">
        <v>747</v>
      </c>
      <c r="V536" s="100" t="s">
        <v>748</v>
      </c>
      <c r="W536" s="100" t="s">
        <v>749</v>
      </c>
      <c r="X536" s="100" t="s">
        <v>132</v>
      </c>
      <c r="Y536" s="145" t="s">
        <v>1042</v>
      </c>
    </row>
    <row r="537" spans="1:25">
      <c r="A537" s="107" t="s">
        <v>391</v>
      </c>
      <c r="B537" s="100" t="s">
        <v>392</v>
      </c>
      <c r="C537" s="100" t="s">
        <v>961</v>
      </c>
      <c r="D537" s="101">
        <v>486.56</v>
      </c>
      <c r="E537" s="100" t="s">
        <v>118</v>
      </c>
      <c r="F537" s="102">
        <v>202112</v>
      </c>
      <c r="G537" s="103">
        <v>44559</v>
      </c>
      <c r="H537" s="100" t="s">
        <v>119</v>
      </c>
      <c r="I537" s="102">
        <v>11003039</v>
      </c>
      <c r="J537" s="100" t="s">
        <v>0</v>
      </c>
      <c r="K537" s="100" t="s">
        <v>120</v>
      </c>
      <c r="L537" s="100" t="s">
        <v>121</v>
      </c>
      <c r="M537" s="100" t="s">
        <v>122</v>
      </c>
      <c r="N537" s="100" t="s">
        <v>58</v>
      </c>
      <c r="O537" s="100" t="s">
        <v>59</v>
      </c>
      <c r="P537" s="100" t="s">
        <v>120</v>
      </c>
      <c r="Q537" s="100" t="s">
        <v>766</v>
      </c>
      <c r="R537" s="100" t="s">
        <v>767</v>
      </c>
      <c r="S537" s="100" t="s">
        <v>768</v>
      </c>
      <c r="T537" s="100" t="s">
        <v>767</v>
      </c>
      <c r="U537" s="100" t="s">
        <v>747</v>
      </c>
      <c r="V537" s="100" t="s">
        <v>748</v>
      </c>
      <c r="W537" s="100" t="s">
        <v>749</v>
      </c>
      <c r="X537" s="100" t="s">
        <v>132</v>
      </c>
      <c r="Y537" s="145" t="s">
        <v>1042</v>
      </c>
    </row>
    <row r="538" spans="1:25">
      <c r="A538" s="107" t="s">
        <v>391</v>
      </c>
      <c r="B538" s="100" t="s">
        <v>392</v>
      </c>
      <c r="C538" s="100" t="s">
        <v>962</v>
      </c>
      <c r="D538" s="101">
        <v>-741.57</v>
      </c>
      <c r="E538" s="100" t="s">
        <v>118</v>
      </c>
      <c r="F538" s="102">
        <v>202112</v>
      </c>
      <c r="G538" s="103">
        <v>44559</v>
      </c>
      <c r="H538" s="100" t="s">
        <v>119</v>
      </c>
      <c r="I538" s="102">
        <v>11003041</v>
      </c>
      <c r="J538" s="100" t="s">
        <v>0</v>
      </c>
      <c r="K538" s="100" t="s">
        <v>120</v>
      </c>
      <c r="L538" s="100" t="s">
        <v>121</v>
      </c>
      <c r="M538" s="100" t="s">
        <v>122</v>
      </c>
      <c r="N538" s="100" t="s">
        <v>418</v>
      </c>
      <c r="O538" s="100" t="s">
        <v>419</v>
      </c>
      <c r="P538" s="100" t="s">
        <v>120</v>
      </c>
      <c r="Q538" s="100" t="s">
        <v>797</v>
      </c>
      <c r="R538" s="100" t="s">
        <v>420</v>
      </c>
      <c r="S538" s="100" t="s">
        <v>798</v>
      </c>
      <c r="T538" s="100" t="s">
        <v>420</v>
      </c>
      <c r="U538" s="100" t="s">
        <v>783</v>
      </c>
      <c r="V538" s="100" t="s">
        <v>784</v>
      </c>
      <c r="W538" s="100" t="s">
        <v>749</v>
      </c>
      <c r="X538" s="100" t="s">
        <v>132</v>
      </c>
      <c r="Y538" s="145" t="s">
        <v>1042</v>
      </c>
    </row>
    <row r="539" spans="1:25">
      <c r="A539" s="107" t="s">
        <v>391</v>
      </c>
      <c r="B539" s="100" t="s">
        <v>392</v>
      </c>
      <c r="C539" s="100" t="s">
        <v>963</v>
      </c>
      <c r="D539" s="101">
        <v>-598.80999999999995</v>
      </c>
      <c r="E539" s="100" t="s">
        <v>118</v>
      </c>
      <c r="F539" s="102">
        <v>202112</v>
      </c>
      <c r="G539" s="103">
        <v>44559</v>
      </c>
      <c r="H539" s="100" t="s">
        <v>119</v>
      </c>
      <c r="I539" s="102">
        <v>11003041</v>
      </c>
      <c r="J539" s="100" t="s">
        <v>0</v>
      </c>
      <c r="K539" s="100" t="s">
        <v>120</v>
      </c>
      <c r="L539" s="100" t="s">
        <v>121</v>
      </c>
      <c r="M539" s="100" t="s">
        <v>122</v>
      </c>
      <c r="N539" s="100" t="s">
        <v>418</v>
      </c>
      <c r="O539" s="100" t="s">
        <v>419</v>
      </c>
      <c r="P539" s="100" t="s">
        <v>120</v>
      </c>
      <c r="Q539" s="100" t="s">
        <v>797</v>
      </c>
      <c r="R539" s="100" t="s">
        <v>420</v>
      </c>
      <c r="S539" s="100" t="s">
        <v>798</v>
      </c>
      <c r="T539" s="100" t="s">
        <v>420</v>
      </c>
      <c r="U539" s="100" t="s">
        <v>783</v>
      </c>
      <c r="V539" s="100" t="s">
        <v>784</v>
      </c>
      <c r="W539" s="100" t="s">
        <v>749</v>
      </c>
      <c r="X539" s="100" t="s">
        <v>132</v>
      </c>
      <c r="Y539" s="145" t="s">
        <v>1042</v>
      </c>
    </row>
    <row r="540" spans="1:25">
      <c r="A540" s="107" t="s">
        <v>391</v>
      </c>
      <c r="B540" s="100" t="s">
        <v>392</v>
      </c>
      <c r="C540" s="100" t="s">
        <v>964</v>
      </c>
      <c r="D540" s="101">
        <v>-551.83000000000004</v>
      </c>
      <c r="E540" s="100" t="s">
        <v>118</v>
      </c>
      <c r="F540" s="102">
        <v>202112</v>
      </c>
      <c r="G540" s="103">
        <v>44559</v>
      </c>
      <c r="H540" s="100" t="s">
        <v>119</v>
      </c>
      <c r="I540" s="102">
        <v>11003041</v>
      </c>
      <c r="J540" s="100" t="s">
        <v>0</v>
      </c>
      <c r="K540" s="100" t="s">
        <v>120</v>
      </c>
      <c r="L540" s="100" t="s">
        <v>121</v>
      </c>
      <c r="M540" s="100" t="s">
        <v>122</v>
      </c>
      <c r="N540" s="100" t="s">
        <v>418</v>
      </c>
      <c r="O540" s="100" t="s">
        <v>419</v>
      </c>
      <c r="P540" s="100" t="s">
        <v>120</v>
      </c>
      <c r="Q540" s="100" t="s">
        <v>797</v>
      </c>
      <c r="R540" s="100" t="s">
        <v>420</v>
      </c>
      <c r="S540" s="100" t="s">
        <v>798</v>
      </c>
      <c r="T540" s="100" t="s">
        <v>420</v>
      </c>
      <c r="U540" s="100" t="s">
        <v>783</v>
      </c>
      <c r="V540" s="100" t="s">
        <v>784</v>
      </c>
      <c r="W540" s="100" t="s">
        <v>749</v>
      </c>
      <c r="X540" s="100" t="s">
        <v>132</v>
      </c>
      <c r="Y540" s="145" t="s">
        <v>1042</v>
      </c>
    </row>
    <row r="541" spans="1:25">
      <c r="A541" s="107" t="s">
        <v>391</v>
      </c>
      <c r="B541" s="100" t="s">
        <v>392</v>
      </c>
      <c r="C541" s="100" t="s">
        <v>965</v>
      </c>
      <c r="D541" s="101">
        <v>-169.48</v>
      </c>
      <c r="E541" s="100" t="s">
        <v>118</v>
      </c>
      <c r="F541" s="102">
        <v>202112</v>
      </c>
      <c r="G541" s="103">
        <v>44559</v>
      </c>
      <c r="H541" s="100" t="s">
        <v>119</v>
      </c>
      <c r="I541" s="102">
        <v>11003041</v>
      </c>
      <c r="J541" s="100" t="s">
        <v>0</v>
      </c>
      <c r="K541" s="100" t="s">
        <v>120</v>
      </c>
      <c r="L541" s="100" t="s">
        <v>121</v>
      </c>
      <c r="M541" s="100" t="s">
        <v>122</v>
      </c>
      <c r="N541" s="100" t="s">
        <v>418</v>
      </c>
      <c r="O541" s="100" t="s">
        <v>419</v>
      </c>
      <c r="P541" s="100" t="s">
        <v>120</v>
      </c>
      <c r="Q541" s="100" t="s">
        <v>797</v>
      </c>
      <c r="R541" s="100" t="s">
        <v>420</v>
      </c>
      <c r="S541" s="100" t="s">
        <v>798</v>
      </c>
      <c r="T541" s="100" t="s">
        <v>420</v>
      </c>
      <c r="U541" s="100" t="s">
        <v>783</v>
      </c>
      <c r="V541" s="100" t="s">
        <v>784</v>
      </c>
      <c r="W541" s="100" t="s">
        <v>749</v>
      </c>
      <c r="X541" s="100" t="s">
        <v>132</v>
      </c>
      <c r="Y541" s="145" t="s">
        <v>1042</v>
      </c>
    </row>
    <row r="542" spans="1:25">
      <c r="A542" s="107" t="s">
        <v>391</v>
      </c>
      <c r="B542" s="100" t="s">
        <v>392</v>
      </c>
      <c r="C542" s="100" t="s">
        <v>966</v>
      </c>
      <c r="D542" s="101">
        <v>-43.48</v>
      </c>
      <c r="E542" s="100" t="s">
        <v>118</v>
      </c>
      <c r="F542" s="102">
        <v>202112</v>
      </c>
      <c r="G542" s="103">
        <v>44559</v>
      </c>
      <c r="H542" s="100" t="s">
        <v>119</v>
      </c>
      <c r="I542" s="102">
        <v>11003041</v>
      </c>
      <c r="J542" s="100" t="s">
        <v>0</v>
      </c>
      <c r="K542" s="100" t="s">
        <v>120</v>
      </c>
      <c r="L542" s="100" t="s">
        <v>121</v>
      </c>
      <c r="M542" s="100" t="s">
        <v>122</v>
      </c>
      <c r="N542" s="100" t="s">
        <v>418</v>
      </c>
      <c r="O542" s="100" t="s">
        <v>419</v>
      </c>
      <c r="P542" s="100" t="s">
        <v>120</v>
      </c>
      <c r="Q542" s="100" t="s">
        <v>797</v>
      </c>
      <c r="R542" s="100" t="s">
        <v>420</v>
      </c>
      <c r="S542" s="100" t="s">
        <v>798</v>
      </c>
      <c r="T542" s="100" t="s">
        <v>420</v>
      </c>
      <c r="U542" s="100" t="s">
        <v>783</v>
      </c>
      <c r="V542" s="100" t="s">
        <v>784</v>
      </c>
      <c r="W542" s="100" t="s">
        <v>749</v>
      </c>
      <c r="X542" s="100" t="s">
        <v>132</v>
      </c>
      <c r="Y542" s="145" t="s">
        <v>1042</v>
      </c>
    </row>
    <row r="543" spans="1:25">
      <c r="A543" s="107" t="s">
        <v>391</v>
      </c>
      <c r="B543" s="100" t="s">
        <v>392</v>
      </c>
      <c r="C543" s="100" t="s">
        <v>967</v>
      </c>
      <c r="D543" s="101">
        <v>43.48</v>
      </c>
      <c r="E543" s="100" t="s">
        <v>118</v>
      </c>
      <c r="F543" s="102">
        <v>202112</v>
      </c>
      <c r="G543" s="103">
        <v>44559</v>
      </c>
      <c r="H543" s="100" t="s">
        <v>119</v>
      </c>
      <c r="I543" s="102">
        <v>11003041</v>
      </c>
      <c r="J543" s="100" t="s">
        <v>0</v>
      </c>
      <c r="K543" s="100" t="s">
        <v>120</v>
      </c>
      <c r="L543" s="100" t="s">
        <v>121</v>
      </c>
      <c r="M543" s="100" t="s">
        <v>122</v>
      </c>
      <c r="N543" s="100" t="s">
        <v>58</v>
      </c>
      <c r="O543" s="100" t="s">
        <v>59</v>
      </c>
      <c r="P543" s="100" t="s">
        <v>120</v>
      </c>
      <c r="Q543" s="100" t="s">
        <v>766</v>
      </c>
      <c r="R543" s="100" t="s">
        <v>767</v>
      </c>
      <c r="S543" s="100" t="s">
        <v>768</v>
      </c>
      <c r="T543" s="100" t="s">
        <v>767</v>
      </c>
      <c r="U543" s="100" t="s">
        <v>747</v>
      </c>
      <c r="V543" s="100" t="s">
        <v>748</v>
      </c>
      <c r="W543" s="100" t="s">
        <v>749</v>
      </c>
      <c r="X543" s="100" t="s">
        <v>132</v>
      </c>
      <c r="Y543" s="145" t="s">
        <v>1042</v>
      </c>
    </row>
    <row r="544" spans="1:25">
      <c r="A544" s="107" t="s">
        <v>391</v>
      </c>
      <c r="B544" s="100" t="s">
        <v>392</v>
      </c>
      <c r="C544" s="100" t="s">
        <v>968</v>
      </c>
      <c r="D544" s="101">
        <v>169.48</v>
      </c>
      <c r="E544" s="100" t="s">
        <v>118</v>
      </c>
      <c r="F544" s="102">
        <v>202112</v>
      </c>
      <c r="G544" s="103">
        <v>44559</v>
      </c>
      <c r="H544" s="100" t="s">
        <v>119</v>
      </c>
      <c r="I544" s="102">
        <v>11003041</v>
      </c>
      <c r="J544" s="100" t="s">
        <v>0</v>
      </c>
      <c r="K544" s="100" t="s">
        <v>120</v>
      </c>
      <c r="L544" s="100" t="s">
        <v>121</v>
      </c>
      <c r="M544" s="100" t="s">
        <v>122</v>
      </c>
      <c r="N544" s="100" t="s">
        <v>58</v>
      </c>
      <c r="O544" s="100" t="s">
        <v>59</v>
      </c>
      <c r="P544" s="100" t="s">
        <v>120</v>
      </c>
      <c r="Q544" s="100" t="s">
        <v>766</v>
      </c>
      <c r="R544" s="100" t="s">
        <v>767</v>
      </c>
      <c r="S544" s="100" t="s">
        <v>768</v>
      </c>
      <c r="T544" s="100" t="s">
        <v>767</v>
      </c>
      <c r="U544" s="100" t="s">
        <v>747</v>
      </c>
      <c r="V544" s="100" t="s">
        <v>748</v>
      </c>
      <c r="W544" s="100" t="s">
        <v>749</v>
      </c>
      <c r="X544" s="100" t="s">
        <v>132</v>
      </c>
      <c r="Y544" s="145" t="s">
        <v>1042</v>
      </c>
    </row>
    <row r="545" spans="1:25">
      <c r="A545" s="107" t="s">
        <v>391</v>
      </c>
      <c r="B545" s="100" t="s">
        <v>392</v>
      </c>
      <c r="C545" s="100" t="s">
        <v>969</v>
      </c>
      <c r="D545" s="101">
        <v>551.83000000000004</v>
      </c>
      <c r="E545" s="100" t="s">
        <v>118</v>
      </c>
      <c r="F545" s="102">
        <v>202112</v>
      </c>
      <c r="G545" s="103">
        <v>44559</v>
      </c>
      <c r="H545" s="100" t="s">
        <v>119</v>
      </c>
      <c r="I545" s="102">
        <v>11003041</v>
      </c>
      <c r="J545" s="100" t="s">
        <v>0</v>
      </c>
      <c r="K545" s="100" t="s">
        <v>120</v>
      </c>
      <c r="L545" s="100" t="s">
        <v>121</v>
      </c>
      <c r="M545" s="100" t="s">
        <v>122</v>
      </c>
      <c r="N545" s="100" t="s">
        <v>58</v>
      </c>
      <c r="O545" s="100" t="s">
        <v>59</v>
      </c>
      <c r="P545" s="100" t="s">
        <v>120</v>
      </c>
      <c r="Q545" s="100" t="s">
        <v>766</v>
      </c>
      <c r="R545" s="100" t="s">
        <v>767</v>
      </c>
      <c r="S545" s="100" t="s">
        <v>768</v>
      </c>
      <c r="T545" s="100" t="s">
        <v>767</v>
      </c>
      <c r="U545" s="100" t="s">
        <v>747</v>
      </c>
      <c r="V545" s="100" t="s">
        <v>748</v>
      </c>
      <c r="W545" s="100" t="s">
        <v>749</v>
      </c>
      <c r="X545" s="100" t="s">
        <v>132</v>
      </c>
      <c r="Y545" s="145" t="s">
        <v>1042</v>
      </c>
    </row>
    <row r="546" spans="1:25">
      <c r="A546" s="107" t="s">
        <v>391</v>
      </c>
      <c r="B546" s="100" t="s">
        <v>392</v>
      </c>
      <c r="C546" s="100" t="s">
        <v>970</v>
      </c>
      <c r="D546" s="101">
        <v>598.80999999999995</v>
      </c>
      <c r="E546" s="100" t="s">
        <v>118</v>
      </c>
      <c r="F546" s="102">
        <v>202112</v>
      </c>
      <c r="G546" s="103">
        <v>44559</v>
      </c>
      <c r="H546" s="100" t="s">
        <v>119</v>
      </c>
      <c r="I546" s="102">
        <v>11003041</v>
      </c>
      <c r="J546" s="100" t="s">
        <v>0</v>
      </c>
      <c r="K546" s="100" t="s">
        <v>120</v>
      </c>
      <c r="L546" s="100" t="s">
        <v>121</v>
      </c>
      <c r="M546" s="100" t="s">
        <v>122</v>
      </c>
      <c r="N546" s="100" t="s">
        <v>58</v>
      </c>
      <c r="O546" s="100" t="s">
        <v>59</v>
      </c>
      <c r="P546" s="100" t="s">
        <v>120</v>
      </c>
      <c r="Q546" s="100" t="s">
        <v>766</v>
      </c>
      <c r="R546" s="100" t="s">
        <v>767</v>
      </c>
      <c r="S546" s="100" t="s">
        <v>768</v>
      </c>
      <c r="T546" s="100" t="s">
        <v>767</v>
      </c>
      <c r="U546" s="100" t="s">
        <v>747</v>
      </c>
      <c r="V546" s="100" t="s">
        <v>748</v>
      </c>
      <c r="W546" s="100" t="s">
        <v>749</v>
      </c>
      <c r="X546" s="100" t="s">
        <v>132</v>
      </c>
      <c r="Y546" s="145" t="s">
        <v>1042</v>
      </c>
    </row>
    <row r="547" spans="1:25">
      <c r="A547" s="107" t="s">
        <v>391</v>
      </c>
      <c r="B547" s="100" t="s">
        <v>392</v>
      </c>
      <c r="C547" s="100" t="s">
        <v>971</v>
      </c>
      <c r="D547" s="101">
        <v>741.57</v>
      </c>
      <c r="E547" s="100" t="s">
        <v>118</v>
      </c>
      <c r="F547" s="102">
        <v>202112</v>
      </c>
      <c r="G547" s="103">
        <v>44559</v>
      </c>
      <c r="H547" s="100" t="s">
        <v>119</v>
      </c>
      <c r="I547" s="102">
        <v>11003041</v>
      </c>
      <c r="J547" s="100" t="s">
        <v>0</v>
      </c>
      <c r="K547" s="100" t="s">
        <v>120</v>
      </c>
      <c r="L547" s="100" t="s">
        <v>121</v>
      </c>
      <c r="M547" s="100" t="s">
        <v>122</v>
      </c>
      <c r="N547" s="100" t="s">
        <v>58</v>
      </c>
      <c r="O547" s="100" t="s">
        <v>59</v>
      </c>
      <c r="P547" s="100" t="s">
        <v>120</v>
      </c>
      <c r="Q547" s="100" t="s">
        <v>766</v>
      </c>
      <c r="R547" s="100" t="s">
        <v>767</v>
      </c>
      <c r="S547" s="100" t="s">
        <v>768</v>
      </c>
      <c r="T547" s="100" t="s">
        <v>767</v>
      </c>
      <c r="U547" s="100" t="s">
        <v>747</v>
      </c>
      <c r="V547" s="100" t="s">
        <v>748</v>
      </c>
      <c r="W547" s="100" t="s">
        <v>749</v>
      </c>
      <c r="X547" s="100" t="s">
        <v>132</v>
      </c>
      <c r="Y547" s="145" t="s">
        <v>1042</v>
      </c>
    </row>
    <row r="548" spans="1:25">
      <c r="A548" s="107" t="s">
        <v>391</v>
      </c>
      <c r="B548" s="100" t="s">
        <v>392</v>
      </c>
      <c r="C548" s="100" t="s">
        <v>533</v>
      </c>
      <c r="D548" s="101">
        <v>39.39</v>
      </c>
      <c r="E548" s="100" t="s">
        <v>118</v>
      </c>
      <c r="F548" s="102">
        <v>202112</v>
      </c>
      <c r="G548" s="103">
        <v>44559</v>
      </c>
      <c r="H548" s="100" t="s">
        <v>125</v>
      </c>
      <c r="I548" s="102">
        <v>50000299</v>
      </c>
      <c r="J548" s="100" t="s">
        <v>0</v>
      </c>
      <c r="K548" s="100" t="s">
        <v>120</v>
      </c>
      <c r="L548" s="100" t="s">
        <v>121</v>
      </c>
      <c r="M548" s="100" t="s">
        <v>122</v>
      </c>
      <c r="N548" s="100" t="s">
        <v>88</v>
      </c>
      <c r="O548" s="100" t="s">
        <v>401</v>
      </c>
      <c r="P548" s="100" t="s">
        <v>120</v>
      </c>
      <c r="Q548" s="100" t="s">
        <v>926</v>
      </c>
      <c r="R548" s="100" t="s">
        <v>927</v>
      </c>
      <c r="S548" s="100" t="s">
        <v>928</v>
      </c>
      <c r="T548" s="100" t="s">
        <v>927</v>
      </c>
      <c r="U548" s="100" t="s">
        <v>929</v>
      </c>
      <c r="V548" s="100" t="s">
        <v>930</v>
      </c>
      <c r="W548" s="100" t="s">
        <v>749</v>
      </c>
      <c r="X548" s="100" t="s">
        <v>132</v>
      </c>
      <c r="Y548" s="145" t="s">
        <v>1042</v>
      </c>
    </row>
    <row r="549" spans="1:25">
      <c r="A549" s="107" t="s">
        <v>391</v>
      </c>
      <c r="B549" s="100" t="s">
        <v>392</v>
      </c>
      <c r="C549" s="100" t="s">
        <v>534</v>
      </c>
      <c r="D549" s="101">
        <v>68.97</v>
      </c>
      <c r="E549" s="100" t="s">
        <v>118</v>
      </c>
      <c r="F549" s="102">
        <v>202112</v>
      </c>
      <c r="G549" s="103">
        <v>44559</v>
      </c>
      <c r="H549" s="100" t="s">
        <v>125</v>
      </c>
      <c r="I549" s="102">
        <v>50000299</v>
      </c>
      <c r="J549" s="100" t="s">
        <v>0</v>
      </c>
      <c r="K549" s="100" t="s">
        <v>120</v>
      </c>
      <c r="L549" s="100" t="s">
        <v>121</v>
      </c>
      <c r="M549" s="100" t="s">
        <v>122</v>
      </c>
      <c r="N549" s="100" t="s">
        <v>86</v>
      </c>
      <c r="O549" s="100" t="s">
        <v>87</v>
      </c>
      <c r="P549" s="100" t="s">
        <v>120</v>
      </c>
      <c r="Q549" s="100" t="s">
        <v>926</v>
      </c>
      <c r="R549" s="100" t="s">
        <v>927</v>
      </c>
      <c r="S549" s="100" t="s">
        <v>928</v>
      </c>
      <c r="T549" s="100" t="s">
        <v>927</v>
      </c>
      <c r="U549" s="100" t="s">
        <v>929</v>
      </c>
      <c r="V549" s="100" t="s">
        <v>930</v>
      </c>
      <c r="W549" s="100" t="s">
        <v>749</v>
      </c>
      <c r="X549" s="100" t="s">
        <v>132</v>
      </c>
      <c r="Y549" s="145" t="s">
        <v>1042</v>
      </c>
    </row>
    <row r="550" spans="1:25">
      <c r="A550" s="107" t="s">
        <v>391</v>
      </c>
      <c r="B550" s="100" t="s">
        <v>392</v>
      </c>
      <c r="C550" s="100" t="s">
        <v>535</v>
      </c>
      <c r="D550" s="101">
        <v>77.8</v>
      </c>
      <c r="E550" s="100" t="s">
        <v>118</v>
      </c>
      <c r="F550" s="102">
        <v>202112</v>
      </c>
      <c r="G550" s="103">
        <v>44559</v>
      </c>
      <c r="H550" s="100" t="s">
        <v>125</v>
      </c>
      <c r="I550" s="102">
        <v>50000299</v>
      </c>
      <c r="J550" s="100" t="s">
        <v>0</v>
      </c>
      <c r="K550" s="100" t="s">
        <v>120</v>
      </c>
      <c r="L550" s="100" t="s">
        <v>121</v>
      </c>
      <c r="M550" s="100" t="s">
        <v>122</v>
      </c>
      <c r="N550" s="100" t="s">
        <v>444</v>
      </c>
      <c r="O550" s="100" t="s">
        <v>445</v>
      </c>
      <c r="P550" s="100" t="s">
        <v>120</v>
      </c>
      <c r="Q550" s="100" t="s">
        <v>931</v>
      </c>
      <c r="R550" s="100" t="s">
        <v>932</v>
      </c>
      <c r="S550" s="100" t="s">
        <v>933</v>
      </c>
      <c r="T550" s="100" t="s">
        <v>932</v>
      </c>
      <c r="U550" s="100" t="s">
        <v>929</v>
      </c>
      <c r="V550" s="100" t="s">
        <v>930</v>
      </c>
      <c r="W550" s="100" t="s">
        <v>749</v>
      </c>
      <c r="X550" s="100" t="s">
        <v>132</v>
      </c>
      <c r="Y550" s="145" t="s">
        <v>1042</v>
      </c>
    </row>
    <row r="551" spans="1:25">
      <c r="A551" s="107" t="s">
        <v>391</v>
      </c>
      <c r="B551" s="100" t="s">
        <v>392</v>
      </c>
      <c r="C551" s="100" t="s">
        <v>536</v>
      </c>
      <c r="D551" s="101">
        <v>99.17</v>
      </c>
      <c r="E551" s="100" t="s">
        <v>118</v>
      </c>
      <c r="F551" s="102">
        <v>202112</v>
      </c>
      <c r="G551" s="103">
        <v>44559</v>
      </c>
      <c r="H551" s="100" t="s">
        <v>125</v>
      </c>
      <c r="I551" s="102">
        <v>50000299</v>
      </c>
      <c r="J551" s="100" t="s">
        <v>0</v>
      </c>
      <c r="K551" s="100" t="s">
        <v>120</v>
      </c>
      <c r="L551" s="100" t="s">
        <v>121</v>
      </c>
      <c r="M551" s="100" t="s">
        <v>122</v>
      </c>
      <c r="N551" s="100" t="s">
        <v>80</v>
      </c>
      <c r="O551" s="100" t="s">
        <v>81</v>
      </c>
      <c r="P551" s="100" t="s">
        <v>120</v>
      </c>
      <c r="Q551" s="100" t="s">
        <v>926</v>
      </c>
      <c r="R551" s="100" t="s">
        <v>927</v>
      </c>
      <c r="S551" s="100" t="s">
        <v>928</v>
      </c>
      <c r="T551" s="100" t="s">
        <v>927</v>
      </c>
      <c r="U551" s="100" t="s">
        <v>929</v>
      </c>
      <c r="V551" s="100" t="s">
        <v>930</v>
      </c>
      <c r="W551" s="100" t="s">
        <v>749</v>
      </c>
      <c r="X551" s="100" t="s">
        <v>132</v>
      </c>
      <c r="Y551" s="145" t="s">
        <v>1042</v>
      </c>
    </row>
    <row r="552" spans="1:25">
      <c r="A552" s="107" t="s">
        <v>391</v>
      </c>
      <c r="B552" s="100" t="s">
        <v>392</v>
      </c>
      <c r="C552" s="100" t="s">
        <v>537</v>
      </c>
      <c r="D552" s="101">
        <v>382.04</v>
      </c>
      <c r="E552" s="100" t="s">
        <v>118</v>
      </c>
      <c r="F552" s="102">
        <v>202112</v>
      </c>
      <c r="G552" s="103">
        <v>44559</v>
      </c>
      <c r="H552" s="100" t="s">
        <v>125</v>
      </c>
      <c r="I552" s="102">
        <v>50000299</v>
      </c>
      <c r="J552" s="100" t="s">
        <v>0</v>
      </c>
      <c r="K552" s="100" t="s">
        <v>120</v>
      </c>
      <c r="L552" s="100" t="s">
        <v>121</v>
      </c>
      <c r="M552" s="100" t="s">
        <v>122</v>
      </c>
      <c r="N552" s="100" t="s">
        <v>78</v>
      </c>
      <c r="O552" s="100" t="s">
        <v>413</v>
      </c>
      <c r="P552" s="100" t="s">
        <v>120</v>
      </c>
      <c r="Q552" s="100" t="s">
        <v>934</v>
      </c>
      <c r="R552" s="100" t="s">
        <v>935</v>
      </c>
      <c r="S552" s="100" t="s">
        <v>936</v>
      </c>
      <c r="T552" s="100" t="s">
        <v>935</v>
      </c>
      <c r="U552" s="100" t="s">
        <v>929</v>
      </c>
      <c r="V552" s="100" t="s">
        <v>930</v>
      </c>
      <c r="W552" s="100" t="s">
        <v>749</v>
      </c>
      <c r="X552" s="100" t="s">
        <v>132</v>
      </c>
      <c r="Y552" s="145" t="s">
        <v>1042</v>
      </c>
    </row>
    <row r="553" spans="1:25">
      <c r="A553" s="107" t="s">
        <v>391</v>
      </c>
      <c r="B553" s="100" t="s">
        <v>392</v>
      </c>
      <c r="C553" s="100" t="s">
        <v>538</v>
      </c>
      <c r="D553" s="101">
        <v>393.92</v>
      </c>
      <c r="E553" s="100" t="s">
        <v>118</v>
      </c>
      <c r="F553" s="102">
        <v>202112</v>
      </c>
      <c r="G553" s="103">
        <v>44559</v>
      </c>
      <c r="H553" s="100" t="s">
        <v>125</v>
      </c>
      <c r="I553" s="102">
        <v>50000299</v>
      </c>
      <c r="J553" s="100" t="s">
        <v>0</v>
      </c>
      <c r="K553" s="100" t="s">
        <v>120</v>
      </c>
      <c r="L553" s="100" t="s">
        <v>121</v>
      </c>
      <c r="M553" s="100" t="s">
        <v>122</v>
      </c>
      <c r="N553" s="100" t="s">
        <v>90</v>
      </c>
      <c r="O553" s="100" t="s">
        <v>409</v>
      </c>
      <c r="P553" s="100" t="s">
        <v>120</v>
      </c>
      <c r="Q553" s="100" t="s">
        <v>934</v>
      </c>
      <c r="R553" s="100" t="s">
        <v>935</v>
      </c>
      <c r="S553" s="100" t="s">
        <v>936</v>
      </c>
      <c r="T553" s="100" t="s">
        <v>935</v>
      </c>
      <c r="U553" s="100" t="s">
        <v>929</v>
      </c>
      <c r="V553" s="100" t="s">
        <v>930</v>
      </c>
      <c r="W553" s="100" t="s">
        <v>749</v>
      </c>
      <c r="X553" s="100" t="s">
        <v>132</v>
      </c>
      <c r="Y553" s="145" t="s">
        <v>1042</v>
      </c>
    </row>
    <row r="554" spans="1:25">
      <c r="A554" s="107" t="s">
        <v>391</v>
      </c>
      <c r="B554" s="100" t="s">
        <v>392</v>
      </c>
      <c r="C554" s="100" t="s">
        <v>539</v>
      </c>
      <c r="D554" s="101">
        <v>412.97</v>
      </c>
      <c r="E554" s="100" t="s">
        <v>118</v>
      </c>
      <c r="F554" s="102">
        <v>202112</v>
      </c>
      <c r="G554" s="103">
        <v>44559</v>
      </c>
      <c r="H554" s="100" t="s">
        <v>125</v>
      </c>
      <c r="I554" s="102">
        <v>50000299</v>
      </c>
      <c r="J554" s="100" t="s">
        <v>0</v>
      </c>
      <c r="K554" s="100" t="s">
        <v>120</v>
      </c>
      <c r="L554" s="100" t="s">
        <v>121</v>
      </c>
      <c r="M554" s="100" t="s">
        <v>122</v>
      </c>
      <c r="N554" s="100" t="s">
        <v>76</v>
      </c>
      <c r="O554" s="100" t="s">
        <v>411</v>
      </c>
      <c r="P554" s="100" t="s">
        <v>120</v>
      </c>
      <c r="Q554" s="100" t="s">
        <v>937</v>
      </c>
      <c r="R554" s="100" t="s">
        <v>938</v>
      </c>
      <c r="S554" s="100" t="s">
        <v>939</v>
      </c>
      <c r="T554" s="100" t="s">
        <v>938</v>
      </c>
      <c r="U554" s="100" t="s">
        <v>929</v>
      </c>
      <c r="V554" s="100" t="s">
        <v>930</v>
      </c>
      <c r="W554" s="100" t="s">
        <v>749</v>
      </c>
      <c r="X554" s="100" t="s">
        <v>132</v>
      </c>
      <c r="Y554" s="145" t="s">
        <v>1042</v>
      </c>
    </row>
    <row r="555" spans="1:25">
      <c r="A555" s="107" t="s">
        <v>391</v>
      </c>
      <c r="B555" s="100" t="s">
        <v>392</v>
      </c>
      <c r="C555" s="100" t="s">
        <v>540</v>
      </c>
      <c r="D555" s="101">
        <v>502.5</v>
      </c>
      <c r="E555" s="100" t="s">
        <v>118</v>
      </c>
      <c r="F555" s="102">
        <v>202112</v>
      </c>
      <c r="G555" s="103">
        <v>44559</v>
      </c>
      <c r="H555" s="100" t="s">
        <v>125</v>
      </c>
      <c r="I555" s="102">
        <v>50000299</v>
      </c>
      <c r="J555" s="100" t="s">
        <v>0</v>
      </c>
      <c r="K555" s="100" t="s">
        <v>120</v>
      </c>
      <c r="L555" s="100" t="s">
        <v>121</v>
      </c>
      <c r="M555" s="100" t="s">
        <v>122</v>
      </c>
      <c r="N555" s="100" t="s">
        <v>403</v>
      </c>
      <c r="O555" s="100" t="s">
        <v>96</v>
      </c>
      <c r="P555" s="100" t="s">
        <v>120</v>
      </c>
      <c r="Q555" s="100" t="s">
        <v>931</v>
      </c>
      <c r="R555" s="100" t="s">
        <v>932</v>
      </c>
      <c r="S555" s="100" t="s">
        <v>933</v>
      </c>
      <c r="T555" s="100" t="s">
        <v>932</v>
      </c>
      <c r="U555" s="100" t="s">
        <v>929</v>
      </c>
      <c r="V555" s="100" t="s">
        <v>930</v>
      </c>
      <c r="W555" s="100" t="s">
        <v>749</v>
      </c>
      <c r="X555" s="100" t="s">
        <v>132</v>
      </c>
      <c r="Y555" s="145" t="s">
        <v>1042</v>
      </c>
    </row>
    <row r="556" spans="1:25">
      <c r="A556" s="107" t="s">
        <v>391</v>
      </c>
      <c r="B556" s="100" t="s">
        <v>392</v>
      </c>
      <c r="C556" s="100" t="s">
        <v>541</v>
      </c>
      <c r="D556" s="101">
        <v>1390.74</v>
      </c>
      <c r="E556" s="100" t="s">
        <v>118</v>
      </c>
      <c r="F556" s="102">
        <v>202112</v>
      </c>
      <c r="G556" s="103">
        <v>44559</v>
      </c>
      <c r="H556" s="100" t="s">
        <v>125</v>
      </c>
      <c r="I556" s="102">
        <v>50000299</v>
      </c>
      <c r="J556" s="100" t="s">
        <v>0</v>
      </c>
      <c r="K556" s="100" t="s">
        <v>120</v>
      </c>
      <c r="L556" s="100" t="s">
        <v>121</v>
      </c>
      <c r="M556" s="100" t="s">
        <v>122</v>
      </c>
      <c r="N556" s="100" t="s">
        <v>92</v>
      </c>
      <c r="O556" s="100" t="s">
        <v>93</v>
      </c>
      <c r="P556" s="100" t="s">
        <v>120</v>
      </c>
      <c r="Q556" s="100" t="s">
        <v>931</v>
      </c>
      <c r="R556" s="100" t="s">
        <v>932</v>
      </c>
      <c r="S556" s="100" t="s">
        <v>933</v>
      </c>
      <c r="T556" s="100" t="s">
        <v>932</v>
      </c>
      <c r="U556" s="100" t="s">
        <v>929</v>
      </c>
      <c r="V556" s="100" t="s">
        <v>930</v>
      </c>
      <c r="W556" s="100" t="s">
        <v>749</v>
      </c>
      <c r="X556" s="100" t="s">
        <v>132</v>
      </c>
      <c r="Y556" s="145" t="s">
        <v>1042</v>
      </c>
    </row>
    <row r="557" spans="1:25">
      <c r="A557" s="107" t="s">
        <v>391</v>
      </c>
      <c r="B557" s="100" t="s">
        <v>392</v>
      </c>
      <c r="C557" s="100" t="s">
        <v>542</v>
      </c>
      <c r="D557" s="101">
        <v>803.33</v>
      </c>
      <c r="E557" s="100" t="s">
        <v>118</v>
      </c>
      <c r="F557" s="102">
        <v>202112</v>
      </c>
      <c r="G557" s="103">
        <v>44559</v>
      </c>
      <c r="H557" s="100" t="s">
        <v>125</v>
      </c>
      <c r="I557" s="102">
        <v>50000299</v>
      </c>
      <c r="J557" s="100" t="s">
        <v>0</v>
      </c>
      <c r="K557" s="100" t="s">
        <v>120</v>
      </c>
      <c r="L557" s="100" t="s">
        <v>121</v>
      </c>
      <c r="M557" s="100" t="s">
        <v>122</v>
      </c>
      <c r="N557" s="100" t="s">
        <v>415</v>
      </c>
      <c r="O557" s="100" t="s">
        <v>416</v>
      </c>
      <c r="P557" s="100" t="s">
        <v>120</v>
      </c>
      <c r="Q557" s="100" t="s">
        <v>931</v>
      </c>
      <c r="R557" s="100" t="s">
        <v>932</v>
      </c>
      <c r="S557" s="100" t="s">
        <v>933</v>
      </c>
      <c r="T557" s="100" t="s">
        <v>932</v>
      </c>
      <c r="U557" s="100" t="s">
        <v>929</v>
      </c>
      <c r="V557" s="100" t="s">
        <v>930</v>
      </c>
      <c r="W557" s="100" t="s">
        <v>749</v>
      </c>
      <c r="X557" s="100" t="s">
        <v>132</v>
      </c>
      <c r="Y557" s="145" t="s">
        <v>1042</v>
      </c>
    </row>
    <row r="558" spans="1:25">
      <c r="A558" s="107" t="s">
        <v>391</v>
      </c>
      <c r="B558" s="100" t="s">
        <v>392</v>
      </c>
      <c r="C558" s="100" t="s">
        <v>543</v>
      </c>
      <c r="D558" s="101">
        <v>2120.33</v>
      </c>
      <c r="E558" s="100" t="s">
        <v>118</v>
      </c>
      <c r="F558" s="102">
        <v>202112</v>
      </c>
      <c r="G558" s="103">
        <v>44559</v>
      </c>
      <c r="H558" s="100" t="s">
        <v>125</v>
      </c>
      <c r="I558" s="102">
        <v>50000299</v>
      </c>
      <c r="J558" s="100" t="s">
        <v>0</v>
      </c>
      <c r="K558" s="100" t="s">
        <v>120</v>
      </c>
      <c r="L558" s="100" t="s">
        <v>121</v>
      </c>
      <c r="M558" s="100" t="s">
        <v>122</v>
      </c>
      <c r="N558" s="100" t="s">
        <v>92</v>
      </c>
      <c r="O558" s="100" t="s">
        <v>93</v>
      </c>
      <c r="P558" s="100" t="s">
        <v>120</v>
      </c>
      <c r="Q558" s="100" t="s">
        <v>931</v>
      </c>
      <c r="R558" s="100" t="s">
        <v>932</v>
      </c>
      <c r="S558" s="100" t="s">
        <v>933</v>
      </c>
      <c r="T558" s="100" t="s">
        <v>932</v>
      </c>
      <c r="U558" s="100" t="s">
        <v>929</v>
      </c>
      <c r="V558" s="100" t="s">
        <v>930</v>
      </c>
      <c r="W558" s="100" t="s">
        <v>749</v>
      </c>
      <c r="X558" s="100" t="s">
        <v>132</v>
      </c>
      <c r="Y558" s="145" t="s">
        <v>1042</v>
      </c>
    </row>
    <row r="559" spans="1:25">
      <c r="A559" s="107" t="s">
        <v>391</v>
      </c>
      <c r="B559" s="100" t="s">
        <v>392</v>
      </c>
      <c r="C559" s="100" t="s">
        <v>544</v>
      </c>
      <c r="D559" s="101">
        <v>1887.72</v>
      </c>
      <c r="E559" s="100" t="s">
        <v>118</v>
      </c>
      <c r="F559" s="102">
        <v>202112</v>
      </c>
      <c r="G559" s="103">
        <v>44559</v>
      </c>
      <c r="H559" s="100" t="s">
        <v>125</v>
      </c>
      <c r="I559" s="102">
        <v>50000357</v>
      </c>
      <c r="J559" s="100" t="s">
        <v>0</v>
      </c>
      <c r="K559" s="100" t="s">
        <v>120</v>
      </c>
      <c r="L559" s="100" t="s">
        <v>121</v>
      </c>
      <c r="M559" s="100" t="s">
        <v>122</v>
      </c>
      <c r="N559" s="100" t="s">
        <v>545</v>
      </c>
      <c r="O559" s="100" t="s">
        <v>546</v>
      </c>
      <c r="P559" s="100" t="s">
        <v>120</v>
      </c>
      <c r="Q559" s="100" t="s">
        <v>786</v>
      </c>
      <c r="R559" s="100" t="s">
        <v>787</v>
      </c>
      <c r="S559" s="100" t="s">
        <v>788</v>
      </c>
      <c r="T559" s="100" t="s">
        <v>787</v>
      </c>
      <c r="U559" s="100" t="s">
        <v>747</v>
      </c>
      <c r="V559" s="100" t="s">
        <v>748</v>
      </c>
      <c r="W559" s="100" t="s">
        <v>749</v>
      </c>
      <c r="X559" s="100" t="s">
        <v>132</v>
      </c>
      <c r="Y559" s="145" t="s">
        <v>1042</v>
      </c>
    </row>
    <row r="560" spans="1:25">
      <c r="A560" s="107" t="s">
        <v>391</v>
      </c>
      <c r="B560" s="100" t="s">
        <v>392</v>
      </c>
      <c r="C560" s="100" t="s">
        <v>547</v>
      </c>
      <c r="D560" s="101">
        <f>2677.9-538.25</f>
        <v>2139.65</v>
      </c>
      <c r="E560" s="100" t="s">
        <v>118</v>
      </c>
      <c r="F560" s="102">
        <v>202112</v>
      </c>
      <c r="G560" s="103">
        <v>44559</v>
      </c>
      <c r="H560" s="100" t="s">
        <v>125</v>
      </c>
      <c r="I560" s="102">
        <v>50000357</v>
      </c>
      <c r="J560" s="100" t="s">
        <v>0</v>
      </c>
      <c r="K560" s="100" t="s">
        <v>120</v>
      </c>
      <c r="L560" s="100" t="s">
        <v>121</v>
      </c>
      <c r="M560" s="100" t="s">
        <v>122</v>
      </c>
      <c r="N560" s="100" t="s">
        <v>545</v>
      </c>
      <c r="O560" s="100" t="s">
        <v>546</v>
      </c>
      <c r="P560" s="100" t="s">
        <v>120</v>
      </c>
      <c r="Q560" s="100" t="s">
        <v>786</v>
      </c>
      <c r="R560" s="100" t="s">
        <v>787</v>
      </c>
      <c r="S560" s="100" t="s">
        <v>788</v>
      </c>
      <c r="T560" s="100" t="s">
        <v>787</v>
      </c>
      <c r="U560" s="100" t="s">
        <v>747</v>
      </c>
      <c r="V560" s="100" t="s">
        <v>748</v>
      </c>
      <c r="W560" s="100" t="s">
        <v>749</v>
      </c>
      <c r="X560" s="100" t="s">
        <v>132</v>
      </c>
      <c r="Y560" s="145" t="s">
        <v>1042</v>
      </c>
    </row>
    <row r="561" spans="1:25">
      <c r="A561" s="107" t="s">
        <v>391</v>
      </c>
      <c r="B561" s="100" t="s">
        <v>392</v>
      </c>
      <c r="C561" s="100" t="s">
        <v>548</v>
      </c>
      <c r="D561" s="101">
        <v>397.34</v>
      </c>
      <c r="E561" s="100" t="s">
        <v>118</v>
      </c>
      <c r="F561" s="102">
        <v>202112</v>
      </c>
      <c r="G561" s="103">
        <v>44559</v>
      </c>
      <c r="H561" s="100" t="s">
        <v>125</v>
      </c>
      <c r="I561" s="102">
        <v>50000358</v>
      </c>
      <c r="J561" s="100" t="s">
        <v>0</v>
      </c>
      <c r="K561" s="100" t="s">
        <v>120</v>
      </c>
      <c r="L561" s="100" t="s">
        <v>121</v>
      </c>
      <c r="M561" s="100" t="s">
        <v>122</v>
      </c>
      <c r="N561" s="100" t="s">
        <v>142</v>
      </c>
      <c r="O561" s="100" t="s">
        <v>143</v>
      </c>
      <c r="P561" s="100" t="s">
        <v>120</v>
      </c>
      <c r="Q561" s="100" t="s">
        <v>750</v>
      </c>
      <c r="R561" s="100" t="s">
        <v>144</v>
      </c>
      <c r="S561" s="100" t="s">
        <v>751</v>
      </c>
      <c r="T561" s="100" t="s">
        <v>144</v>
      </c>
      <c r="U561" s="100" t="s">
        <v>752</v>
      </c>
      <c r="V561" s="100" t="s">
        <v>753</v>
      </c>
      <c r="W561" s="100" t="s">
        <v>749</v>
      </c>
      <c r="X561" s="100" t="s">
        <v>132</v>
      </c>
      <c r="Y561" s="145" t="s">
        <v>1042</v>
      </c>
    </row>
    <row r="562" spans="1:25">
      <c r="A562" s="107" t="s">
        <v>391</v>
      </c>
      <c r="B562" s="100" t="s">
        <v>392</v>
      </c>
      <c r="C562" s="100" t="s">
        <v>549</v>
      </c>
      <c r="D562" s="101">
        <v>-260.64999999999998</v>
      </c>
      <c r="E562" s="100" t="s">
        <v>118</v>
      </c>
      <c r="F562" s="102">
        <v>202112</v>
      </c>
      <c r="G562" s="103">
        <v>44559</v>
      </c>
      <c r="H562" s="100" t="s">
        <v>125</v>
      </c>
      <c r="I562" s="102">
        <v>50000359</v>
      </c>
      <c r="J562" s="100" t="s">
        <v>0</v>
      </c>
      <c r="K562" s="100" t="s">
        <v>120</v>
      </c>
      <c r="L562" s="100" t="s">
        <v>121</v>
      </c>
      <c r="M562" s="100" t="s">
        <v>122</v>
      </c>
      <c r="N562" s="100" t="s">
        <v>142</v>
      </c>
      <c r="O562" s="100" t="s">
        <v>143</v>
      </c>
      <c r="P562" s="100" t="s">
        <v>120</v>
      </c>
      <c r="Q562" s="100" t="s">
        <v>750</v>
      </c>
      <c r="R562" s="100" t="s">
        <v>144</v>
      </c>
      <c r="S562" s="100" t="s">
        <v>751</v>
      </c>
      <c r="T562" s="100" t="s">
        <v>144</v>
      </c>
      <c r="U562" s="100" t="s">
        <v>752</v>
      </c>
      <c r="V562" s="100" t="s">
        <v>753</v>
      </c>
      <c r="W562" s="100" t="s">
        <v>749</v>
      </c>
      <c r="X562" s="100" t="s">
        <v>132</v>
      </c>
      <c r="Y562" s="145" t="s">
        <v>1042</v>
      </c>
    </row>
    <row r="563" spans="1:25">
      <c r="A563" s="107" t="s">
        <v>391</v>
      </c>
      <c r="B563" s="100" t="s">
        <v>392</v>
      </c>
      <c r="C563" s="100" t="s">
        <v>550</v>
      </c>
      <c r="D563" s="101">
        <v>1293.5999999999999</v>
      </c>
      <c r="E563" s="100" t="s">
        <v>118</v>
      </c>
      <c r="F563" s="102">
        <v>202112</v>
      </c>
      <c r="G563" s="103">
        <v>44560</v>
      </c>
      <c r="H563" s="100" t="s">
        <v>119</v>
      </c>
      <c r="I563" s="102">
        <v>11001676</v>
      </c>
      <c r="J563" s="100" t="s">
        <v>0</v>
      </c>
      <c r="K563" s="100" t="s">
        <v>120</v>
      </c>
      <c r="L563" s="100" t="s">
        <v>121</v>
      </c>
      <c r="M563" s="100" t="s">
        <v>122</v>
      </c>
      <c r="N563" s="100" t="s">
        <v>418</v>
      </c>
      <c r="O563" s="100" t="s">
        <v>419</v>
      </c>
      <c r="P563" s="100" t="s">
        <v>120</v>
      </c>
      <c r="Q563" s="100" t="s">
        <v>797</v>
      </c>
      <c r="R563" s="100" t="s">
        <v>420</v>
      </c>
      <c r="S563" s="100" t="s">
        <v>798</v>
      </c>
      <c r="T563" s="100" t="s">
        <v>420</v>
      </c>
      <c r="U563" s="100" t="s">
        <v>783</v>
      </c>
      <c r="V563" s="100" t="s">
        <v>784</v>
      </c>
      <c r="W563" s="100" t="s">
        <v>749</v>
      </c>
      <c r="X563" s="100" t="s">
        <v>132</v>
      </c>
      <c r="Y563" s="145" t="s">
        <v>1042</v>
      </c>
    </row>
    <row r="564" spans="1:25">
      <c r="A564" s="107" t="s">
        <v>391</v>
      </c>
      <c r="B564" s="100" t="s">
        <v>392</v>
      </c>
      <c r="C564" s="100" t="s">
        <v>551</v>
      </c>
      <c r="D564" s="101">
        <v>264.39999999999998</v>
      </c>
      <c r="E564" s="100" t="s">
        <v>118</v>
      </c>
      <c r="F564" s="102">
        <v>202112</v>
      </c>
      <c r="G564" s="103">
        <v>44560</v>
      </c>
      <c r="H564" s="100" t="s">
        <v>125</v>
      </c>
      <c r="I564" s="102">
        <v>50000325</v>
      </c>
      <c r="J564" s="100" t="s">
        <v>0</v>
      </c>
      <c r="K564" s="100" t="s">
        <v>120</v>
      </c>
      <c r="L564" s="100" t="s">
        <v>121</v>
      </c>
      <c r="M564" s="100" t="s">
        <v>122</v>
      </c>
      <c r="N564" s="100" t="s">
        <v>477</v>
      </c>
      <c r="O564" s="100" t="s">
        <v>478</v>
      </c>
      <c r="P564" s="100" t="s">
        <v>120</v>
      </c>
      <c r="Q564" s="100" t="s">
        <v>780</v>
      </c>
      <c r="R564" s="100" t="s">
        <v>781</v>
      </c>
      <c r="S564" s="100" t="s">
        <v>782</v>
      </c>
      <c r="T564" s="100" t="s">
        <v>781</v>
      </c>
      <c r="U564" s="100" t="s">
        <v>783</v>
      </c>
      <c r="V564" s="100" t="s">
        <v>784</v>
      </c>
      <c r="W564" s="100" t="s">
        <v>749</v>
      </c>
      <c r="X564" s="100" t="s">
        <v>132</v>
      </c>
      <c r="Y564" s="145" t="s">
        <v>1042</v>
      </c>
    </row>
    <row r="565" spans="1:25">
      <c r="A565" s="107" t="s">
        <v>391</v>
      </c>
      <c r="B565" s="100" t="s">
        <v>392</v>
      </c>
      <c r="C565" s="100" t="s">
        <v>552</v>
      </c>
      <c r="D565" s="101">
        <v>385.76</v>
      </c>
      <c r="E565" s="100" t="s">
        <v>118</v>
      </c>
      <c r="F565" s="102">
        <v>202112</v>
      </c>
      <c r="G565" s="103">
        <v>44560</v>
      </c>
      <c r="H565" s="100" t="s">
        <v>125</v>
      </c>
      <c r="I565" s="102">
        <v>50000325</v>
      </c>
      <c r="J565" s="100" t="s">
        <v>0</v>
      </c>
      <c r="K565" s="100" t="s">
        <v>120</v>
      </c>
      <c r="L565" s="100" t="s">
        <v>121</v>
      </c>
      <c r="M565" s="100" t="s">
        <v>122</v>
      </c>
      <c r="N565" s="100" t="s">
        <v>142</v>
      </c>
      <c r="O565" s="100" t="s">
        <v>143</v>
      </c>
      <c r="P565" s="100" t="s">
        <v>120</v>
      </c>
      <c r="Q565" s="100" t="s">
        <v>750</v>
      </c>
      <c r="R565" s="100" t="s">
        <v>144</v>
      </c>
      <c r="S565" s="100" t="s">
        <v>751</v>
      </c>
      <c r="T565" s="100" t="s">
        <v>144</v>
      </c>
      <c r="U565" s="100" t="s">
        <v>752</v>
      </c>
      <c r="V565" s="100" t="s">
        <v>753</v>
      </c>
      <c r="W565" s="100" t="s">
        <v>749</v>
      </c>
      <c r="X565" s="100" t="s">
        <v>132</v>
      </c>
      <c r="Y565" s="145" t="s">
        <v>1042</v>
      </c>
    </row>
    <row r="566" spans="1:25">
      <c r="A566" s="107" t="s">
        <v>391</v>
      </c>
      <c r="B566" s="100" t="s">
        <v>392</v>
      </c>
      <c r="C566" s="100" t="s">
        <v>553</v>
      </c>
      <c r="D566" s="101">
        <f>1161.83-180.17</f>
        <v>981.66</v>
      </c>
      <c r="E566" s="100" t="s">
        <v>118</v>
      </c>
      <c r="F566" s="102">
        <v>202112</v>
      </c>
      <c r="G566" s="103">
        <v>44560</v>
      </c>
      <c r="H566" s="100" t="s">
        <v>125</v>
      </c>
      <c r="I566" s="102">
        <v>50000325</v>
      </c>
      <c r="J566" s="100" t="s">
        <v>0</v>
      </c>
      <c r="K566" s="100" t="s">
        <v>120</v>
      </c>
      <c r="L566" s="100" t="s">
        <v>121</v>
      </c>
      <c r="M566" s="100" t="s">
        <v>122</v>
      </c>
      <c r="N566" s="100" t="s">
        <v>245</v>
      </c>
      <c r="O566" s="100" t="s">
        <v>246</v>
      </c>
      <c r="P566" s="100" t="s">
        <v>120</v>
      </c>
      <c r="Q566" s="100" t="s">
        <v>778</v>
      </c>
      <c r="R566" s="100" t="s">
        <v>247</v>
      </c>
      <c r="S566" s="100" t="s">
        <v>779</v>
      </c>
      <c r="T566" s="100" t="s">
        <v>247</v>
      </c>
      <c r="U566" s="100" t="s">
        <v>752</v>
      </c>
      <c r="V566" s="100" t="s">
        <v>753</v>
      </c>
      <c r="W566" s="100" t="s">
        <v>749</v>
      </c>
      <c r="X566" s="100" t="s">
        <v>132</v>
      </c>
      <c r="Y566" s="145" t="s">
        <v>1042</v>
      </c>
    </row>
    <row r="567" spans="1:25">
      <c r="A567" s="107" t="s">
        <v>391</v>
      </c>
      <c r="B567" s="100" t="s">
        <v>392</v>
      </c>
      <c r="C567" s="100" t="s">
        <v>554</v>
      </c>
      <c r="D567" s="101">
        <v>-650</v>
      </c>
      <c r="E567" s="100" t="s">
        <v>118</v>
      </c>
      <c r="F567" s="102">
        <v>202201</v>
      </c>
      <c r="G567" s="103">
        <v>44589</v>
      </c>
      <c r="H567" s="100" t="s">
        <v>119</v>
      </c>
      <c r="I567" s="102">
        <v>11001886</v>
      </c>
      <c r="J567" s="100" t="s">
        <v>0</v>
      </c>
      <c r="K567" s="100" t="s">
        <v>120</v>
      </c>
      <c r="L567" s="100" t="s">
        <v>121</v>
      </c>
      <c r="M567" s="100" t="s">
        <v>122</v>
      </c>
      <c r="N567" s="100" t="s">
        <v>339</v>
      </c>
      <c r="O567" s="100" t="s">
        <v>340</v>
      </c>
      <c r="P567" s="100" t="s">
        <v>120</v>
      </c>
      <c r="Q567" s="100" t="s">
        <v>744</v>
      </c>
      <c r="R567" s="100" t="s">
        <v>745</v>
      </c>
      <c r="S567" s="100" t="s">
        <v>746</v>
      </c>
      <c r="T567" s="100" t="s">
        <v>745</v>
      </c>
      <c r="U567" s="100" t="s">
        <v>747</v>
      </c>
      <c r="V567" s="100" t="s">
        <v>748</v>
      </c>
      <c r="W567" s="100" t="s">
        <v>749</v>
      </c>
      <c r="X567" s="100" t="s">
        <v>132</v>
      </c>
      <c r="Y567" s="145" t="s">
        <v>1042</v>
      </c>
    </row>
    <row r="568" spans="1:25">
      <c r="A568" s="107" t="s">
        <v>391</v>
      </c>
      <c r="B568" s="100" t="s">
        <v>392</v>
      </c>
      <c r="C568" s="100" t="s">
        <v>555</v>
      </c>
      <c r="D568" s="101">
        <v>441.63</v>
      </c>
      <c r="E568" s="100" t="s">
        <v>118</v>
      </c>
      <c r="F568" s="102">
        <v>202201</v>
      </c>
      <c r="G568" s="103">
        <v>44589</v>
      </c>
      <c r="H568" s="100" t="s">
        <v>125</v>
      </c>
      <c r="I568" s="102">
        <v>50000367</v>
      </c>
      <c r="J568" s="100" t="s">
        <v>0</v>
      </c>
      <c r="K568" s="100" t="s">
        <v>120</v>
      </c>
      <c r="L568" s="100" t="s">
        <v>121</v>
      </c>
      <c r="M568" s="100" t="s">
        <v>122</v>
      </c>
      <c r="N568" s="100" t="s">
        <v>78</v>
      </c>
      <c r="O568" s="100" t="s">
        <v>413</v>
      </c>
      <c r="P568" s="100" t="s">
        <v>120</v>
      </c>
      <c r="Q568" s="100" t="s">
        <v>934</v>
      </c>
      <c r="R568" s="100" t="s">
        <v>935</v>
      </c>
      <c r="S568" s="100" t="s">
        <v>936</v>
      </c>
      <c r="T568" s="100" t="s">
        <v>935</v>
      </c>
      <c r="U568" s="100" t="s">
        <v>929</v>
      </c>
      <c r="V568" s="100" t="s">
        <v>930</v>
      </c>
      <c r="W568" s="100" t="s">
        <v>749</v>
      </c>
      <c r="X568" s="100" t="s">
        <v>132</v>
      </c>
      <c r="Y568" s="145" t="s">
        <v>1042</v>
      </c>
    </row>
    <row r="569" spans="1:25">
      <c r="A569" s="107" t="s">
        <v>391</v>
      </c>
      <c r="B569" s="100" t="s">
        <v>392</v>
      </c>
      <c r="C569" s="100" t="s">
        <v>556</v>
      </c>
      <c r="D569" s="101">
        <v>505.83</v>
      </c>
      <c r="E569" s="100" t="s">
        <v>118</v>
      </c>
      <c r="F569" s="102">
        <v>202201</v>
      </c>
      <c r="G569" s="103">
        <v>44589</v>
      </c>
      <c r="H569" s="100" t="s">
        <v>125</v>
      </c>
      <c r="I569" s="102">
        <v>50000367</v>
      </c>
      <c r="J569" s="100" t="s">
        <v>0</v>
      </c>
      <c r="K569" s="100" t="s">
        <v>120</v>
      </c>
      <c r="L569" s="100" t="s">
        <v>121</v>
      </c>
      <c r="M569" s="100" t="s">
        <v>122</v>
      </c>
      <c r="N569" s="100" t="s">
        <v>90</v>
      </c>
      <c r="O569" s="100" t="s">
        <v>409</v>
      </c>
      <c r="P569" s="100" t="s">
        <v>120</v>
      </c>
      <c r="Q569" s="100" t="s">
        <v>934</v>
      </c>
      <c r="R569" s="100" t="s">
        <v>935</v>
      </c>
      <c r="S569" s="100" t="s">
        <v>936</v>
      </c>
      <c r="T569" s="100" t="s">
        <v>935</v>
      </c>
      <c r="U569" s="100" t="s">
        <v>929</v>
      </c>
      <c r="V569" s="100" t="s">
        <v>930</v>
      </c>
      <c r="W569" s="100" t="s">
        <v>749</v>
      </c>
      <c r="X569" s="100" t="s">
        <v>132</v>
      </c>
      <c r="Y569" s="145" t="s">
        <v>1042</v>
      </c>
    </row>
    <row r="570" spans="1:25">
      <c r="A570" s="107" t="s">
        <v>391</v>
      </c>
      <c r="B570" s="100" t="s">
        <v>392</v>
      </c>
      <c r="C570" s="100" t="s">
        <v>557</v>
      </c>
      <c r="D570" s="101">
        <v>556.72</v>
      </c>
      <c r="E570" s="100" t="s">
        <v>118</v>
      </c>
      <c r="F570" s="102">
        <v>202201</v>
      </c>
      <c r="G570" s="103">
        <v>44589</v>
      </c>
      <c r="H570" s="100" t="s">
        <v>125</v>
      </c>
      <c r="I570" s="102">
        <v>50000367</v>
      </c>
      <c r="J570" s="100" t="s">
        <v>0</v>
      </c>
      <c r="K570" s="100" t="s">
        <v>120</v>
      </c>
      <c r="L570" s="100" t="s">
        <v>121</v>
      </c>
      <c r="M570" s="100" t="s">
        <v>122</v>
      </c>
      <c r="N570" s="100" t="s">
        <v>76</v>
      </c>
      <c r="O570" s="100" t="s">
        <v>411</v>
      </c>
      <c r="P570" s="100" t="s">
        <v>120</v>
      </c>
      <c r="Q570" s="100" t="s">
        <v>937</v>
      </c>
      <c r="R570" s="100" t="s">
        <v>938</v>
      </c>
      <c r="S570" s="100" t="s">
        <v>939</v>
      </c>
      <c r="T570" s="100" t="s">
        <v>938</v>
      </c>
      <c r="U570" s="100" t="s">
        <v>929</v>
      </c>
      <c r="V570" s="100" t="s">
        <v>930</v>
      </c>
      <c r="W570" s="100" t="s">
        <v>749</v>
      </c>
      <c r="X570" s="100" t="s">
        <v>132</v>
      </c>
      <c r="Y570" s="145" t="s">
        <v>1042</v>
      </c>
    </row>
    <row r="571" spans="1:25">
      <c r="A571" s="107" t="s">
        <v>391</v>
      </c>
      <c r="B571" s="100" t="s">
        <v>392</v>
      </c>
      <c r="C571" s="100" t="s">
        <v>558</v>
      </c>
      <c r="D571" s="101">
        <v>45.46</v>
      </c>
      <c r="E571" s="100" t="s">
        <v>118</v>
      </c>
      <c r="F571" s="102">
        <v>202201</v>
      </c>
      <c r="G571" s="103">
        <v>44589</v>
      </c>
      <c r="H571" s="100" t="s">
        <v>125</v>
      </c>
      <c r="I571" s="102">
        <v>50000368</v>
      </c>
      <c r="J571" s="100" t="s">
        <v>0</v>
      </c>
      <c r="K571" s="100" t="s">
        <v>120</v>
      </c>
      <c r="L571" s="100" t="s">
        <v>121</v>
      </c>
      <c r="M571" s="100" t="s">
        <v>122</v>
      </c>
      <c r="N571" s="100" t="s">
        <v>88</v>
      </c>
      <c r="O571" s="100" t="s">
        <v>401</v>
      </c>
      <c r="P571" s="100" t="s">
        <v>120</v>
      </c>
      <c r="Q571" s="100" t="s">
        <v>926</v>
      </c>
      <c r="R571" s="100" t="s">
        <v>927</v>
      </c>
      <c r="S571" s="100" t="s">
        <v>928</v>
      </c>
      <c r="T571" s="100" t="s">
        <v>927</v>
      </c>
      <c r="U571" s="100" t="s">
        <v>929</v>
      </c>
      <c r="V571" s="100" t="s">
        <v>930</v>
      </c>
      <c r="W571" s="100" t="s">
        <v>749</v>
      </c>
      <c r="X571" s="100" t="s">
        <v>132</v>
      </c>
      <c r="Y571" s="145" t="s">
        <v>1042</v>
      </c>
    </row>
    <row r="572" spans="1:25">
      <c r="A572" s="107" t="s">
        <v>391</v>
      </c>
      <c r="B572" s="100" t="s">
        <v>392</v>
      </c>
      <c r="C572" s="100" t="s">
        <v>559</v>
      </c>
      <c r="D572" s="101">
        <v>79.61</v>
      </c>
      <c r="E572" s="100" t="s">
        <v>118</v>
      </c>
      <c r="F572" s="102">
        <v>202201</v>
      </c>
      <c r="G572" s="103">
        <v>44589</v>
      </c>
      <c r="H572" s="100" t="s">
        <v>125</v>
      </c>
      <c r="I572" s="102">
        <v>50000368</v>
      </c>
      <c r="J572" s="100" t="s">
        <v>0</v>
      </c>
      <c r="K572" s="100" t="s">
        <v>120</v>
      </c>
      <c r="L572" s="100" t="s">
        <v>121</v>
      </c>
      <c r="M572" s="100" t="s">
        <v>122</v>
      </c>
      <c r="N572" s="100" t="s">
        <v>86</v>
      </c>
      <c r="O572" s="100" t="s">
        <v>87</v>
      </c>
      <c r="P572" s="100" t="s">
        <v>120</v>
      </c>
      <c r="Q572" s="100" t="s">
        <v>926</v>
      </c>
      <c r="R572" s="100" t="s">
        <v>927</v>
      </c>
      <c r="S572" s="100" t="s">
        <v>928</v>
      </c>
      <c r="T572" s="100" t="s">
        <v>927</v>
      </c>
      <c r="U572" s="100" t="s">
        <v>929</v>
      </c>
      <c r="V572" s="100" t="s">
        <v>930</v>
      </c>
      <c r="W572" s="100" t="s">
        <v>749</v>
      </c>
      <c r="X572" s="100" t="s">
        <v>132</v>
      </c>
      <c r="Y572" s="145" t="s">
        <v>1042</v>
      </c>
    </row>
    <row r="573" spans="1:25">
      <c r="A573" s="107" t="s">
        <v>391</v>
      </c>
      <c r="B573" s="100" t="s">
        <v>392</v>
      </c>
      <c r="C573" s="100" t="s">
        <v>560</v>
      </c>
      <c r="D573" s="101">
        <v>89.83</v>
      </c>
      <c r="E573" s="100" t="s">
        <v>118</v>
      </c>
      <c r="F573" s="102">
        <v>202201</v>
      </c>
      <c r="G573" s="103">
        <v>44589</v>
      </c>
      <c r="H573" s="100" t="s">
        <v>125</v>
      </c>
      <c r="I573" s="102">
        <v>50000368</v>
      </c>
      <c r="J573" s="100" t="s">
        <v>0</v>
      </c>
      <c r="K573" s="100" t="s">
        <v>120</v>
      </c>
      <c r="L573" s="100" t="s">
        <v>121</v>
      </c>
      <c r="M573" s="100" t="s">
        <v>122</v>
      </c>
      <c r="N573" s="100" t="s">
        <v>82</v>
      </c>
      <c r="O573" s="100" t="s">
        <v>83</v>
      </c>
      <c r="P573" s="100" t="s">
        <v>120</v>
      </c>
      <c r="Q573" s="100" t="s">
        <v>926</v>
      </c>
      <c r="R573" s="100" t="s">
        <v>927</v>
      </c>
      <c r="S573" s="100" t="s">
        <v>928</v>
      </c>
      <c r="T573" s="100" t="s">
        <v>927</v>
      </c>
      <c r="U573" s="100" t="s">
        <v>929</v>
      </c>
      <c r="V573" s="100" t="s">
        <v>930</v>
      </c>
      <c r="W573" s="100" t="s">
        <v>749</v>
      </c>
      <c r="X573" s="100" t="s">
        <v>132</v>
      </c>
      <c r="Y573" s="145" t="s">
        <v>1042</v>
      </c>
    </row>
    <row r="574" spans="1:25">
      <c r="A574" s="107" t="s">
        <v>391</v>
      </c>
      <c r="B574" s="100" t="s">
        <v>392</v>
      </c>
      <c r="C574" s="100" t="s">
        <v>561</v>
      </c>
      <c r="D574" s="101">
        <v>114.54</v>
      </c>
      <c r="E574" s="100" t="s">
        <v>118</v>
      </c>
      <c r="F574" s="102">
        <v>202201</v>
      </c>
      <c r="G574" s="103">
        <v>44589</v>
      </c>
      <c r="H574" s="100" t="s">
        <v>125</v>
      </c>
      <c r="I574" s="102">
        <v>50000368</v>
      </c>
      <c r="J574" s="100" t="s">
        <v>0</v>
      </c>
      <c r="K574" s="100" t="s">
        <v>120</v>
      </c>
      <c r="L574" s="100" t="s">
        <v>121</v>
      </c>
      <c r="M574" s="100" t="s">
        <v>122</v>
      </c>
      <c r="N574" s="100" t="s">
        <v>80</v>
      </c>
      <c r="O574" s="100" t="s">
        <v>81</v>
      </c>
      <c r="P574" s="100" t="s">
        <v>120</v>
      </c>
      <c r="Q574" s="100" t="s">
        <v>926</v>
      </c>
      <c r="R574" s="100" t="s">
        <v>927</v>
      </c>
      <c r="S574" s="100" t="s">
        <v>928</v>
      </c>
      <c r="T574" s="100" t="s">
        <v>927</v>
      </c>
      <c r="U574" s="100" t="s">
        <v>929</v>
      </c>
      <c r="V574" s="100" t="s">
        <v>930</v>
      </c>
      <c r="W574" s="100" t="s">
        <v>749</v>
      </c>
      <c r="X574" s="100" t="s">
        <v>132</v>
      </c>
      <c r="Y574" s="145" t="s">
        <v>1042</v>
      </c>
    </row>
    <row r="575" spans="1:25">
      <c r="A575" s="107" t="s">
        <v>391</v>
      </c>
      <c r="B575" s="100" t="s">
        <v>392</v>
      </c>
      <c r="C575" s="100" t="s">
        <v>562</v>
      </c>
      <c r="D575" s="101">
        <v>559.92999999999995</v>
      </c>
      <c r="E575" s="100" t="s">
        <v>118</v>
      </c>
      <c r="F575" s="102">
        <v>202201</v>
      </c>
      <c r="G575" s="103">
        <v>44589</v>
      </c>
      <c r="H575" s="100" t="s">
        <v>125</v>
      </c>
      <c r="I575" s="102">
        <v>50000368</v>
      </c>
      <c r="J575" s="100" t="s">
        <v>0</v>
      </c>
      <c r="K575" s="100" t="s">
        <v>120</v>
      </c>
      <c r="L575" s="100" t="s">
        <v>121</v>
      </c>
      <c r="M575" s="100" t="s">
        <v>122</v>
      </c>
      <c r="N575" s="100" t="s">
        <v>403</v>
      </c>
      <c r="O575" s="100" t="s">
        <v>96</v>
      </c>
      <c r="P575" s="100" t="s">
        <v>120</v>
      </c>
      <c r="Q575" s="100" t="s">
        <v>931</v>
      </c>
      <c r="R575" s="100" t="s">
        <v>932</v>
      </c>
      <c r="S575" s="100" t="s">
        <v>933</v>
      </c>
      <c r="T575" s="100" t="s">
        <v>932</v>
      </c>
      <c r="U575" s="100" t="s">
        <v>929</v>
      </c>
      <c r="V575" s="100" t="s">
        <v>930</v>
      </c>
      <c r="W575" s="100" t="s">
        <v>749</v>
      </c>
      <c r="X575" s="100" t="s">
        <v>132</v>
      </c>
      <c r="Y575" s="145" t="s">
        <v>1042</v>
      </c>
    </row>
    <row r="576" spans="1:25">
      <c r="A576" s="107" t="s">
        <v>391</v>
      </c>
      <c r="B576" s="100" t="s">
        <v>392</v>
      </c>
      <c r="C576" s="100" t="s">
        <v>563</v>
      </c>
      <c r="D576" s="101">
        <v>928.26</v>
      </c>
      <c r="E576" s="100" t="s">
        <v>118</v>
      </c>
      <c r="F576" s="102">
        <v>202201</v>
      </c>
      <c r="G576" s="103">
        <v>44589</v>
      </c>
      <c r="H576" s="100" t="s">
        <v>125</v>
      </c>
      <c r="I576" s="102">
        <v>50000368</v>
      </c>
      <c r="J576" s="100" t="s">
        <v>0</v>
      </c>
      <c r="K576" s="100" t="s">
        <v>120</v>
      </c>
      <c r="L576" s="100" t="s">
        <v>121</v>
      </c>
      <c r="M576" s="100" t="s">
        <v>122</v>
      </c>
      <c r="N576" s="100" t="s">
        <v>415</v>
      </c>
      <c r="O576" s="100" t="s">
        <v>416</v>
      </c>
      <c r="P576" s="100" t="s">
        <v>120</v>
      </c>
      <c r="Q576" s="100" t="s">
        <v>931</v>
      </c>
      <c r="R576" s="100" t="s">
        <v>932</v>
      </c>
      <c r="S576" s="100" t="s">
        <v>933</v>
      </c>
      <c r="T576" s="100" t="s">
        <v>932</v>
      </c>
      <c r="U576" s="100" t="s">
        <v>929</v>
      </c>
      <c r="V576" s="100" t="s">
        <v>930</v>
      </c>
      <c r="W576" s="100" t="s">
        <v>749</v>
      </c>
      <c r="X576" s="100" t="s">
        <v>132</v>
      </c>
      <c r="Y576" s="145" t="s">
        <v>1042</v>
      </c>
    </row>
    <row r="577" spans="1:25">
      <c r="A577" s="107" t="s">
        <v>391</v>
      </c>
      <c r="B577" s="100" t="s">
        <v>392</v>
      </c>
      <c r="C577" s="100" t="s">
        <v>564</v>
      </c>
      <c r="D577" s="101">
        <v>1606.23</v>
      </c>
      <c r="E577" s="100" t="s">
        <v>118</v>
      </c>
      <c r="F577" s="102">
        <v>202201</v>
      </c>
      <c r="G577" s="103">
        <v>44589</v>
      </c>
      <c r="H577" s="100" t="s">
        <v>125</v>
      </c>
      <c r="I577" s="102">
        <v>50000368</v>
      </c>
      <c r="J577" s="100" t="s">
        <v>0</v>
      </c>
      <c r="K577" s="100" t="s">
        <v>120</v>
      </c>
      <c r="L577" s="100" t="s">
        <v>121</v>
      </c>
      <c r="M577" s="100" t="s">
        <v>122</v>
      </c>
      <c r="N577" s="100" t="s">
        <v>92</v>
      </c>
      <c r="O577" s="100" t="s">
        <v>93</v>
      </c>
      <c r="P577" s="100" t="s">
        <v>120</v>
      </c>
      <c r="Q577" s="100" t="s">
        <v>931</v>
      </c>
      <c r="R577" s="100" t="s">
        <v>932</v>
      </c>
      <c r="S577" s="100" t="s">
        <v>933</v>
      </c>
      <c r="T577" s="100" t="s">
        <v>932</v>
      </c>
      <c r="U577" s="100" t="s">
        <v>929</v>
      </c>
      <c r="V577" s="100" t="s">
        <v>930</v>
      </c>
      <c r="W577" s="100" t="s">
        <v>749</v>
      </c>
      <c r="X577" s="100" t="s">
        <v>132</v>
      </c>
      <c r="Y577" s="145" t="s">
        <v>1042</v>
      </c>
    </row>
    <row r="578" spans="1:25">
      <c r="A578" s="107" t="s">
        <v>391</v>
      </c>
      <c r="B578" s="100" t="s">
        <v>392</v>
      </c>
      <c r="C578" s="100" t="s">
        <v>565</v>
      </c>
      <c r="D578" s="101">
        <v>2449.6999999999998</v>
      </c>
      <c r="E578" s="100" t="s">
        <v>118</v>
      </c>
      <c r="F578" s="102">
        <v>202201</v>
      </c>
      <c r="G578" s="103">
        <v>44589</v>
      </c>
      <c r="H578" s="100" t="s">
        <v>125</v>
      </c>
      <c r="I578" s="102">
        <v>50000368</v>
      </c>
      <c r="J578" s="100" t="s">
        <v>0</v>
      </c>
      <c r="K578" s="100" t="s">
        <v>120</v>
      </c>
      <c r="L578" s="100" t="s">
        <v>121</v>
      </c>
      <c r="M578" s="100" t="s">
        <v>122</v>
      </c>
      <c r="N578" s="100" t="s">
        <v>444</v>
      </c>
      <c r="O578" s="100" t="s">
        <v>445</v>
      </c>
      <c r="P578" s="100" t="s">
        <v>120</v>
      </c>
      <c r="Q578" s="100" t="s">
        <v>931</v>
      </c>
      <c r="R578" s="100" t="s">
        <v>932</v>
      </c>
      <c r="S578" s="100" t="s">
        <v>933</v>
      </c>
      <c r="T578" s="100" t="s">
        <v>932</v>
      </c>
      <c r="U578" s="100" t="s">
        <v>929</v>
      </c>
      <c r="V578" s="100" t="s">
        <v>930</v>
      </c>
      <c r="W578" s="100" t="s">
        <v>749</v>
      </c>
      <c r="X578" s="100" t="s">
        <v>132</v>
      </c>
      <c r="Y578" s="145" t="s">
        <v>1042</v>
      </c>
    </row>
    <row r="579" spans="1:25">
      <c r="A579" s="107" t="s">
        <v>391</v>
      </c>
      <c r="B579" s="100" t="s">
        <v>392</v>
      </c>
      <c r="C579" s="100" t="s">
        <v>566</v>
      </c>
      <c r="D579" s="101">
        <v>6.91</v>
      </c>
      <c r="E579" s="100" t="s">
        <v>118</v>
      </c>
      <c r="F579" s="102">
        <v>202201</v>
      </c>
      <c r="G579" s="103">
        <v>44589</v>
      </c>
      <c r="H579" s="100" t="s">
        <v>125</v>
      </c>
      <c r="I579" s="102">
        <v>50000378</v>
      </c>
      <c r="J579" s="100" t="s">
        <v>0</v>
      </c>
      <c r="K579" s="100" t="s">
        <v>120</v>
      </c>
      <c r="L579" s="100" t="s">
        <v>121</v>
      </c>
      <c r="M579" s="100" t="s">
        <v>122</v>
      </c>
      <c r="N579" s="100" t="s">
        <v>567</v>
      </c>
      <c r="O579" s="100" t="s">
        <v>568</v>
      </c>
      <c r="P579" s="100" t="s">
        <v>120</v>
      </c>
      <c r="Q579" s="100" t="s">
        <v>786</v>
      </c>
      <c r="R579" s="100" t="s">
        <v>787</v>
      </c>
      <c r="S579" s="100" t="s">
        <v>788</v>
      </c>
      <c r="T579" s="100" t="s">
        <v>787</v>
      </c>
      <c r="U579" s="100" t="s">
        <v>747</v>
      </c>
      <c r="V579" s="100" t="s">
        <v>748</v>
      </c>
      <c r="W579" s="100" t="s">
        <v>749</v>
      </c>
      <c r="X579" s="100" t="s">
        <v>132</v>
      </c>
      <c r="Y579" s="145" t="s">
        <v>1042</v>
      </c>
    </row>
    <row r="580" spans="1:25">
      <c r="A580" s="107" t="s">
        <v>391</v>
      </c>
      <c r="B580" s="100" t="s">
        <v>392</v>
      </c>
      <c r="C580" s="100" t="s">
        <v>569</v>
      </c>
      <c r="D580" s="101">
        <v>34.53</v>
      </c>
      <c r="E580" s="100" t="s">
        <v>118</v>
      </c>
      <c r="F580" s="102">
        <v>202201</v>
      </c>
      <c r="G580" s="103">
        <v>44589</v>
      </c>
      <c r="H580" s="100" t="s">
        <v>125</v>
      </c>
      <c r="I580" s="102">
        <v>50000378</v>
      </c>
      <c r="J580" s="100" t="s">
        <v>0</v>
      </c>
      <c r="K580" s="100" t="s">
        <v>120</v>
      </c>
      <c r="L580" s="100" t="s">
        <v>121</v>
      </c>
      <c r="M580" s="100" t="s">
        <v>122</v>
      </c>
      <c r="N580" s="100" t="s">
        <v>398</v>
      </c>
      <c r="O580" s="100" t="s">
        <v>399</v>
      </c>
      <c r="P580" s="100" t="s">
        <v>120</v>
      </c>
      <c r="Q580" s="100" t="s">
        <v>802</v>
      </c>
      <c r="R580" s="100" t="s">
        <v>803</v>
      </c>
      <c r="S580" s="100" t="s">
        <v>804</v>
      </c>
      <c r="T580" s="100" t="s">
        <v>803</v>
      </c>
      <c r="U580" s="100" t="s">
        <v>757</v>
      </c>
      <c r="V580" s="100" t="s">
        <v>758</v>
      </c>
      <c r="W580" s="100" t="s">
        <v>749</v>
      </c>
      <c r="X580" s="100" t="s">
        <v>132</v>
      </c>
      <c r="Y580" s="145" t="s">
        <v>1042</v>
      </c>
    </row>
    <row r="581" spans="1:25">
      <c r="A581" s="107" t="s">
        <v>391</v>
      </c>
      <c r="B581" s="100" t="s">
        <v>392</v>
      </c>
      <c r="C581" s="100" t="s">
        <v>570</v>
      </c>
      <c r="D581" s="101">
        <v>67.84</v>
      </c>
      <c r="E581" s="100" t="s">
        <v>118</v>
      </c>
      <c r="F581" s="102">
        <v>202201</v>
      </c>
      <c r="G581" s="103">
        <v>44589</v>
      </c>
      <c r="H581" s="100" t="s">
        <v>125</v>
      </c>
      <c r="I581" s="102">
        <v>50000378</v>
      </c>
      <c r="J581" s="100" t="s">
        <v>0</v>
      </c>
      <c r="K581" s="100" t="s">
        <v>120</v>
      </c>
      <c r="L581" s="100" t="s">
        <v>121</v>
      </c>
      <c r="M581" s="100" t="s">
        <v>122</v>
      </c>
      <c r="N581" s="100" t="s">
        <v>394</v>
      </c>
      <c r="O581" s="100" t="s">
        <v>395</v>
      </c>
      <c r="P581" s="100" t="s">
        <v>120</v>
      </c>
      <c r="Q581" s="100" t="s">
        <v>802</v>
      </c>
      <c r="R581" s="100" t="s">
        <v>803</v>
      </c>
      <c r="S581" s="100" t="s">
        <v>804</v>
      </c>
      <c r="T581" s="100" t="s">
        <v>803</v>
      </c>
      <c r="U581" s="100" t="s">
        <v>757</v>
      </c>
      <c r="V581" s="100" t="s">
        <v>758</v>
      </c>
      <c r="W581" s="100" t="s">
        <v>749</v>
      </c>
      <c r="X581" s="100" t="s">
        <v>132</v>
      </c>
      <c r="Y581" s="145" t="s">
        <v>1042</v>
      </c>
    </row>
    <row r="582" spans="1:25">
      <c r="A582" s="107" t="s">
        <v>391</v>
      </c>
      <c r="B582" s="100" t="s">
        <v>392</v>
      </c>
      <c r="C582" s="100" t="s">
        <v>571</v>
      </c>
      <c r="D582" s="101">
        <v>134.29</v>
      </c>
      <c r="E582" s="100" t="s">
        <v>118</v>
      </c>
      <c r="F582" s="102">
        <v>202201</v>
      </c>
      <c r="G582" s="103">
        <v>44589</v>
      </c>
      <c r="H582" s="100" t="s">
        <v>125</v>
      </c>
      <c r="I582" s="102">
        <v>50000378</v>
      </c>
      <c r="J582" s="100" t="s">
        <v>0</v>
      </c>
      <c r="K582" s="100" t="s">
        <v>120</v>
      </c>
      <c r="L582" s="100" t="s">
        <v>121</v>
      </c>
      <c r="M582" s="100" t="s">
        <v>122</v>
      </c>
      <c r="N582" s="100" t="s">
        <v>142</v>
      </c>
      <c r="O582" s="100" t="s">
        <v>143</v>
      </c>
      <c r="P582" s="100" t="s">
        <v>120</v>
      </c>
      <c r="Q582" s="100" t="s">
        <v>750</v>
      </c>
      <c r="R582" s="100" t="s">
        <v>144</v>
      </c>
      <c r="S582" s="100" t="s">
        <v>751</v>
      </c>
      <c r="T582" s="100" t="s">
        <v>144</v>
      </c>
      <c r="U582" s="100" t="s">
        <v>752</v>
      </c>
      <c r="V582" s="100" t="s">
        <v>753</v>
      </c>
      <c r="W582" s="100" t="s">
        <v>749</v>
      </c>
      <c r="X582" s="100" t="s">
        <v>132</v>
      </c>
      <c r="Y582" s="145" t="s">
        <v>1042</v>
      </c>
    </row>
    <row r="583" spans="1:25">
      <c r="A583" s="107" t="s">
        <v>391</v>
      </c>
      <c r="B583" s="100" t="s">
        <v>392</v>
      </c>
      <c r="C583" s="100" t="s">
        <v>572</v>
      </c>
      <c r="D583" s="101">
        <v>183.59</v>
      </c>
      <c r="E583" s="100" t="s">
        <v>118</v>
      </c>
      <c r="F583" s="102">
        <v>202201</v>
      </c>
      <c r="G583" s="103">
        <v>44589</v>
      </c>
      <c r="H583" s="100" t="s">
        <v>125</v>
      </c>
      <c r="I583" s="102">
        <v>50000378</v>
      </c>
      <c r="J583" s="100" t="s">
        <v>0</v>
      </c>
      <c r="K583" s="100" t="s">
        <v>120</v>
      </c>
      <c r="L583" s="100" t="s">
        <v>121</v>
      </c>
      <c r="M583" s="100" t="s">
        <v>122</v>
      </c>
      <c r="N583" s="100" t="s">
        <v>545</v>
      </c>
      <c r="O583" s="100" t="s">
        <v>546</v>
      </c>
      <c r="P583" s="100" t="s">
        <v>120</v>
      </c>
      <c r="Q583" s="100" t="s">
        <v>786</v>
      </c>
      <c r="R583" s="100" t="s">
        <v>787</v>
      </c>
      <c r="S583" s="100" t="s">
        <v>788</v>
      </c>
      <c r="T583" s="100" t="s">
        <v>787</v>
      </c>
      <c r="U583" s="100" t="s">
        <v>747</v>
      </c>
      <c r="V583" s="100" t="s">
        <v>748</v>
      </c>
      <c r="W583" s="100" t="s">
        <v>749</v>
      </c>
      <c r="X583" s="100" t="s">
        <v>132</v>
      </c>
      <c r="Y583" s="145" t="s">
        <v>1042</v>
      </c>
    </row>
    <row r="584" spans="1:25">
      <c r="A584" s="107" t="s">
        <v>391</v>
      </c>
      <c r="B584" s="100" t="s">
        <v>392</v>
      </c>
      <c r="C584" s="100" t="s">
        <v>573</v>
      </c>
      <c r="D584" s="101">
        <v>413.79</v>
      </c>
      <c r="E584" s="100" t="s">
        <v>118</v>
      </c>
      <c r="F584" s="102">
        <v>202201</v>
      </c>
      <c r="G584" s="103">
        <v>44589</v>
      </c>
      <c r="H584" s="100" t="s">
        <v>125</v>
      </c>
      <c r="I584" s="102">
        <v>50000378</v>
      </c>
      <c r="J584" s="100" t="s">
        <v>0</v>
      </c>
      <c r="K584" s="100" t="s">
        <v>120</v>
      </c>
      <c r="L584" s="100" t="s">
        <v>121</v>
      </c>
      <c r="M584" s="100" t="s">
        <v>122</v>
      </c>
      <c r="N584" s="100" t="s">
        <v>245</v>
      </c>
      <c r="O584" s="100" t="s">
        <v>246</v>
      </c>
      <c r="P584" s="100" t="s">
        <v>120</v>
      </c>
      <c r="Q584" s="100" t="s">
        <v>778</v>
      </c>
      <c r="R584" s="100" t="s">
        <v>247</v>
      </c>
      <c r="S584" s="100" t="s">
        <v>779</v>
      </c>
      <c r="T584" s="100" t="s">
        <v>247</v>
      </c>
      <c r="U584" s="100" t="s">
        <v>752</v>
      </c>
      <c r="V584" s="100" t="s">
        <v>753</v>
      </c>
      <c r="W584" s="100" t="s">
        <v>749</v>
      </c>
      <c r="X584" s="100" t="s">
        <v>132</v>
      </c>
      <c r="Y584" s="145" t="s">
        <v>1042</v>
      </c>
    </row>
    <row r="585" spans="1:25">
      <c r="A585" s="107" t="s">
        <v>391</v>
      </c>
      <c r="B585" s="100" t="s">
        <v>392</v>
      </c>
      <c r="C585" s="100" t="s">
        <v>574</v>
      </c>
      <c r="D585" s="101">
        <v>-556.72</v>
      </c>
      <c r="E585" s="100" t="s">
        <v>118</v>
      </c>
      <c r="F585" s="102">
        <v>202201</v>
      </c>
      <c r="G585" s="103">
        <v>44589</v>
      </c>
      <c r="H585" s="100" t="s">
        <v>125</v>
      </c>
      <c r="I585" s="102">
        <v>50000389</v>
      </c>
      <c r="J585" s="100" t="s">
        <v>0</v>
      </c>
      <c r="K585" s="100" t="s">
        <v>120</v>
      </c>
      <c r="L585" s="100" t="s">
        <v>121</v>
      </c>
      <c r="M585" s="100" t="s">
        <v>122</v>
      </c>
      <c r="N585" s="100" t="s">
        <v>76</v>
      </c>
      <c r="O585" s="100" t="s">
        <v>411</v>
      </c>
      <c r="P585" s="100" t="s">
        <v>120</v>
      </c>
      <c r="Q585" s="100" t="s">
        <v>937</v>
      </c>
      <c r="R585" s="100" t="s">
        <v>938</v>
      </c>
      <c r="S585" s="100" t="s">
        <v>939</v>
      </c>
      <c r="T585" s="100" t="s">
        <v>938</v>
      </c>
      <c r="U585" s="100" t="s">
        <v>929</v>
      </c>
      <c r="V585" s="100" t="s">
        <v>930</v>
      </c>
      <c r="W585" s="100" t="s">
        <v>749</v>
      </c>
      <c r="X585" s="100" t="s">
        <v>132</v>
      </c>
      <c r="Y585" s="145" t="s">
        <v>1042</v>
      </c>
    </row>
    <row r="586" spans="1:25">
      <c r="A586" s="107" t="s">
        <v>391</v>
      </c>
      <c r="B586" s="100" t="s">
        <v>392</v>
      </c>
      <c r="C586" s="100" t="s">
        <v>575</v>
      </c>
      <c r="D586" s="101">
        <v>-505.83</v>
      </c>
      <c r="E586" s="100" t="s">
        <v>118</v>
      </c>
      <c r="F586" s="102">
        <v>202201</v>
      </c>
      <c r="G586" s="103">
        <v>44589</v>
      </c>
      <c r="H586" s="100" t="s">
        <v>125</v>
      </c>
      <c r="I586" s="102">
        <v>50000389</v>
      </c>
      <c r="J586" s="100" t="s">
        <v>0</v>
      </c>
      <c r="K586" s="100" t="s">
        <v>120</v>
      </c>
      <c r="L586" s="100" t="s">
        <v>121</v>
      </c>
      <c r="M586" s="100" t="s">
        <v>122</v>
      </c>
      <c r="N586" s="100" t="s">
        <v>90</v>
      </c>
      <c r="O586" s="100" t="s">
        <v>409</v>
      </c>
      <c r="P586" s="100" t="s">
        <v>120</v>
      </c>
      <c r="Q586" s="100" t="s">
        <v>934</v>
      </c>
      <c r="R586" s="100" t="s">
        <v>935</v>
      </c>
      <c r="S586" s="100" t="s">
        <v>936</v>
      </c>
      <c r="T586" s="100" t="s">
        <v>935</v>
      </c>
      <c r="U586" s="100" t="s">
        <v>929</v>
      </c>
      <c r="V586" s="100" t="s">
        <v>930</v>
      </c>
      <c r="W586" s="100" t="s">
        <v>749</v>
      </c>
      <c r="X586" s="100" t="s">
        <v>132</v>
      </c>
      <c r="Y586" s="145" t="s">
        <v>1042</v>
      </c>
    </row>
    <row r="587" spans="1:25">
      <c r="A587" s="107" t="s">
        <v>391</v>
      </c>
      <c r="B587" s="100" t="s">
        <v>392</v>
      </c>
      <c r="C587" s="100" t="s">
        <v>576</v>
      </c>
      <c r="D587" s="101">
        <v>-441.63</v>
      </c>
      <c r="E587" s="100" t="s">
        <v>118</v>
      </c>
      <c r="F587" s="102">
        <v>202201</v>
      </c>
      <c r="G587" s="103">
        <v>44589</v>
      </c>
      <c r="H587" s="100" t="s">
        <v>125</v>
      </c>
      <c r="I587" s="102">
        <v>50000389</v>
      </c>
      <c r="J587" s="100" t="s">
        <v>0</v>
      </c>
      <c r="K587" s="100" t="s">
        <v>120</v>
      </c>
      <c r="L587" s="100" t="s">
        <v>121</v>
      </c>
      <c r="M587" s="100" t="s">
        <v>122</v>
      </c>
      <c r="N587" s="100" t="s">
        <v>78</v>
      </c>
      <c r="O587" s="100" t="s">
        <v>413</v>
      </c>
      <c r="P587" s="100" t="s">
        <v>120</v>
      </c>
      <c r="Q587" s="100" t="s">
        <v>934</v>
      </c>
      <c r="R587" s="100" t="s">
        <v>935</v>
      </c>
      <c r="S587" s="100" t="s">
        <v>936</v>
      </c>
      <c r="T587" s="100" t="s">
        <v>935</v>
      </c>
      <c r="U587" s="100" t="s">
        <v>929</v>
      </c>
      <c r="V587" s="100" t="s">
        <v>930</v>
      </c>
      <c r="W587" s="100" t="s">
        <v>749</v>
      </c>
      <c r="X587" s="100" t="s">
        <v>132</v>
      </c>
      <c r="Y587" s="145" t="s">
        <v>1042</v>
      </c>
    </row>
    <row r="588" spans="1:25">
      <c r="A588" s="107" t="s">
        <v>391</v>
      </c>
      <c r="B588" s="100" t="s">
        <v>392</v>
      </c>
      <c r="C588" s="100" t="s">
        <v>577</v>
      </c>
      <c r="D588" s="101">
        <v>389.65</v>
      </c>
      <c r="E588" s="100" t="s">
        <v>118</v>
      </c>
      <c r="F588" s="102">
        <v>202201</v>
      </c>
      <c r="G588" s="103">
        <v>44589</v>
      </c>
      <c r="H588" s="100" t="s">
        <v>125</v>
      </c>
      <c r="I588" s="102">
        <v>50000390</v>
      </c>
      <c r="J588" s="100" t="s">
        <v>0</v>
      </c>
      <c r="K588" s="100" t="s">
        <v>120</v>
      </c>
      <c r="L588" s="100" t="s">
        <v>121</v>
      </c>
      <c r="M588" s="100" t="s">
        <v>122</v>
      </c>
      <c r="N588" s="100" t="s">
        <v>78</v>
      </c>
      <c r="O588" s="100" t="s">
        <v>413</v>
      </c>
      <c r="P588" s="100" t="s">
        <v>120</v>
      </c>
      <c r="Q588" s="100" t="s">
        <v>934</v>
      </c>
      <c r="R588" s="100" t="s">
        <v>935</v>
      </c>
      <c r="S588" s="100" t="s">
        <v>936</v>
      </c>
      <c r="T588" s="100" t="s">
        <v>935</v>
      </c>
      <c r="U588" s="100" t="s">
        <v>929</v>
      </c>
      <c r="V588" s="100" t="s">
        <v>930</v>
      </c>
      <c r="W588" s="100" t="s">
        <v>749</v>
      </c>
      <c r="X588" s="100" t="s">
        <v>132</v>
      </c>
      <c r="Y588" s="145" t="s">
        <v>1042</v>
      </c>
    </row>
    <row r="589" spans="1:25">
      <c r="A589" s="107" t="s">
        <v>391</v>
      </c>
      <c r="B589" s="100" t="s">
        <v>392</v>
      </c>
      <c r="C589" s="100" t="s">
        <v>578</v>
      </c>
      <c r="D589" s="101">
        <v>446.29</v>
      </c>
      <c r="E589" s="100" t="s">
        <v>118</v>
      </c>
      <c r="F589" s="102">
        <v>202201</v>
      </c>
      <c r="G589" s="103">
        <v>44589</v>
      </c>
      <c r="H589" s="100" t="s">
        <v>125</v>
      </c>
      <c r="I589" s="102">
        <v>50000390</v>
      </c>
      <c r="J589" s="100" t="s">
        <v>0</v>
      </c>
      <c r="K589" s="100" t="s">
        <v>120</v>
      </c>
      <c r="L589" s="100" t="s">
        <v>121</v>
      </c>
      <c r="M589" s="100" t="s">
        <v>122</v>
      </c>
      <c r="N589" s="100" t="s">
        <v>90</v>
      </c>
      <c r="O589" s="100" t="s">
        <v>409</v>
      </c>
      <c r="P589" s="100" t="s">
        <v>120</v>
      </c>
      <c r="Q589" s="100" t="s">
        <v>934</v>
      </c>
      <c r="R589" s="100" t="s">
        <v>935</v>
      </c>
      <c r="S589" s="100" t="s">
        <v>936</v>
      </c>
      <c r="T589" s="100" t="s">
        <v>935</v>
      </c>
      <c r="U589" s="100" t="s">
        <v>929</v>
      </c>
      <c r="V589" s="100" t="s">
        <v>930</v>
      </c>
      <c r="W589" s="100" t="s">
        <v>749</v>
      </c>
      <c r="X589" s="100" t="s">
        <v>132</v>
      </c>
      <c r="Y589" s="145" t="s">
        <v>1042</v>
      </c>
    </row>
    <row r="590" spans="1:25">
      <c r="A590" s="107" t="s">
        <v>391</v>
      </c>
      <c r="B590" s="100" t="s">
        <v>392</v>
      </c>
      <c r="C590" s="100" t="s">
        <v>579</v>
      </c>
      <c r="D590" s="101">
        <v>491.2</v>
      </c>
      <c r="E590" s="100" t="s">
        <v>118</v>
      </c>
      <c r="F590" s="102">
        <v>202201</v>
      </c>
      <c r="G590" s="103">
        <v>44589</v>
      </c>
      <c r="H590" s="100" t="s">
        <v>125</v>
      </c>
      <c r="I590" s="102">
        <v>50000390</v>
      </c>
      <c r="J590" s="100" t="s">
        <v>0</v>
      </c>
      <c r="K590" s="100" t="s">
        <v>120</v>
      </c>
      <c r="L590" s="100" t="s">
        <v>121</v>
      </c>
      <c r="M590" s="100" t="s">
        <v>122</v>
      </c>
      <c r="N590" s="100" t="s">
        <v>76</v>
      </c>
      <c r="O590" s="100" t="s">
        <v>411</v>
      </c>
      <c r="P590" s="100" t="s">
        <v>120</v>
      </c>
      <c r="Q590" s="100" t="s">
        <v>937</v>
      </c>
      <c r="R590" s="100" t="s">
        <v>938</v>
      </c>
      <c r="S590" s="100" t="s">
        <v>939</v>
      </c>
      <c r="T590" s="100" t="s">
        <v>938</v>
      </c>
      <c r="U590" s="100" t="s">
        <v>929</v>
      </c>
      <c r="V590" s="100" t="s">
        <v>930</v>
      </c>
      <c r="W590" s="100" t="s">
        <v>749</v>
      </c>
      <c r="X590" s="100" t="s">
        <v>132</v>
      </c>
      <c r="Y590" s="145" t="s">
        <v>1042</v>
      </c>
    </row>
    <row r="591" spans="1:25">
      <c r="A591" s="107" t="s">
        <v>391</v>
      </c>
      <c r="B591" s="100" t="s">
        <v>392</v>
      </c>
      <c r="C591" s="100" t="s">
        <v>580</v>
      </c>
      <c r="D591" s="101">
        <v>-2449.6999999999998</v>
      </c>
      <c r="E591" s="100" t="s">
        <v>118</v>
      </c>
      <c r="F591" s="102">
        <v>202201</v>
      </c>
      <c r="G591" s="103">
        <v>44589</v>
      </c>
      <c r="H591" s="100" t="s">
        <v>125</v>
      </c>
      <c r="I591" s="102">
        <v>50000391</v>
      </c>
      <c r="J591" s="100" t="s">
        <v>0</v>
      </c>
      <c r="K591" s="100" t="s">
        <v>120</v>
      </c>
      <c r="L591" s="100" t="s">
        <v>121</v>
      </c>
      <c r="M591" s="100" t="s">
        <v>122</v>
      </c>
      <c r="N591" s="100" t="s">
        <v>444</v>
      </c>
      <c r="O591" s="100" t="s">
        <v>445</v>
      </c>
      <c r="P591" s="100" t="s">
        <v>120</v>
      </c>
      <c r="Q591" s="100" t="s">
        <v>931</v>
      </c>
      <c r="R591" s="100" t="s">
        <v>932</v>
      </c>
      <c r="S591" s="100" t="s">
        <v>933</v>
      </c>
      <c r="T591" s="100" t="s">
        <v>932</v>
      </c>
      <c r="U591" s="100" t="s">
        <v>929</v>
      </c>
      <c r="V591" s="100" t="s">
        <v>930</v>
      </c>
      <c r="W591" s="100" t="s">
        <v>749</v>
      </c>
      <c r="X591" s="100" t="s">
        <v>132</v>
      </c>
      <c r="Y591" s="145" t="s">
        <v>1042</v>
      </c>
    </row>
    <row r="592" spans="1:25">
      <c r="A592" s="107" t="s">
        <v>391</v>
      </c>
      <c r="B592" s="100" t="s">
        <v>392</v>
      </c>
      <c r="C592" s="100" t="s">
        <v>581</v>
      </c>
      <c r="D592" s="101">
        <v>-1606.23</v>
      </c>
      <c r="E592" s="100" t="s">
        <v>118</v>
      </c>
      <c r="F592" s="102">
        <v>202201</v>
      </c>
      <c r="G592" s="103">
        <v>44589</v>
      </c>
      <c r="H592" s="100" t="s">
        <v>125</v>
      </c>
      <c r="I592" s="102">
        <v>50000391</v>
      </c>
      <c r="J592" s="100" t="s">
        <v>0</v>
      </c>
      <c r="K592" s="100" t="s">
        <v>120</v>
      </c>
      <c r="L592" s="100" t="s">
        <v>121</v>
      </c>
      <c r="M592" s="100" t="s">
        <v>122</v>
      </c>
      <c r="N592" s="100" t="s">
        <v>92</v>
      </c>
      <c r="O592" s="100" t="s">
        <v>93</v>
      </c>
      <c r="P592" s="100" t="s">
        <v>120</v>
      </c>
      <c r="Q592" s="100" t="s">
        <v>931</v>
      </c>
      <c r="R592" s="100" t="s">
        <v>932</v>
      </c>
      <c r="S592" s="100" t="s">
        <v>933</v>
      </c>
      <c r="T592" s="100" t="s">
        <v>932</v>
      </c>
      <c r="U592" s="100" t="s">
        <v>929</v>
      </c>
      <c r="V592" s="100" t="s">
        <v>930</v>
      </c>
      <c r="W592" s="100" t="s">
        <v>749</v>
      </c>
      <c r="X592" s="100" t="s">
        <v>132</v>
      </c>
      <c r="Y592" s="145" t="s">
        <v>1042</v>
      </c>
    </row>
    <row r="593" spans="1:25">
      <c r="A593" s="107" t="s">
        <v>391</v>
      </c>
      <c r="B593" s="100" t="s">
        <v>392</v>
      </c>
      <c r="C593" s="100" t="s">
        <v>582</v>
      </c>
      <c r="D593" s="101">
        <v>-928.26</v>
      </c>
      <c r="E593" s="100" t="s">
        <v>118</v>
      </c>
      <c r="F593" s="102">
        <v>202201</v>
      </c>
      <c r="G593" s="103">
        <v>44589</v>
      </c>
      <c r="H593" s="100" t="s">
        <v>125</v>
      </c>
      <c r="I593" s="102">
        <v>50000391</v>
      </c>
      <c r="J593" s="100" t="s">
        <v>0</v>
      </c>
      <c r="K593" s="100" t="s">
        <v>120</v>
      </c>
      <c r="L593" s="100" t="s">
        <v>121</v>
      </c>
      <c r="M593" s="100" t="s">
        <v>122</v>
      </c>
      <c r="N593" s="100" t="s">
        <v>415</v>
      </c>
      <c r="O593" s="100" t="s">
        <v>416</v>
      </c>
      <c r="P593" s="100" t="s">
        <v>120</v>
      </c>
      <c r="Q593" s="100" t="s">
        <v>931</v>
      </c>
      <c r="R593" s="100" t="s">
        <v>932</v>
      </c>
      <c r="S593" s="100" t="s">
        <v>933</v>
      </c>
      <c r="T593" s="100" t="s">
        <v>932</v>
      </c>
      <c r="U593" s="100" t="s">
        <v>929</v>
      </c>
      <c r="V593" s="100" t="s">
        <v>930</v>
      </c>
      <c r="W593" s="100" t="s">
        <v>749</v>
      </c>
      <c r="X593" s="100" t="s">
        <v>132</v>
      </c>
      <c r="Y593" s="145" t="s">
        <v>1042</v>
      </c>
    </row>
    <row r="594" spans="1:25">
      <c r="A594" s="107" t="s">
        <v>391</v>
      </c>
      <c r="B594" s="100" t="s">
        <v>392</v>
      </c>
      <c r="C594" s="100" t="s">
        <v>583</v>
      </c>
      <c r="D594" s="101">
        <v>-559.92999999999995</v>
      </c>
      <c r="E594" s="100" t="s">
        <v>118</v>
      </c>
      <c r="F594" s="102">
        <v>202201</v>
      </c>
      <c r="G594" s="103">
        <v>44589</v>
      </c>
      <c r="H594" s="100" t="s">
        <v>125</v>
      </c>
      <c r="I594" s="102">
        <v>50000391</v>
      </c>
      <c r="J594" s="100" t="s">
        <v>0</v>
      </c>
      <c r="K594" s="100" t="s">
        <v>120</v>
      </c>
      <c r="L594" s="100" t="s">
        <v>121</v>
      </c>
      <c r="M594" s="100" t="s">
        <v>122</v>
      </c>
      <c r="N594" s="100" t="s">
        <v>403</v>
      </c>
      <c r="O594" s="100" t="s">
        <v>96</v>
      </c>
      <c r="P594" s="100" t="s">
        <v>120</v>
      </c>
      <c r="Q594" s="100" t="s">
        <v>931</v>
      </c>
      <c r="R594" s="100" t="s">
        <v>932</v>
      </c>
      <c r="S594" s="100" t="s">
        <v>933</v>
      </c>
      <c r="T594" s="100" t="s">
        <v>932</v>
      </c>
      <c r="U594" s="100" t="s">
        <v>929</v>
      </c>
      <c r="V594" s="100" t="s">
        <v>930</v>
      </c>
      <c r="W594" s="100" t="s">
        <v>749</v>
      </c>
      <c r="X594" s="100" t="s">
        <v>132</v>
      </c>
      <c r="Y594" s="145" t="s">
        <v>1042</v>
      </c>
    </row>
    <row r="595" spans="1:25">
      <c r="A595" s="107" t="s">
        <v>391</v>
      </c>
      <c r="B595" s="100" t="s">
        <v>392</v>
      </c>
      <c r="C595" s="100" t="s">
        <v>584</v>
      </c>
      <c r="D595" s="101">
        <v>-114.54</v>
      </c>
      <c r="E595" s="100" t="s">
        <v>118</v>
      </c>
      <c r="F595" s="102">
        <v>202201</v>
      </c>
      <c r="G595" s="103">
        <v>44589</v>
      </c>
      <c r="H595" s="100" t="s">
        <v>125</v>
      </c>
      <c r="I595" s="102">
        <v>50000391</v>
      </c>
      <c r="J595" s="100" t="s">
        <v>0</v>
      </c>
      <c r="K595" s="100" t="s">
        <v>120</v>
      </c>
      <c r="L595" s="100" t="s">
        <v>121</v>
      </c>
      <c r="M595" s="100" t="s">
        <v>122</v>
      </c>
      <c r="N595" s="100" t="s">
        <v>80</v>
      </c>
      <c r="O595" s="100" t="s">
        <v>81</v>
      </c>
      <c r="P595" s="100" t="s">
        <v>120</v>
      </c>
      <c r="Q595" s="100" t="s">
        <v>926</v>
      </c>
      <c r="R595" s="100" t="s">
        <v>927</v>
      </c>
      <c r="S595" s="100" t="s">
        <v>928</v>
      </c>
      <c r="T595" s="100" t="s">
        <v>927</v>
      </c>
      <c r="U595" s="100" t="s">
        <v>929</v>
      </c>
      <c r="V595" s="100" t="s">
        <v>930</v>
      </c>
      <c r="W595" s="100" t="s">
        <v>749</v>
      </c>
      <c r="X595" s="100" t="s">
        <v>132</v>
      </c>
      <c r="Y595" s="145" t="s">
        <v>1042</v>
      </c>
    </row>
    <row r="596" spans="1:25">
      <c r="A596" s="107" t="s">
        <v>391</v>
      </c>
      <c r="B596" s="100" t="s">
        <v>392</v>
      </c>
      <c r="C596" s="100" t="s">
        <v>585</v>
      </c>
      <c r="D596" s="101">
        <v>-89.83</v>
      </c>
      <c r="E596" s="100" t="s">
        <v>118</v>
      </c>
      <c r="F596" s="102">
        <v>202201</v>
      </c>
      <c r="G596" s="103">
        <v>44589</v>
      </c>
      <c r="H596" s="100" t="s">
        <v>125</v>
      </c>
      <c r="I596" s="102">
        <v>50000391</v>
      </c>
      <c r="J596" s="100" t="s">
        <v>0</v>
      </c>
      <c r="K596" s="100" t="s">
        <v>120</v>
      </c>
      <c r="L596" s="100" t="s">
        <v>121</v>
      </c>
      <c r="M596" s="100" t="s">
        <v>122</v>
      </c>
      <c r="N596" s="100" t="s">
        <v>82</v>
      </c>
      <c r="O596" s="100" t="s">
        <v>83</v>
      </c>
      <c r="P596" s="100" t="s">
        <v>120</v>
      </c>
      <c r="Q596" s="100" t="s">
        <v>926</v>
      </c>
      <c r="R596" s="100" t="s">
        <v>927</v>
      </c>
      <c r="S596" s="100" t="s">
        <v>928</v>
      </c>
      <c r="T596" s="100" t="s">
        <v>927</v>
      </c>
      <c r="U596" s="100" t="s">
        <v>929</v>
      </c>
      <c r="V596" s="100" t="s">
        <v>930</v>
      </c>
      <c r="W596" s="100" t="s">
        <v>749</v>
      </c>
      <c r="X596" s="100" t="s">
        <v>132</v>
      </c>
      <c r="Y596" s="145" t="s">
        <v>1042</v>
      </c>
    </row>
    <row r="597" spans="1:25">
      <c r="A597" s="107" t="s">
        <v>391</v>
      </c>
      <c r="B597" s="100" t="s">
        <v>392</v>
      </c>
      <c r="C597" s="100" t="s">
        <v>586</v>
      </c>
      <c r="D597" s="101">
        <v>-79.61</v>
      </c>
      <c r="E597" s="100" t="s">
        <v>118</v>
      </c>
      <c r="F597" s="102">
        <v>202201</v>
      </c>
      <c r="G597" s="103">
        <v>44589</v>
      </c>
      <c r="H597" s="100" t="s">
        <v>125</v>
      </c>
      <c r="I597" s="102">
        <v>50000391</v>
      </c>
      <c r="J597" s="100" t="s">
        <v>0</v>
      </c>
      <c r="K597" s="100" t="s">
        <v>120</v>
      </c>
      <c r="L597" s="100" t="s">
        <v>121</v>
      </c>
      <c r="M597" s="100" t="s">
        <v>122</v>
      </c>
      <c r="N597" s="100" t="s">
        <v>86</v>
      </c>
      <c r="O597" s="100" t="s">
        <v>87</v>
      </c>
      <c r="P597" s="100" t="s">
        <v>120</v>
      </c>
      <c r="Q597" s="100" t="s">
        <v>926</v>
      </c>
      <c r="R597" s="100" t="s">
        <v>927</v>
      </c>
      <c r="S597" s="100" t="s">
        <v>928</v>
      </c>
      <c r="T597" s="100" t="s">
        <v>927</v>
      </c>
      <c r="U597" s="100" t="s">
        <v>929</v>
      </c>
      <c r="V597" s="100" t="s">
        <v>930</v>
      </c>
      <c r="W597" s="100" t="s">
        <v>749</v>
      </c>
      <c r="X597" s="100" t="s">
        <v>132</v>
      </c>
      <c r="Y597" s="145" t="s">
        <v>1042</v>
      </c>
    </row>
    <row r="598" spans="1:25">
      <c r="A598" s="107" t="s">
        <v>391</v>
      </c>
      <c r="B598" s="100" t="s">
        <v>392</v>
      </c>
      <c r="C598" s="100" t="s">
        <v>587</v>
      </c>
      <c r="D598" s="101">
        <v>-45.46</v>
      </c>
      <c r="E598" s="100" t="s">
        <v>118</v>
      </c>
      <c r="F598" s="102">
        <v>202201</v>
      </c>
      <c r="G598" s="103">
        <v>44589</v>
      </c>
      <c r="H598" s="100" t="s">
        <v>125</v>
      </c>
      <c r="I598" s="102">
        <v>50000391</v>
      </c>
      <c r="J598" s="100" t="s">
        <v>0</v>
      </c>
      <c r="K598" s="100" t="s">
        <v>120</v>
      </c>
      <c r="L598" s="100" t="s">
        <v>121</v>
      </c>
      <c r="M598" s="100" t="s">
        <v>122</v>
      </c>
      <c r="N598" s="100" t="s">
        <v>88</v>
      </c>
      <c r="O598" s="100" t="s">
        <v>401</v>
      </c>
      <c r="P598" s="100" t="s">
        <v>120</v>
      </c>
      <c r="Q598" s="100" t="s">
        <v>926</v>
      </c>
      <c r="R598" s="100" t="s">
        <v>927</v>
      </c>
      <c r="S598" s="100" t="s">
        <v>928</v>
      </c>
      <c r="T598" s="100" t="s">
        <v>927</v>
      </c>
      <c r="U598" s="100" t="s">
        <v>929</v>
      </c>
      <c r="V598" s="100" t="s">
        <v>930</v>
      </c>
      <c r="W598" s="100" t="s">
        <v>749</v>
      </c>
      <c r="X598" s="100" t="s">
        <v>132</v>
      </c>
      <c r="Y598" s="145" t="s">
        <v>1042</v>
      </c>
    </row>
    <row r="599" spans="1:25">
      <c r="A599" s="107" t="s">
        <v>391</v>
      </c>
      <c r="B599" s="100" t="s">
        <v>392</v>
      </c>
      <c r="C599" s="100" t="s">
        <v>588</v>
      </c>
      <c r="D599" s="101">
        <v>40.11</v>
      </c>
      <c r="E599" s="100" t="s">
        <v>118</v>
      </c>
      <c r="F599" s="102">
        <v>202201</v>
      </c>
      <c r="G599" s="103">
        <v>44589</v>
      </c>
      <c r="H599" s="100" t="s">
        <v>125</v>
      </c>
      <c r="I599" s="102">
        <v>50000394</v>
      </c>
      <c r="J599" s="100" t="s">
        <v>0</v>
      </c>
      <c r="K599" s="100" t="s">
        <v>120</v>
      </c>
      <c r="L599" s="100" t="s">
        <v>121</v>
      </c>
      <c r="M599" s="100" t="s">
        <v>122</v>
      </c>
      <c r="N599" s="100" t="s">
        <v>88</v>
      </c>
      <c r="O599" s="100" t="s">
        <v>401</v>
      </c>
      <c r="P599" s="100" t="s">
        <v>120</v>
      </c>
      <c r="Q599" s="100" t="s">
        <v>926</v>
      </c>
      <c r="R599" s="100" t="s">
        <v>927</v>
      </c>
      <c r="S599" s="100" t="s">
        <v>928</v>
      </c>
      <c r="T599" s="100" t="s">
        <v>927</v>
      </c>
      <c r="U599" s="100" t="s">
        <v>929</v>
      </c>
      <c r="V599" s="100" t="s">
        <v>930</v>
      </c>
      <c r="W599" s="100" t="s">
        <v>749</v>
      </c>
      <c r="X599" s="100" t="s">
        <v>132</v>
      </c>
      <c r="Y599" s="145" t="s">
        <v>1042</v>
      </c>
    </row>
    <row r="600" spans="1:25">
      <c r="A600" s="107" t="s">
        <v>391</v>
      </c>
      <c r="B600" s="100" t="s">
        <v>392</v>
      </c>
      <c r="C600" s="100" t="s">
        <v>589</v>
      </c>
      <c r="D600" s="101">
        <v>70.239999999999995</v>
      </c>
      <c r="E600" s="100" t="s">
        <v>118</v>
      </c>
      <c r="F600" s="102">
        <v>202201</v>
      </c>
      <c r="G600" s="103">
        <v>44589</v>
      </c>
      <c r="H600" s="100" t="s">
        <v>125</v>
      </c>
      <c r="I600" s="102">
        <v>50000394</v>
      </c>
      <c r="J600" s="100" t="s">
        <v>0</v>
      </c>
      <c r="K600" s="100" t="s">
        <v>120</v>
      </c>
      <c r="L600" s="100" t="s">
        <v>121</v>
      </c>
      <c r="M600" s="100" t="s">
        <v>122</v>
      </c>
      <c r="N600" s="100" t="s">
        <v>86</v>
      </c>
      <c r="O600" s="100" t="s">
        <v>87</v>
      </c>
      <c r="P600" s="100" t="s">
        <v>120</v>
      </c>
      <c r="Q600" s="100" t="s">
        <v>926</v>
      </c>
      <c r="R600" s="100" t="s">
        <v>927</v>
      </c>
      <c r="S600" s="100" t="s">
        <v>928</v>
      </c>
      <c r="T600" s="100" t="s">
        <v>927</v>
      </c>
      <c r="U600" s="100" t="s">
        <v>929</v>
      </c>
      <c r="V600" s="100" t="s">
        <v>930</v>
      </c>
      <c r="W600" s="100" t="s">
        <v>749</v>
      </c>
      <c r="X600" s="100" t="s">
        <v>132</v>
      </c>
      <c r="Y600" s="145" t="s">
        <v>1042</v>
      </c>
    </row>
    <row r="601" spans="1:25">
      <c r="A601" s="107" t="s">
        <v>391</v>
      </c>
      <c r="B601" s="100" t="s">
        <v>392</v>
      </c>
      <c r="C601" s="100" t="s">
        <v>590</v>
      </c>
      <c r="D601" s="101">
        <v>79.25</v>
      </c>
      <c r="E601" s="100" t="s">
        <v>118</v>
      </c>
      <c r="F601" s="102">
        <v>202201</v>
      </c>
      <c r="G601" s="103">
        <v>44589</v>
      </c>
      <c r="H601" s="100" t="s">
        <v>125</v>
      </c>
      <c r="I601" s="102">
        <v>50000394</v>
      </c>
      <c r="J601" s="100" t="s">
        <v>0</v>
      </c>
      <c r="K601" s="100" t="s">
        <v>120</v>
      </c>
      <c r="L601" s="100" t="s">
        <v>121</v>
      </c>
      <c r="M601" s="100" t="s">
        <v>122</v>
      </c>
      <c r="N601" s="100" t="s">
        <v>82</v>
      </c>
      <c r="O601" s="100" t="s">
        <v>83</v>
      </c>
      <c r="P601" s="100" t="s">
        <v>120</v>
      </c>
      <c r="Q601" s="100" t="s">
        <v>926</v>
      </c>
      <c r="R601" s="100" t="s">
        <v>927</v>
      </c>
      <c r="S601" s="100" t="s">
        <v>928</v>
      </c>
      <c r="T601" s="100" t="s">
        <v>927</v>
      </c>
      <c r="U601" s="100" t="s">
        <v>929</v>
      </c>
      <c r="V601" s="100" t="s">
        <v>930</v>
      </c>
      <c r="W601" s="100" t="s">
        <v>749</v>
      </c>
      <c r="X601" s="100" t="s">
        <v>132</v>
      </c>
      <c r="Y601" s="145" t="s">
        <v>1042</v>
      </c>
    </row>
    <row r="602" spans="1:25">
      <c r="A602" s="107" t="s">
        <v>391</v>
      </c>
      <c r="B602" s="100" t="s">
        <v>392</v>
      </c>
      <c r="C602" s="100" t="s">
        <v>591</v>
      </c>
      <c r="D602" s="101">
        <v>101.06</v>
      </c>
      <c r="E602" s="100" t="s">
        <v>118</v>
      </c>
      <c r="F602" s="102">
        <v>202201</v>
      </c>
      <c r="G602" s="103">
        <v>44589</v>
      </c>
      <c r="H602" s="100" t="s">
        <v>125</v>
      </c>
      <c r="I602" s="102">
        <v>50000394</v>
      </c>
      <c r="J602" s="100" t="s">
        <v>0</v>
      </c>
      <c r="K602" s="100" t="s">
        <v>120</v>
      </c>
      <c r="L602" s="100" t="s">
        <v>121</v>
      </c>
      <c r="M602" s="100" t="s">
        <v>122</v>
      </c>
      <c r="N602" s="100" t="s">
        <v>80</v>
      </c>
      <c r="O602" s="100" t="s">
        <v>81</v>
      </c>
      <c r="P602" s="100" t="s">
        <v>120</v>
      </c>
      <c r="Q602" s="100" t="s">
        <v>926</v>
      </c>
      <c r="R602" s="100" t="s">
        <v>927</v>
      </c>
      <c r="S602" s="100" t="s">
        <v>928</v>
      </c>
      <c r="T602" s="100" t="s">
        <v>927</v>
      </c>
      <c r="U602" s="100" t="s">
        <v>929</v>
      </c>
      <c r="V602" s="100" t="s">
        <v>930</v>
      </c>
      <c r="W602" s="100" t="s">
        <v>749</v>
      </c>
      <c r="X602" s="100" t="s">
        <v>132</v>
      </c>
      <c r="Y602" s="145" t="s">
        <v>1042</v>
      </c>
    </row>
    <row r="603" spans="1:25">
      <c r="A603" s="107" t="s">
        <v>391</v>
      </c>
      <c r="B603" s="100" t="s">
        <v>392</v>
      </c>
      <c r="C603" s="100" t="s">
        <v>592</v>
      </c>
      <c r="D603" s="101">
        <v>494.03</v>
      </c>
      <c r="E603" s="100" t="s">
        <v>118</v>
      </c>
      <c r="F603" s="102">
        <v>202201</v>
      </c>
      <c r="G603" s="103">
        <v>44589</v>
      </c>
      <c r="H603" s="100" t="s">
        <v>125</v>
      </c>
      <c r="I603" s="102">
        <v>50000394</v>
      </c>
      <c r="J603" s="100" t="s">
        <v>0</v>
      </c>
      <c r="K603" s="100" t="s">
        <v>120</v>
      </c>
      <c r="L603" s="100" t="s">
        <v>121</v>
      </c>
      <c r="M603" s="100" t="s">
        <v>122</v>
      </c>
      <c r="N603" s="100" t="s">
        <v>403</v>
      </c>
      <c r="O603" s="100" t="s">
        <v>96</v>
      </c>
      <c r="P603" s="100" t="s">
        <v>120</v>
      </c>
      <c r="Q603" s="100" t="s">
        <v>931</v>
      </c>
      <c r="R603" s="100" t="s">
        <v>932</v>
      </c>
      <c r="S603" s="100" t="s">
        <v>933</v>
      </c>
      <c r="T603" s="100" t="s">
        <v>932</v>
      </c>
      <c r="U603" s="100" t="s">
        <v>929</v>
      </c>
      <c r="V603" s="100" t="s">
        <v>930</v>
      </c>
      <c r="W603" s="100" t="s">
        <v>749</v>
      </c>
      <c r="X603" s="100" t="s">
        <v>132</v>
      </c>
      <c r="Y603" s="145" t="s">
        <v>1042</v>
      </c>
    </row>
    <row r="604" spans="1:25">
      <c r="A604" s="107" t="s">
        <v>391</v>
      </c>
      <c r="B604" s="100" t="s">
        <v>392</v>
      </c>
      <c r="C604" s="100" t="s">
        <v>593</v>
      </c>
      <c r="D604" s="101">
        <v>819.01</v>
      </c>
      <c r="E604" s="100" t="s">
        <v>118</v>
      </c>
      <c r="F604" s="102">
        <v>202201</v>
      </c>
      <c r="G604" s="103">
        <v>44589</v>
      </c>
      <c r="H604" s="100" t="s">
        <v>125</v>
      </c>
      <c r="I604" s="102">
        <v>50000394</v>
      </c>
      <c r="J604" s="100" t="s">
        <v>0</v>
      </c>
      <c r="K604" s="100" t="s">
        <v>120</v>
      </c>
      <c r="L604" s="100" t="s">
        <v>121</v>
      </c>
      <c r="M604" s="100" t="s">
        <v>122</v>
      </c>
      <c r="N604" s="100" t="s">
        <v>415</v>
      </c>
      <c r="O604" s="100" t="s">
        <v>416</v>
      </c>
      <c r="P604" s="100" t="s">
        <v>120</v>
      </c>
      <c r="Q604" s="100" t="s">
        <v>931</v>
      </c>
      <c r="R604" s="100" t="s">
        <v>932</v>
      </c>
      <c r="S604" s="100" t="s">
        <v>933</v>
      </c>
      <c r="T604" s="100" t="s">
        <v>932</v>
      </c>
      <c r="U604" s="100" t="s">
        <v>929</v>
      </c>
      <c r="V604" s="100" t="s">
        <v>930</v>
      </c>
      <c r="W604" s="100" t="s">
        <v>749</v>
      </c>
      <c r="X604" s="100" t="s">
        <v>132</v>
      </c>
      <c r="Y604" s="145" t="s">
        <v>1042</v>
      </c>
    </row>
    <row r="605" spans="1:25">
      <c r="A605" s="107" t="s">
        <v>391</v>
      </c>
      <c r="B605" s="100" t="s">
        <v>392</v>
      </c>
      <c r="C605" s="100" t="s">
        <v>594</v>
      </c>
      <c r="D605" s="101">
        <v>1417.18</v>
      </c>
      <c r="E605" s="100" t="s">
        <v>118</v>
      </c>
      <c r="F605" s="102">
        <v>202201</v>
      </c>
      <c r="G605" s="103">
        <v>44589</v>
      </c>
      <c r="H605" s="100" t="s">
        <v>125</v>
      </c>
      <c r="I605" s="102">
        <v>50000394</v>
      </c>
      <c r="J605" s="100" t="s">
        <v>0</v>
      </c>
      <c r="K605" s="100" t="s">
        <v>120</v>
      </c>
      <c r="L605" s="100" t="s">
        <v>121</v>
      </c>
      <c r="M605" s="100" t="s">
        <v>122</v>
      </c>
      <c r="N605" s="100" t="s">
        <v>92</v>
      </c>
      <c r="O605" s="100" t="s">
        <v>93</v>
      </c>
      <c r="P605" s="100" t="s">
        <v>120</v>
      </c>
      <c r="Q605" s="100" t="s">
        <v>931</v>
      </c>
      <c r="R605" s="100" t="s">
        <v>932</v>
      </c>
      <c r="S605" s="100" t="s">
        <v>933</v>
      </c>
      <c r="T605" s="100" t="s">
        <v>932</v>
      </c>
      <c r="U605" s="100" t="s">
        <v>929</v>
      </c>
      <c r="V605" s="100" t="s">
        <v>930</v>
      </c>
      <c r="W605" s="100" t="s">
        <v>749</v>
      </c>
      <c r="X605" s="100" t="s">
        <v>132</v>
      </c>
      <c r="Y605" s="145" t="s">
        <v>1042</v>
      </c>
    </row>
    <row r="606" spans="1:25">
      <c r="A606" s="107" t="s">
        <v>391</v>
      </c>
      <c r="B606" s="100" t="s">
        <v>392</v>
      </c>
      <c r="C606" s="100" t="s">
        <v>595</v>
      </c>
      <c r="D606" s="101">
        <v>2161.37</v>
      </c>
      <c r="E606" s="100" t="s">
        <v>118</v>
      </c>
      <c r="F606" s="102">
        <v>202201</v>
      </c>
      <c r="G606" s="103">
        <v>44589</v>
      </c>
      <c r="H606" s="100" t="s">
        <v>125</v>
      </c>
      <c r="I606" s="102">
        <v>50000394</v>
      </c>
      <c r="J606" s="100" t="s">
        <v>0</v>
      </c>
      <c r="K606" s="100" t="s">
        <v>120</v>
      </c>
      <c r="L606" s="100" t="s">
        <v>121</v>
      </c>
      <c r="M606" s="100" t="s">
        <v>122</v>
      </c>
      <c r="N606" s="100" t="s">
        <v>444</v>
      </c>
      <c r="O606" s="100" t="s">
        <v>445</v>
      </c>
      <c r="P606" s="100" t="s">
        <v>120</v>
      </c>
      <c r="Q606" s="100" t="s">
        <v>931</v>
      </c>
      <c r="R606" s="100" t="s">
        <v>932</v>
      </c>
      <c r="S606" s="100" t="s">
        <v>933</v>
      </c>
      <c r="T606" s="100" t="s">
        <v>932</v>
      </c>
      <c r="U606" s="100" t="s">
        <v>929</v>
      </c>
      <c r="V606" s="100" t="s">
        <v>930</v>
      </c>
      <c r="W606" s="100" t="s">
        <v>749</v>
      </c>
      <c r="X606" s="100" t="s">
        <v>132</v>
      </c>
      <c r="Y606" s="145" t="s">
        <v>1042</v>
      </c>
    </row>
    <row r="607" spans="1:25">
      <c r="A607" s="107" t="s">
        <v>391</v>
      </c>
      <c r="B607" s="100" t="s">
        <v>392</v>
      </c>
      <c r="C607" s="100" t="s">
        <v>588</v>
      </c>
      <c r="D607" s="101">
        <v>40.11</v>
      </c>
      <c r="E607" s="100" t="s">
        <v>118</v>
      </c>
      <c r="F607" s="102">
        <v>202202</v>
      </c>
      <c r="G607" s="103">
        <v>44589</v>
      </c>
      <c r="H607" s="100" t="s">
        <v>125</v>
      </c>
      <c r="I607" s="102">
        <v>50000405</v>
      </c>
      <c r="J607" s="100" t="s">
        <v>0</v>
      </c>
      <c r="K607" s="100" t="s">
        <v>120</v>
      </c>
      <c r="L607" s="100" t="s">
        <v>121</v>
      </c>
      <c r="M607" s="100" t="s">
        <v>122</v>
      </c>
      <c r="N607" s="100" t="s">
        <v>88</v>
      </c>
      <c r="O607" s="100" t="s">
        <v>401</v>
      </c>
      <c r="P607" s="100" t="s">
        <v>120</v>
      </c>
      <c r="Q607" s="100" t="s">
        <v>926</v>
      </c>
      <c r="R607" s="100" t="s">
        <v>927</v>
      </c>
      <c r="S607" s="100" t="s">
        <v>928</v>
      </c>
      <c r="T607" s="100" t="s">
        <v>927</v>
      </c>
      <c r="U607" s="100" t="s">
        <v>929</v>
      </c>
      <c r="V607" s="100" t="s">
        <v>930</v>
      </c>
      <c r="W607" s="100" t="s">
        <v>749</v>
      </c>
      <c r="X607" s="100" t="s">
        <v>132</v>
      </c>
      <c r="Y607" s="145" t="s">
        <v>1042</v>
      </c>
    </row>
    <row r="608" spans="1:25">
      <c r="A608" s="107" t="s">
        <v>391</v>
      </c>
      <c r="B608" s="100" t="s">
        <v>392</v>
      </c>
      <c r="C608" s="100" t="s">
        <v>596</v>
      </c>
      <c r="D608" s="101">
        <v>59.24</v>
      </c>
      <c r="E608" s="100" t="s">
        <v>118</v>
      </c>
      <c r="F608" s="102">
        <v>202202</v>
      </c>
      <c r="G608" s="103">
        <v>44589</v>
      </c>
      <c r="H608" s="100" t="s">
        <v>125</v>
      </c>
      <c r="I608" s="102">
        <v>50000405</v>
      </c>
      <c r="J608" s="100" t="s">
        <v>0</v>
      </c>
      <c r="K608" s="100" t="s">
        <v>120</v>
      </c>
      <c r="L608" s="100" t="s">
        <v>121</v>
      </c>
      <c r="M608" s="100" t="s">
        <v>122</v>
      </c>
      <c r="N608" s="100" t="s">
        <v>84</v>
      </c>
      <c r="O608" s="100" t="s">
        <v>85</v>
      </c>
      <c r="P608" s="100" t="s">
        <v>120</v>
      </c>
      <c r="Q608" s="100" t="s">
        <v>926</v>
      </c>
      <c r="R608" s="100" t="s">
        <v>927</v>
      </c>
      <c r="S608" s="100" t="s">
        <v>928</v>
      </c>
      <c r="T608" s="100" t="s">
        <v>927</v>
      </c>
      <c r="U608" s="100" t="s">
        <v>929</v>
      </c>
      <c r="V608" s="100" t="s">
        <v>930</v>
      </c>
      <c r="W608" s="100" t="s">
        <v>749</v>
      </c>
      <c r="X608" s="100" t="s">
        <v>132</v>
      </c>
      <c r="Y608" s="145" t="s">
        <v>1042</v>
      </c>
    </row>
    <row r="609" spans="1:25">
      <c r="A609" s="107" t="s">
        <v>391</v>
      </c>
      <c r="B609" s="100" t="s">
        <v>392</v>
      </c>
      <c r="C609" s="100" t="s">
        <v>589</v>
      </c>
      <c r="D609" s="101">
        <v>70.239999999999995</v>
      </c>
      <c r="E609" s="100" t="s">
        <v>118</v>
      </c>
      <c r="F609" s="102">
        <v>202202</v>
      </c>
      <c r="G609" s="103">
        <v>44589</v>
      </c>
      <c r="H609" s="100" t="s">
        <v>125</v>
      </c>
      <c r="I609" s="102">
        <v>50000405</v>
      </c>
      <c r="J609" s="100" t="s">
        <v>0</v>
      </c>
      <c r="K609" s="100" t="s">
        <v>120</v>
      </c>
      <c r="L609" s="100" t="s">
        <v>121</v>
      </c>
      <c r="M609" s="100" t="s">
        <v>122</v>
      </c>
      <c r="N609" s="100" t="s">
        <v>86</v>
      </c>
      <c r="O609" s="100" t="s">
        <v>87</v>
      </c>
      <c r="P609" s="100" t="s">
        <v>120</v>
      </c>
      <c r="Q609" s="100" t="s">
        <v>926</v>
      </c>
      <c r="R609" s="100" t="s">
        <v>927</v>
      </c>
      <c r="S609" s="100" t="s">
        <v>928</v>
      </c>
      <c r="T609" s="100" t="s">
        <v>927</v>
      </c>
      <c r="U609" s="100" t="s">
        <v>929</v>
      </c>
      <c r="V609" s="100" t="s">
        <v>930</v>
      </c>
      <c r="W609" s="100" t="s">
        <v>749</v>
      </c>
      <c r="X609" s="100" t="s">
        <v>132</v>
      </c>
      <c r="Y609" s="145" t="s">
        <v>1042</v>
      </c>
    </row>
    <row r="610" spans="1:25">
      <c r="A610" s="107" t="s">
        <v>391</v>
      </c>
      <c r="B610" s="100" t="s">
        <v>392</v>
      </c>
      <c r="C610" s="100" t="s">
        <v>590</v>
      </c>
      <c r="D610" s="101">
        <v>79.25</v>
      </c>
      <c r="E610" s="100" t="s">
        <v>118</v>
      </c>
      <c r="F610" s="102">
        <v>202202</v>
      </c>
      <c r="G610" s="103">
        <v>44589</v>
      </c>
      <c r="H610" s="100" t="s">
        <v>125</v>
      </c>
      <c r="I610" s="102">
        <v>50000405</v>
      </c>
      <c r="J610" s="100" t="s">
        <v>0</v>
      </c>
      <c r="K610" s="100" t="s">
        <v>120</v>
      </c>
      <c r="L610" s="100" t="s">
        <v>121</v>
      </c>
      <c r="M610" s="100" t="s">
        <v>122</v>
      </c>
      <c r="N610" s="100" t="s">
        <v>82</v>
      </c>
      <c r="O610" s="100" t="s">
        <v>83</v>
      </c>
      <c r="P610" s="100" t="s">
        <v>120</v>
      </c>
      <c r="Q610" s="100" t="s">
        <v>926</v>
      </c>
      <c r="R610" s="100" t="s">
        <v>927</v>
      </c>
      <c r="S610" s="100" t="s">
        <v>928</v>
      </c>
      <c r="T610" s="100" t="s">
        <v>927</v>
      </c>
      <c r="U610" s="100" t="s">
        <v>929</v>
      </c>
      <c r="V610" s="100" t="s">
        <v>930</v>
      </c>
      <c r="W610" s="100" t="s">
        <v>749</v>
      </c>
      <c r="X610" s="100" t="s">
        <v>132</v>
      </c>
      <c r="Y610" s="145" t="s">
        <v>1042</v>
      </c>
    </row>
    <row r="611" spans="1:25">
      <c r="A611" s="107" t="s">
        <v>391</v>
      </c>
      <c r="B611" s="100" t="s">
        <v>392</v>
      </c>
      <c r="C611" s="100" t="s">
        <v>591</v>
      </c>
      <c r="D611" s="101">
        <v>101.06</v>
      </c>
      <c r="E611" s="100" t="s">
        <v>118</v>
      </c>
      <c r="F611" s="102">
        <v>202202</v>
      </c>
      <c r="G611" s="103">
        <v>44589</v>
      </c>
      <c r="H611" s="100" t="s">
        <v>125</v>
      </c>
      <c r="I611" s="102">
        <v>50000405</v>
      </c>
      <c r="J611" s="100" t="s">
        <v>0</v>
      </c>
      <c r="K611" s="100" t="s">
        <v>120</v>
      </c>
      <c r="L611" s="100" t="s">
        <v>121</v>
      </c>
      <c r="M611" s="100" t="s">
        <v>122</v>
      </c>
      <c r="N611" s="100" t="s">
        <v>80</v>
      </c>
      <c r="O611" s="100" t="s">
        <v>81</v>
      </c>
      <c r="P611" s="100" t="s">
        <v>120</v>
      </c>
      <c r="Q611" s="100" t="s">
        <v>926</v>
      </c>
      <c r="R611" s="100" t="s">
        <v>927</v>
      </c>
      <c r="S611" s="100" t="s">
        <v>928</v>
      </c>
      <c r="T611" s="100" t="s">
        <v>927</v>
      </c>
      <c r="U611" s="100" t="s">
        <v>929</v>
      </c>
      <c r="V611" s="100" t="s">
        <v>930</v>
      </c>
      <c r="W611" s="100" t="s">
        <v>749</v>
      </c>
      <c r="X611" s="100" t="s">
        <v>132</v>
      </c>
      <c r="Y611" s="145" t="s">
        <v>1042</v>
      </c>
    </row>
    <row r="612" spans="1:25">
      <c r="A612" s="107" t="s">
        <v>391</v>
      </c>
      <c r="B612" s="100" t="s">
        <v>392</v>
      </c>
      <c r="C612" s="100" t="s">
        <v>592</v>
      </c>
      <c r="D612" s="101">
        <v>494.03</v>
      </c>
      <c r="E612" s="100" t="s">
        <v>118</v>
      </c>
      <c r="F612" s="102">
        <v>202202</v>
      </c>
      <c r="G612" s="103">
        <v>44589</v>
      </c>
      <c r="H612" s="100" t="s">
        <v>125</v>
      </c>
      <c r="I612" s="102">
        <v>50000405</v>
      </c>
      <c r="J612" s="100" t="s">
        <v>0</v>
      </c>
      <c r="K612" s="100" t="s">
        <v>120</v>
      </c>
      <c r="L612" s="100" t="s">
        <v>121</v>
      </c>
      <c r="M612" s="100" t="s">
        <v>122</v>
      </c>
      <c r="N612" s="100" t="s">
        <v>403</v>
      </c>
      <c r="O612" s="100" t="s">
        <v>96</v>
      </c>
      <c r="P612" s="100" t="s">
        <v>120</v>
      </c>
      <c r="Q612" s="100" t="s">
        <v>931</v>
      </c>
      <c r="R612" s="100" t="s">
        <v>932</v>
      </c>
      <c r="S612" s="100" t="s">
        <v>933</v>
      </c>
      <c r="T612" s="100" t="s">
        <v>932</v>
      </c>
      <c r="U612" s="100" t="s">
        <v>929</v>
      </c>
      <c r="V612" s="100" t="s">
        <v>930</v>
      </c>
      <c r="W612" s="100" t="s">
        <v>749</v>
      </c>
      <c r="X612" s="100" t="s">
        <v>132</v>
      </c>
      <c r="Y612" s="145" t="s">
        <v>1042</v>
      </c>
    </row>
    <row r="613" spans="1:25">
      <c r="A613" s="107" t="s">
        <v>391</v>
      </c>
      <c r="B613" s="100" t="s">
        <v>392</v>
      </c>
      <c r="C613" s="100" t="s">
        <v>593</v>
      </c>
      <c r="D613" s="101">
        <v>819.01</v>
      </c>
      <c r="E613" s="100" t="s">
        <v>118</v>
      </c>
      <c r="F613" s="102">
        <v>202202</v>
      </c>
      <c r="G613" s="103">
        <v>44589</v>
      </c>
      <c r="H613" s="100" t="s">
        <v>125</v>
      </c>
      <c r="I613" s="102">
        <v>50000405</v>
      </c>
      <c r="J613" s="100" t="s">
        <v>0</v>
      </c>
      <c r="K613" s="100" t="s">
        <v>120</v>
      </c>
      <c r="L613" s="100" t="s">
        <v>121</v>
      </c>
      <c r="M613" s="100" t="s">
        <v>122</v>
      </c>
      <c r="N613" s="100" t="s">
        <v>415</v>
      </c>
      <c r="O613" s="100" t="s">
        <v>416</v>
      </c>
      <c r="P613" s="100" t="s">
        <v>120</v>
      </c>
      <c r="Q613" s="100" t="s">
        <v>931</v>
      </c>
      <c r="R613" s="100" t="s">
        <v>932</v>
      </c>
      <c r="S613" s="100" t="s">
        <v>933</v>
      </c>
      <c r="T613" s="100" t="s">
        <v>932</v>
      </c>
      <c r="U613" s="100" t="s">
        <v>929</v>
      </c>
      <c r="V613" s="100" t="s">
        <v>930</v>
      </c>
      <c r="W613" s="100" t="s">
        <v>749</v>
      </c>
      <c r="X613" s="100" t="s">
        <v>132</v>
      </c>
      <c r="Y613" s="145" t="s">
        <v>1042</v>
      </c>
    </row>
    <row r="614" spans="1:25">
      <c r="A614" s="107" t="s">
        <v>391</v>
      </c>
      <c r="B614" s="100" t="s">
        <v>392</v>
      </c>
      <c r="C614" s="100" t="s">
        <v>594</v>
      </c>
      <c r="D614" s="101">
        <v>1417.18</v>
      </c>
      <c r="E614" s="100" t="s">
        <v>118</v>
      </c>
      <c r="F614" s="102">
        <v>202202</v>
      </c>
      <c r="G614" s="103">
        <v>44589</v>
      </c>
      <c r="H614" s="100" t="s">
        <v>125</v>
      </c>
      <c r="I614" s="102">
        <v>50000405</v>
      </c>
      <c r="J614" s="100" t="s">
        <v>0</v>
      </c>
      <c r="K614" s="100" t="s">
        <v>120</v>
      </c>
      <c r="L614" s="100" t="s">
        <v>121</v>
      </c>
      <c r="M614" s="100" t="s">
        <v>122</v>
      </c>
      <c r="N614" s="100" t="s">
        <v>92</v>
      </c>
      <c r="O614" s="100" t="s">
        <v>93</v>
      </c>
      <c r="P614" s="100" t="s">
        <v>120</v>
      </c>
      <c r="Q614" s="100" t="s">
        <v>931</v>
      </c>
      <c r="R614" s="100" t="s">
        <v>932</v>
      </c>
      <c r="S614" s="100" t="s">
        <v>933</v>
      </c>
      <c r="T614" s="100" t="s">
        <v>932</v>
      </c>
      <c r="U614" s="100" t="s">
        <v>929</v>
      </c>
      <c r="V614" s="100" t="s">
        <v>930</v>
      </c>
      <c r="W614" s="100" t="s">
        <v>749</v>
      </c>
      <c r="X614" s="100" t="s">
        <v>132</v>
      </c>
      <c r="Y614" s="145" t="s">
        <v>1042</v>
      </c>
    </row>
    <row r="615" spans="1:25">
      <c r="A615" s="107" t="s">
        <v>391</v>
      </c>
      <c r="B615" s="100" t="s">
        <v>392</v>
      </c>
      <c r="C615" s="100" t="s">
        <v>595</v>
      </c>
      <c r="D615" s="101">
        <v>2161.37</v>
      </c>
      <c r="E615" s="100" t="s">
        <v>118</v>
      </c>
      <c r="F615" s="102">
        <v>202202</v>
      </c>
      <c r="G615" s="103">
        <v>44589</v>
      </c>
      <c r="H615" s="100" t="s">
        <v>125</v>
      </c>
      <c r="I615" s="102">
        <v>50000405</v>
      </c>
      <c r="J615" s="100" t="s">
        <v>0</v>
      </c>
      <c r="K615" s="100" t="s">
        <v>120</v>
      </c>
      <c r="L615" s="100" t="s">
        <v>121</v>
      </c>
      <c r="M615" s="100" t="s">
        <v>122</v>
      </c>
      <c r="N615" s="100" t="s">
        <v>444</v>
      </c>
      <c r="O615" s="100" t="s">
        <v>445</v>
      </c>
      <c r="P615" s="100" t="s">
        <v>120</v>
      </c>
      <c r="Q615" s="100" t="s">
        <v>931</v>
      </c>
      <c r="R615" s="100" t="s">
        <v>932</v>
      </c>
      <c r="S615" s="100" t="s">
        <v>933</v>
      </c>
      <c r="T615" s="100" t="s">
        <v>932</v>
      </c>
      <c r="U615" s="100" t="s">
        <v>929</v>
      </c>
      <c r="V615" s="100" t="s">
        <v>930</v>
      </c>
      <c r="W615" s="100" t="s">
        <v>749</v>
      </c>
      <c r="X615" s="100" t="s">
        <v>132</v>
      </c>
      <c r="Y615" s="145" t="s">
        <v>1042</v>
      </c>
    </row>
    <row r="616" spans="1:25">
      <c r="A616" s="107" t="s">
        <v>391</v>
      </c>
      <c r="B616" s="100" t="s">
        <v>392</v>
      </c>
      <c r="C616" s="100" t="s">
        <v>597</v>
      </c>
      <c r="D616" s="101">
        <v>1316.61</v>
      </c>
      <c r="E616" s="100" t="s">
        <v>118</v>
      </c>
      <c r="F616" s="102">
        <v>202201</v>
      </c>
      <c r="G616" s="103">
        <v>44591</v>
      </c>
      <c r="H616" s="100" t="s">
        <v>119</v>
      </c>
      <c r="I616" s="102">
        <v>11001844</v>
      </c>
      <c r="J616" s="100" t="s">
        <v>0</v>
      </c>
      <c r="K616" s="100" t="s">
        <v>120</v>
      </c>
      <c r="L616" s="100" t="s">
        <v>121</v>
      </c>
      <c r="M616" s="100" t="s">
        <v>122</v>
      </c>
      <c r="N616" s="100" t="s">
        <v>418</v>
      </c>
      <c r="O616" s="100" t="s">
        <v>419</v>
      </c>
      <c r="P616" s="100" t="s">
        <v>120</v>
      </c>
      <c r="Q616" s="100" t="s">
        <v>797</v>
      </c>
      <c r="R616" s="100" t="s">
        <v>420</v>
      </c>
      <c r="S616" s="100" t="s">
        <v>798</v>
      </c>
      <c r="T616" s="100" t="s">
        <v>420</v>
      </c>
      <c r="U616" s="100" t="s">
        <v>783</v>
      </c>
      <c r="V616" s="100" t="s">
        <v>784</v>
      </c>
      <c r="W616" s="100" t="s">
        <v>749</v>
      </c>
      <c r="X616" s="100" t="s">
        <v>132</v>
      </c>
      <c r="Y616" s="145" t="s">
        <v>1042</v>
      </c>
    </row>
    <row r="617" spans="1:25">
      <c r="A617" s="107" t="s">
        <v>391</v>
      </c>
      <c r="B617" s="100" t="s">
        <v>392</v>
      </c>
      <c r="C617" s="100" t="s">
        <v>598</v>
      </c>
      <c r="D617" s="101">
        <v>75</v>
      </c>
      <c r="E617" s="100" t="s">
        <v>118</v>
      </c>
      <c r="F617" s="102">
        <v>202201</v>
      </c>
      <c r="G617" s="103">
        <v>44591</v>
      </c>
      <c r="H617" s="100" t="s">
        <v>119</v>
      </c>
      <c r="I617" s="102">
        <v>11001881</v>
      </c>
      <c r="J617" s="100" t="s">
        <v>0</v>
      </c>
      <c r="K617" s="100" t="s">
        <v>120</v>
      </c>
      <c r="L617" s="100" t="s">
        <v>121</v>
      </c>
      <c r="M617" s="100" t="s">
        <v>122</v>
      </c>
      <c r="N617" s="100" t="s">
        <v>339</v>
      </c>
      <c r="O617" s="100" t="s">
        <v>340</v>
      </c>
      <c r="P617" s="100" t="s">
        <v>120</v>
      </c>
      <c r="Q617" s="100" t="s">
        <v>744</v>
      </c>
      <c r="R617" s="100" t="s">
        <v>745</v>
      </c>
      <c r="S617" s="100" t="s">
        <v>746</v>
      </c>
      <c r="T617" s="100" t="s">
        <v>745</v>
      </c>
      <c r="U617" s="100" t="s">
        <v>747</v>
      </c>
      <c r="V617" s="100" t="s">
        <v>748</v>
      </c>
      <c r="W617" s="100" t="s">
        <v>749</v>
      </c>
      <c r="X617" s="100" t="s">
        <v>132</v>
      </c>
      <c r="Y617" s="145" t="s">
        <v>1042</v>
      </c>
    </row>
    <row r="618" spans="1:25">
      <c r="A618" s="107" t="s">
        <v>391</v>
      </c>
      <c r="B618" s="100" t="s">
        <v>392</v>
      </c>
      <c r="C618" s="100" t="s">
        <v>599</v>
      </c>
      <c r="D618" s="101">
        <v>159.16999999999999</v>
      </c>
      <c r="E618" s="100" t="s">
        <v>118</v>
      </c>
      <c r="F618" s="102">
        <v>202202</v>
      </c>
      <c r="G618" s="103">
        <v>44617</v>
      </c>
      <c r="H618" s="100" t="s">
        <v>119</v>
      </c>
      <c r="I618" s="102">
        <v>11001940</v>
      </c>
      <c r="J618" s="100" t="s">
        <v>0</v>
      </c>
      <c r="K618" s="100" t="s">
        <v>120</v>
      </c>
      <c r="L618" s="100" t="s">
        <v>121</v>
      </c>
      <c r="M618" s="100" t="s">
        <v>122</v>
      </c>
      <c r="N618" s="100" t="s">
        <v>545</v>
      </c>
      <c r="O618" s="100" t="s">
        <v>546</v>
      </c>
      <c r="P618" s="100" t="s">
        <v>120</v>
      </c>
      <c r="Q618" s="100" t="s">
        <v>786</v>
      </c>
      <c r="R618" s="100" t="s">
        <v>787</v>
      </c>
      <c r="S618" s="100" t="s">
        <v>788</v>
      </c>
      <c r="T618" s="100" t="s">
        <v>787</v>
      </c>
      <c r="U618" s="100" t="s">
        <v>747</v>
      </c>
      <c r="V618" s="100" t="s">
        <v>748</v>
      </c>
      <c r="W618" s="100" t="s">
        <v>749</v>
      </c>
      <c r="X618" s="100" t="s">
        <v>132</v>
      </c>
      <c r="Y618" s="145" t="s">
        <v>1042</v>
      </c>
    </row>
    <row r="619" spans="1:25">
      <c r="A619" s="107" t="s">
        <v>391</v>
      </c>
      <c r="B619" s="100" t="s">
        <v>392</v>
      </c>
      <c r="C619" s="100" t="s">
        <v>600</v>
      </c>
      <c r="D619" s="101">
        <v>116.1</v>
      </c>
      <c r="E619" s="100" t="s">
        <v>118</v>
      </c>
      <c r="F619" s="102">
        <v>202202</v>
      </c>
      <c r="G619" s="103">
        <v>44617</v>
      </c>
      <c r="H619" s="100" t="s">
        <v>119</v>
      </c>
      <c r="I619" s="102">
        <v>11001941</v>
      </c>
      <c r="J619" s="100" t="s">
        <v>0</v>
      </c>
      <c r="K619" s="100" t="s">
        <v>120</v>
      </c>
      <c r="L619" s="100" t="s">
        <v>121</v>
      </c>
      <c r="M619" s="100" t="s">
        <v>122</v>
      </c>
      <c r="N619" s="100" t="s">
        <v>567</v>
      </c>
      <c r="O619" s="100" t="s">
        <v>568</v>
      </c>
      <c r="P619" s="100" t="s">
        <v>120</v>
      </c>
      <c r="Q619" s="100" t="s">
        <v>786</v>
      </c>
      <c r="R619" s="100" t="s">
        <v>787</v>
      </c>
      <c r="S619" s="100" t="s">
        <v>788</v>
      </c>
      <c r="T619" s="100" t="s">
        <v>787</v>
      </c>
      <c r="U619" s="100" t="s">
        <v>747</v>
      </c>
      <c r="V619" s="100" t="s">
        <v>748</v>
      </c>
      <c r="W619" s="100" t="s">
        <v>749</v>
      </c>
      <c r="X619" s="100" t="s">
        <v>132</v>
      </c>
      <c r="Y619" s="145" t="s">
        <v>1042</v>
      </c>
    </row>
    <row r="620" spans="1:25">
      <c r="A620" s="107" t="s">
        <v>391</v>
      </c>
      <c r="B620" s="100" t="s">
        <v>392</v>
      </c>
      <c r="C620" s="100" t="s">
        <v>601</v>
      </c>
      <c r="D620" s="101">
        <v>358.78</v>
      </c>
      <c r="E620" s="100" t="s">
        <v>118</v>
      </c>
      <c r="F620" s="102">
        <v>202202</v>
      </c>
      <c r="G620" s="103">
        <v>44617</v>
      </c>
      <c r="H620" s="100" t="s">
        <v>119</v>
      </c>
      <c r="I620" s="102">
        <v>11001942</v>
      </c>
      <c r="J620" s="100" t="s">
        <v>0</v>
      </c>
      <c r="K620" s="100" t="s">
        <v>120</v>
      </c>
      <c r="L620" s="100" t="s">
        <v>121</v>
      </c>
      <c r="M620" s="100" t="s">
        <v>122</v>
      </c>
      <c r="N620" s="100" t="s">
        <v>245</v>
      </c>
      <c r="O620" s="100" t="s">
        <v>246</v>
      </c>
      <c r="P620" s="100" t="s">
        <v>120</v>
      </c>
      <c r="Q620" s="100" t="s">
        <v>778</v>
      </c>
      <c r="R620" s="100" t="s">
        <v>247</v>
      </c>
      <c r="S620" s="100" t="s">
        <v>779</v>
      </c>
      <c r="T620" s="100" t="s">
        <v>247</v>
      </c>
      <c r="U620" s="100" t="s">
        <v>752</v>
      </c>
      <c r="V620" s="100" t="s">
        <v>753</v>
      </c>
      <c r="W620" s="100" t="s">
        <v>749</v>
      </c>
      <c r="X620" s="100" t="s">
        <v>132</v>
      </c>
      <c r="Y620" s="145" t="s">
        <v>1042</v>
      </c>
    </row>
    <row r="621" spans="1:25">
      <c r="A621" s="107" t="s">
        <v>391</v>
      </c>
      <c r="B621" s="100" t="s">
        <v>392</v>
      </c>
      <c r="C621" s="100" t="s">
        <v>602</v>
      </c>
      <c r="D621" s="101">
        <v>216.99</v>
      </c>
      <c r="E621" s="100" t="s">
        <v>118</v>
      </c>
      <c r="F621" s="102">
        <v>202202</v>
      </c>
      <c r="G621" s="103">
        <v>44617</v>
      </c>
      <c r="H621" s="100" t="s">
        <v>119</v>
      </c>
      <c r="I621" s="102">
        <v>11001943</v>
      </c>
      <c r="J621" s="100" t="s">
        <v>0</v>
      </c>
      <c r="K621" s="100" t="s">
        <v>120</v>
      </c>
      <c r="L621" s="100" t="s">
        <v>121</v>
      </c>
      <c r="M621" s="100" t="s">
        <v>122</v>
      </c>
      <c r="N621" s="100" t="s">
        <v>142</v>
      </c>
      <c r="O621" s="100" t="s">
        <v>143</v>
      </c>
      <c r="P621" s="100" t="s">
        <v>120</v>
      </c>
      <c r="Q621" s="100" t="s">
        <v>750</v>
      </c>
      <c r="R621" s="100" t="s">
        <v>144</v>
      </c>
      <c r="S621" s="100" t="s">
        <v>751</v>
      </c>
      <c r="T621" s="100" t="s">
        <v>144</v>
      </c>
      <c r="U621" s="100" t="s">
        <v>752</v>
      </c>
      <c r="V621" s="100" t="s">
        <v>753</v>
      </c>
      <c r="W621" s="100" t="s">
        <v>749</v>
      </c>
      <c r="X621" s="100" t="s">
        <v>132</v>
      </c>
      <c r="Y621" s="145" t="s">
        <v>1042</v>
      </c>
    </row>
    <row r="622" spans="1:25">
      <c r="A622" s="107" t="s">
        <v>391</v>
      </c>
      <c r="B622" s="100" t="s">
        <v>392</v>
      </c>
      <c r="C622" s="100" t="s">
        <v>603</v>
      </c>
      <c r="D622" s="101">
        <v>84.57</v>
      </c>
      <c r="E622" s="100" t="s">
        <v>118</v>
      </c>
      <c r="F622" s="102">
        <v>202202</v>
      </c>
      <c r="G622" s="103">
        <v>44617</v>
      </c>
      <c r="H622" s="100" t="s">
        <v>119</v>
      </c>
      <c r="I622" s="102">
        <v>11001944</v>
      </c>
      <c r="J622" s="100" t="s">
        <v>0</v>
      </c>
      <c r="K622" s="100" t="s">
        <v>120</v>
      </c>
      <c r="L622" s="100" t="s">
        <v>121</v>
      </c>
      <c r="M622" s="100" t="s">
        <v>122</v>
      </c>
      <c r="N622" s="100" t="s">
        <v>394</v>
      </c>
      <c r="O622" s="100" t="s">
        <v>395</v>
      </c>
      <c r="P622" s="100" t="s">
        <v>120</v>
      </c>
      <c r="Q622" s="100" t="s">
        <v>802</v>
      </c>
      <c r="R622" s="100" t="s">
        <v>803</v>
      </c>
      <c r="S622" s="100" t="s">
        <v>804</v>
      </c>
      <c r="T622" s="100" t="s">
        <v>803</v>
      </c>
      <c r="U622" s="100" t="s">
        <v>757</v>
      </c>
      <c r="V622" s="100" t="s">
        <v>758</v>
      </c>
      <c r="W622" s="100" t="s">
        <v>749</v>
      </c>
      <c r="X622" s="100" t="s">
        <v>132</v>
      </c>
      <c r="Y622" s="145" t="s">
        <v>1042</v>
      </c>
    </row>
    <row r="623" spans="1:25">
      <c r="A623" s="107" t="s">
        <v>391</v>
      </c>
      <c r="B623" s="100" t="s">
        <v>392</v>
      </c>
      <c r="C623" s="100" t="s">
        <v>604</v>
      </c>
      <c r="D623" s="101">
        <v>30</v>
      </c>
      <c r="E623" s="100" t="s">
        <v>118</v>
      </c>
      <c r="F623" s="102">
        <v>202202</v>
      </c>
      <c r="G623" s="103">
        <v>44617</v>
      </c>
      <c r="H623" s="100" t="s">
        <v>119</v>
      </c>
      <c r="I623" s="102">
        <v>11001950</v>
      </c>
      <c r="J623" s="100" t="s">
        <v>0</v>
      </c>
      <c r="K623" s="100" t="s">
        <v>120</v>
      </c>
      <c r="L623" s="100" t="s">
        <v>121</v>
      </c>
      <c r="M623" s="100" t="s">
        <v>122</v>
      </c>
      <c r="N623" s="100" t="s">
        <v>90</v>
      </c>
      <c r="O623" s="100" t="s">
        <v>409</v>
      </c>
      <c r="P623" s="100" t="s">
        <v>120</v>
      </c>
      <c r="Q623" s="100" t="s">
        <v>934</v>
      </c>
      <c r="R623" s="100" t="s">
        <v>935</v>
      </c>
      <c r="S623" s="100" t="s">
        <v>936</v>
      </c>
      <c r="T623" s="100" t="s">
        <v>935</v>
      </c>
      <c r="U623" s="100" t="s">
        <v>929</v>
      </c>
      <c r="V623" s="100" t="s">
        <v>930</v>
      </c>
      <c r="W623" s="100" t="s">
        <v>749</v>
      </c>
      <c r="X623" s="100" t="s">
        <v>132</v>
      </c>
      <c r="Y623" s="145" t="s">
        <v>1042</v>
      </c>
    </row>
    <row r="624" spans="1:25">
      <c r="A624" s="107" t="s">
        <v>391</v>
      </c>
      <c r="B624" s="100" t="s">
        <v>392</v>
      </c>
      <c r="C624" s="100" t="s">
        <v>972</v>
      </c>
      <c r="D624" s="101">
        <v>-358.78</v>
      </c>
      <c r="E624" s="100" t="s">
        <v>118</v>
      </c>
      <c r="F624" s="102">
        <v>202202</v>
      </c>
      <c r="G624" s="103">
        <v>44617</v>
      </c>
      <c r="H624" s="100" t="s">
        <v>119</v>
      </c>
      <c r="I624" s="102">
        <v>11003030</v>
      </c>
      <c r="J624" s="100" t="s">
        <v>0</v>
      </c>
      <c r="K624" s="100" t="s">
        <v>120</v>
      </c>
      <c r="L624" s="100" t="s">
        <v>121</v>
      </c>
      <c r="M624" s="100" t="s">
        <v>122</v>
      </c>
      <c r="N624" s="100" t="s">
        <v>245</v>
      </c>
      <c r="O624" s="100" t="s">
        <v>246</v>
      </c>
      <c r="P624" s="100" t="s">
        <v>120</v>
      </c>
      <c r="Q624" s="100" t="s">
        <v>778</v>
      </c>
      <c r="R624" s="100" t="s">
        <v>247</v>
      </c>
      <c r="S624" s="100" t="s">
        <v>779</v>
      </c>
      <c r="T624" s="100" t="s">
        <v>247</v>
      </c>
      <c r="U624" s="100" t="s">
        <v>752</v>
      </c>
      <c r="V624" s="100" t="s">
        <v>753</v>
      </c>
      <c r="W624" s="100" t="s">
        <v>749</v>
      </c>
      <c r="X624" s="100" t="s">
        <v>132</v>
      </c>
      <c r="Y624" s="145" t="s">
        <v>1042</v>
      </c>
    </row>
    <row r="625" spans="1:25">
      <c r="A625" s="107" t="s">
        <v>391</v>
      </c>
      <c r="B625" s="100" t="s">
        <v>392</v>
      </c>
      <c r="C625" s="100" t="s">
        <v>973</v>
      </c>
      <c r="D625" s="101">
        <v>358.78</v>
      </c>
      <c r="E625" s="100" t="s">
        <v>118</v>
      </c>
      <c r="F625" s="102">
        <v>202202</v>
      </c>
      <c r="G625" s="103">
        <v>44617</v>
      </c>
      <c r="H625" s="100" t="s">
        <v>119</v>
      </c>
      <c r="I625" s="102">
        <v>11003030</v>
      </c>
      <c r="J625" s="100" t="s">
        <v>0</v>
      </c>
      <c r="K625" s="100" t="s">
        <v>120</v>
      </c>
      <c r="L625" s="100" t="s">
        <v>121</v>
      </c>
      <c r="M625" s="100" t="s">
        <v>122</v>
      </c>
      <c r="N625" s="100" t="s">
        <v>60</v>
      </c>
      <c r="O625" s="100" t="s">
        <v>220</v>
      </c>
      <c r="P625" s="100" t="s">
        <v>120</v>
      </c>
      <c r="Q625" s="100" t="s">
        <v>766</v>
      </c>
      <c r="R625" s="100" t="s">
        <v>767</v>
      </c>
      <c r="S625" s="100" t="s">
        <v>768</v>
      </c>
      <c r="T625" s="100" t="s">
        <v>767</v>
      </c>
      <c r="U625" s="100" t="s">
        <v>747</v>
      </c>
      <c r="V625" s="100" t="s">
        <v>748</v>
      </c>
      <c r="W625" s="100" t="s">
        <v>749</v>
      </c>
      <c r="X625" s="100" t="s">
        <v>132</v>
      </c>
      <c r="Y625" s="145" t="s">
        <v>1042</v>
      </c>
    </row>
    <row r="626" spans="1:25">
      <c r="A626" s="107" t="s">
        <v>391</v>
      </c>
      <c r="B626" s="100" t="s">
        <v>392</v>
      </c>
      <c r="C626" s="100" t="s">
        <v>605</v>
      </c>
      <c r="D626" s="101">
        <v>389.27</v>
      </c>
      <c r="E626" s="100" t="s">
        <v>118</v>
      </c>
      <c r="F626" s="102">
        <v>202202</v>
      </c>
      <c r="G626" s="103">
        <v>44617</v>
      </c>
      <c r="H626" s="100" t="s">
        <v>125</v>
      </c>
      <c r="I626" s="102">
        <v>50000404</v>
      </c>
      <c r="J626" s="100" t="s">
        <v>0</v>
      </c>
      <c r="K626" s="100" t="s">
        <v>120</v>
      </c>
      <c r="L626" s="100" t="s">
        <v>121</v>
      </c>
      <c r="M626" s="100" t="s">
        <v>122</v>
      </c>
      <c r="N626" s="100" t="s">
        <v>78</v>
      </c>
      <c r="O626" s="100" t="s">
        <v>413</v>
      </c>
      <c r="P626" s="100" t="s">
        <v>120</v>
      </c>
      <c r="Q626" s="100" t="s">
        <v>934</v>
      </c>
      <c r="R626" s="100" t="s">
        <v>935</v>
      </c>
      <c r="S626" s="100" t="s">
        <v>936</v>
      </c>
      <c r="T626" s="100" t="s">
        <v>935</v>
      </c>
      <c r="U626" s="100" t="s">
        <v>929</v>
      </c>
      <c r="V626" s="100" t="s">
        <v>930</v>
      </c>
      <c r="W626" s="100" t="s">
        <v>749</v>
      </c>
      <c r="X626" s="100" t="s">
        <v>132</v>
      </c>
      <c r="Y626" s="145" t="s">
        <v>1042</v>
      </c>
    </row>
    <row r="627" spans="1:25">
      <c r="A627" s="107" t="s">
        <v>391</v>
      </c>
      <c r="B627" s="100" t="s">
        <v>392</v>
      </c>
      <c r="C627" s="100" t="s">
        <v>606</v>
      </c>
      <c r="D627" s="101">
        <v>472.76</v>
      </c>
      <c r="E627" s="100" t="s">
        <v>118</v>
      </c>
      <c r="F627" s="102">
        <v>202202</v>
      </c>
      <c r="G627" s="103">
        <v>44617</v>
      </c>
      <c r="H627" s="100" t="s">
        <v>125</v>
      </c>
      <c r="I627" s="102">
        <v>50000404</v>
      </c>
      <c r="J627" s="100" t="s">
        <v>0</v>
      </c>
      <c r="K627" s="100" t="s">
        <v>120</v>
      </c>
      <c r="L627" s="100" t="s">
        <v>121</v>
      </c>
      <c r="M627" s="100" t="s">
        <v>122</v>
      </c>
      <c r="N627" s="100" t="s">
        <v>90</v>
      </c>
      <c r="O627" s="100" t="s">
        <v>409</v>
      </c>
      <c r="P627" s="100" t="s">
        <v>120</v>
      </c>
      <c r="Q627" s="100" t="s">
        <v>934</v>
      </c>
      <c r="R627" s="100" t="s">
        <v>935</v>
      </c>
      <c r="S627" s="100" t="s">
        <v>936</v>
      </c>
      <c r="T627" s="100" t="s">
        <v>935</v>
      </c>
      <c r="U627" s="100" t="s">
        <v>929</v>
      </c>
      <c r="V627" s="100" t="s">
        <v>930</v>
      </c>
      <c r="W627" s="100" t="s">
        <v>749</v>
      </c>
      <c r="X627" s="100" t="s">
        <v>132</v>
      </c>
      <c r="Y627" s="145" t="s">
        <v>1042</v>
      </c>
    </row>
    <row r="628" spans="1:25">
      <c r="A628" s="107" t="s">
        <v>391</v>
      </c>
      <c r="B628" s="100" t="s">
        <v>392</v>
      </c>
      <c r="C628" s="100" t="s">
        <v>607</v>
      </c>
      <c r="D628" s="101">
        <v>520.24</v>
      </c>
      <c r="E628" s="100" t="s">
        <v>118</v>
      </c>
      <c r="F628" s="102">
        <v>202202</v>
      </c>
      <c r="G628" s="103">
        <v>44617</v>
      </c>
      <c r="H628" s="100" t="s">
        <v>125</v>
      </c>
      <c r="I628" s="102">
        <v>50000404</v>
      </c>
      <c r="J628" s="100" t="s">
        <v>0</v>
      </c>
      <c r="K628" s="100" t="s">
        <v>120</v>
      </c>
      <c r="L628" s="100" t="s">
        <v>121</v>
      </c>
      <c r="M628" s="100" t="s">
        <v>122</v>
      </c>
      <c r="N628" s="100" t="s">
        <v>76</v>
      </c>
      <c r="O628" s="100" t="s">
        <v>411</v>
      </c>
      <c r="P628" s="100" t="s">
        <v>120</v>
      </c>
      <c r="Q628" s="100" t="s">
        <v>937</v>
      </c>
      <c r="R628" s="100" t="s">
        <v>938</v>
      </c>
      <c r="S628" s="100" t="s">
        <v>939</v>
      </c>
      <c r="T628" s="100" t="s">
        <v>938</v>
      </c>
      <c r="U628" s="100" t="s">
        <v>929</v>
      </c>
      <c r="V628" s="100" t="s">
        <v>930</v>
      </c>
      <c r="W628" s="100" t="s">
        <v>749</v>
      </c>
      <c r="X628" s="100" t="s">
        <v>132</v>
      </c>
      <c r="Y628" s="145" t="s">
        <v>1042</v>
      </c>
    </row>
    <row r="629" spans="1:25">
      <c r="A629" s="107" t="s">
        <v>391</v>
      </c>
      <c r="B629" s="100" t="s">
        <v>392</v>
      </c>
      <c r="C629" s="100" t="s">
        <v>608</v>
      </c>
      <c r="D629" s="101">
        <v>2212.66</v>
      </c>
      <c r="E629" s="100" t="s">
        <v>118</v>
      </c>
      <c r="F629" s="102">
        <v>202202</v>
      </c>
      <c r="G629" s="103">
        <v>44619</v>
      </c>
      <c r="H629" s="100" t="s">
        <v>119</v>
      </c>
      <c r="I629" s="102">
        <v>11001934</v>
      </c>
      <c r="J629" s="100" t="s">
        <v>0</v>
      </c>
      <c r="K629" s="100" t="s">
        <v>120</v>
      </c>
      <c r="L629" s="100" t="s">
        <v>121</v>
      </c>
      <c r="M629" s="100" t="s">
        <v>122</v>
      </c>
      <c r="N629" s="100" t="s">
        <v>418</v>
      </c>
      <c r="O629" s="100" t="s">
        <v>419</v>
      </c>
      <c r="P629" s="100" t="s">
        <v>120</v>
      </c>
      <c r="Q629" s="100" t="s">
        <v>797</v>
      </c>
      <c r="R629" s="100" t="s">
        <v>420</v>
      </c>
      <c r="S629" s="100" t="s">
        <v>798</v>
      </c>
      <c r="T629" s="100" t="s">
        <v>420</v>
      </c>
      <c r="U629" s="100" t="s">
        <v>783</v>
      </c>
      <c r="V629" s="100" t="s">
        <v>784</v>
      </c>
      <c r="W629" s="100" t="s">
        <v>749</v>
      </c>
      <c r="X629" s="100" t="s">
        <v>132</v>
      </c>
      <c r="Y629" s="145" t="s">
        <v>1042</v>
      </c>
    </row>
    <row r="630" spans="1:25">
      <c r="A630" s="107" t="s">
        <v>391</v>
      </c>
      <c r="B630" s="100" t="s">
        <v>392</v>
      </c>
      <c r="C630" s="100" t="s">
        <v>609</v>
      </c>
      <c r="D630" s="101">
        <v>626.38</v>
      </c>
      <c r="E630" s="100" t="s">
        <v>118</v>
      </c>
      <c r="F630" s="102">
        <v>202203</v>
      </c>
      <c r="G630" s="103">
        <v>44645</v>
      </c>
      <c r="H630" s="100" t="s">
        <v>119</v>
      </c>
      <c r="I630" s="102">
        <v>11002011</v>
      </c>
      <c r="J630" s="100" t="s">
        <v>0</v>
      </c>
      <c r="K630" s="100" t="s">
        <v>120</v>
      </c>
      <c r="L630" s="100" t="s">
        <v>121</v>
      </c>
      <c r="M630" s="100" t="s">
        <v>122</v>
      </c>
      <c r="N630" s="100" t="s">
        <v>76</v>
      </c>
      <c r="O630" s="100" t="s">
        <v>411</v>
      </c>
      <c r="P630" s="100" t="s">
        <v>120</v>
      </c>
      <c r="Q630" s="100" t="s">
        <v>937</v>
      </c>
      <c r="R630" s="100" t="s">
        <v>938</v>
      </c>
      <c r="S630" s="100" t="s">
        <v>939</v>
      </c>
      <c r="T630" s="100" t="s">
        <v>938</v>
      </c>
      <c r="U630" s="100" t="s">
        <v>929</v>
      </c>
      <c r="V630" s="100" t="s">
        <v>930</v>
      </c>
      <c r="W630" s="100" t="s">
        <v>749</v>
      </c>
      <c r="X630" s="100" t="s">
        <v>132</v>
      </c>
      <c r="Y630" s="145" t="s">
        <v>1042</v>
      </c>
    </row>
    <row r="631" spans="1:25">
      <c r="A631" s="107" t="s">
        <v>391</v>
      </c>
      <c r="B631" s="100" t="s">
        <v>392</v>
      </c>
      <c r="C631" s="100" t="s">
        <v>610</v>
      </c>
      <c r="D631" s="101">
        <v>564.04999999999995</v>
      </c>
      <c r="E631" s="100" t="s">
        <v>118</v>
      </c>
      <c r="F631" s="102">
        <v>202203</v>
      </c>
      <c r="G631" s="103">
        <v>44645</v>
      </c>
      <c r="H631" s="100" t="s">
        <v>119</v>
      </c>
      <c r="I631" s="102">
        <v>11002012</v>
      </c>
      <c r="J631" s="100" t="s">
        <v>0</v>
      </c>
      <c r="K631" s="100" t="s">
        <v>120</v>
      </c>
      <c r="L631" s="100" t="s">
        <v>121</v>
      </c>
      <c r="M631" s="100" t="s">
        <v>122</v>
      </c>
      <c r="N631" s="100" t="s">
        <v>90</v>
      </c>
      <c r="O631" s="100" t="s">
        <v>409</v>
      </c>
      <c r="P631" s="100" t="s">
        <v>120</v>
      </c>
      <c r="Q631" s="100" t="s">
        <v>934</v>
      </c>
      <c r="R631" s="100" t="s">
        <v>935</v>
      </c>
      <c r="S631" s="100" t="s">
        <v>936</v>
      </c>
      <c r="T631" s="100" t="s">
        <v>935</v>
      </c>
      <c r="U631" s="100" t="s">
        <v>929</v>
      </c>
      <c r="V631" s="100" t="s">
        <v>930</v>
      </c>
      <c r="W631" s="100" t="s">
        <v>749</v>
      </c>
      <c r="X631" s="100" t="s">
        <v>132</v>
      </c>
      <c r="Y631" s="145" t="s">
        <v>1042</v>
      </c>
    </row>
    <row r="632" spans="1:25">
      <c r="A632" s="107" t="s">
        <v>391</v>
      </c>
      <c r="B632" s="100" t="s">
        <v>392</v>
      </c>
      <c r="C632" s="100" t="s">
        <v>611</v>
      </c>
      <c r="D632" s="101">
        <v>386.72</v>
      </c>
      <c r="E632" s="100" t="s">
        <v>118</v>
      </c>
      <c r="F632" s="102">
        <v>202203</v>
      </c>
      <c r="G632" s="103">
        <v>44645</v>
      </c>
      <c r="H632" s="100" t="s">
        <v>119</v>
      </c>
      <c r="I632" s="102">
        <v>11002014</v>
      </c>
      <c r="J632" s="100" t="s">
        <v>0</v>
      </c>
      <c r="K632" s="100" t="s">
        <v>120</v>
      </c>
      <c r="L632" s="100" t="s">
        <v>121</v>
      </c>
      <c r="M632" s="100" t="s">
        <v>122</v>
      </c>
      <c r="N632" s="100" t="s">
        <v>78</v>
      </c>
      <c r="O632" s="100" t="s">
        <v>413</v>
      </c>
      <c r="P632" s="100" t="s">
        <v>120</v>
      </c>
      <c r="Q632" s="100" t="s">
        <v>934</v>
      </c>
      <c r="R632" s="100" t="s">
        <v>935</v>
      </c>
      <c r="S632" s="100" t="s">
        <v>936</v>
      </c>
      <c r="T632" s="100" t="s">
        <v>935</v>
      </c>
      <c r="U632" s="100" t="s">
        <v>929</v>
      </c>
      <c r="V632" s="100" t="s">
        <v>930</v>
      </c>
      <c r="W632" s="100" t="s">
        <v>749</v>
      </c>
      <c r="X632" s="100" t="s">
        <v>132</v>
      </c>
      <c r="Y632" s="145" t="s">
        <v>1042</v>
      </c>
    </row>
    <row r="633" spans="1:25">
      <c r="A633" s="107" t="s">
        <v>391</v>
      </c>
      <c r="B633" s="100" t="s">
        <v>392</v>
      </c>
      <c r="C633" s="100" t="s">
        <v>558</v>
      </c>
      <c r="D633" s="101">
        <v>40.11</v>
      </c>
      <c r="E633" s="100" t="s">
        <v>118</v>
      </c>
      <c r="F633" s="102">
        <v>202203</v>
      </c>
      <c r="G633" s="103">
        <v>44645</v>
      </c>
      <c r="H633" s="100" t="s">
        <v>125</v>
      </c>
      <c r="I633" s="102">
        <v>50000412</v>
      </c>
      <c r="J633" s="100" t="s">
        <v>0</v>
      </c>
      <c r="K633" s="100" t="s">
        <v>120</v>
      </c>
      <c r="L633" s="100" t="s">
        <v>121</v>
      </c>
      <c r="M633" s="100" t="s">
        <v>122</v>
      </c>
      <c r="N633" s="100" t="s">
        <v>88</v>
      </c>
      <c r="O633" s="100" t="s">
        <v>401</v>
      </c>
      <c r="P633" s="100" t="s">
        <v>120</v>
      </c>
      <c r="Q633" s="100" t="s">
        <v>926</v>
      </c>
      <c r="R633" s="100" t="s">
        <v>927</v>
      </c>
      <c r="S633" s="100" t="s">
        <v>928</v>
      </c>
      <c r="T633" s="100" t="s">
        <v>927</v>
      </c>
      <c r="U633" s="100" t="s">
        <v>929</v>
      </c>
      <c r="V633" s="100" t="s">
        <v>930</v>
      </c>
      <c r="W633" s="100" t="s">
        <v>749</v>
      </c>
      <c r="X633" s="100" t="s">
        <v>132</v>
      </c>
      <c r="Y633" s="145" t="s">
        <v>1042</v>
      </c>
    </row>
    <row r="634" spans="1:25">
      <c r="A634" s="107" t="s">
        <v>391</v>
      </c>
      <c r="B634" s="100" t="s">
        <v>392</v>
      </c>
      <c r="C634" s="100" t="s">
        <v>612</v>
      </c>
      <c r="D634" s="101">
        <v>60.65</v>
      </c>
      <c r="E634" s="100" t="s">
        <v>118</v>
      </c>
      <c r="F634" s="102">
        <v>202203</v>
      </c>
      <c r="G634" s="103">
        <v>44645</v>
      </c>
      <c r="H634" s="100" t="s">
        <v>125</v>
      </c>
      <c r="I634" s="102">
        <v>50000412</v>
      </c>
      <c r="J634" s="100" t="s">
        <v>0</v>
      </c>
      <c r="K634" s="100" t="s">
        <v>120</v>
      </c>
      <c r="L634" s="100" t="s">
        <v>121</v>
      </c>
      <c r="M634" s="100" t="s">
        <v>122</v>
      </c>
      <c r="N634" s="100" t="s">
        <v>84</v>
      </c>
      <c r="O634" s="100" t="s">
        <v>85</v>
      </c>
      <c r="P634" s="100" t="s">
        <v>120</v>
      </c>
      <c r="Q634" s="100" t="s">
        <v>926</v>
      </c>
      <c r="R634" s="100" t="s">
        <v>927</v>
      </c>
      <c r="S634" s="100" t="s">
        <v>928</v>
      </c>
      <c r="T634" s="100" t="s">
        <v>927</v>
      </c>
      <c r="U634" s="100" t="s">
        <v>929</v>
      </c>
      <c r="V634" s="100" t="s">
        <v>930</v>
      </c>
      <c r="W634" s="100" t="s">
        <v>749</v>
      </c>
      <c r="X634" s="100" t="s">
        <v>132</v>
      </c>
      <c r="Y634" s="145" t="s">
        <v>1042</v>
      </c>
    </row>
    <row r="635" spans="1:25">
      <c r="A635" s="107" t="s">
        <v>391</v>
      </c>
      <c r="B635" s="100" t="s">
        <v>392</v>
      </c>
      <c r="C635" s="100" t="s">
        <v>559</v>
      </c>
      <c r="D635" s="101">
        <v>70.239999999999995</v>
      </c>
      <c r="E635" s="100" t="s">
        <v>118</v>
      </c>
      <c r="F635" s="102">
        <v>202203</v>
      </c>
      <c r="G635" s="103">
        <v>44645</v>
      </c>
      <c r="H635" s="100" t="s">
        <v>125</v>
      </c>
      <c r="I635" s="102">
        <v>50000412</v>
      </c>
      <c r="J635" s="100" t="s">
        <v>0</v>
      </c>
      <c r="K635" s="100" t="s">
        <v>120</v>
      </c>
      <c r="L635" s="100" t="s">
        <v>121</v>
      </c>
      <c r="M635" s="100" t="s">
        <v>122</v>
      </c>
      <c r="N635" s="100" t="s">
        <v>86</v>
      </c>
      <c r="O635" s="100" t="s">
        <v>87</v>
      </c>
      <c r="P635" s="100" t="s">
        <v>120</v>
      </c>
      <c r="Q635" s="100" t="s">
        <v>926</v>
      </c>
      <c r="R635" s="100" t="s">
        <v>927</v>
      </c>
      <c r="S635" s="100" t="s">
        <v>928</v>
      </c>
      <c r="T635" s="100" t="s">
        <v>927</v>
      </c>
      <c r="U635" s="100" t="s">
        <v>929</v>
      </c>
      <c r="V635" s="100" t="s">
        <v>930</v>
      </c>
      <c r="W635" s="100" t="s">
        <v>749</v>
      </c>
      <c r="X635" s="100" t="s">
        <v>132</v>
      </c>
      <c r="Y635" s="145" t="s">
        <v>1042</v>
      </c>
    </row>
    <row r="636" spans="1:25">
      <c r="A636" s="107" t="s">
        <v>391</v>
      </c>
      <c r="B636" s="100" t="s">
        <v>392</v>
      </c>
      <c r="C636" s="100" t="s">
        <v>560</v>
      </c>
      <c r="D636" s="101">
        <v>79.25</v>
      </c>
      <c r="E636" s="100" t="s">
        <v>118</v>
      </c>
      <c r="F636" s="102">
        <v>202203</v>
      </c>
      <c r="G636" s="103">
        <v>44645</v>
      </c>
      <c r="H636" s="100" t="s">
        <v>125</v>
      </c>
      <c r="I636" s="102">
        <v>50000412</v>
      </c>
      <c r="J636" s="100" t="s">
        <v>0</v>
      </c>
      <c r="K636" s="100" t="s">
        <v>120</v>
      </c>
      <c r="L636" s="100" t="s">
        <v>121</v>
      </c>
      <c r="M636" s="100" t="s">
        <v>122</v>
      </c>
      <c r="N636" s="100" t="s">
        <v>82</v>
      </c>
      <c r="O636" s="100" t="s">
        <v>83</v>
      </c>
      <c r="P636" s="100" t="s">
        <v>120</v>
      </c>
      <c r="Q636" s="100" t="s">
        <v>926</v>
      </c>
      <c r="R636" s="100" t="s">
        <v>927</v>
      </c>
      <c r="S636" s="100" t="s">
        <v>928</v>
      </c>
      <c r="T636" s="100" t="s">
        <v>927</v>
      </c>
      <c r="U636" s="100" t="s">
        <v>929</v>
      </c>
      <c r="V636" s="100" t="s">
        <v>930</v>
      </c>
      <c r="W636" s="100" t="s">
        <v>749</v>
      </c>
      <c r="X636" s="100" t="s">
        <v>132</v>
      </c>
      <c r="Y636" s="145" t="s">
        <v>1042</v>
      </c>
    </row>
    <row r="637" spans="1:25">
      <c r="A637" s="107" t="s">
        <v>391</v>
      </c>
      <c r="B637" s="100" t="s">
        <v>392</v>
      </c>
      <c r="C637" s="100" t="s">
        <v>561</v>
      </c>
      <c r="D637" s="101">
        <v>101.06</v>
      </c>
      <c r="E637" s="100" t="s">
        <v>118</v>
      </c>
      <c r="F637" s="102">
        <v>202203</v>
      </c>
      <c r="G637" s="103">
        <v>44645</v>
      </c>
      <c r="H637" s="100" t="s">
        <v>125</v>
      </c>
      <c r="I637" s="102">
        <v>50000412</v>
      </c>
      <c r="J637" s="100" t="s">
        <v>0</v>
      </c>
      <c r="K637" s="100" t="s">
        <v>120</v>
      </c>
      <c r="L637" s="100" t="s">
        <v>121</v>
      </c>
      <c r="M637" s="100" t="s">
        <v>122</v>
      </c>
      <c r="N637" s="100" t="s">
        <v>80</v>
      </c>
      <c r="O637" s="100" t="s">
        <v>81</v>
      </c>
      <c r="P637" s="100" t="s">
        <v>120</v>
      </c>
      <c r="Q637" s="100" t="s">
        <v>926</v>
      </c>
      <c r="R637" s="100" t="s">
        <v>927</v>
      </c>
      <c r="S637" s="100" t="s">
        <v>928</v>
      </c>
      <c r="T637" s="100" t="s">
        <v>927</v>
      </c>
      <c r="U637" s="100" t="s">
        <v>929</v>
      </c>
      <c r="V637" s="100" t="s">
        <v>930</v>
      </c>
      <c r="W637" s="100" t="s">
        <v>749</v>
      </c>
      <c r="X637" s="100" t="s">
        <v>132</v>
      </c>
      <c r="Y637" s="145" t="s">
        <v>1042</v>
      </c>
    </row>
    <row r="638" spans="1:25">
      <c r="A638" s="107" t="s">
        <v>391</v>
      </c>
      <c r="B638" s="100" t="s">
        <v>392</v>
      </c>
      <c r="C638" s="100" t="s">
        <v>562</v>
      </c>
      <c r="D638" s="101">
        <v>590.13</v>
      </c>
      <c r="E638" s="100" t="s">
        <v>118</v>
      </c>
      <c r="F638" s="102">
        <v>202203</v>
      </c>
      <c r="G638" s="103">
        <v>44645</v>
      </c>
      <c r="H638" s="100" t="s">
        <v>125</v>
      </c>
      <c r="I638" s="102">
        <v>50000412</v>
      </c>
      <c r="J638" s="100" t="s">
        <v>0</v>
      </c>
      <c r="K638" s="100" t="s">
        <v>120</v>
      </c>
      <c r="L638" s="100" t="s">
        <v>121</v>
      </c>
      <c r="M638" s="100" t="s">
        <v>122</v>
      </c>
      <c r="N638" s="100" t="s">
        <v>403</v>
      </c>
      <c r="O638" s="100" t="s">
        <v>96</v>
      </c>
      <c r="P638" s="100" t="s">
        <v>120</v>
      </c>
      <c r="Q638" s="100" t="s">
        <v>931</v>
      </c>
      <c r="R638" s="100" t="s">
        <v>932</v>
      </c>
      <c r="S638" s="100" t="s">
        <v>933</v>
      </c>
      <c r="T638" s="100" t="s">
        <v>932</v>
      </c>
      <c r="U638" s="100" t="s">
        <v>929</v>
      </c>
      <c r="V638" s="100" t="s">
        <v>930</v>
      </c>
      <c r="W638" s="100" t="s">
        <v>749</v>
      </c>
      <c r="X638" s="100" t="s">
        <v>132</v>
      </c>
      <c r="Y638" s="145" t="s">
        <v>1042</v>
      </c>
    </row>
    <row r="639" spans="1:25">
      <c r="A639" s="107" t="s">
        <v>391</v>
      </c>
      <c r="B639" s="100" t="s">
        <v>392</v>
      </c>
      <c r="C639" s="100" t="s">
        <v>563</v>
      </c>
      <c r="D639" s="101">
        <v>819.01</v>
      </c>
      <c r="E639" s="100" t="s">
        <v>118</v>
      </c>
      <c r="F639" s="102">
        <v>202203</v>
      </c>
      <c r="G639" s="103">
        <v>44645</v>
      </c>
      <c r="H639" s="100" t="s">
        <v>125</v>
      </c>
      <c r="I639" s="102">
        <v>50000412</v>
      </c>
      <c r="J639" s="100" t="s">
        <v>0</v>
      </c>
      <c r="K639" s="100" t="s">
        <v>120</v>
      </c>
      <c r="L639" s="100" t="s">
        <v>121</v>
      </c>
      <c r="M639" s="100" t="s">
        <v>122</v>
      </c>
      <c r="N639" s="100" t="s">
        <v>415</v>
      </c>
      <c r="O639" s="100" t="s">
        <v>416</v>
      </c>
      <c r="P639" s="100" t="s">
        <v>120</v>
      </c>
      <c r="Q639" s="100" t="s">
        <v>931</v>
      </c>
      <c r="R639" s="100" t="s">
        <v>932</v>
      </c>
      <c r="S639" s="100" t="s">
        <v>933</v>
      </c>
      <c r="T639" s="100" t="s">
        <v>932</v>
      </c>
      <c r="U639" s="100" t="s">
        <v>929</v>
      </c>
      <c r="V639" s="100" t="s">
        <v>930</v>
      </c>
      <c r="W639" s="100" t="s">
        <v>749</v>
      </c>
      <c r="X639" s="100" t="s">
        <v>132</v>
      </c>
      <c r="Y639" s="145" t="s">
        <v>1042</v>
      </c>
    </row>
    <row r="640" spans="1:25">
      <c r="A640" s="107" t="s">
        <v>391</v>
      </c>
      <c r="B640" s="100" t="s">
        <v>392</v>
      </c>
      <c r="C640" s="100" t="s">
        <v>564</v>
      </c>
      <c r="D640" s="101">
        <v>1417.18</v>
      </c>
      <c r="E640" s="100" t="s">
        <v>118</v>
      </c>
      <c r="F640" s="102">
        <v>202203</v>
      </c>
      <c r="G640" s="103">
        <v>44645</v>
      </c>
      <c r="H640" s="100" t="s">
        <v>125</v>
      </c>
      <c r="I640" s="102">
        <v>50000412</v>
      </c>
      <c r="J640" s="100" t="s">
        <v>0</v>
      </c>
      <c r="K640" s="100" t="s">
        <v>120</v>
      </c>
      <c r="L640" s="100" t="s">
        <v>121</v>
      </c>
      <c r="M640" s="100" t="s">
        <v>122</v>
      </c>
      <c r="N640" s="100" t="s">
        <v>92</v>
      </c>
      <c r="O640" s="100" t="s">
        <v>93</v>
      </c>
      <c r="P640" s="100" t="s">
        <v>120</v>
      </c>
      <c r="Q640" s="100" t="s">
        <v>931</v>
      </c>
      <c r="R640" s="100" t="s">
        <v>932</v>
      </c>
      <c r="S640" s="100" t="s">
        <v>933</v>
      </c>
      <c r="T640" s="100" t="s">
        <v>932</v>
      </c>
      <c r="U640" s="100" t="s">
        <v>929</v>
      </c>
      <c r="V640" s="100" t="s">
        <v>930</v>
      </c>
      <c r="W640" s="100" t="s">
        <v>749</v>
      </c>
      <c r="X640" s="100" t="s">
        <v>132</v>
      </c>
      <c r="Y640" s="145" t="s">
        <v>1042</v>
      </c>
    </row>
    <row r="641" spans="1:25">
      <c r="A641" s="107" t="s">
        <v>391</v>
      </c>
      <c r="B641" s="100" t="s">
        <v>392</v>
      </c>
      <c r="C641" s="100" t="s">
        <v>565</v>
      </c>
      <c r="D641" s="101">
        <v>2161.37</v>
      </c>
      <c r="E641" s="100" t="s">
        <v>118</v>
      </c>
      <c r="F641" s="102">
        <v>202203</v>
      </c>
      <c r="G641" s="103">
        <v>44645</v>
      </c>
      <c r="H641" s="100" t="s">
        <v>125</v>
      </c>
      <c r="I641" s="102">
        <v>50000412</v>
      </c>
      <c r="J641" s="100" t="s">
        <v>0</v>
      </c>
      <c r="K641" s="100" t="s">
        <v>120</v>
      </c>
      <c r="L641" s="100" t="s">
        <v>121</v>
      </c>
      <c r="M641" s="100" t="s">
        <v>122</v>
      </c>
      <c r="N641" s="100" t="s">
        <v>444</v>
      </c>
      <c r="O641" s="100" t="s">
        <v>445</v>
      </c>
      <c r="P641" s="100" t="s">
        <v>120</v>
      </c>
      <c r="Q641" s="100" t="s">
        <v>931</v>
      </c>
      <c r="R641" s="100" t="s">
        <v>932</v>
      </c>
      <c r="S641" s="100" t="s">
        <v>933</v>
      </c>
      <c r="T641" s="100" t="s">
        <v>932</v>
      </c>
      <c r="U641" s="100" t="s">
        <v>929</v>
      </c>
      <c r="V641" s="100" t="s">
        <v>930</v>
      </c>
      <c r="W641" s="100" t="s">
        <v>749</v>
      </c>
      <c r="X641" s="100" t="s">
        <v>132</v>
      </c>
      <c r="Y641" s="145" t="s">
        <v>1042</v>
      </c>
    </row>
    <row r="642" spans="1:25">
      <c r="A642" s="107" t="s">
        <v>391</v>
      </c>
      <c r="B642" s="100" t="s">
        <v>392</v>
      </c>
      <c r="C642" s="100" t="s">
        <v>613</v>
      </c>
      <c r="D642" s="101">
        <v>100</v>
      </c>
      <c r="E642" s="100" t="s">
        <v>118</v>
      </c>
      <c r="F642" s="102">
        <v>202203</v>
      </c>
      <c r="G642" s="103">
        <v>44649</v>
      </c>
      <c r="H642" s="100" t="s">
        <v>119</v>
      </c>
      <c r="I642" s="102">
        <v>11001996</v>
      </c>
      <c r="J642" s="100" t="s">
        <v>0</v>
      </c>
      <c r="K642" s="100" t="s">
        <v>120</v>
      </c>
      <c r="L642" s="100" t="s">
        <v>121</v>
      </c>
      <c r="M642" s="100" t="s">
        <v>122</v>
      </c>
      <c r="N642" s="100" t="s">
        <v>398</v>
      </c>
      <c r="O642" s="100" t="s">
        <v>399</v>
      </c>
      <c r="P642" s="100" t="s">
        <v>120</v>
      </c>
      <c r="Q642" s="100" t="s">
        <v>802</v>
      </c>
      <c r="R642" s="100" t="s">
        <v>803</v>
      </c>
      <c r="S642" s="100" t="s">
        <v>804</v>
      </c>
      <c r="T642" s="100" t="s">
        <v>803</v>
      </c>
      <c r="U642" s="100" t="s">
        <v>757</v>
      </c>
      <c r="V642" s="100" t="s">
        <v>758</v>
      </c>
      <c r="W642" s="100" t="s">
        <v>749</v>
      </c>
      <c r="X642" s="100" t="s">
        <v>132</v>
      </c>
      <c r="Y642" s="145" t="s">
        <v>1042</v>
      </c>
    </row>
    <row r="643" spans="1:25">
      <c r="A643" s="107" t="s">
        <v>391</v>
      </c>
      <c r="B643" s="100" t="s">
        <v>392</v>
      </c>
      <c r="C643" s="100" t="s">
        <v>613</v>
      </c>
      <c r="D643" s="101">
        <v>160</v>
      </c>
      <c r="E643" s="100" t="s">
        <v>118</v>
      </c>
      <c r="F643" s="102">
        <v>202203</v>
      </c>
      <c r="G643" s="103">
        <v>44649</v>
      </c>
      <c r="H643" s="100" t="s">
        <v>119</v>
      </c>
      <c r="I643" s="102">
        <v>11001996</v>
      </c>
      <c r="J643" s="100" t="s">
        <v>0</v>
      </c>
      <c r="K643" s="100" t="s">
        <v>120</v>
      </c>
      <c r="L643" s="100" t="s">
        <v>121</v>
      </c>
      <c r="M643" s="100" t="s">
        <v>122</v>
      </c>
      <c r="N643" s="100" t="s">
        <v>394</v>
      </c>
      <c r="O643" s="100" t="s">
        <v>395</v>
      </c>
      <c r="P643" s="100" t="s">
        <v>120</v>
      </c>
      <c r="Q643" s="100" t="s">
        <v>802</v>
      </c>
      <c r="R643" s="100" t="s">
        <v>803</v>
      </c>
      <c r="S643" s="100" t="s">
        <v>804</v>
      </c>
      <c r="T643" s="100" t="s">
        <v>803</v>
      </c>
      <c r="U643" s="100" t="s">
        <v>757</v>
      </c>
      <c r="V643" s="100" t="s">
        <v>758</v>
      </c>
      <c r="W643" s="100" t="s">
        <v>749</v>
      </c>
      <c r="X643" s="100" t="s">
        <v>132</v>
      </c>
      <c r="Y643" s="145" t="s">
        <v>1042</v>
      </c>
    </row>
    <row r="644" spans="1:25">
      <c r="A644" s="107" t="s">
        <v>391</v>
      </c>
      <c r="B644" s="100" t="s">
        <v>392</v>
      </c>
      <c r="C644" s="100" t="s">
        <v>614</v>
      </c>
      <c r="D644" s="101">
        <v>194</v>
      </c>
      <c r="E644" s="100" t="s">
        <v>118</v>
      </c>
      <c r="F644" s="102">
        <v>202203</v>
      </c>
      <c r="G644" s="103">
        <v>44650</v>
      </c>
      <c r="H644" s="100" t="s">
        <v>119</v>
      </c>
      <c r="I644" s="102">
        <v>11002027</v>
      </c>
      <c r="J644" s="100" t="s">
        <v>0</v>
      </c>
      <c r="K644" s="100" t="s">
        <v>120</v>
      </c>
      <c r="L644" s="100" t="s">
        <v>121</v>
      </c>
      <c r="M644" s="100" t="s">
        <v>122</v>
      </c>
      <c r="N644" s="100" t="s">
        <v>545</v>
      </c>
      <c r="O644" s="100" t="s">
        <v>546</v>
      </c>
      <c r="P644" s="100" t="s">
        <v>120</v>
      </c>
      <c r="Q644" s="100" t="s">
        <v>786</v>
      </c>
      <c r="R644" s="100" t="s">
        <v>787</v>
      </c>
      <c r="S644" s="100" t="s">
        <v>788</v>
      </c>
      <c r="T644" s="100" t="s">
        <v>787</v>
      </c>
      <c r="U644" s="100" t="s">
        <v>747</v>
      </c>
      <c r="V644" s="100" t="s">
        <v>748</v>
      </c>
      <c r="W644" s="100" t="s">
        <v>749</v>
      </c>
      <c r="X644" s="100" t="s">
        <v>132</v>
      </c>
      <c r="Y644" s="145" t="s">
        <v>1042</v>
      </c>
    </row>
    <row r="645" spans="1:25">
      <c r="A645" s="107" t="s">
        <v>391</v>
      </c>
      <c r="B645" s="100" t="s">
        <v>392</v>
      </c>
      <c r="C645" s="100" t="s">
        <v>615</v>
      </c>
      <c r="D645" s="101">
        <v>341.78</v>
      </c>
      <c r="E645" s="100" t="s">
        <v>118</v>
      </c>
      <c r="F645" s="102">
        <v>202203</v>
      </c>
      <c r="G645" s="103">
        <v>44650</v>
      </c>
      <c r="H645" s="100" t="s">
        <v>119</v>
      </c>
      <c r="I645" s="102">
        <v>11002027</v>
      </c>
      <c r="J645" s="100" t="s">
        <v>0</v>
      </c>
      <c r="K645" s="100" t="s">
        <v>120</v>
      </c>
      <c r="L645" s="100" t="s">
        <v>121</v>
      </c>
      <c r="M645" s="100" t="s">
        <v>122</v>
      </c>
      <c r="N645" s="100" t="s">
        <v>567</v>
      </c>
      <c r="O645" s="100" t="s">
        <v>568</v>
      </c>
      <c r="P645" s="100" t="s">
        <v>120</v>
      </c>
      <c r="Q645" s="100" t="s">
        <v>786</v>
      </c>
      <c r="R645" s="100" t="s">
        <v>787</v>
      </c>
      <c r="S645" s="100" t="s">
        <v>788</v>
      </c>
      <c r="T645" s="100" t="s">
        <v>787</v>
      </c>
      <c r="U645" s="100" t="s">
        <v>747</v>
      </c>
      <c r="V645" s="100" t="s">
        <v>748</v>
      </c>
      <c r="W645" s="100" t="s">
        <v>749</v>
      </c>
      <c r="X645" s="100" t="s">
        <v>132</v>
      </c>
      <c r="Y645" s="145" t="s">
        <v>1042</v>
      </c>
    </row>
    <row r="646" spans="1:25">
      <c r="A646" s="107" t="s">
        <v>391</v>
      </c>
      <c r="B646" s="100" t="s">
        <v>392</v>
      </c>
      <c r="C646" s="100" t="s">
        <v>616</v>
      </c>
      <c r="D646" s="101">
        <v>108.9</v>
      </c>
      <c r="E646" s="100" t="s">
        <v>118</v>
      </c>
      <c r="F646" s="102">
        <v>202203</v>
      </c>
      <c r="G646" s="103">
        <v>44650</v>
      </c>
      <c r="H646" s="100" t="s">
        <v>119</v>
      </c>
      <c r="I646" s="102">
        <v>11002028</v>
      </c>
      <c r="J646" s="100" t="s">
        <v>0</v>
      </c>
      <c r="K646" s="100" t="s">
        <v>120</v>
      </c>
      <c r="L646" s="100" t="s">
        <v>121</v>
      </c>
      <c r="M646" s="100" t="s">
        <v>122</v>
      </c>
      <c r="N646" s="100" t="s">
        <v>617</v>
      </c>
      <c r="O646" s="100" t="s">
        <v>618</v>
      </c>
      <c r="P646" s="100" t="s">
        <v>120</v>
      </c>
      <c r="Q646" s="100" t="s">
        <v>890</v>
      </c>
      <c r="R646" s="100" t="s">
        <v>891</v>
      </c>
      <c r="S646" s="100" t="s">
        <v>892</v>
      </c>
      <c r="T646" s="100" t="s">
        <v>891</v>
      </c>
      <c r="U646" s="100" t="s">
        <v>757</v>
      </c>
      <c r="V646" s="100" t="s">
        <v>758</v>
      </c>
      <c r="W646" s="100" t="s">
        <v>749</v>
      </c>
      <c r="X646" s="100" t="s">
        <v>132</v>
      </c>
      <c r="Y646" s="145" t="s">
        <v>1042</v>
      </c>
    </row>
    <row r="647" spans="1:25">
      <c r="A647" s="107" t="s">
        <v>391</v>
      </c>
      <c r="B647" s="100" t="s">
        <v>392</v>
      </c>
      <c r="C647" s="100" t="s">
        <v>619</v>
      </c>
      <c r="D647" s="101">
        <v>395.88</v>
      </c>
      <c r="E647" s="100" t="s">
        <v>118</v>
      </c>
      <c r="F647" s="102">
        <v>202203</v>
      </c>
      <c r="G647" s="103">
        <v>44650</v>
      </c>
      <c r="H647" s="100" t="s">
        <v>119</v>
      </c>
      <c r="I647" s="102">
        <v>11002029</v>
      </c>
      <c r="J647" s="100" t="s">
        <v>0</v>
      </c>
      <c r="K647" s="100" t="s">
        <v>120</v>
      </c>
      <c r="L647" s="100" t="s">
        <v>121</v>
      </c>
      <c r="M647" s="100" t="s">
        <v>122</v>
      </c>
      <c r="N647" s="100" t="s">
        <v>245</v>
      </c>
      <c r="O647" s="100" t="s">
        <v>246</v>
      </c>
      <c r="P647" s="100" t="s">
        <v>120</v>
      </c>
      <c r="Q647" s="100" t="s">
        <v>778</v>
      </c>
      <c r="R647" s="100" t="s">
        <v>247</v>
      </c>
      <c r="S647" s="100" t="s">
        <v>779</v>
      </c>
      <c r="T647" s="100" t="s">
        <v>247</v>
      </c>
      <c r="U647" s="100" t="s">
        <v>752</v>
      </c>
      <c r="V647" s="100" t="s">
        <v>753</v>
      </c>
      <c r="W647" s="100" t="s">
        <v>749</v>
      </c>
      <c r="X647" s="100" t="s">
        <v>132</v>
      </c>
      <c r="Y647" s="145" t="s">
        <v>1042</v>
      </c>
    </row>
    <row r="648" spans="1:25">
      <c r="A648" s="107" t="s">
        <v>391</v>
      </c>
      <c r="B648" s="100" t="s">
        <v>392</v>
      </c>
      <c r="C648" s="100" t="s">
        <v>620</v>
      </c>
      <c r="D648" s="101">
        <v>282.58999999999997</v>
      </c>
      <c r="E648" s="100" t="s">
        <v>118</v>
      </c>
      <c r="F648" s="102">
        <v>202203</v>
      </c>
      <c r="G648" s="103">
        <v>44650</v>
      </c>
      <c r="H648" s="100" t="s">
        <v>119</v>
      </c>
      <c r="I648" s="102">
        <v>11002030</v>
      </c>
      <c r="J648" s="100" t="s">
        <v>0</v>
      </c>
      <c r="K648" s="100" t="s">
        <v>120</v>
      </c>
      <c r="L648" s="100" t="s">
        <v>121</v>
      </c>
      <c r="M648" s="100" t="s">
        <v>122</v>
      </c>
      <c r="N648" s="100" t="s">
        <v>142</v>
      </c>
      <c r="O648" s="100" t="s">
        <v>143</v>
      </c>
      <c r="P648" s="100" t="s">
        <v>120</v>
      </c>
      <c r="Q648" s="100" t="s">
        <v>750</v>
      </c>
      <c r="R648" s="100" t="s">
        <v>144</v>
      </c>
      <c r="S648" s="100" t="s">
        <v>751</v>
      </c>
      <c r="T648" s="100" t="s">
        <v>144</v>
      </c>
      <c r="U648" s="100" t="s">
        <v>752</v>
      </c>
      <c r="V648" s="100" t="s">
        <v>753</v>
      </c>
      <c r="W648" s="100" t="s">
        <v>749</v>
      </c>
      <c r="X648" s="100" t="s">
        <v>132</v>
      </c>
      <c r="Y648" s="145" t="s">
        <v>1042</v>
      </c>
    </row>
    <row r="649" spans="1:25">
      <c r="A649" s="107" t="s">
        <v>391</v>
      </c>
      <c r="B649" s="100" t="s">
        <v>392</v>
      </c>
      <c r="C649" s="100" t="s">
        <v>621</v>
      </c>
      <c r="D649" s="101">
        <v>173.85</v>
      </c>
      <c r="E649" s="100" t="s">
        <v>118</v>
      </c>
      <c r="F649" s="102">
        <v>202203</v>
      </c>
      <c r="G649" s="103">
        <v>44650</v>
      </c>
      <c r="H649" s="100" t="s">
        <v>119</v>
      </c>
      <c r="I649" s="102">
        <v>11002031</v>
      </c>
      <c r="J649" s="100" t="s">
        <v>0</v>
      </c>
      <c r="K649" s="100" t="s">
        <v>120</v>
      </c>
      <c r="L649" s="100" t="s">
        <v>121</v>
      </c>
      <c r="M649" s="100" t="s">
        <v>122</v>
      </c>
      <c r="N649" s="100" t="s">
        <v>398</v>
      </c>
      <c r="O649" s="100" t="s">
        <v>399</v>
      </c>
      <c r="P649" s="100" t="s">
        <v>120</v>
      </c>
      <c r="Q649" s="100" t="s">
        <v>802</v>
      </c>
      <c r="R649" s="100" t="s">
        <v>803</v>
      </c>
      <c r="S649" s="100" t="s">
        <v>804</v>
      </c>
      <c r="T649" s="100" t="s">
        <v>803</v>
      </c>
      <c r="U649" s="100" t="s">
        <v>757</v>
      </c>
      <c r="V649" s="100" t="s">
        <v>758</v>
      </c>
      <c r="W649" s="100" t="s">
        <v>749</v>
      </c>
      <c r="X649" s="100" t="s">
        <v>132</v>
      </c>
      <c r="Y649" s="145" t="s">
        <v>1042</v>
      </c>
    </row>
    <row r="650" spans="1:25">
      <c r="A650" s="107" t="s">
        <v>391</v>
      </c>
      <c r="B650" s="100" t="s">
        <v>392</v>
      </c>
      <c r="C650" s="100" t="s">
        <v>621</v>
      </c>
      <c r="D650" s="101">
        <v>229.93</v>
      </c>
      <c r="E650" s="100" t="s">
        <v>118</v>
      </c>
      <c r="F650" s="102">
        <v>202203</v>
      </c>
      <c r="G650" s="103">
        <v>44650</v>
      </c>
      <c r="H650" s="100" t="s">
        <v>119</v>
      </c>
      <c r="I650" s="102">
        <v>11002031</v>
      </c>
      <c r="J650" s="100" t="s">
        <v>0</v>
      </c>
      <c r="K650" s="100" t="s">
        <v>120</v>
      </c>
      <c r="L650" s="100" t="s">
        <v>121</v>
      </c>
      <c r="M650" s="100" t="s">
        <v>122</v>
      </c>
      <c r="N650" s="100" t="s">
        <v>394</v>
      </c>
      <c r="O650" s="100" t="s">
        <v>395</v>
      </c>
      <c r="P650" s="100" t="s">
        <v>120</v>
      </c>
      <c r="Q650" s="100" t="s">
        <v>802</v>
      </c>
      <c r="R650" s="100" t="s">
        <v>803</v>
      </c>
      <c r="S650" s="100" t="s">
        <v>804</v>
      </c>
      <c r="T650" s="100" t="s">
        <v>803</v>
      </c>
      <c r="U650" s="100" t="s">
        <v>757</v>
      </c>
      <c r="V650" s="100" t="s">
        <v>758</v>
      </c>
      <c r="W650" s="100" t="s">
        <v>749</v>
      </c>
      <c r="X650" s="100" t="s">
        <v>132</v>
      </c>
      <c r="Y650" s="145" t="s">
        <v>1042</v>
      </c>
    </row>
    <row r="651" spans="1:25">
      <c r="A651" s="107" t="s">
        <v>391</v>
      </c>
      <c r="B651" s="100" t="s">
        <v>392</v>
      </c>
      <c r="C651" s="100" t="s">
        <v>622</v>
      </c>
      <c r="D651" s="101">
        <v>144.68</v>
      </c>
      <c r="E651" s="100" t="s">
        <v>118</v>
      </c>
      <c r="F651" s="102">
        <v>202203</v>
      </c>
      <c r="G651" s="103">
        <v>44650</v>
      </c>
      <c r="H651" s="100" t="s">
        <v>119</v>
      </c>
      <c r="I651" s="102">
        <v>11002032</v>
      </c>
      <c r="J651" s="100" t="s">
        <v>0</v>
      </c>
      <c r="K651" s="100" t="s">
        <v>120</v>
      </c>
      <c r="L651" s="100" t="s">
        <v>121</v>
      </c>
      <c r="M651" s="100" t="s">
        <v>122</v>
      </c>
      <c r="N651" s="100" t="s">
        <v>398</v>
      </c>
      <c r="O651" s="100" t="s">
        <v>399</v>
      </c>
      <c r="P651" s="100" t="s">
        <v>120</v>
      </c>
      <c r="Q651" s="100" t="s">
        <v>802</v>
      </c>
      <c r="R651" s="100" t="s">
        <v>803</v>
      </c>
      <c r="S651" s="100" t="s">
        <v>804</v>
      </c>
      <c r="T651" s="100" t="s">
        <v>803</v>
      </c>
      <c r="U651" s="100" t="s">
        <v>757</v>
      </c>
      <c r="V651" s="100" t="s">
        <v>758</v>
      </c>
      <c r="W651" s="100" t="s">
        <v>749</v>
      </c>
      <c r="X651" s="100" t="s">
        <v>132</v>
      </c>
      <c r="Y651" s="145" t="s">
        <v>1042</v>
      </c>
    </row>
    <row r="652" spans="1:25">
      <c r="A652" s="107" t="s">
        <v>391</v>
      </c>
      <c r="B652" s="100" t="s">
        <v>392</v>
      </c>
      <c r="C652" s="100" t="s">
        <v>623</v>
      </c>
      <c r="D652" s="101">
        <v>634.36</v>
      </c>
      <c r="E652" s="100" t="s">
        <v>118</v>
      </c>
      <c r="F652" s="102">
        <v>202203</v>
      </c>
      <c r="G652" s="103">
        <v>44650</v>
      </c>
      <c r="H652" s="100" t="s">
        <v>119</v>
      </c>
      <c r="I652" s="102">
        <v>11002038</v>
      </c>
      <c r="J652" s="100" t="s">
        <v>0</v>
      </c>
      <c r="K652" s="100" t="s">
        <v>120</v>
      </c>
      <c r="L652" s="100" t="s">
        <v>121</v>
      </c>
      <c r="M652" s="100" t="s">
        <v>122</v>
      </c>
      <c r="N652" s="100" t="s">
        <v>418</v>
      </c>
      <c r="O652" s="100" t="s">
        <v>419</v>
      </c>
      <c r="P652" s="100" t="s">
        <v>120</v>
      </c>
      <c r="Q652" s="100" t="s">
        <v>797</v>
      </c>
      <c r="R652" s="100" t="s">
        <v>420</v>
      </c>
      <c r="S652" s="100" t="s">
        <v>798</v>
      </c>
      <c r="T652" s="100" t="s">
        <v>420</v>
      </c>
      <c r="U652" s="100" t="s">
        <v>783</v>
      </c>
      <c r="V652" s="100" t="s">
        <v>784</v>
      </c>
      <c r="W652" s="100" t="s">
        <v>749</v>
      </c>
      <c r="X652" s="100" t="s">
        <v>132</v>
      </c>
      <c r="Y652" s="145" t="s">
        <v>1042</v>
      </c>
    </row>
    <row r="653" spans="1:25">
      <c r="A653" s="107" t="s">
        <v>391</v>
      </c>
      <c r="B653" s="100" t="s">
        <v>392</v>
      </c>
      <c r="C653" s="100" t="s">
        <v>624</v>
      </c>
      <c r="D653" s="101">
        <v>250</v>
      </c>
      <c r="E653" s="100" t="s">
        <v>118</v>
      </c>
      <c r="F653" s="102">
        <v>202203</v>
      </c>
      <c r="G653" s="103">
        <v>44650</v>
      </c>
      <c r="H653" s="100" t="s">
        <v>119</v>
      </c>
      <c r="I653" s="102">
        <v>11002045</v>
      </c>
      <c r="J653" s="100" t="s">
        <v>0</v>
      </c>
      <c r="K653" s="100" t="s">
        <v>120</v>
      </c>
      <c r="L653" s="100" t="s">
        <v>121</v>
      </c>
      <c r="M653" s="100" t="s">
        <v>122</v>
      </c>
      <c r="N653" s="100" t="s">
        <v>418</v>
      </c>
      <c r="O653" s="100" t="s">
        <v>419</v>
      </c>
      <c r="P653" s="100" t="s">
        <v>120</v>
      </c>
      <c r="Q653" s="100" t="s">
        <v>797</v>
      </c>
      <c r="R653" s="100" t="s">
        <v>420</v>
      </c>
      <c r="S653" s="100" t="s">
        <v>798</v>
      </c>
      <c r="T653" s="100" t="s">
        <v>420</v>
      </c>
      <c r="U653" s="100" t="s">
        <v>783</v>
      </c>
      <c r="V653" s="100" t="s">
        <v>784</v>
      </c>
      <c r="W653" s="100" t="s">
        <v>749</v>
      </c>
      <c r="X653" s="100" t="s">
        <v>132</v>
      </c>
      <c r="Y653" s="145" t="s">
        <v>1042</v>
      </c>
    </row>
    <row r="654" spans="1:25">
      <c r="A654" s="107" t="s">
        <v>391</v>
      </c>
      <c r="B654" s="100" t="s">
        <v>392</v>
      </c>
      <c r="C654" s="100" t="s">
        <v>625</v>
      </c>
      <c r="D654" s="101">
        <v>-10903.26</v>
      </c>
      <c r="E654" s="100" t="s">
        <v>118</v>
      </c>
      <c r="F654" s="102">
        <v>202203</v>
      </c>
      <c r="G654" s="103">
        <v>44650</v>
      </c>
      <c r="H654" s="100" t="s">
        <v>119</v>
      </c>
      <c r="I654" s="102">
        <v>11002083</v>
      </c>
      <c r="J654" s="100" t="s">
        <v>0</v>
      </c>
      <c r="K654" s="100" t="s">
        <v>120</v>
      </c>
      <c r="L654" s="100" t="s">
        <v>121</v>
      </c>
      <c r="M654" s="100" t="s">
        <v>122</v>
      </c>
      <c r="N654" s="100" t="s">
        <v>444</v>
      </c>
      <c r="O654" s="100" t="s">
        <v>445</v>
      </c>
      <c r="P654" s="100" t="s">
        <v>120</v>
      </c>
      <c r="Q654" s="100" t="s">
        <v>931</v>
      </c>
      <c r="R654" s="100" t="s">
        <v>932</v>
      </c>
      <c r="S654" s="100" t="s">
        <v>933</v>
      </c>
      <c r="T654" s="100" t="s">
        <v>932</v>
      </c>
      <c r="U654" s="100" t="s">
        <v>929</v>
      </c>
      <c r="V654" s="100" t="s">
        <v>930</v>
      </c>
      <c r="W654" s="100" t="s">
        <v>749</v>
      </c>
      <c r="X654" s="100" t="s">
        <v>132</v>
      </c>
      <c r="Y654" s="145" t="s">
        <v>1042</v>
      </c>
    </row>
    <row r="655" spans="1:25">
      <c r="A655" s="107" t="s">
        <v>391</v>
      </c>
      <c r="B655" s="100" t="s">
        <v>392</v>
      </c>
      <c r="C655" s="100" t="s">
        <v>626</v>
      </c>
      <c r="D655" s="101">
        <v>-10306.08</v>
      </c>
      <c r="E655" s="100" t="s">
        <v>118</v>
      </c>
      <c r="F655" s="102">
        <v>202203</v>
      </c>
      <c r="G655" s="103">
        <v>44650</v>
      </c>
      <c r="H655" s="100" t="s">
        <v>119</v>
      </c>
      <c r="I655" s="102">
        <v>11002083</v>
      </c>
      <c r="J655" s="100" t="s">
        <v>0</v>
      </c>
      <c r="K655" s="100" t="s">
        <v>120</v>
      </c>
      <c r="L655" s="100" t="s">
        <v>121</v>
      </c>
      <c r="M655" s="100" t="s">
        <v>122</v>
      </c>
      <c r="N655" s="100" t="s">
        <v>415</v>
      </c>
      <c r="O655" s="100" t="s">
        <v>416</v>
      </c>
      <c r="P655" s="100" t="s">
        <v>120</v>
      </c>
      <c r="Q655" s="100" t="s">
        <v>931</v>
      </c>
      <c r="R655" s="100" t="s">
        <v>932</v>
      </c>
      <c r="S655" s="100" t="s">
        <v>933</v>
      </c>
      <c r="T655" s="100" t="s">
        <v>932</v>
      </c>
      <c r="U655" s="100" t="s">
        <v>929</v>
      </c>
      <c r="V655" s="100" t="s">
        <v>930</v>
      </c>
      <c r="W655" s="100" t="s">
        <v>749</v>
      </c>
      <c r="X655" s="100" t="s">
        <v>132</v>
      </c>
      <c r="Y655" s="145" t="s">
        <v>1042</v>
      </c>
    </row>
    <row r="656" spans="1:25">
      <c r="A656" s="107" t="s">
        <v>391</v>
      </c>
      <c r="B656" s="100" t="s">
        <v>392</v>
      </c>
      <c r="C656" s="100" t="s">
        <v>99</v>
      </c>
      <c r="D656" s="101">
        <v>-9371.91</v>
      </c>
      <c r="E656" s="100" t="s">
        <v>118</v>
      </c>
      <c r="F656" s="102">
        <v>202203</v>
      </c>
      <c r="G656" s="103">
        <v>44650</v>
      </c>
      <c r="H656" s="100" t="s">
        <v>119</v>
      </c>
      <c r="I656" s="102">
        <v>11002083</v>
      </c>
      <c r="J656" s="100" t="s">
        <v>0</v>
      </c>
      <c r="K656" s="100" t="s">
        <v>120</v>
      </c>
      <c r="L656" s="100" t="s">
        <v>121</v>
      </c>
      <c r="M656" s="100" t="s">
        <v>122</v>
      </c>
      <c r="N656" s="100" t="s">
        <v>156</v>
      </c>
      <c r="O656" s="100" t="s">
        <v>157</v>
      </c>
      <c r="P656" s="100" t="s">
        <v>120</v>
      </c>
      <c r="Q656" s="100" t="s">
        <v>759</v>
      </c>
      <c r="R656" s="100" t="s">
        <v>760</v>
      </c>
      <c r="S656" s="100" t="s">
        <v>761</v>
      </c>
      <c r="T656" s="100" t="s">
        <v>158</v>
      </c>
      <c r="U656" s="100" t="s">
        <v>762</v>
      </c>
      <c r="V656" s="100" t="s">
        <v>158</v>
      </c>
      <c r="W656" s="100" t="s">
        <v>749</v>
      </c>
      <c r="X656" s="100" t="s">
        <v>132</v>
      </c>
      <c r="Y656" s="145" t="s">
        <v>1042</v>
      </c>
    </row>
    <row r="657" spans="1:25">
      <c r="A657" s="107" t="s">
        <v>391</v>
      </c>
      <c r="B657" s="100" t="s">
        <v>392</v>
      </c>
      <c r="C657" s="100" t="s">
        <v>627</v>
      </c>
      <c r="D657" s="101">
        <f>12056.25-109.24</f>
        <v>11947.01</v>
      </c>
      <c r="E657" s="100" t="s">
        <v>118</v>
      </c>
      <c r="F657" s="102">
        <v>202203</v>
      </c>
      <c r="G657" s="103">
        <v>44650</v>
      </c>
      <c r="H657" s="100" t="s">
        <v>119</v>
      </c>
      <c r="I657" s="102">
        <v>11002083</v>
      </c>
      <c r="J657" s="100" t="s">
        <v>0</v>
      </c>
      <c r="K657" s="100" t="s">
        <v>120</v>
      </c>
      <c r="L657" s="100" t="s">
        <v>121</v>
      </c>
      <c r="M657" s="100" t="s">
        <v>122</v>
      </c>
      <c r="N657" s="100" t="s">
        <v>415</v>
      </c>
      <c r="O657" s="100" t="s">
        <v>416</v>
      </c>
      <c r="P657" s="100" t="s">
        <v>120</v>
      </c>
      <c r="Q657" s="100" t="s">
        <v>931</v>
      </c>
      <c r="R657" s="100" t="s">
        <v>932</v>
      </c>
      <c r="S657" s="100" t="s">
        <v>933</v>
      </c>
      <c r="T657" s="100" t="s">
        <v>932</v>
      </c>
      <c r="U657" s="100" t="s">
        <v>929</v>
      </c>
      <c r="V657" s="100" t="s">
        <v>930</v>
      </c>
      <c r="W657" s="100" t="s">
        <v>749</v>
      </c>
      <c r="X657" s="100" t="s">
        <v>132</v>
      </c>
      <c r="Y657" s="145" t="s">
        <v>1042</v>
      </c>
    </row>
    <row r="658" spans="1:25">
      <c r="A658" s="107" t="s">
        <v>391</v>
      </c>
      <c r="B658" s="100" t="s">
        <v>392</v>
      </c>
      <c r="C658" s="100" t="s">
        <v>628</v>
      </c>
      <c r="D658" s="101">
        <f>18525-288.31</f>
        <v>18236.689999999999</v>
      </c>
      <c r="E658" s="100" t="s">
        <v>118</v>
      </c>
      <c r="F658" s="102">
        <v>202203</v>
      </c>
      <c r="G658" s="103">
        <v>44650</v>
      </c>
      <c r="H658" s="100" t="s">
        <v>119</v>
      </c>
      <c r="I658" s="102">
        <v>11002083</v>
      </c>
      <c r="J658" s="100" t="s">
        <v>0</v>
      </c>
      <c r="K658" s="100" t="s">
        <v>120</v>
      </c>
      <c r="L658" s="100" t="s">
        <v>121</v>
      </c>
      <c r="M658" s="100" t="s">
        <v>122</v>
      </c>
      <c r="N658" s="100" t="s">
        <v>444</v>
      </c>
      <c r="O658" s="100" t="s">
        <v>445</v>
      </c>
      <c r="P658" s="100" t="s">
        <v>120</v>
      </c>
      <c r="Q658" s="100" t="s">
        <v>931</v>
      </c>
      <c r="R658" s="100" t="s">
        <v>932</v>
      </c>
      <c r="S658" s="100" t="s">
        <v>933</v>
      </c>
      <c r="T658" s="100" t="s">
        <v>932</v>
      </c>
      <c r="U658" s="100" t="s">
        <v>929</v>
      </c>
      <c r="V658" s="100" t="s">
        <v>930</v>
      </c>
      <c r="W658" s="100" t="s">
        <v>749</v>
      </c>
      <c r="X658" s="100" t="s">
        <v>132</v>
      </c>
      <c r="Y658" s="145" t="s">
        <v>1042</v>
      </c>
    </row>
    <row r="659" spans="1:25">
      <c r="A659" s="107" t="s">
        <v>391</v>
      </c>
      <c r="B659" s="100" t="s">
        <v>392</v>
      </c>
      <c r="C659" s="100" t="s">
        <v>629</v>
      </c>
      <c r="D659" s="101">
        <v>531.6</v>
      </c>
      <c r="E659" s="100" t="s">
        <v>118</v>
      </c>
      <c r="F659" s="102">
        <v>202204</v>
      </c>
      <c r="G659" s="103">
        <v>44679</v>
      </c>
      <c r="H659" s="100" t="s">
        <v>119</v>
      </c>
      <c r="I659" s="102">
        <v>11002131</v>
      </c>
      <c r="J659" s="100" t="s">
        <v>0</v>
      </c>
      <c r="K659" s="100" t="s">
        <v>120</v>
      </c>
      <c r="L659" s="100" t="s">
        <v>121</v>
      </c>
      <c r="M659" s="100" t="s">
        <v>122</v>
      </c>
      <c r="N659" s="100" t="s">
        <v>76</v>
      </c>
      <c r="O659" s="100" t="s">
        <v>411</v>
      </c>
      <c r="P659" s="100" t="s">
        <v>120</v>
      </c>
      <c r="Q659" s="100" t="s">
        <v>937</v>
      </c>
      <c r="R659" s="100" t="s">
        <v>938</v>
      </c>
      <c r="S659" s="100" t="s">
        <v>939</v>
      </c>
      <c r="T659" s="100" t="s">
        <v>938</v>
      </c>
      <c r="U659" s="100" t="s">
        <v>929</v>
      </c>
      <c r="V659" s="100" t="s">
        <v>930</v>
      </c>
      <c r="W659" s="100" t="s">
        <v>749</v>
      </c>
      <c r="X659" s="100" t="s">
        <v>132</v>
      </c>
      <c r="Y659" s="145" t="s">
        <v>1042</v>
      </c>
    </row>
    <row r="660" spans="1:25">
      <c r="A660" s="107" t="s">
        <v>391</v>
      </c>
      <c r="B660" s="100" t="s">
        <v>392</v>
      </c>
      <c r="C660" s="100" t="s">
        <v>630</v>
      </c>
      <c r="D660" s="101">
        <v>494.7</v>
      </c>
      <c r="E660" s="100" t="s">
        <v>118</v>
      </c>
      <c r="F660" s="102">
        <v>202204</v>
      </c>
      <c r="G660" s="103">
        <v>44679</v>
      </c>
      <c r="H660" s="100" t="s">
        <v>119</v>
      </c>
      <c r="I660" s="102">
        <v>11002132</v>
      </c>
      <c r="J660" s="100" t="s">
        <v>0</v>
      </c>
      <c r="K660" s="100" t="s">
        <v>120</v>
      </c>
      <c r="L660" s="100" t="s">
        <v>121</v>
      </c>
      <c r="M660" s="100" t="s">
        <v>122</v>
      </c>
      <c r="N660" s="100" t="s">
        <v>90</v>
      </c>
      <c r="O660" s="100" t="s">
        <v>409</v>
      </c>
      <c r="P660" s="100" t="s">
        <v>120</v>
      </c>
      <c r="Q660" s="100" t="s">
        <v>934</v>
      </c>
      <c r="R660" s="100" t="s">
        <v>935</v>
      </c>
      <c r="S660" s="100" t="s">
        <v>936</v>
      </c>
      <c r="T660" s="100" t="s">
        <v>935</v>
      </c>
      <c r="U660" s="100" t="s">
        <v>929</v>
      </c>
      <c r="V660" s="100" t="s">
        <v>930</v>
      </c>
      <c r="W660" s="100" t="s">
        <v>749</v>
      </c>
      <c r="X660" s="100" t="s">
        <v>132</v>
      </c>
      <c r="Y660" s="145" t="s">
        <v>1042</v>
      </c>
    </row>
    <row r="661" spans="1:25">
      <c r="A661" s="107" t="s">
        <v>391</v>
      </c>
      <c r="B661" s="100" t="s">
        <v>392</v>
      </c>
      <c r="C661" s="100" t="s">
        <v>631</v>
      </c>
      <c r="D661" s="101">
        <v>415.72</v>
      </c>
      <c r="E661" s="100" t="s">
        <v>118</v>
      </c>
      <c r="F661" s="102">
        <v>202204</v>
      </c>
      <c r="G661" s="103">
        <v>44679</v>
      </c>
      <c r="H661" s="100" t="s">
        <v>119</v>
      </c>
      <c r="I661" s="102">
        <v>11002134</v>
      </c>
      <c r="J661" s="100" t="s">
        <v>0</v>
      </c>
      <c r="K661" s="100" t="s">
        <v>120</v>
      </c>
      <c r="L661" s="100" t="s">
        <v>121</v>
      </c>
      <c r="M661" s="100" t="s">
        <v>122</v>
      </c>
      <c r="N661" s="100" t="s">
        <v>78</v>
      </c>
      <c r="O661" s="100" t="s">
        <v>413</v>
      </c>
      <c r="P661" s="100" t="s">
        <v>120</v>
      </c>
      <c r="Q661" s="100" t="s">
        <v>934</v>
      </c>
      <c r="R661" s="100" t="s">
        <v>935</v>
      </c>
      <c r="S661" s="100" t="s">
        <v>936</v>
      </c>
      <c r="T661" s="100" t="s">
        <v>935</v>
      </c>
      <c r="U661" s="100" t="s">
        <v>929</v>
      </c>
      <c r="V661" s="100" t="s">
        <v>930</v>
      </c>
      <c r="W661" s="100" t="s">
        <v>749</v>
      </c>
      <c r="X661" s="100" t="s">
        <v>132</v>
      </c>
      <c r="Y661" s="145" t="s">
        <v>1042</v>
      </c>
    </row>
    <row r="662" spans="1:25">
      <c r="A662" s="107" t="s">
        <v>391</v>
      </c>
      <c r="B662" s="100" t="s">
        <v>392</v>
      </c>
      <c r="C662" s="100" t="s">
        <v>558</v>
      </c>
      <c r="D662" s="101">
        <v>40.11</v>
      </c>
      <c r="E662" s="100" t="s">
        <v>118</v>
      </c>
      <c r="F662" s="102">
        <v>202204</v>
      </c>
      <c r="G662" s="103">
        <v>44679</v>
      </c>
      <c r="H662" s="100" t="s">
        <v>119</v>
      </c>
      <c r="I662" s="102">
        <v>11002144</v>
      </c>
      <c r="J662" s="100" t="s">
        <v>0</v>
      </c>
      <c r="K662" s="100" t="s">
        <v>120</v>
      </c>
      <c r="L662" s="100" t="s">
        <v>121</v>
      </c>
      <c r="M662" s="100" t="s">
        <v>122</v>
      </c>
      <c r="N662" s="100" t="s">
        <v>88</v>
      </c>
      <c r="O662" s="100" t="s">
        <v>401</v>
      </c>
      <c r="P662" s="100" t="s">
        <v>120</v>
      </c>
      <c r="Q662" s="100" t="s">
        <v>926</v>
      </c>
      <c r="R662" s="100" t="s">
        <v>927</v>
      </c>
      <c r="S662" s="100" t="s">
        <v>928</v>
      </c>
      <c r="T662" s="100" t="s">
        <v>927</v>
      </c>
      <c r="U662" s="100" t="s">
        <v>929</v>
      </c>
      <c r="V662" s="100" t="s">
        <v>930</v>
      </c>
      <c r="W662" s="100" t="s">
        <v>749</v>
      </c>
      <c r="X662" s="100" t="s">
        <v>132</v>
      </c>
      <c r="Y662" s="145" t="s">
        <v>1042</v>
      </c>
    </row>
    <row r="663" spans="1:25">
      <c r="A663" s="107" t="s">
        <v>391</v>
      </c>
      <c r="B663" s="100" t="s">
        <v>392</v>
      </c>
      <c r="C663" s="100" t="s">
        <v>632</v>
      </c>
      <c r="D663" s="101">
        <v>60.66</v>
      </c>
      <c r="E663" s="100" t="s">
        <v>118</v>
      </c>
      <c r="F663" s="102">
        <v>202204</v>
      </c>
      <c r="G663" s="103">
        <v>44679</v>
      </c>
      <c r="H663" s="100" t="s">
        <v>119</v>
      </c>
      <c r="I663" s="102">
        <v>11002144</v>
      </c>
      <c r="J663" s="100" t="s">
        <v>0</v>
      </c>
      <c r="K663" s="100" t="s">
        <v>120</v>
      </c>
      <c r="L663" s="100" t="s">
        <v>121</v>
      </c>
      <c r="M663" s="100" t="s">
        <v>122</v>
      </c>
      <c r="N663" s="100" t="s">
        <v>84</v>
      </c>
      <c r="O663" s="100" t="s">
        <v>85</v>
      </c>
      <c r="P663" s="100" t="s">
        <v>120</v>
      </c>
      <c r="Q663" s="100" t="s">
        <v>926</v>
      </c>
      <c r="R663" s="100" t="s">
        <v>927</v>
      </c>
      <c r="S663" s="100" t="s">
        <v>928</v>
      </c>
      <c r="T663" s="100" t="s">
        <v>927</v>
      </c>
      <c r="U663" s="100" t="s">
        <v>929</v>
      </c>
      <c r="V663" s="100" t="s">
        <v>930</v>
      </c>
      <c r="W663" s="100" t="s">
        <v>749</v>
      </c>
      <c r="X663" s="100" t="s">
        <v>132</v>
      </c>
      <c r="Y663" s="145" t="s">
        <v>1042</v>
      </c>
    </row>
    <row r="664" spans="1:25">
      <c r="A664" s="107" t="s">
        <v>391</v>
      </c>
      <c r="B664" s="100" t="s">
        <v>392</v>
      </c>
      <c r="C664" s="100" t="s">
        <v>559</v>
      </c>
      <c r="D664" s="101">
        <v>70.239999999999995</v>
      </c>
      <c r="E664" s="100" t="s">
        <v>118</v>
      </c>
      <c r="F664" s="102">
        <v>202204</v>
      </c>
      <c r="G664" s="103">
        <v>44679</v>
      </c>
      <c r="H664" s="100" t="s">
        <v>119</v>
      </c>
      <c r="I664" s="102">
        <v>11002144</v>
      </c>
      <c r="J664" s="100" t="s">
        <v>0</v>
      </c>
      <c r="K664" s="100" t="s">
        <v>120</v>
      </c>
      <c r="L664" s="100" t="s">
        <v>121</v>
      </c>
      <c r="M664" s="100" t="s">
        <v>122</v>
      </c>
      <c r="N664" s="100" t="s">
        <v>86</v>
      </c>
      <c r="O664" s="100" t="s">
        <v>87</v>
      </c>
      <c r="P664" s="100" t="s">
        <v>120</v>
      </c>
      <c r="Q664" s="100" t="s">
        <v>926</v>
      </c>
      <c r="R664" s="100" t="s">
        <v>927</v>
      </c>
      <c r="S664" s="100" t="s">
        <v>928</v>
      </c>
      <c r="T664" s="100" t="s">
        <v>927</v>
      </c>
      <c r="U664" s="100" t="s">
        <v>929</v>
      </c>
      <c r="V664" s="100" t="s">
        <v>930</v>
      </c>
      <c r="W664" s="100" t="s">
        <v>749</v>
      </c>
      <c r="X664" s="100" t="s">
        <v>132</v>
      </c>
      <c r="Y664" s="145" t="s">
        <v>1042</v>
      </c>
    </row>
    <row r="665" spans="1:25">
      <c r="A665" s="107" t="s">
        <v>391</v>
      </c>
      <c r="B665" s="100" t="s">
        <v>392</v>
      </c>
      <c r="C665" s="100" t="s">
        <v>560</v>
      </c>
      <c r="D665" s="101">
        <v>79.25</v>
      </c>
      <c r="E665" s="100" t="s">
        <v>118</v>
      </c>
      <c r="F665" s="102">
        <v>202204</v>
      </c>
      <c r="G665" s="103">
        <v>44679</v>
      </c>
      <c r="H665" s="100" t="s">
        <v>119</v>
      </c>
      <c r="I665" s="102">
        <v>11002144</v>
      </c>
      <c r="J665" s="100" t="s">
        <v>0</v>
      </c>
      <c r="K665" s="100" t="s">
        <v>120</v>
      </c>
      <c r="L665" s="100" t="s">
        <v>121</v>
      </c>
      <c r="M665" s="100" t="s">
        <v>122</v>
      </c>
      <c r="N665" s="100" t="s">
        <v>82</v>
      </c>
      <c r="O665" s="100" t="s">
        <v>83</v>
      </c>
      <c r="P665" s="100" t="s">
        <v>120</v>
      </c>
      <c r="Q665" s="100" t="s">
        <v>926</v>
      </c>
      <c r="R665" s="100" t="s">
        <v>927</v>
      </c>
      <c r="S665" s="100" t="s">
        <v>928</v>
      </c>
      <c r="T665" s="100" t="s">
        <v>927</v>
      </c>
      <c r="U665" s="100" t="s">
        <v>929</v>
      </c>
      <c r="V665" s="100" t="s">
        <v>930</v>
      </c>
      <c r="W665" s="100" t="s">
        <v>749</v>
      </c>
      <c r="X665" s="100" t="s">
        <v>132</v>
      </c>
      <c r="Y665" s="145" t="s">
        <v>1042</v>
      </c>
    </row>
    <row r="666" spans="1:25">
      <c r="A666" s="107" t="s">
        <v>391</v>
      </c>
      <c r="B666" s="100" t="s">
        <v>392</v>
      </c>
      <c r="C666" s="100" t="s">
        <v>561</v>
      </c>
      <c r="D666" s="101">
        <v>101.06</v>
      </c>
      <c r="E666" s="100" t="s">
        <v>118</v>
      </c>
      <c r="F666" s="102">
        <v>202204</v>
      </c>
      <c r="G666" s="103">
        <v>44679</v>
      </c>
      <c r="H666" s="100" t="s">
        <v>119</v>
      </c>
      <c r="I666" s="102">
        <v>11002144</v>
      </c>
      <c r="J666" s="100" t="s">
        <v>0</v>
      </c>
      <c r="K666" s="100" t="s">
        <v>120</v>
      </c>
      <c r="L666" s="100" t="s">
        <v>121</v>
      </c>
      <c r="M666" s="100" t="s">
        <v>122</v>
      </c>
      <c r="N666" s="100" t="s">
        <v>80</v>
      </c>
      <c r="O666" s="100" t="s">
        <v>81</v>
      </c>
      <c r="P666" s="100" t="s">
        <v>120</v>
      </c>
      <c r="Q666" s="100" t="s">
        <v>926</v>
      </c>
      <c r="R666" s="100" t="s">
        <v>927</v>
      </c>
      <c r="S666" s="100" t="s">
        <v>928</v>
      </c>
      <c r="T666" s="100" t="s">
        <v>927</v>
      </c>
      <c r="U666" s="100" t="s">
        <v>929</v>
      </c>
      <c r="V666" s="100" t="s">
        <v>930</v>
      </c>
      <c r="W666" s="100" t="s">
        <v>749</v>
      </c>
      <c r="X666" s="100" t="s">
        <v>132</v>
      </c>
      <c r="Y666" s="145" t="s">
        <v>1042</v>
      </c>
    </row>
    <row r="667" spans="1:25">
      <c r="A667" s="107" t="s">
        <v>391</v>
      </c>
      <c r="B667" s="100" t="s">
        <v>392</v>
      </c>
      <c r="C667" s="100" t="s">
        <v>562</v>
      </c>
      <c r="D667" s="101">
        <v>590.37</v>
      </c>
      <c r="E667" s="100" t="s">
        <v>118</v>
      </c>
      <c r="F667" s="102">
        <v>202204</v>
      </c>
      <c r="G667" s="103">
        <v>44679</v>
      </c>
      <c r="H667" s="100" t="s">
        <v>119</v>
      </c>
      <c r="I667" s="102">
        <v>11002144</v>
      </c>
      <c r="J667" s="100" t="s">
        <v>0</v>
      </c>
      <c r="K667" s="100" t="s">
        <v>120</v>
      </c>
      <c r="L667" s="100" t="s">
        <v>121</v>
      </c>
      <c r="M667" s="100" t="s">
        <v>122</v>
      </c>
      <c r="N667" s="100" t="s">
        <v>403</v>
      </c>
      <c r="O667" s="100" t="s">
        <v>96</v>
      </c>
      <c r="P667" s="100" t="s">
        <v>120</v>
      </c>
      <c r="Q667" s="100" t="s">
        <v>931</v>
      </c>
      <c r="R667" s="100" t="s">
        <v>932</v>
      </c>
      <c r="S667" s="100" t="s">
        <v>933</v>
      </c>
      <c r="T667" s="100" t="s">
        <v>932</v>
      </c>
      <c r="U667" s="100" t="s">
        <v>929</v>
      </c>
      <c r="V667" s="100" t="s">
        <v>930</v>
      </c>
      <c r="W667" s="100" t="s">
        <v>749</v>
      </c>
      <c r="X667" s="100" t="s">
        <v>132</v>
      </c>
      <c r="Y667" s="145" t="s">
        <v>1042</v>
      </c>
    </row>
    <row r="668" spans="1:25">
      <c r="A668" s="107" t="s">
        <v>391</v>
      </c>
      <c r="B668" s="100" t="s">
        <v>392</v>
      </c>
      <c r="C668" s="100" t="s">
        <v>563</v>
      </c>
      <c r="D668" s="101">
        <v>819.01</v>
      </c>
      <c r="E668" s="100" t="s">
        <v>118</v>
      </c>
      <c r="F668" s="102">
        <v>202204</v>
      </c>
      <c r="G668" s="103">
        <v>44679</v>
      </c>
      <c r="H668" s="100" t="s">
        <v>119</v>
      </c>
      <c r="I668" s="102">
        <v>11002144</v>
      </c>
      <c r="J668" s="100" t="s">
        <v>0</v>
      </c>
      <c r="K668" s="100" t="s">
        <v>120</v>
      </c>
      <c r="L668" s="100" t="s">
        <v>121</v>
      </c>
      <c r="M668" s="100" t="s">
        <v>122</v>
      </c>
      <c r="N668" s="100" t="s">
        <v>415</v>
      </c>
      <c r="O668" s="100" t="s">
        <v>416</v>
      </c>
      <c r="P668" s="100" t="s">
        <v>120</v>
      </c>
      <c r="Q668" s="100" t="s">
        <v>931</v>
      </c>
      <c r="R668" s="100" t="s">
        <v>932</v>
      </c>
      <c r="S668" s="100" t="s">
        <v>933</v>
      </c>
      <c r="T668" s="100" t="s">
        <v>932</v>
      </c>
      <c r="U668" s="100" t="s">
        <v>929</v>
      </c>
      <c r="V668" s="100" t="s">
        <v>930</v>
      </c>
      <c r="W668" s="100" t="s">
        <v>749</v>
      </c>
      <c r="X668" s="100" t="s">
        <v>132</v>
      </c>
      <c r="Y668" s="145" t="s">
        <v>1042</v>
      </c>
    </row>
    <row r="669" spans="1:25">
      <c r="A669" s="107" t="s">
        <v>391</v>
      </c>
      <c r="B669" s="100" t="s">
        <v>392</v>
      </c>
      <c r="C669" s="100" t="s">
        <v>564</v>
      </c>
      <c r="D669" s="101">
        <v>1417.17</v>
      </c>
      <c r="E669" s="100" t="s">
        <v>118</v>
      </c>
      <c r="F669" s="102">
        <v>202204</v>
      </c>
      <c r="G669" s="103">
        <v>44679</v>
      </c>
      <c r="H669" s="100" t="s">
        <v>119</v>
      </c>
      <c r="I669" s="102">
        <v>11002144</v>
      </c>
      <c r="J669" s="100" t="s">
        <v>0</v>
      </c>
      <c r="K669" s="100" t="s">
        <v>120</v>
      </c>
      <c r="L669" s="100" t="s">
        <v>121</v>
      </c>
      <c r="M669" s="100" t="s">
        <v>122</v>
      </c>
      <c r="N669" s="100" t="s">
        <v>92</v>
      </c>
      <c r="O669" s="100" t="s">
        <v>93</v>
      </c>
      <c r="P669" s="100" t="s">
        <v>120</v>
      </c>
      <c r="Q669" s="100" t="s">
        <v>931</v>
      </c>
      <c r="R669" s="100" t="s">
        <v>932</v>
      </c>
      <c r="S669" s="100" t="s">
        <v>933</v>
      </c>
      <c r="T669" s="100" t="s">
        <v>932</v>
      </c>
      <c r="U669" s="100" t="s">
        <v>929</v>
      </c>
      <c r="V669" s="100" t="s">
        <v>930</v>
      </c>
      <c r="W669" s="100" t="s">
        <v>749</v>
      </c>
      <c r="X669" s="100" t="s">
        <v>132</v>
      </c>
      <c r="Y669" s="145" t="s">
        <v>1042</v>
      </c>
    </row>
    <row r="670" spans="1:25">
      <c r="A670" s="107" t="s">
        <v>391</v>
      </c>
      <c r="B670" s="100" t="s">
        <v>392</v>
      </c>
      <c r="C670" s="100" t="s">
        <v>565</v>
      </c>
      <c r="D670" s="101">
        <v>2161.37</v>
      </c>
      <c r="E670" s="100" t="s">
        <v>118</v>
      </c>
      <c r="F670" s="102">
        <v>202204</v>
      </c>
      <c r="G670" s="103">
        <v>44679</v>
      </c>
      <c r="H670" s="100" t="s">
        <v>119</v>
      </c>
      <c r="I670" s="102">
        <v>11002144</v>
      </c>
      <c r="J670" s="100" t="s">
        <v>0</v>
      </c>
      <c r="K670" s="100" t="s">
        <v>120</v>
      </c>
      <c r="L670" s="100" t="s">
        <v>121</v>
      </c>
      <c r="M670" s="100" t="s">
        <v>122</v>
      </c>
      <c r="N670" s="100" t="s">
        <v>444</v>
      </c>
      <c r="O670" s="100" t="s">
        <v>445</v>
      </c>
      <c r="P670" s="100" t="s">
        <v>120</v>
      </c>
      <c r="Q670" s="100" t="s">
        <v>931</v>
      </c>
      <c r="R670" s="100" t="s">
        <v>932</v>
      </c>
      <c r="S670" s="100" t="s">
        <v>933</v>
      </c>
      <c r="T670" s="100" t="s">
        <v>932</v>
      </c>
      <c r="U670" s="100" t="s">
        <v>929</v>
      </c>
      <c r="V670" s="100" t="s">
        <v>930</v>
      </c>
      <c r="W670" s="100" t="s">
        <v>749</v>
      </c>
      <c r="X670" s="100" t="s">
        <v>132</v>
      </c>
      <c r="Y670" s="145" t="s">
        <v>1042</v>
      </c>
    </row>
    <row r="671" spans="1:25">
      <c r="A671" s="107" t="s">
        <v>391</v>
      </c>
      <c r="B671" s="100" t="s">
        <v>392</v>
      </c>
      <c r="C671" s="100" t="s">
        <v>633</v>
      </c>
      <c r="D671" s="101">
        <v>180</v>
      </c>
      <c r="E671" s="100" t="s">
        <v>118</v>
      </c>
      <c r="F671" s="102">
        <v>202204</v>
      </c>
      <c r="G671" s="103">
        <v>44679</v>
      </c>
      <c r="H671" s="100" t="s">
        <v>119</v>
      </c>
      <c r="I671" s="102">
        <v>11002157</v>
      </c>
      <c r="J671" s="100" t="s">
        <v>0</v>
      </c>
      <c r="K671" s="100" t="s">
        <v>120</v>
      </c>
      <c r="L671" s="100" t="s">
        <v>121</v>
      </c>
      <c r="M671" s="100" t="s">
        <v>122</v>
      </c>
      <c r="N671" s="100" t="s">
        <v>418</v>
      </c>
      <c r="O671" s="100" t="s">
        <v>419</v>
      </c>
      <c r="P671" s="100" t="s">
        <v>120</v>
      </c>
      <c r="Q671" s="100" t="s">
        <v>797</v>
      </c>
      <c r="R671" s="100" t="s">
        <v>420</v>
      </c>
      <c r="S671" s="100" t="s">
        <v>798</v>
      </c>
      <c r="T671" s="100" t="s">
        <v>420</v>
      </c>
      <c r="U671" s="100" t="s">
        <v>783</v>
      </c>
      <c r="V671" s="100" t="s">
        <v>784</v>
      </c>
      <c r="W671" s="100" t="s">
        <v>749</v>
      </c>
      <c r="X671" s="100" t="s">
        <v>132</v>
      </c>
      <c r="Y671" s="145" t="s">
        <v>1042</v>
      </c>
    </row>
    <row r="672" spans="1:25">
      <c r="A672" s="107" t="s">
        <v>391</v>
      </c>
      <c r="B672" s="100" t="s">
        <v>392</v>
      </c>
      <c r="C672" s="100" t="s">
        <v>634</v>
      </c>
      <c r="D672" s="101">
        <v>290</v>
      </c>
      <c r="E672" s="100" t="s">
        <v>118</v>
      </c>
      <c r="F672" s="102">
        <v>202204</v>
      </c>
      <c r="G672" s="103">
        <v>44679</v>
      </c>
      <c r="H672" s="100" t="s">
        <v>119</v>
      </c>
      <c r="I672" s="102">
        <v>11002157</v>
      </c>
      <c r="J672" s="100" t="s">
        <v>0</v>
      </c>
      <c r="K672" s="100" t="s">
        <v>120</v>
      </c>
      <c r="L672" s="100" t="s">
        <v>121</v>
      </c>
      <c r="M672" s="100" t="s">
        <v>122</v>
      </c>
      <c r="N672" s="100" t="s">
        <v>418</v>
      </c>
      <c r="O672" s="100" t="s">
        <v>419</v>
      </c>
      <c r="P672" s="100" t="s">
        <v>120</v>
      </c>
      <c r="Q672" s="100" t="s">
        <v>797</v>
      </c>
      <c r="R672" s="100" t="s">
        <v>420</v>
      </c>
      <c r="S672" s="100" t="s">
        <v>798</v>
      </c>
      <c r="T672" s="100" t="s">
        <v>420</v>
      </c>
      <c r="U672" s="100" t="s">
        <v>783</v>
      </c>
      <c r="V672" s="100" t="s">
        <v>784</v>
      </c>
      <c r="W672" s="100" t="s">
        <v>749</v>
      </c>
      <c r="X672" s="100" t="s">
        <v>132</v>
      </c>
      <c r="Y672" s="145" t="s">
        <v>1042</v>
      </c>
    </row>
    <row r="673" spans="1:25">
      <c r="A673" s="107" t="s">
        <v>391</v>
      </c>
      <c r="B673" s="100" t="s">
        <v>392</v>
      </c>
      <c r="C673" s="100" t="s">
        <v>635</v>
      </c>
      <c r="D673" s="101">
        <v>1688.94</v>
      </c>
      <c r="E673" s="100" t="s">
        <v>118</v>
      </c>
      <c r="F673" s="102">
        <v>202204</v>
      </c>
      <c r="G673" s="103">
        <v>44680</v>
      </c>
      <c r="H673" s="100" t="s">
        <v>119</v>
      </c>
      <c r="I673" s="102">
        <v>11002103</v>
      </c>
      <c r="J673" s="100" t="s">
        <v>0</v>
      </c>
      <c r="K673" s="100" t="s">
        <v>120</v>
      </c>
      <c r="L673" s="100" t="s">
        <v>121</v>
      </c>
      <c r="M673" s="100" t="s">
        <v>122</v>
      </c>
      <c r="N673" s="100" t="s">
        <v>418</v>
      </c>
      <c r="O673" s="100" t="s">
        <v>419</v>
      </c>
      <c r="P673" s="100" t="s">
        <v>120</v>
      </c>
      <c r="Q673" s="100" t="s">
        <v>797</v>
      </c>
      <c r="R673" s="100" t="s">
        <v>420</v>
      </c>
      <c r="S673" s="100" t="s">
        <v>798</v>
      </c>
      <c r="T673" s="100" t="s">
        <v>420</v>
      </c>
      <c r="U673" s="100" t="s">
        <v>783</v>
      </c>
      <c r="V673" s="100" t="s">
        <v>784</v>
      </c>
      <c r="W673" s="100" t="s">
        <v>749</v>
      </c>
      <c r="X673" s="100" t="s">
        <v>132</v>
      </c>
      <c r="Y673" s="145" t="s">
        <v>1042</v>
      </c>
    </row>
    <row r="674" spans="1:25">
      <c r="A674" s="107" t="s">
        <v>391</v>
      </c>
      <c r="B674" s="100" t="s">
        <v>392</v>
      </c>
      <c r="C674" s="100" t="s">
        <v>636</v>
      </c>
      <c r="D674" s="101">
        <v>304.06</v>
      </c>
      <c r="E674" s="100" t="s">
        <v>118</v>
      </c>
      <c r="F674" s="102">
        <v>202204</v>
      </c>
      <c r="G674" s="103">
        <v>44680</v>
      </c>
      <c r="H674" s="100" t="s">
        <v>125</v>
      </c>
      <c r="I674" s="102">
        <v>50000420</v>
      </c>
      <c r="J674" s="100" t="s">
        <v>0</v>
      </c>
      <c r="K674" s="100" t="s">
        <v>120</v>
      </c>
      <c r="L674" s="100" t="s">
        <v>121</v>
      </c>
      <c r="M674" s="100" t="s">
        <v>122</v>
      </c>
      <c r="N674" s="100" t="s">
        <v>142</v>
      </c>
      <c r="O674" s="100" t="s">
        <v>143</v>
      </c>
      <c r="P674" s="100" t="s">
        <v>120</v>
      </c>
      <c r="Q674" s="100" t="s">
        <v>750</v>
      </c>
      <c r="R674" s="100" t="s">
        <v>144</v>
      </c>
      <c r="S674" s="100" t="s">
        <v>751</v>
      </c>
      <c r="T674" s="100" t="s">
        <v>144</v>
      </c>
      <c r="U674" s="100" t="s">
        <v>752</v>
      </c>
      <c r="V674" s="100" t="s">
        <v>753</v>
      </c>
      <c r="W674" s="100" t="s">
        <v>749</v>
      </c>
      <c r="X674" s="100" t="s">
        <v>132</v>
      </c>
      <c r="Y674" s="145" t="s">
        <v>1042</v>
      </c>
    </row>
    <row r="675" spans="1:25">
      <c r="A675" s="107" t="s">
        <v>391</v>
      </c>
      <c r="B675" s="100" t="s">
        <v>392</v>
      </c>
      <c r="C675" s="100" t="s">
        <v>637</v>
      </c>
      <c r="D675" s="101">
        <v>784.84</v>
      </c>
      <c r="E675" s="100" t="s">
        <v>118</v>
      </c>
      <c r="F675" s="102">
        <v>202204</v>
      </c>
      <c r="G675" s="103">
        <v>44680</v>
      </c>
      <c r="H675" s="100" t="s">
        <v>125</v>
      </c>
      <c r="I675" s="102">
        <v>50000420</v>
      </c>
      <c r="J675" s="100" t="s">
        <v>0</v>
      </c>
      <c r="K675" s="100" t="s">
        <v>120</v>
      </c>
      <c r="L675" s="100" t="s">
        <v>121</v>
      </c>
      <c r="M675" s="100" t="s">
        <v>122</v>
      </c>
      <c r="N675" s="100" t="s">
        <v>245</v>
      </c>
      <c r="O675" s="100" t="s">
        <v>246</v>
      </c>
      <c r="P675" s="100" t="s">
        <v>120</v>
      </c>
      <c r="Q675" s="100" t="s">
        <v>778</v>
      </c>
      <c r="R675" s="100" t="s">
        <v>247</v>
      </c>
      <c r="S675" s="100" t="s">
        <v>779</v>
      </c>
      <c r="T675" s="100" t="s">
        <v>247</v>
      </c>
      <c r="U675" s="100" t="s">
        <v>752</v>
      </c>
      <c r="V675" s="100" t="s">
        <v>753</v>
      </c>
      <c r="W675" s="100" t="s">
        <v>749</v>
      </c>
      <c r="X675" s="100" t="s">
        <v>132</v>
      </c>
      <c r="Y675" s="145" t="s">
        <v>1042</v>
      </c>
    </row>
    <row r="676" spans="1:25">
      <c r="A676" s="107" t="s">
        <v>391</v>
      </c>
      <c r="B676" s="100" t="s">
        <v>392</v>
      </c>
      <c r="C676" s="100" t="s">
        <v>638</v>
      </c>
      <c r="D676" s="101">
        <v>483.64</v>
      </c>
      <c r="E676" s="100" t="s">
        <v>118</v>
      </c>
      <c r="F676" s="102">
        <v>202205</v>
      </c>
      <c r="G676" s="103">
        <v>44708</v>
      </c>
      <c r="H676" s="100" t="s">
        <v>119</v>
      </c>
      <c r="I676" s="102">
        <v>11002233</v>
      </c>
      <c r="J676" s="100" t="s">
        <v>0</v>
      </c>
      <c r="K676" s="100" t="s">
        <v>120</v>
      </c>
      <c r="L676" s="100" t="s">
        <v>121</v>
      </c>
      <c r="M676" s="100" t="s">
        <v>122</v>
      </c>
      <c r="N676" s="100" t="s">
        <v>76</v>
      </c>
      <c r="O676" s="100" t="s">
        <v>411</v>
      </c>
      <c r="P676" s="100" t="s">
        <v>120</v>
      </c>
      <c r="Q676" s="100" t="s">
        <v>937</v>
      </c>
      <c r="R676" s="100" t="s">
        <v>938</v>
      </c>
      <c r="S676" s="100" t="s">
        <v>939</v>
      </c>
      <c r="T676" s="100" t="s">
        <v>938</v>
      </c>
      <c r="U676" s="100" t="s">
        <v>929</v>
      </c>
      <c r="V676" s="100" t="s">
        <v>930</v>
      </c>
      <c r="W676" s="100" t="s">
        <v>749</v>
      </c>
      <c r="X676" s="100" t="s">
        <v>132</v>
      </c>
      <c r="Y676" s="145" t="s">
        <v>1042</v>
      </c>
    </row>
    <row r="677" spans="1:25">
      <c r="A677" s="107" t="s">
        <v>391</v>
      </c>
      <c r="B677" s="100" t="s">
        <v>392</v>
      </c>
      <c r="C677" s="100" t="s">
        <v>639</v>
      </c>
      <c r="D677" s="101">
        <v>449.48</v>
      </c>
      <c r="E677" s="100" t="s">
        <v>118</v>
      </c>
      <c r="F677" s="102">
        <v>202205</v>
      </c>
      <c r="G677" s="103">
        <v>44708</v>
      </c>
      <c r="H677" s="100" t="s">
        <v>119</v>
      </c>
      <c r="I677" s="102">
        <v>11002234</v>
      </c>
      <c r="J677" s="100" t="s">
        <v>0</v>
      </c>
      <c r="K677" s="100" t="s">
        <v>120</v>
      </c>
      <c r="L677" s="100" t="s">
        <v>121</v>
      </c>
      <c r="M677" s="100" t="s">
        <v>122</v>
      </c>
      <c r="N677" s="100" t="s">
        <v>90</v>
      </c>
      <c r="O677" s="100" t="s">
        <v>409</v>
      </c>
      <c r="P677" s="100" t="s">
        <v>120</v>
      </c>
      <c r="Q677" s="100" t="s">
        <v>934</v>
      </c>
      <c r="R677" s="100" t="s">
        <v>935</v>
      </c>
      <c r="S677" s="100" t="s">
        <v>936</v>
      </c>
      <c r="T677" s="100" t="s">
        <v>935</v>
      </c>
      <c r="U677" s="100" t="s">
        <v>929</v>
      </c>
      <c r="V677" s="100" t="s">
        <v>930</v>
      </c>
      <c r="W677" s="100" t="s">
        <v>749</v>
      </c>
      <c r="X677" s="100" t="s">
        <v>132</v>
      </c>
      <c r="Y677" s="145" t="s">
        <v>1042</v>
      </c>
    </row>
    <row r="678" spans="1:25">
      <c r="A678" s="107" t="s">
        <v>391</v>
      </c>
      <c r="B678" s="100" t="s">
        <v>392</v>
      </c>
      <c r="C678" s="100" t="s">
        <v>640</v>
      </c>
      <c r="D678" s="101">
        <v>396.44</v>
      </c>
      <c r="E678" s="100" t="s">
        <v>118</v>
      </c>
      <c r="F678" s="102">
        <v>202205</v>
      </c>
      <c r="G678" s="103">
        <v>44708</v>
      </c>
      <c r="H678" s="100" t="s">
        <v>119</v>
      </c>
      <c r="I678" s="102">
        <v>11002236</v>
      </c>
      <c r="J678" s="100" t="s">
        <v>0</v>
      </c>
      <c r="K678" s="100" t="s">
        <v>120</v>
      </c>
      <c r="L678" s="100" t="s">
        <v>121</v>
      </c>
      <c r="M678" s="100" t="s">
        <v>122</v>
      </c>
      <c r="N678" s="100" t="s">
        <v>78</v>
      </c>
      <c r="O678" s="100" t="s">
        <v>413</v>
      </c>
      <c r="P678" s="100" t="s">
        <v>120</v>
      </c>
      <c r="Q678" s="100" t="s">
        <v>934</v>
      </c>
      <c r="R678" s="100" t="s">
        <v>935</v>
      </c>
      <c r="S678" s="100" t="s">
        <v>936</v>
      </c>
      <c r="T678" s="100" t="s">
        <v>935</v>
      </c>
      <c r="U678" s="100" t="s">
        <v>929</v>
      </c>
      <c r="V678" s="100" t="s">
        <v>930</v>
      </c>
      <c r="W678" s="100" t="s">
        <v>749</v>
      </c>
      <c r="X678" s="100" t="s">
        <v>132</v>
      </c>
      <c r="Y678" s="145" t="s">
        <v>1042</v>
      </c>
    </row>
    <row r="679" spans="1:25">
      <c r="A679" s="107" t="s">
        <v>391</v>
      </c>
      <c r="B679" s="100" t="s">
        <v>392</v>
      </c>
      <c r="C679" s="100" t="s">
        <v>641</v>
      </c>
      <c r="D679" s="101">
        <v>-483.64</v>
      </c>
      <c r="E679" s="100" t="s">
        <v>118</v>
      </c>
      <c r="F679" s="102">
        <v>202205</v>
      </c>
      <c r="G679" s="103">
        <v>44708</v>
      </c>
      <c r="H679" s="100" t="s">
        <v>119</v>
      </c>
      <c r="I679" s="102">
        <v>11002242</v>
      </c>
      <c r="J679" s="100" t="s">
        <v>0</v>
      </c>
      <c r="K679" s="100" t="s">
        <v>120</v>
      </c>
      <c r="L679" s="100" t="s">
        <v>121</v>
      </c>
      <c r="M679" s="100" t="s">
        <v>122</v>
      </c>
      <c r="N679" s="100" t="s">
        <v>76</v>
      </c>
      <c r="O679" s="100" t="s">
        <v>411</v>
      </c>
      <c r="P679" s="100" t="s">
        <v>120</v>
      </c>
      <c r="Q679" s="100" t="s">
        <v>937</v>
      </c>
      <c r="R679" s="100" t="s">
        <v>938</v>
      </c>
      <c r="S679" s="100" t="s">
        <v>939</v>
      </c>
      <c r="T679" s="100" t="s">
        <v>938</v>
      </c>
      <c r="U679" s="100" t="s">
        <v>929</v>
      </c>
      <c r="V679" s="100" t="s">
        <v>930</v>
      </c>
      <c r="W679" s="100" t="s">
        <v>749</v>
      </c>
      <c r="X679" s="100" t="s">
        <v>132</v>
      </c>
      <c r="Y679" s="145" t="s">
        <v>1042</v>
      </c>
    </row>
    <row r="680" spans="1:25">
      <c r="A680" s="107" t="s">
        <v>391</v>
      </c>
      <c r="B680" s="100" t="s">
        <v>392</v>
      </c>
      <c r="C680" s="100" t="s">
        <v>642</v>
      </c>
      <c r="D680" s="101">
        <v>-449.48</v>
      </c>
      <c r="E680" s="100" t="s">
        <v>118</v>
      </c>
      <c r="F680" s="102">
        <v>202205</v>
      </c>
      <c r="G680" s="103">
        <v>44708</v>
      </c>
      <c r="H680" s="100" t="s">
        <v>119</v>
      </c>
      <c r="I680" s="102">
        <v>11002243</v>
      </c>
      <c r="J680" s="100" t="s">
        <v>0</v>
      </c>
      <c r="K680" s="100" t="s">
        <v>120</v>
      </c>
      <c r="L680" s="100" t="s">
        <v>121</v>
      </c>
      <c r="M680" s="100" t="s">
        <v>122</v>
      </c>
      <c r="N680" s="100" t="s">
        <v>90</v>
      </c>
      <c r="O680" s="100" t="s">
        <v>409</v>
      </c>
      <c r="P680" s="100" t="s">
        <v>120</v>
      </c>
      <c r="Q680" s="100" t="s">
        <v>934</v>
      </c>
      <c r="R680" s="100" t="s">
        <v>935</v>
      </c>
      <c r="S680" s="100" t="s">
        <v>936</v>
      </c>
      <c r="T680" s="100" t="s">
        <v>935</v>
      </c>
      <c r="U680" s="100" t="s">
        <v>929</v>
      </c>
      <c r="V680" s="100" t="s">
        <v>930</v>
      </c>
      <c r="W680" s="100" t="s">
        <v>749</v>
      </c>
      <c r="X680" s="100" t="s">
        <v>132</v>
      </c>
      <c r="Y680" s="145" t="s">
        <v>1042</v>
      </c>
    </row>
    <row r="681" spans="1:25">
      <c r="A681" s="107" t="s">
        <v>391</v>
      </c>
      <c r="B681" s="100" t="s">
        <v>392</v>
      </c>
      <c r="C681" s="100" t="s">
        <v>643</v>
      </c>
      <c r="D681" s="101">
        <v>-396.44</v>
      </c>
      <c r="E681" s="100" t="s">
        <v>118</v>
      </c>
      <c r="F681" s="102">
        <v>202205</v>
      </c>
      <c r="G681" s="103">
        <v>44708</v>
      </c>
      <c r="H681" s="100" t="s">
        <v>119</v>
      </c>
      <c r="I681" s="102">
        <v>11002245</v>
      </c>
      <c r="J681" s="100" t="s">
        <v>0</v>
      </c>
      <c r="K681" s="100" t="s">
        <v>120</v>
      </c>
      <c r="L681" s="100" t="s">
        <v>121</v>
      </c>
      <c r="M681" s="100" t="s">
        <v>122</v>
      </c>
      <c r="N681" s="100" t="s">
        <v>78</v>
      </c>
      <c r="O681" s="100" t="s">
        <v>413</v>
      </c>
      <c r="P681" s="100" t="s">
        <v>120</v>
      </c>
      <c r="Q681" s="100" t="s">
        <v>934</v>
      </c>
      <c r="R681" s="100" t="s">
        <v>935</v>
      </c>
      <c r="S681" s="100" t="s">
        <v>936</v>
      </c>
      <c r="T681" s="100" t="s">
        <v>935</v>
      </c>
      <c r="U681" s="100" t="s">
        <v>929</v>
      </c>
      <c r="V681" s="100" t="s">
        <v>930</v>
      </c>
      <c r="W681" s="100" t="s">
        <v>749</v>
      </c>
      <c r="X681" s="100" t="s">
        <v>132</v>
      </c>
      <c r="Y681" s="145" t="s">
        <v>1042</v>
      </c>
    </row>
    <row r="682" spans="1:25">
      <c r="A682" s="107" t="s">
        <v>391</v>
      </c>
      <c r="B682" s="100" t="s">
        <v>392</v>
      </c>
      <c r="C682" s="100" t="s">
        <v>638</v>
      </c>
      <c r="D682" s="101">
        <v>534.54</v>
      </c>
      <c r="E682" s="100" t="s">
        <v>118</v>
      </c>
      <c r="F682" s="102">
        <v>202205</v>
      </c>
      <c r="G682" s="103">
        <v>44708</v>
      </c>
      <c r="H682" s="100" t="s">
        <v>119</v>
      </c>
      <c r="I682" s="102">
        <v>11002247</v>
      </c>
      <c r="J682" s="100" t="s">
        <v>0</v>
      </c>
      <c r="K682" s="100" t="s">
        <v>120</v>
      </c>
      <c r="L682" s="100" t="s">
        <v>121</v>
      </c>
      <c r="M682" s="100" t="s">
        <v>122</v>
      </c>
      <c r="N682" s="100" t="s">
        <v>76</v>
      </c>
      <c r="O682" s="100" t="s">
        <v>411</v>
      </c>
      <c r="P682" s="100" t="s">
        <v>120</v>
      </c>
      <c r="Q682" s="100" t="s">
        <v>937</v>
      </c>
      <c r="R682" s="100" t="s">
        <v>938</v>
      </c>
      <c r="S682" s="100" t="s">
        <v>939</v>
      </c>
      <c r="T682" s="100" t="s">
        <v>938</v>
      </c>
      <c r="U682" s="100" t="s">
        <v>929</v>
      </c>
      <c r="V682" s="100" t="s">
        <v>930</v>
      </c>
      <c r="W682" s="100" t="s">
        <v>749</v>
      </c>
      <c r="X682" s="100" t="s">
        <v>132</v>
      </c>
      <c r="Y682" s="145" t="s">
        <v>1042</v>
      </c>
    </row>
    <row r="683" spans="1:25">
      <c r="A683" s="107" t="s">
        <v>391</v>
      </c>
      <c r="B683" s="100" t="s">
        <v>392</v>
      </c>
      <c r="C683" s="100" t="s">
        <v>639</v>
      </c>
      <c r="D683" s="101">
        <v>480.09</v>
      </c>
      <c r="E683" s="100" t="s">
        <v>118</v>
      </c>
      <c r="F683" s="102">
        <v>202205</v>
      </c>
      <c r="G683" s="103">
        <v>44708</v>
      </c>
      <c r="H683" s="100" t="s">
        <v>119</v>
      </c>
      <c r="I683" s="102">
        <v>11002248</v>
      </c>
      <c r="J683" s="100" t="s">
        <v>0</v>
      </c>
      <c r="K683" s="100" t="s">
        <v>120</v>
      </c>
      <c r="L683" s="100" t="s">
        <v>121</v>
      </c>
      <c r="M683" s="100" t="s">
        <v>122</v>
      </c>
      <c r="N683" s="100" t="s">
        <v>90</v>
      </c>
      <c r="O683" s="100" t="s">
        <v>409</v>
      </c>
      <c r="P683" s="100" t="s">
        <v>120</v>
      </c>
      <c r="Q683" s="100" t="s">
        <v>934</v>
      </c>
      <c r="R683" s="100" t="s">
        <v>935</v>
      </c>
      <c r="S683" s="100" t="s">
        <v>936</v>
      </c>
      <c r="T683" s="100" t="s">
        <v>935</v>
      </c>
      <c r="U683" s="100" t="s">
        <v>929</v>
      </c>
      <c r="V683" s="100" t="s">
        <v>930</v>
      </c>
      <c r="W683" s="100" t="s">
        <v>749</v>
      </c>
      <c r="X683" s="100" t="s">
        <v>132</v>
      </c>
      <c r="Y683" s="145" t="s">
        <v>1042</v>
      </c>
    </row>
    <row r="684" spans="1:25">
      <c r="A684" s="107" t="s">
        <v>391</v>
      </c>
      <c r="B684" s="100" t="s">
        <v>392</v>
      </c>
      <c r="C684" s="100" t="s">
        <v>640</v>
      </c>
      <c r="D684" s="101">
        <v>389.21</v>
      </c>
      <c r="E684" s="100" t="s">
        <v>118</v>
      </c>
      <c r="F684" s="102">
        <v>202205</v>
      </c>
      <c r="G684" s="103">
        <v>44708</v>
      </c>
      <c r="H684" s="100" t="s">
        <v>119</v>
      </c>
      <c r="I684" s="102">
        <v>11002250</v>
      </c>
      <c r="J684" s="100" t="s">
        <v>0</v>
      </c>
      <c r="K684" s="100" t="s">
        <v>120</v>
      </c>
      <c r="L684" s="100" t="s">
        <v>121</v>
      </c>
      <c r="M684" s="100" t="s">
        <v>122</v>
      </c>
      <c r="N684" s="100" t="s">
        <v>78</v>
      </c>
      <c r="O684" s="100" t="s">
        <v>413</v>
      </c>
      <c r="P684" s="100" t="s">
        <v>120</v>
      </c>
      <c r="Q684" s="100" t="s">
        <v>934</v>
      </c>
      <c r="R684" s="100" t="s">
        <v>935</v>
      </c>
      <c r="S684" s="100" t="s">
        <v>936</v>
      </c>
      <c r="T684" s="100" t="s">
        <v>935</v>
      </c>
      <c r="U684" s="100" t="s">
        <v>929</v>
      </c>
      <c r="V684" s="100" t="s">
        <v>930</v>
      </c>
      <c r="W684" s="100" t="s">
        <v>749</v>
      </c>
      <c r="X684" s="100" t="s">
        <v>132</v>
      </c>
      <c r="Y684" s="145" t="s">
        <v>1042</v>
      </c>
    </row>
    <row r="685" spans="1:25">
      <c r="A685" s="107" t="s">
        <v>391</v>
      </c>
      <c r="B685" s="100" t="s">
        <v>392</v>
      </c>
      <c r="C685" s="100" t="s">
        <v>558</v>
      </c>
      <c r="D685" s="101">
        <v>40.11</v>
      </c>
      <c r="E685" s="100" t="s">
        <v>118</v>
      </c>
      <c r="F685" s="102">
        <v>202205</v>
      </c>
      <c r="G685" s="103">
        <v>44708</v>
      </c>
      <c r="H685" s="100" t="s">
        <v>119</v>
      </c>
      <c r="I685" s="102">
        <v>11002256</v>
      </c>
      <c r="J685" s="100" t="s">
        <v>0</v>
      </c>
      <c r="K685" s="100" t="s">
        <v>120</v>
      </c>
      <c r="L685" s="100" t="s">
        <v>121</v>
      </c>
      <c r="M685" s="100" t="s">
        <v>122</v>
      </c>
      <c r="N685" s="100" t="s">
        <v>88</v>
      </c>
      <c r="O685" s="100" t="s">
        <v>401</v>
      </c>
      <c r="P685" s="100" t="s">
        <v>120</v>
      </c>
      <c r="Q685" s="100" t="s">
        <v>926</v>
      </c>
      <c r="R685" s="100" t="s">
        <v>927</v>
      </c>
      <c r="S685" s="100" t="s">
        <v>928</v>
      </c>
      <c r="T685" s="100" t="s">
        <v>927</v>
      </c>
      <c r="U685" s="100" t="s">
        <v>929</v>
      </c>
      <c r="V685" s="100" t="s">
        <v>930</v>
      </c>
      <c r="W685" s="100" t="s">
        <v>749</v>
      </c>
      <c r="X685" s="100" t="s">
        <v>132</v>
      </c>
      <c r="Y685" s="145" t="s">
        <v>1042</v>
      </c>
    </row>
    <row r="686" spans="1:25">
      <c r="A686" s="107" t="s">
        <v>391</v>
      </c>
      <c r="B686" s="100" t="s">
        <v>392</v>
      </c>
      <c r="C686" s="100" t="s">
        <v>644</v>
      </c>
      <c r="D686" s="101">
        <v>60.65</v>
      </c>
      <c r="E686" s="100" t="s">
        <v>118</v>
      </c>
      <c r="F686" s="102">
        <v>202205</v>
      </c>
      <c r="G686" s="103">
        <v>44708</v>
      </c>
      <c r="H686" s="100" t="s">
        <v>119</v>
      </c>
      <c r="I686" s="102">
        <v>11002256</v>
      </c>
      <c r="J686" s="100" t="s">
        <v>0</v>
      </c>
      <c r="K686" s="100" t="s">
        <v>120</v>
      </c>
      <c r="L686" s="100" t="s">
        <v>121</v>
      </c>
      <c r="M686" s="100" t="s">
        <v>122</v>
      </c>
      <c r="N686" s="100" t="s">
        <v>84</v>
      </c>
      <c r="O686" s="100" t="s">
        <v>85</v>
      </c>
      <c r="P686" s="100" t="s">
        <v>120</v>
      </c>
      <c r="Q686" s="100" t="s">
        <v>926</v>
      </c>
      <c r="R686" s="100" t="s">
        <v>927</v>
      </c>
      <c r="S686" s="100" t="s">
        <v>928</v>
      </c>
      <c r="T686" s="100" t="s">
        <v>927</v>
      </c>
      <c r="U686" s="100" t="s">
        <v>929</v>
      </c>
      <c r="V686" s="100" t="s">
        <v>930</v>
      </c>
      <c r="W686" s="100" t="s">
        <v>749</v>
      </c>
      <c r="X686" s="100" t="s">
        <v>132</v>
      </c>
      <c r="Y686" s="145" t="s">
        <v>1042</v>
      </c>
    </row>
    <row r="687" spans="1:25">
      <c r="A687" s="107" t="s">
        <v>391</v>
      </c>
      <c r="B687" s="100" t="s">
        <v>392</v>
      </c>
      <c r="C687" s="100" t="s">
        <v>559</v>
      </c>
      <c r="D687" s="101">
        <v>70.239999999999995</v>
      </c>
      <c r="E687" s="100" t="s">
        <v>118</v>
      </c>
      <c r="F687" s="102">
        <v>202205</v>
      </c>
      <c r="G687" s="103">
        <v>44708</v>
      </c>
      <c r="H687" s="100" t="s">
        <v>119</v>
      </c>
      <c r="I687" s="102">
        <v>11002256</v>
      </c>
      <c r="J687" s="100" t="s">
        <v>0</v>
      </c>
      <c r="K687" s="100" t="s">
        <v>120</v>
      </c>
      <c r="L687" s="100" t="s">
        <v>121</v>
      </c>
      <c r="M687" s="100" t="s">
        <v>122</v>
      </c>
      <c r="N687" s="100" t="s">
        <v>86</v>
      </c>
      <c r="O687" s="100" t="s">
        <v>87</v>
      </c>
      <c r="P687" s="100" t="s">
        <v>120</v>
      </c>
      <c r="Q687" s="100" t="s">
        <v>926</v>
      </c>
      <c r="R687" s="100" t="s">
        <v>927</v>
      </c>
      <c r="S687" s="100" t="s">
        <v>928</v>
      </c>
      <c r="T687" s="100" t="s">
        <v>927</v>
      </c>
      <c r="U687" s="100" t="s">
        <v>929</v>
      </c>
      <c r="V687" s="100" t="s">
        <v>930</v>
      </c>
      <c r="W687" s="100" t="s">
        <v>749</v>
      </c>
      <c r="X687" s="100" t="s">
        <v>132</v>
      </c>
      <c r="Y687" s="145" t="s">
        <v>1042</v>
      </c>
    </row>
    <row r="688" spans="1:25">
      <c r="A688" s="107" t="s">
        <v>391</v>
      </c>
      <c r="B688" s="100" t="s">
        <v>392</v>
      </c>
      <c r="C688" s="100" t="s">
        <v>560</v>
      </c>
      <c r="D688" s="101">
        <v>79.260000000000005</v>
      </c>
      <c r="E688" s="100" t="s">
        <v>118</v>
      </c>
      <c r="F688" s="102">
        <v>202205</v>
      </c>
      <c r="G688" s="103">
        <v>44708</v>
      </c>
      <c r="H688" s="100" t="s">
        <v>119</v>
      </c>
      <c r="I688" s="102">
        <v>11002256</v>
      </c>
      <c r="J688" s="100" t="s">
        <v>0</v>
      </c>
      <c r="K688" s="100" t="s">
        <v>120</v>
      </c>
      <c r="L688" s="100" t="s">
        <v>121</v>
      </c>
      <c r="M688" s="100" t="s">
        <v>122</v>
      </c>
      <c r="N688" s="100" t="s">
        <v>82</v>
      </c>
      <c r="O688" s="100" t="s">
        <v>83</v>
      </c>
      <c r="P688" s="100" t="s">
        <v>120</v>
      </c>
      <c r="Q688" s="100" t="s">
        <v>926</v>
      </c>
      <c r="R688" s="100" t="s">
        <v>927</v>
      </c>
      <c r="S688" s="100" t="s">
        <v>928</v>
      </c>
      <c r="T688" s="100" t="s">
        <v>927</v>
      </c>
      <c r="U688" s="100" t="s">
        <v>929</v>
      </c>
      <c r="V688" s="100" t="s">
        <v>930</v>
      </c>
      <c r="W688" s="100" t="s">
        <v>749</v>
      </c>
      <c r="X688" s="100" t="s">
        <v>132</v>
      </c>
      <c r="Y688" s="145" t="s">
        <v>1042</v>
      </c>
    </row>
    <row r="689" spans="1:25">
      <c r="A689" s="107" t="s">
        <v>391</v>
      </c>
      <c r="B689" s="100" t="s">
        <v>392</v>
      </c>
      <c r="C689" s="100" t="s">
        <v>561</v>
      </c>
      <c r="D689" s="101">
        <v>101.05</v>
      </c>
      <c r="E689" s="100" t="s">
        <v>118</v>
      </c>
      <c r="F689" s="102">
        <v>202205</v>
      </c>
      <c r="G689" s="103">
        <v>44708</v>
      </c>
      <c r="H689" s="100" t="s">
        <v>119</v>
      </c>
      <c r="I689" s="102">
        <v>11002256</v>
      </c>
      <c r="J689" s="100" t="s">
        <v>0</v>
      </c>
      <c r="K689" s="100" t="s">
        <v>120</v>
      </c>
      <c r="L689" s="100" t="s">
        <v>121</v>
      </c>
      <c r="M689" s="100" t="s">
        <v>122</v>
      </c>
      <c r="N689" s="100" t="s">
        <v>80</v>
      </c>
      <c r="O689" s="100" t="s">
        <v>81</v>
      </c>
      <c r="P689" s="100" t="s">
        <v>120</v>
      </c>
      <c r="Q689" s="100" t="s">
        <v>926</v>
      </c>
      <c r="R689" s="100" t="s">
        <v>927</v>
      </c>
      <c r="S689" s="100" t="s">
        <v>928</v>
      </c>
      <c r="T689" s="100" t="s">
        <v>927</v>
      </c>
      <c r="U689" s="100" t="s">
        <v>929</v>
      </c>
      <c r="V689" s="100" t="s">
        <v>930</v>
      </c>
      <c r="W689" s="100" t="s">
        <v>749</v>
      </c>
      <c r="X689" s="100" t="s">
        <v>132</v>
      </c>
      <c r="Y689" s="145" t="s">
        <v>1042</v>
      </c>
    </row>
    <row r="690" spans="1:25">
      <c r="A690" s="107" t="s">
        <v>391</v>
      </c>
      <c r="B690" s="100" t="s">
        <v>392</v>
      </c>
      <c r="C690" s="100" t="s">
        <v>562</v>
      </c>
      <c r="D690" s="101">
        <v>494.03</v>
      </c>
      <c r="E690" s="100" t="s">
        <v>118</v>
      </c>
      <c r="F690" s="102">
        <v>202205</v>
      </c>
      <c r="G690" s="103">
        <v>44708</v>
      </c>
      <c r="H690" s="100" t="s">
        <v>119</v>
      </c>
      <c r="I690" s="102">
        <v>11002256</v>
      </c>
      <c r="J690" s="100" t="s">
        <v>0</v>
      </c>
      <c r="K690" s="100" t="s">
        <v>120</v>
      </c>
      <c r="L690" s="100" t="s">
        <v>121</v>
      </c>
      <c r="M690" s="100" t="s">
        <v>122</v>
      </c>
      <c r="N690" s="100" t="s">
        <v>403</v>
      </c>
      <c r="O690" s="100" t="s">
        <v>96</v>
      </c>
      <c r="P690" s="100" t="s">
        <v>120</v>
      </c>
      <c r="Q690" s="100" t="s">
        <v>931</v>
      </c>
      <c r="R690" s="100" t="s">
        <v>932</v>
      </c>
      <c r="S690" s="100" t="s">
        <v>933</v>
      </c>
      <c r="T690" s="100" t="s">
        <v>932</v>
      </c>
      <c r="U690" s="100" t="s">
        <v>929</v>
      </c>
      <c r="V690" s="100" t="s">
        <v>930</v>
      </c>
      <c r="W690" s="100" t="s">
        <v>749</v>
      </c>
      <c r="X690" s="100" t="s">
        <v>132</v>
      </c>
      <c r="Y690" s="145" t="s">
        <v>1042</v>
      </c>
    </row>
    <row r="691" spans="1:25">
      <c r="A691" s="107" t="s">
        <v>391</v>
      </c>
      <c r="B691" s="100" t="s">
        <v>392</v>
      </c>
      <c r="C691" s="100" t="s">
        <v>563</v>
      </c>
      <c r="D691" s="101">
        <v>819</v>
      </c>
      <c r="E691" s="100" t="s">
        <v>118</v>
      </c>
      <c r="F691" s="102">
        <v>202205</v>
      </c>
      <c r="G691" s="103">
        <v>44708</v>
      </c>
      <c r="H691" s="100" t="s">
        <v>119</v>
      </c>
      <c r="I691" s="102">
        <v>11002256</v>
      </c>
      <c r="J691" s="100" t="s">
        <v>0</v>
      </c>
      <c r="K691" s="100" t="s">
        <v>120</v>
      </c>
      <c r="L691" s="100" t="s">
        <v>121</v>
      </c>
      <c r="M691" s="100" t="s">
        <v>122</v>
      </c>
      <c r="N691" s="100" t="s">
        <v>415</v>
      </c>
      <c r="O691" s="100" t="s">
        <v>416</v>
      </c>
      <c r="P691" s="100" t="s">
        <v>120</v>
      </c>
      <c r="Q691" s="100" t="s">
        <v>931</v>
      </c>
      <c r="R691" s="100" t="s">
        <v>932</v>
      </c>
      <c r="S691" s="100" t="s">
        <v>933</v>
      </c>
      <c r="T691" s="100" t="s">
        <v>932</v>
      </c>
      <c r="U691" s="100" t="s">
        <v>929</v>
      </c>
      <c r="V691" s="100" t="s">
        <v>930</v>
      </c>
      <c r="W691" s="100" t="s">
        <v>749</v>
      </c>
      <c r="X691" s="100" t="s">
        <v>132</v>
      </c>
      <c r="Y691" s="145" t="s">
        <v>1042</v>
      </c>
    </row>
    <row r="692" spans="1:25">
      <c r="A692" s="107" t="s">
        <v>391</v>
      </c>
      <c r="B692" s="100" t="s">
        <v>392</v>
      </c>
      <c r="C692" s="100" t="s">
        <v>564</v>
      </c>
      <c r="D692" s="101">
        <v>1417.17</v>
      </c>
      <c r="E692" s="100" t="s">
        <v>118</v>
      </c>
      <c r="F692" s="102">
        <v>202205</v>
      </c>
      <c r="G692" s="103">
        <v>44708</v>
      </c>
      <c r="H692" s="100" t="s">
        <v>119</v>
      </c>
      <c r="I692" s="102">
        <v>11002256</v>
      </c>
      <c r="J692" s="100" t="s">
        <v>0</v>
      </c>
      <c r="K692" s="100" t="s">
        <v>120</v>
      </c>
      <c r="L692" s="100" t="s">
        <v>121</v>
      </c>
      <c r="M692" s="100" t="s">
        <v>122</v>
      </c>
      <c r="N692" s="100" t="s">
        <v>92</v>
      </c>
      <c r="O692" s="100" t="s">
        <v>93</v>
      </c>
      <c r="P692" s="100" t="s">
        <v>120</v>
      </c>
      <c r="Q692" s="100" t="s">
        <v>931</v>
      </c>
      <c r="R692" s="100" t="s">
        <v>932</v>
      </c>
      <c r="S692" s="100" t="s">
        <v>933</v>
      </c>
      <c r="T692" s="100" t="s">
        <v>932</v>
      </c>
      <c r="U692" s="100" t="s">
        <v>929</v>
      </c>
      <c r="V692" s="100" t="s">
        <v>930</v>
      </c>
      <c r="W692" s="100" t="s">
        <v>749</v>
      </c>
      <c r="X692" s="100" t="s">
        <v>132</v>
      </c>
      <c r="Y692" s="145" t="s">
        <v>1042</v>
      </c>
    </row>
    <row r="693" spans="1:25">
      <c r="A693" s="107" t="s">
        <v>391</v>
      </c>
      <c r="B693" s="100" t="s">
        <v>392</v>
      </c>
      <c r="C693" s="100" t="s">
        <v>565</v>
      </c>
      <c r="D693" s="101">
        <v>2161.37</v>
      </c>
      <c r="E693" s="100" t="s">
        <v>118</v>
      </c>
      <c r="F693" s="102">
        <v>202205</v>
      </c>
      <c r="G693" s="103">
        <v>44708</v>
      </c>
      <c r="H693" s="100" t="s">
        <v>119</v>
      </c>
      <c r="I693" s="102">
        <v>11002256</v>
      </c>
      <c r="J693" s="100" t="s">
        <v>0</v>
      </c>
      <c r="K693" s="100" t="s">
        <v>120</v>
      </c>
      <c r="L693" s="100" t="s">
        <v>121</v>
      </c>
      <c r="M693" s="100" t="s">
        <v>122</v>
      </c>
      <c r="N693" s="100" t="s">
        <v>444</v>
      </c>
      <c r="O693" s="100" t="s">
        <v>445</v>
      </c>
      <c r="P693" s="100" t="s">
        <v>120</v>
      </c>
      <c r="Q693" s="100" t="s">
        <v>931</v>
      </c>
      <c r="R693" s="100" t="s">
        <v>932</v>
      </c>
      <c r="S693" s="100" t="s">
        <v>933</v>
      </c>
      <c r="T693" s="100" t="s">
        <v>932</v>
      </c>
      <c r="U693" s="100" t="s">
        <v>929</v>
      </c>
      <c r="V693" s="100" t="s">
        <v>930</v>
      </c>
      <c r="W693" s="100" t="s">
        <v>749</v>
      </c>
      <c r="X693" s="100" t="s">
        <v>132</v>
      </c>
      <c r="Y693" s="145" t="s">
        <v>1042</v>
      </c>
    </row>
    <row r="694" spans="1:25">
      <c r="A694" s="107" t="s">
        <v>391</v>
      </c>
      <c r="B694" s="100" t="s">
        <v>392</v>
      </c>
      <c r="C694" s="100" t="s">
        <v>645</v>
      </c>
      <c r="D694" s="101">
        <v>120</v>
      </c>
      <c r="E694" s="100" t="s">
        <v>118</v>
      </c>
      <c r="F694" s="102">
        <v>202205</v>
      </c>
      <c r="G694" s="103">
        <v>44708</v>
      </c>
      <c r="H694" s="100" t="s">
        <v>119</v>
      </c>
      <c r="I694" s="102">
        <v>11002263</v>
      </c>
      <c r="J694" s="100" t="s">
        <v>0</v>
      </c>
      <c r="K694" s="100" t="s">
        <v>120</v>
      </c>
      <c r="L694" s="100" t="s">
        <v>121</v>
      </c>
      <c r="M694" s="100" t="s">
        <v>122</v>
      </c>
      <c r="N694" s="100" t="s">
        <v>646</v>
      </c>
      <c r="O694" s="100" t="s">
        <v>647</v>
      </c>
      <c r="P694" s="100" t="s">
        <v>120</v>
      </c>
      <c r="Q694" s="100" t="s">
        <v>786</v>
      </c>
      <c r="R694" s="100" t="s">
        <v>787</v>
      </c>
      <c r="S694" s="100" t="s">
        <v>788</v>
      </c>
      <c r="T694" s="100" t="s">
        <v>787</v>
      </c>
      <c r="U694" s="100" t="s">
        <v>747</v>
      </c>
      <c r="V694" s="100" t="s">
        <v>748</v>
      </c>
      <c r="W694" s="100" t="s">
        <v>749</v>
      </c>
      <c r="X694" s="100" t="s">
        <v>132</v>
      </c>
      <c r="Y694" s="145" t="s">
        <v>1042</v>
      </c>
    </row>
    <row r="695" spans="1:25">
      <c r="A695" s="107" t="s">
        <v>391</v>
      </c>
      <c r="B695" s="100" t="s">
        <v>392</v>
      </c>
      <c r="C695" s="100" t="s">
        <v>420</v>
      </c>
      <c r="D695" s="101">
        <v>225</v>
      </c>
      <c r="E695" s="100" t="s">
        <v>118</v>
      </c>
      <c r="F695" s="102">
        <v>202205</v>
      </c>
      <c r="G695" s="103">
        <v>44708</v>
      </c>
      <c r="H695" s="100" t="s">
        <v>119</v>
      </c>
      <c r="I695" s="102">
        <v>11002264</v>
      </c>
      <c r="J695" s="100" t="s">
        <v>0</v>
      </c>
      <c r="K695" s="100" t="s">
        <v>120</v>
      </c>
      <c r="L695" s="100" t="s">
        <v>121</v>
      </c>
      <c r="M695" s="100" t="s">
        <v>122</v>
      </c>
      <c r="N695" s="100" t="s">
        <v>418</v>
      </c>
      <c r="O695" s="100" t="s">
        <v>419</v>
      </c>
      <c r="P695" s="100" t="s">
        <v>120</v>
      </c>
      <c r="Q695" s="100" t="s">
        <v>797</v>
      </c>
      <c r="R695" s="100" t="s">
        <v>420</v>
      </c>
      <c r="S695" s="100" t="s">
        <v>798</v>
      </c>
      <c r="T695" s="100" t="s">
        <v>420</v>
      </c>
      <c r="U695" s="100" t="s">
        <v>783</v>
      </c>
      <c r="V695" s="100" t="s">
        <v>784</v>
      </c>
      <c r="W695" s="100" t="s">
        <v>749</v>
      </c>
      <c r="X695" s="100" t="s">
        <v>132</v>
      </c>
      <c r="Y695" s="145" t="s">
        <v>1042</v>
      </c>
    </row>
    <row r="696" spans="1:25">
      <c r="A696" s="107" t="s">
        <v>391</v>
      </c>
      <c r="B696" s="100" t="s">
        <v>392</v>
      </c>
      <c r="C696" s="100" t="s">
        <v>648</v>
      </c>
      <c r="D696" s="101">
        <v>70</v>
      </c>
      <c r="E696" s="100" t="s">
        <v>118</v>
      </c>
      <c r="F696" s="102">
        <v>202205</v>
      </c>
      <c r="G696" s="103">
        <v>44708</v>
      </c>
      <c r="H696" s="100" t="s">
        <v>119</v>
      </c>
      <c r="I696" s="102">
        <v>11002265</v>
      </c>
      <c r="J696" s="100" t="s">
        <v>0</v>
      </c>
      <c r="K696" s="100" t="s">
        <v>120</v>
      </c>
      <c r="L696" s="100" t="s">
        <v>121</v>
      </c>
      <c r="M696" s="100" t="s">
        <v>122</v>
      </c>
      <c r="N696" s="100" t="s">
        <v>398</v>
      </c>
      <c r="O696" s="100" t="s">
        <v>399</v>
      </c>
      <c r="P696" s="100" t="s">
        <v>120</v>
      </c>
      <c r="Q696" s="100" t="s">
        <v>802</v>
      </c>
      <c r="R696" s="100" t="s">
        <v>803</v>
      </c>
      <c r="S696" s="100" t="s">
        <v>804</v>
      </c>
      <c r="T696" s="100" t="s">
        <v>803</v>
      </c>
      <c r="U696" s="100" t="s">
        <v>757</v>
      </c>
      <c r="V696" s="100" t="s">
        <v>758</v>
      </c>
      <c r="W696" s="100" t="s">
        <v>749</v>
      </c>
      <c r="X696" s="100" t="s">
        <v>132</v>
      </c>
      <c r="Y696" s="145" t="s">
        <v>1042</v>
      </c>
    </row>
    <row r="697" spans="1:25">
      <c r="A697" s="107" t="s">
        <v>391</v>
      </c>
      <c r="B697" s="100" t="s">
        <v>392</v>
      </c>
      <c r="C697" s="100" t="s">
        <v>649</v>
      </c>
      <c r="D697" s="101">
        <v>161.66999999999999</v>
      </c>
      <c r="E697" s="100" t="s">
        <v>118</v>
      </c>
      <c r="F697" s="102">
        <v>202205</v>
      </c>
      <c r="G697" s="103">
        <v>44708</v>
      </c>
      <c r="H697" s="100" t="s">
        <v>119</v>
      </c>
      <c r="I697" s="102">
        <v>11002266</v>
      </c>
      <c r="J697" s="100" t="s">
        <v>0</v>
      </c>
      <c r="K697" s="100" t="s">
        <v>120</v>
      </c>
      <c r="L697" s="100" t="s">
        <v>121</v>
      </c>
      <c r="M697" s="100" t="s">
        <v>122</v>
      </c>
      <c r="N697" s="100" t="s">
        <v>545</v>
      </c>
      <c r="O697" s="100" t="s">
        <v>546</v>
      </c>
      <c r="P697" s="100" t="s">
        <v>120</v>
      </c>
      <c r="Q697" s="100" t="s">
        <v>786</v>
      </c>
      <c r="R697" s="100" t="s">
        <v>787</v>
      </c>
      <c r="S697" s="100" t="s">
        <v>788</v>
      </c>
      <c r="T697" s="100" t="s">
        <v>787</v>
      </c>
      <c r="U697" s="100" t="s">
        <v>747</v>
      </c>
      <c r="V697" s="100" t="s">
        <v>748</v>
      </c>
      <c r="W697" s="100" t="s">
        <v>749</v>
      </c>
      <c r="X697" s="100" t="s">
        <v>132</v>
      </c>
      <c r="Y697" s="145" t="s">
        <v>1042</v>
      </c>
    </row>
    <row r="698" spans="1:25">
      <c r="A698" s="107" t="s">
        <v>391</v>
      </c>
      <c r="B698" s="100" t="s">
        <v>392</v>
      </c>
      <c r="C698" s="100" t="s">
        <v>650</v>
      </c>
      <c r="D698" s="101">
        <v>50</v>
      </c>
      <c r="E698" s="100" t="s">
        <v>118</v>
      </c>
      <c r="F698" s="102">
        <v>202205</v>
      </c>
      <c r="G698" s="103">
        <v>44708</v>
      </c>
      <c r="H698" s="100" t="s">
        <v>119</v>
      </c>
      <c r="I698" s="102">
        <v>11002268</v>
      </c>
      <c r="J698" s="100" t="s">
        <v>0</v>
      </c>
      <c r="K698" s="100" t="s">
        <v>120</v>
      </c>
      <c r="L698" s="100" t="s">
        <v>121</v>
      </c>
      <c r="M698" s="100" t="s">
        <v>122</v>
      </c>
      <c r="N698" s="100" t="s">
        <v>339</v>
      </c>
      <c r="O698" s="100" t="s">
        <v>340</v>
      </c>
      <c r="P698" s="100" t="s">
        <v>120</v>
      </c>
      <c r="Q698" s="100" t="s">
        <v>744</v>
      </c>
      <c r="R698" s="100" t="s">
        <v>745</v>
      </c>
      <c r="S698" s="100" t="s">
        <v>746</v>
      </c>
      <c r="T698" s="100" t="s">
        <v>745</v>
      </c>
      <c r="U698" s="100" t="s">
        <v>747</v>
      </c>
      <c r="V698" s="100" t="s">
        <v>748</v>
      </c>
      <c r="W698" s="100" t="s">
        <v>749</v>
      </c>
      <c r="X698" s="100" t="s">
        <v>132</v>
      </c>
      <c r="Y698" s="145" t="s">
        <v>1042</v>
      </c>
    </row>
    <row r="699" spans="1:25">
      <c r="A699" s="107" t="s">
        <v>391</v>
      </c>
      <c r="B699" s="100" t="s">
        <v>392</v>
      </c>
      <c r="C699" s="100" t="s">
        <v>651</v>
      </c>
      <c r="D699" s="101">
        <v>70</v>
      </c>
      <c r="E699" s="100" t="s">
        <v>118</v>
      </c>
      <c r="F699" s="102">
        <v>202205</v>
      </c>
      <c r="G699" s="103">
        <v>44708</v>
      </c>
      <c r="H699" s="100" t="s">
        <v>119</v>
      </c>
      <c r="I699" s="102">
        <v>11002268</v>
      </c>
      <c r="J699" s="100" t="s">
        <v>0</v>
      </c>
      <c r="K699" s="100" t="s">
        <v>120</v>
      </c>
      <c r="L699" s="100" t="s">
        <v>121</v>
      </c>
      <c r="M699" s="100" t="s">
        <v>122</v>
      </c>
      <c r="N699" s="100" t="s">
        <v>339</v>
      </c>
      <c r="O699" s="100" t="s">
        <v>340</v>
      </c>
      <c r="P699" s="100" t="s">
        <v>120</v>
      </c>
      <c r="Q699" s="100" t="s">
        <v>744</v>
      </c>
      <c r="R699" s="100" t="s">
        <v>745</v>
      </c>
      <c r="S699" s="100" t="s">
        <v>746</v>
      </c>
      <c r="T699" s="100" t="s">
        <v>745</v>
      </c>
      <c r="U699" s="100" t="s">
        <v>747</v>
      </c>
      <c r="V699" s="100" t="s">
        <v>748</v>
      </c>
      <c r="W699" s="100" t="s">
        <v>749</v>
      </c>
      <c r="X699" s="100" t="s">
        <v>132</v>
      </c>
      <c r="Y699" s="145" t="s">
        <v>1042</v>
      </c>
    </row>
    <row r="700" spans="1:25">
      <c r="A700" s="107" t="s">
        <v>391</v>
      </c>
      <c r="B700" s="100" t="s">
        <v>392</v>
      </c>
      <c r="C700" s="100" t="s">
        <v>652</v>
      </c>
      <c r="D700" s="101">
        <f>330-203.69</f>
        <v>126.31</v>
      </c>
      <c r="E700" s="100" t="s">
        <v>118</v>
      </c>
      <c r="F700" s="102">
        <v>202205</v>
      </c>
      <c r="G700" s="103">
        <v>44708</v>
      </c>
      <c r="H700" s="100" t="s">
        <v>119</v>
      </c>
      <c r="I700" s="102">
        <v>11002269</v>
      </c>
      <c r="J700" s="100" t="s">
        <v>0</v>
      </c>
      <c r="K700" s="100" t="s">
        <v>120</v>
      </c>
      <c r="L700" s="100" t="s">
        <v>121</v>
      </c>
      <c r="M700" s="100" t="s">
        <v>122</v>
      </c>
      <c r="N700" s="100" t="s">
        <v>339</v>
      </c>
      <c r="O700" s="100" t="s">
        <v>340</v>
      </c>
      <c r="P700" s="100" t="s">
        <v>120</v>
      </c>
      <c r="Q700" s="100" t="s">
        <v>744</v>
      </c>
      <c r="R700" s="100" t="s">
        <v>745</v>
      </c>
      <c r="S700" s="100" t="s">
        <v>746</v>
      </c>
      <c r="T700" s="100" t="s">
        <v>745</v>
      </c>
      <c r="U700" s="100" t="s">
        <v>747</v>
      </c>
      <c r="V700" s="100" t="s">
        <v>748</v>
      </c>
      <c r="W700" s="100" t="s">
        <v>749</v>
      </c>
      <c r="X700" s="100" t="s">
        <v>132</v>
      </c>
      <c r="Y700" s="145" t="s">
        <v>1042</v>
      </c>
    </row>
    <row r="701" spans="1:25">
      <c r="A701" s="107" t="s">
        <v>391</v>
      </c>
      <c r="B701" s="100" t="s">
        <v>392</v>
      </c>
      <c r="C701" s="100" t="s">
        <v>653</v>
      </c>
      <c r="D701" s="101">
        <v>122.5</v>
      </c>
      <c r="E701" s="100" t="s">
        <v>118</v>
      </c>
      <c r="F701" s="102">
        <v>202205</v>
      </c>
      <c r="G701" s="103">
        <v>44708</v>
      </c>
      <c r="H701" s="100" t="s">
        <v>119</v>
      </c>
      <c r="I701" s="102">
        <v>11002270</v>
      </c>
      <c r="J701" s="100" t="s">
        <v>0</v>
      </c>
      <c r="K701" s="100" t="s">
        <v>120</v>
      </c>
      <c r="L701" s="100" t="s">
        <v>121</v>
      </c>
      <c r="M701" s="100" t="s">
        <v>122</v>
      </c>
      <c r="N701" s="100" t="s">
        <v>545</v>
      </c>
      <c r="O701" s="100" t="s">
        <v>546</v>
      </c>
      <c r="P701" s="100" t="s">
        <v>120</v>
      </c>
      <c r="Q701" s="100" t="s">
        <v>786</v>
      </c>
      <c r="R701" s="100" t="s">
        <v>787</v>
      </c>
      <c r="S701" s="100" t="s">
        <v>788</v>
      </c>
      <c r="T701" s="100" t="s">
        <v>787</v>
      </c>
      <c r="U701" s="100" t="s">
        <v>747</v>
      </c>
      <c r="V701" s="100" t="s">
        <v>748</v>
      </c>
      <c r="W701" s="100" t="s">
        <v>749</v>
      </c>
      <c r="X701" s="100" t="s">
        <v>132</v>
      </c>
      <c r="Y701" s="145" t="s">
        <v>1042</v>
      </c>
    </row>
    <row r="702" spans="1:25">
      <c r="A702" s="107" t="s">
        <v>391</v>
      </c>
      <c r="B702" s="100" t="s">
        <v>392</v>
      </c>
      <c r="C702" s="100" t="s">
        <v>654</v>
      </c>
      <c r="D702" s="101">
        <v>125</v>
      </c>
      <c r="E702" s="100" t="s">
        <v>118</v>
      </c>
      <c r="F702" s="102">
        <v>202205</v>
      </c>
      <c r="G702" s="103">
        <v>44708</v>
      </c>
      <c r="H702" s="100" t="s">
        <v>119</v>
      </c>
      <c r="I702" s="102">
        <v>11002271</v>
      </c>
      <c r="J702" s="100" t="s">
        <v>0</v>
      </c>
      <c r="K702" s="100" t="s">
        <v>120</v>
      </c>
      <c r="L702" s="100" t="s">
        <v>121</v>
      </c>
      <c r="M702" s="100" t="s">
        <v>122</v>
      </c>
      <c r="N702" s="100" t="s">
        <v>339</v>
      </c>
      <c r="O702" s="100" t="s">
        <v>340</v>
      </c>
      <c r="P702" s="100" t="s">
        <v>120</v>
      </c>
      <c r="Q702" s="100" t="s">
        <v>744</v>
      </c>
      <c r="R702" s="100" t="s">
        <v>745</v>
      </c>
      <c r="S702" s="100" t="s">
        <v>746</v>
      </c>
      <c r="T702" s="100" t="s">
        <v>745</v>
      </c>
      <c r="U702" s="100" t="s">
        <v>747</v>
      </c>
      <c r="V702" s="100" t="s">
        <v>748</v>
      </c>
      <c r="W702" s="100" t="s">
        <v>749</v>
      </c>
      <c r="X702" s="100" t="s">
        <v>132</v>
      </c>
      <c r="Y702" s="145" t="s">
        <v>1042</v>
      </c>
    </row>
    <row r="703" spans="1:25">
      <c r="A703" s="107" t="s">
        <v>391</v>
      </c>
      <c r="B703" s="100" t="s">
        <v>392</v>
      </c>
      <c r="C703" s="100" t="s">
        <v>655</v>
      </c>
      <c r="D703" s="101">
        <v>177</v>
      </c>
      <c r="E703" s="100" t="s">
        <v>118</v>
      </c>
      <c r="F703" s="102">
        <v>202205</v>
      </c>
      <c r="G703" s="103">
        <v>44708</v>
      </c>
      <c r="H703" s="100" t="s">
        <v>119</v>
      </c>
      <c r="I703" s="102">
        <v>11002272</v>
      </c>
      <c r="J703" s="100" t="s">
        <v>0</v>
      </c>
      <c r="K703" s="100" t="s">
        <v>120</v>
      </c>
      <c r="L703" s="100" t="s">
        <v>121</v>
      </c>
      <c r="M703" s="100" t="s">
        <v>122</v>
      </c>
      <c r="N703" s="100" t="s">
        <v>142</v>
      </c>
      <c r="O703" s="100" t="s">
        <v>143</v>
      </c>
      <c r="P703" s="100" t="s">
        <v>120</v>
      </c>
      <c r="Q703" s="100" t="s">
        <v>750</v>
      </c>
      <c r="R703" s="100" t="s">
        <v>144</v>
      </c>
      <c r="S703" s="100" t="s">
        <v>751</v>
      </c>
      <c r="T703" s="100" t="s">
        <v>144</v>
      </c>
      <c r="U703" s="100" t="s">
        <v>752</v>
      </c>
      <c r="V703" s="100" t="s">
        <v>753</v>
      </c>
      <c r="W703" s="100" t="s">
        <v>749</v>
      </c>
      <c r="X703" s="100" t="s">
        <v>132</v>
      </c>
      <c r="Y703" s="145" t="s">
        <v>1042</v>
      </c>
    </row>
    <row r="704" spans="1:25">
      <c r="A704" s="107" t="s">
        <v>391</v>
      </c>
      <c r="B704" s="100" t="s">
        <v>392</v>
      </c>
      <c r="C704" s="100" t="s">
        <v>338</v>
      </c>
      <c r="D704" s="101">
        <v>40</v>
      </c>
      <c r="E704" s="100" t="s">
        <v>118</v>
      </c>
      <c r="F704" s="102">
        <v>202205</v>
      </c>
      <c r="G704" s="103">
        <v>44708</v>
      </c>
      <c r="H704" s="100" t="s">
        <v>119</v>
      </c>
      <c r="I704" s="102">
        <v>11002302</v>
      </c>
      <c r="J704" s="100" t="s">
        <v>0</v>
      </c>
      <c r="K704" s="100" t="s">
        <v>120</v>
      </c>
      <c r="L704" s="100" t="s">
        <v>121</v>
      </c>
      <c r="M704" s="100" t="s">
        <v>122</v>
      </c>
      <c r="N704" s="100" t="s">
        <v>617</v>
      </c>
      <c r="O704" s="100" t="s">
        <v>618</v>
      </c>
      <c r="P704" s="100" t="s">
        <v>120</v>
      </c>
      <c r="Q704" s="100" t="s">
        <v>890</v>
      </c>
      <c r="R704" s="100" t="s">
        <v>891</v>
      </c>
      <c r="S704" s="100" t="s">
        <v>892</v>
      </c>
      <c r="T704" s="100" t="s">
        <v>891</v>
      </c>
      <c r="U704" s="100" t="s">
        <v>757</v>
      </c>
      <c r="V704" s="100" t="s">
        <v>758</v>
      </c>
      <c r="W704" s="100" t="s">
        <v>749</v>
      </c>
      <c r="X704" s="100" t="s">
        <v>132</v>
      </c>
      <c r="Y704" s="145" t="s">
        <v>1042</v>
      </c>
    </row>
    <row r="705" spans="1:25">
      <c r="A705" s="107" t="s">
        <v>391</v>
      </c>
      <c r="B705" s="100" t="s">
        <v>392</v>
      </c>
      <c r="C705" s="100" t="s">
        <v>338</v>
      </c>
      <c r="D705" s="101">
        <f>-1211.78+969.86</f>
        <v>-241.91999999999996</v>
      </c>
      <c r="E705" s="100" t="s">
        <v>118</v>
      </c>
      <c r="F705" s="102">
        <v>202205</v>
      </c>
      <c r="G705" s="103">
        <v>44708</v>
      </c>
      <c r="H705" s="100" t="s">
        <v>119</v>
      </c>
      <c r="I705" s="102">
        <v>11002305</v>
      </c>
      <c r="J705" s="100" t="s">
        <v>0</v>
      </c>
      <c r="K705" s="100" t="s">
        <v>120</v>
      </c>
      <c r="L705" s="100" t="s">
        <v>121</v>
      </c>
      <c r="M705" s="100" t="s">
        <v>122</v>
      </c>
      <c r="N705" s="100" t="s">
        <v>339</v>
      </c>
      <c r="O705" s="100" t="s">
        <v>340</v>
      </c>
      <c r="P705" s="100" t="s">
        <v>120</v>
      </c>
      <c r="Q705" s="100" t="s">
        <v>744</v>
      </c>
      <c r="R705" s="100" t="s">
        <v>745</v>
      </c>
      <c r="S705" s="100" t="s">
        <v>746</v>
      </c>
      <c r="T705" s="100" t="s">
        <v>745</v>
      </c>
      <c r="U705" s="100" t="s">
        <v>747</v>
      </c>
      <c r="V705" s="100" t="s">
        <v>748</v>
      </c>
      <c r="W705" s="100" t="s">
        <v>749</v>
      </c>
      <c r="X705" s="100" t="s">
        <v>132</v>
      </c>
      <c r="Y705" s="145" t="s">
        <v>1042</v>
      </c>
    </row>
    <row r="706" spans="1:25">
      <c r="A706" s="107" t="s">
        <v>391</v>
      </c>
      <c r="B706" s="100" t="s">
        <v>392</v>
      </c>
      <c r="C706" s="100" t="s">
        <v>974</v>
      </c>
      <c r="D706" s="101">
        <v>-70</v>
      </c>
      <c r="E706" s="100" t="s">
        <v>118</v>
      </c>
      <c r="F706" s="102">
        <v>202205</v>
      </c>
      <c r="G706" s="103">
        <v>44708</v>
      </c>
      <c r="H706" s="100" t="s">
        <v>119</v>
      </c>
      <c r="I706" s="102">
        <v>11003026</v>
      </c>
      <c r="J706" s="100" t="s">
        <v>0</v>
      </c>
      <c r="K706" s="100" t="s">
        <v>120</v>
      </c>
      <c r="L706" s="100" t="s">
        <v>121</v>
      </c>
      <c r="M706" s="100" t="s">
        <v>122</v>
      </c>
      <c r="N706" s="100" t="s">
        <v>398</v>
      </c>
      <c r="O706" s="100" t="s">
        <v>399</v>
      </c>
      <c r="P706" s="100" t="s">
        <v>120</v>
      </c>
      <c r="Q706" s="100" t="s">
        <v>802</v>
      </c>
      <c r="R706" s="100" t="s">
        <v>803</v>
      </c>
      <c r="S706" s="100" t="s">
        <v>804</v>
      </c>
      <c r="T706" s="100" t="s">
        <v>803</v>
      </c>
      <c r="U706" s="100" t="s">
        <v>757</v>
      </c>
      <c r="V706" s="100" t="s">
        <v>758</v>
      </c>
      <c r="W706" s="100" t="s">
        <v>749</v>
      </c>
      <c r="X706" s="100" t="s">
        <v>132</v>
      </c>
      <c r="Y706" s="145" t="s">
        <v>1042</v>
      </c>
    </row>
    <row r="707" spans="1:25">
      <c r="A707" s="107" t="s">
        <v>391</v>
      </c>
      <c r="B707" s="100" t="s">
        <v>392</v>
      </c>
      <c r="C707" s="100" t="s">
        <v>975</v>
      </c>
      <c r="D707" s="101">
        <v>70</v>
      </c>
      <c r="E707" s="100" t="s">
        <v>118</v>
      </c>
      <c r="F707" s="102">
        <v>202205</v>
      </c>
      <c r="G707" s="103">
        <v>44708</v>
      </c>
      <c r="H707" s="100" t="s">
        <v>119</v>
      </c>
      <c r="I707" s="102">
        <v>11003026</v>
      </c>
      <c r="J707" s="100" t="s">
        <v>0</v>
      </c>
      <c r="K707" s="100" t="s">
        <v>120</v>
      </c>
      <c r="L707" s="100" t="s">
        <v>121</v>
      </c>
      <c r="M707" s="100" t="s">
        <v>122</v>
      </c>
      <c r="N707" s="100" t="s">
        <v>268</v>
      </c>
      <c r="O707" s="100" t="s">
        <v>269</v>
      </c>
      <c r="P707" s="100" t="s">
        <v>120</v>
      </c>
      <c r="Q707" s="100" t="s">
        <v>754</v>
      </c>
      <c r="R707" s="100" t="s">
        <v>755</v>
      </c>
      <c r="S707" s="100" t="s">
        <v>756</v>
      </c>
      <c r="T707" s="100" t="s">
        <v>755</v>
      </c>
      <c r="U707" s="100" t="s">
        <v>757</v>
      </c>
      <c r="V707" s="100" t="s">
        <v>758</v>
      </c>
      <c r="W707" s="100" t="s">
        <v>749</v>
      </c>
      <c r="X707" s="100" t="s">
        <v>132</v>
      </c>
      <c r="Y707" s="145" t="s">
        <v>1042</v>
      </c>
    </row>
    <row r="708" spans="1:25">
      <c r="A708" s="107" t="s">
        <v>391</v>
      </c>
      <c r="B708" s="100" t="s">
        <v>392</v>
      </c>
      <c r="C708" s="100" t="s">
        <v>656</v>
      </c>
      <c r="D708" s="101">
        <v>977.28</v>
      </c>
      <c r="E708" s="100" t="s">
        <v>118</v>
      </c>
      <c r="F708" s="102">
        <v>202205</v>
      </c>
      <c r="G708" s="103">
        <v>44711</v>
      </c>
      <c r="H708" s="100" t="s">
        <v>119</v>
      </c>
      <c r="I708" s="102">
        <v>11002273</v>
      </c>
      <c r="J708" s="100" t="s">
        <v>0</v>
      </c>
      <c r="K708" s="100" t="s">
        <v>120</v>
      </c>
      <c r="L708" s="100" t="s">
        <v>121</v>
      </c>
      <c r="M708" s="100" t="s">
        <v>122</v>
      </c>
      <c r="N708" s="100" t="s">
        <v>418</v>
      </c>
      <c r="O708" s="100" t="s">
        <v>419</v>
      </c>
      <c r="P708" s="100" t="s">
        <v>120</v>
      </c>
      <c r="Q708" s="100" t="s">
        <v>797</v>
      </c>
      <c r="R708" s="100" t="s">
        <v>420</v>
      </c>
      <c r="S708" s="100" t="s">
        <v>798</v>
      </c>
      <c r="T708" s="100" t="s">
        <v>420</v>
      </c>
      <c r="U708" s="100" t="s">
        <v>783</v>
      </c>
      <c r="V708" s="100" t="s">
        <v>784</v>
      </c>
      <c r="W708" s="100" t="s">
        <v>749</v>
      </c>
      <c r="X708" s="100" t="s">
        <v>132</v>
      </c>
      <c r="Y708" s="145" t="s">
        <v>1042</v>
      </c>
    </row>
    <row r="709" spans="1:25">
      <c r="A709" s="107" t="s">
        <v>391</v>
      </c>
      <c r="B709" s="100" t="s">
        <v>392</v>
      </c>
      <c r="C709" s="100" t="s">
        <v>697</v>
      </c>
      <c r="D709" s="101">
        <v>1639.94</v>
      </c>
      <c r="E709" s="100" t="s">
        <v>118</v>
      </c>
      <c r="F709" s="102">
        <v>202205</v>
      </c>
      <c r="G709" s="103">
        <v>44711</v>
      </c>
      <c r="H709" s="100" t="s">
        <v>119</v>
      </c>
      <c r="I709" s="102">
        <v>11002273</v>
      </c>
      <c r="J709" s="100" t="s">
        <v>0</v>
      </c>
      <c r="K709" s="100" t="s">
        <v>120</v>
      </c>
      <c r="L709" s="100" t="s">
        <v>121</v>
      </c>
      <c r="M709" s="100" t="s">
        <v>122</v>
      </c>
      <c r="N709" s="100" t="s">
        <v>418</v>
      </c>
      <c r="O709" s="100" t="s">
        <v>419</v>
      </c>
      <c r="P709" s="100" t="s">
        <v>120</v>
      </c>
      <c r="Q709" s="100" t="s">
        <v>797</v>
      </c>
      <c r="R709" s="100" t="s">
        <v>420</v>
      </c>
      <c r="S709" s="100" t="s">
        <v>798</v>
      </c>
      <c r="T709" s="100" t="s">
        <v>420</v>
      </c>
      <c r="U709" s="100" t="s">
        <v>783</v>
      </c>
      <c r="V709" s="100" t="s">
        <v>784</v>
      </c>
      <c r="W709" s="100" t="s">
        <v>749</v>
      </c>
      <c r="X709" s="100" t="s">
        <v>132</v>
      </c>
      <c r="Y709" s="145" t="s">
        <v>1042</v>
      </c>
    </row>
    <row r="710" spans="1:25">
      <c r="A710" s="107" t="s">
        <v>391</v>
      </c>
      <c r="B710" s="100" t="s">
        <v>392</v>
      </c>
      <c r="C710" s="100" t="s">
        <v>657</v>
      </c>
      <c r="D710" s="101">
        <v>108.53</v>
      </c>
      <c r="E710" s="100" t="s">
        <v>118</v>
      </c>
      <c r="F710" s="102">
        <v>202205</v>
      </c>
      <c r="G710" s="103">
        <v>44711</v>
      </c>
      <c r="H710" s="100" t="s">
        <v>119</v>
      </c>
      <c r="I710" s="102">
        <v>11002281</v>
      </c>
      <c r="J710" s="100" t="s">
        <v>0</v>
      </c>
      <c r="K710" s="100" t="s">
        <v>120</v>
      </c>
      <c r="L710" s="100" t="s">
        <v>121</v>
      </c>
      <c r="M710" s="100" t="s">
        <v>122</v>
      </c>
      <c r="N710" s="100" t="s">
        <v>245</v>
      </c>
      <c r="O710" s="100" t="s">
        <v>246</v>
      </c>
      <c r="P710" s="100" t="s">
        <v>120</v>
      </c>
      <c r="Q710" s="100" t="s">
        <v>778</v>
      </c>
      <c r="R710" s="100" t="s">
        <v>247</v>
      </c>
      <c r="S710" s="100" t="s">
        <v>779</v>
      </c>
      <c r="T710" s="100" t="s">
        <v>247</v>
      </c>
      <c r="U710" s="100" t="s">
        <v>752</v>
      </c>
      <c r="V710" s="100" t="s">
        <v>753</v>
      </c>
      <c r="W710" s="100" t="s">
        <v>749</v>
      </c>
      <c r="X710" s="100" t="s">
        <v>132</v>
      </c>
      <c r="Y710" s="145" t="s">
        <v>1042</v>
      </c>
    </row>
    <row r="711" spans="1:25">
      <c r="A711" s="107" t="s">
        <v>391</v>
      </c>
      <c r="B711" s="100" t="s">
        <v>392</v>
      </c>
      <c r="C711" s="100" t="s">
        <v>658</v>
      </c>
      <c r="D711" s="101">
        <v>151.35</v>
      </c>
      <c r="E711" s="100" t="s">
        <v>118</v>
      </c>
      <c r="F711" s="102">
        <v>202205</v>
      </c>
      <c r="G711" s="103">
        <v>44711</v>
      </c>
      <c r="H711" s="100" t="s">
        <v>119</v>
      </c>
      <c r="I711" s="102">
        <v>11002283</v>
      </c>
      <c r="J711" s="100" t="s">
        <v>0</v>
      </c>
      <c r="K711" s="100" t="s">
        <v>120</v>
      </c>
      <c r="L711" s="100" t="s">
        <v>121</v>
      </c>
      <c r="M711" s="100" t="s">
        <v>122</v>
      </c>
      <c r="N711" s="100" t="s">
        <v>142</v>
      </c>
      <c r="O711" s="100" t="s">
        <v>143</v>
      </c>
      <c r="P711" s="100" t="s">
        <v>120</v>
      </c>
      <c r="Q711" s="100" t="s">
        <v>750</v>
      </c>
      <c r="R711" s="100" t="s">
        <v>144</v>
      </c>
      <c r="S711" s="100" t="s">
        <v>751</v>
      </c>
      <c r="T711" s="100" t="s">
        <v>144</v>
      </c>
      <c r="U711" s="100" t="s">
        <v>752</v>
      </c>
      <c r="V711" s="100" t="s">
        <v>753</v>
      </c>
      <c r="W711" s="100" t="s">
        <v>749</v>
      </c>
      <c r="X711" s="100" t="s">
        <v>132</v>
      </c>
      <c r="Y711" s="145" t="s">
        <v>1042</v>
      </c>
    </row>
    <row r="712" spans="1:25">
      <c r="A712" s="107" t="s">
        <v>391</v>
      </c>
      <c r="B712" s="100" t="s">
        <v>392</v>
      </c>
      <c r="C712" s="100" t="s">
        <v>338</v>
      </c>
      <c r="D712" s="101">
        <v>-524.25</v>
      </c>
      <c r="E712" s="100" t="s">
        <v>118</v>
      </c>
      <c r="F712" s="102">
        <v>202205</v>
      </c>
      <c r="G712" s="103">
        <v>44711</v>
      </c>
      <c r="H712" s="100" t="s">
        <v>119</v>
      </c>
      <c r="I712" s="102">
        <v>11002303</v>
      </c>
      <c r="J712" s="100" t="s">
        <v>0</v>
      </c>
      <c r="K712" s="100" t="s">
        <v>120</v>
      </c>
      <c r="L712" s="100" t="s">
        <v>121</v>
      </c>
      <c r="M712" s="100" t="s">
        <v>122</v>
      </c>
      <c r="N712" s="100" t="s">
        <v>339</v>
      </c>
      <c r="O712" s="100" t="s">
        <v>340</v>
      </c>
      <c r="P712" s="100" t="s">
        <v>120</v>
      </c>
      <c r="Q712" s="100" t="s">
        <v>744</v>
      </c>
      <c r="R712" s="100" t="s">
        <v>745</v>
      </c>
      <c r="S712" s="100" t="s">
        <v>746</v>
      </c>
      <c r="T712" s="100" t="s">
        <v>745</v>
      </c>
      <c r="U712" s="100" t="s">
        <v>747</v>
      </c>
      <c r="V712" s="100" t="s">
        <v>748</v>
      </c>
      <c r="W712" s="100" t="s">
        <v>749</v>
      </c>
      <c r="X712" s="100" t="s">
        <v>132</v>
      </c>
      <c r="Y712" s="145" t="s">
        <v>1042</v>
      </c>
    </row>
    <row r="713" spans="1:25">
      <c r="A713" s="107" t="s">
        <v>391</v>
      </c>
      <c r="B713" s="100" t="s">
        <v>392</v>
      </c>
      <c r="C713" s="100" t="s">
        <v>976</v>
      </c>
      <c r="D713" s="101">
        <v>-108.53</v>
      </c>
      <c r="E713" s="100" t="s">
        <v>118</v>
      </c>
      <c r="F713" s="102">
        <v>202205</v>
      </c>
      <c r="G713" s="103">
        <v>44711</v>
      </c>
      <c r="H713" s="100" t="s">
        <v>119</v>
      </c>
      <c r="I713" s="102">
        <v>11003031</v>
      </c>
      <c r="J713" s="100" t="s">
        <v>0</v>
      </c>
      <c r="K713" s="100" t="s">
        <v>120</v>
      </c>
      <c r="L713" s="100" t="s">
        <v>121</v>
      </c>
      <c r="M713" s="100" t="s">
        <v>122</v>
      </c>
      <c r="N713" s="100" t="s">
        <v>245</v>
      </c>
      <c r="O713" s="100" t="s">
        <v>246</v>
      </c>
      <c r="P713" s="100" t="s">
        <v>120</v>
      </c>
      <c r="Q713" s="100" t="s">
        <v>778</v>
      </c>
      <c r="R713" s="100" t="s">
        <v>247</v>
      </c>
      <c r="S713" s="100" t="s">
        <v>779</v>
      </c>
      <c r="T713" s="100" t="s">
        <v>247</v>
      </c>
      <c r="U713" s="100" t="s">
        <v>752</v>
      </c>
      <c r="V713" s="100" t="s">
        <v>753</v>
      </c>
      <c r="W713" s="100" t="s">
        <v>749</v>
      </c>
      <c r="X713" s="100" t="s">
        <v>132</v>
      </c>
      <c r="Y713" s="145" t="s">
        <v>1042</v>
      </c>
    </row>
    <row r="714" spans="1:25">
      <c r="A714" s="107" t="s">
        <v>391</v>
      </c>
      <c r="B714" s="100" t="s">
        <v>392</v>
      </c>
      <c r="C714" s="100" t="s">
        <v>977</v>
      </c>
      <c r="D714" s="101">
        <v>108.53</v>
      </c>
      <c r="E714" s="100" t="s">
        <v>118</v>
      </c>
      <c r="F714" s="102">
        <v>202205</v>
      </c>
      <c r="G714" s="103">
        <v>44711</v>
      </c>
      <c r="H714" s="100" t="s">
        <v>119</v>
      </c>
      <c r="I714" s="102">
        <v>11003031</v>
      </c>
      <c r="J714" s="100" t="s">
        <v>0</v>
      </c>
      <c r="K714" s="100" t="s">
        <v>120</v>
      </c>
      <c r="L714" s="100" t="s">
        <v>121</v>
      </c>
      <c r="M714" s="100" t="s">
        <v>122</v>
      </c>
      <c r="N714" s="100" t="s">
        <v>60</v>
      </c>
      <c r="O714" s="100" t="s">
        <v>220</v>
      </c>
      <c r="P714" s="100" t="s">
        <v>120</v>
      </c>
      <c r="Q714" s="100" t="s">
        <v>766</v>
      </c>
      <c r="R714" s="100" t="s">
        <v>767</v>
      </c>
      <c r="S714" s="100" t="s">
        <v>768</v>
      </c>
      <c r="T714" s="100" t="s">
        <v>767</v>
      </c>
      <c r="U714" s="100" t="s">
        <v>747</v>
      </c>
      <c r="V714" s="100" t="s">
        <v>748</v>
      </c>
      <c r="W714" s="100" t="s">
        <v>749</v>
      </c>
      <c r="X714" s="100" t="s">
        <v>132</v>
      </c>
      <c r="Y714" s="145" t="s">
        <v>1042</v>
      </c>
    </row>
    <row r="715" spans="1:25">
      <c r="A715" s="107" t="s">
        <v>391</v>
      </c>
      <c r="B715" s="100" t="s">
        <v>392</v>
      </c>
      <c r="C715" s="100" t="s">
        <v>698</v>
      </c>
      <c r="D715" s="101">
        <v>662.37</v>
      </c>
      <c r="E715" s="100" t="s">
        <v>118</v>
      </c>
      <c r="F715" s="102">
        <v>202206</v>
      </c>
      <c r="G715" s="103">
        <v>44740</v>
      </c>
      <c r="H715" s="100" t="s">
        <v>119</v>
      </c>
      <c r="I715" s="102">
        <v>11002355</v>
      </c>
      <c r="J715" s="100" t="s">
        <v>0</v>
      </c>
      <c r="K715" s="100" t="s">
        <v>120</v>
      </c>
      <c r="L715" s="100" t="s">
        <v>121</v>
      </c>
      <c r="M715" s="100" t="s">
        <v>122</v>
      </c>
      <c r="N715" s="100" t="s">
        <v>76</v>
      </c>
      <c r="O715" s="100" t="s">
        <v>411</v>
      </c>
      <c r="P715" s="100" t="s">
        <v>120</v>
      </c>
      <c r="Q715" s="100" t="s">
        <v>937</v>
      </c>
      <c r="R715" s="100" t="s">
        <v>938</v>
      </c>
      <c r="S715" s="100" t="s">
        <v>939</v>
      </c>
      <c r="T715" s="100" t="s">
        <v>938</v>
      </c>
      <c r="U715" s="100" t="s">
        <v>929</v>
      </c>
      <c r="V715" s="100" t="s">
        <v>930</v>
      </c>
      <c r="W715" s="100" t="s">
        <v>749</v>
      </c>
      <c r="X715" s="100" t="s">
        <v>132</v>
      </c>
      <c r="Y715" s="145" t="s">
        <v>1042</v>
      </c>
    </row>
    <row r="716" spans="1:25">
      <c r="A716" s="107" t="s">
        <v>391</v>
      </c>
      <c r="B716" s="100" t="s">
        <v>392</v>
      </c>
      <c r="C716" s="100" t="s">
        <v>699</v>
      </c>
      <c r="D716" s="101">
        <v>491.63</v>
      </c>
      <c r="E716" s="100" t="s">
        <v>118</v>
      </c>
      <c r="F716" s="102">
        <v>202206</v>
      </c>
      <c r="G716" s="103">
        <v>44740</v>
      </c>
      <c r="H716" s="100" t="s">
        <v>119</v>
      </c>
      <c r="I716" s="102">
        <v>11002357</v>
      </c>
      <c r="J716" s="100" t="s">
        <v>0</v>
      </c>
      <c r="K716" s="100" t="s">
        <v>120</v>
      </c>
      <c r="L716" s="100" t="s">
        <v>121</v>
      </c>
      <c r="M716" s="100" t="s">
        <v>122</v>
      </c>
      <c r="N716" s="100" t="s">
        <v>90</v>
      </c>
      <c r="O716" s="100" t="s">
        <v>409</v>
      </c>
      <c r="P716" s="100" t="s">
        <v>120</v>
      </c>
      <c r="Q716" s="100" t="s">
        <v>934</v>
      </c>
      <c r="R716" s="100" t="s">
        <v>935</v>
      </c>
      <c r="S716" s="100" t="s">
        <v>936</v>
      </c>
      <c r="T716" s="100" t="s">
        <v>935</v>
      </c>
      <c r="U716" s="100" t="s">
        <v>929</v>
      </c>
      <c r="V716" s="100" t="s">
        <v>930</v>
      </c>
      <c r="W716" s="100" t="s">
        <v>749</v>
      </c>
      <c r="X716" s="100" t="s">
        <v>132</v>
      </c>
      <c r="Y716" s="145" t="s">
        <v>1042</v>
      </c>
    </row>
    <row r="717" spans="1:25">
      <c r="A717" s="107" t="s">
        <v>391</v>
      </c>
      <c r="B717" s="100" t="s">
        <v>392</v>
      </c>
      <c r="C717" s="100" t="s">
        <v>700</v>
      </c>
      <c r="D717" s="101">
        <v>412.17</v>
      </c>
      <c r="E717" s="100" t="s">
        <v>118</v>
      </c>
      <c r="F717" s="102">
        <v>202206</v>
      </c>
      <c r="G717" s="103">
        <v>44740</v>
      </c>
      <c r="H717" s="100" t="s">
        <v>119</v>
      </c>
      <c r="I717" s="102">
        <v>11002359</v>
      </c>
      <c r="J717" s="100" t="s">
        <v>0</v>
      </c>
      <c r="K717" s="100" t="s">
        <v>120</v>
      </c>
      <c r="L717" s="100" t="s">
        <v>121</v>
      </c>
      <c r="M717" s="100" t="s">
        <v>122</v>
      </c>
      <c r="N717" s="100" t="s">
        <v>78</v>
      </c>
      <c r="O717" s="100" t="s">
        <v>413</v>
      </c>
      <c r="P717" s="100" t="s">
        <v>120</v>
      </c>
      <c r="Q717" s="100" t="s">
        <v>934</v>
      </c>
      <c r="R717" s="100" t="s">
        <v>935</v>
      </c>
      <c r="S717" s="100" t="s">
        <v>936</v>
      </c>
      <c r="T717" s="100" t="s">
        <v>935</v>
      </c>
      <c r="U717" s="100" t="s">
        <v>929</v>
      </c>
      <c r="V717" s="100" t="s">
        <v>930</v>
      </c>
      <c r="W717" s="100" t="s">
        <v>749</v>
      </c>
      <c r="X717" s="100" t="s">
        <v>132</v>
      </c>
      <c r="Y717" s="145" t="s">
        <v>1042</v>
      </c>
    </row>
    <row r="718" spans="1:25">
      <c r="A718" s="107" t="s">
        <v>391</v>
      </c>
      <c r="B718" s="100" t="s">
        <v>392</v>
      </c>
      <c r="C718" s="100" t="s">
        <v>558</v>
      </c>
      <c r="D718" s="101">
        <v>41.6</v>
      </c>
      <c r="E718" s="100" t="s">
        <v>118</v>
      </c>
      <c r="F718" s="102">
        <v>202206</v>
      </c>
      <c r="G718" s="103">
        <v>44740</v>
      </c>
      <c r="H718" s="100" t="s">
        <v>119</v>
      </c>
      <c r="I718" s="102">
        <v>11002368</v>
      </c>
      <c r="J718" s="100" t="s">
        <v>0</v>
      </c>
      <c r="K718" s="100" t="s">
        <v>120</v>
      </c>
      <c r="L718" s="100" t="s">
        <v>121</v>
      </c>
      <c r="M718" s="100" t="s">
        <v>122</v>
      </c>
      <c r="N718" s="100" t="s">
        <v>88</v>
      </c>
      <c r="O718" s="100" t="s">
        <v>401</v>
      </c>
      <c r="P718" s="100" t="s">
        <v>120</v>
      </c>
      <c r="Q718" s="100" t="s">
        <v>926</v>
      </c>
      <c r="R718" s="100" t="s">
        <v>927</v>
      </c>
      <c r="S718" s="100" t="s">
        <v>928</v>
      </c>
      <c r="T718" s="100" t="s">
        <v>927</v>
      </c>
      <c r="U718" s="100" t="s">
        <v>929</v>
      </c>
      <c r="V718" s="100" t="s">
        <v>930</v>
      </c>
      <c r="W718" s="100" t="s">
        <v>749</v>
      </c>
      <c r="X718" s="100" t="s">
        <v>132</v>
      </c>
      <c r="Y718" s="145" t="s">
        <v>1042</v>
      </c>
    </row>
    <row r="719" spans="1:25">
      <c r="A719" s="107" t="s">
        <v>391</v>
      </c>
      <c r="B719" s="100" t="s">
        <v>392</v>
      </c>
      <c r="C719" s="100" t="s">
        <v>701</v>
      </c>
      <c r="D719" s="101">
        <v>62.04</v>
      </c>
      <c r="E719" s="100" t="s">
        <v>118</v>
      </c>
      <c r="F719" s="102">
        <v>202206</v>
      </c>
      <c r="G719" s="103">
        <v>44740</v>
      </c>
      <c r="H719" s="100" t="s">
        <v>119</v>
      </c>
      <c r="I719" s="102">
        <v>11002368</v>
      </c>
      <c r="J719" s="100" t="s">
        <v>0</v>
      </c>
      <c r="K719" s="100" t="s">
        <v>120</v>
      </c>
      <c r="L719" s="100" t="s">
        <v>121</v>
      </c>
      <c r="M719" s="100" t="s">
        <v>122</v>
      </c>
      <c r="N719" s="100" t="s">
        <v>84</v>
      </c>
      <c r="O719" s="100" t="s">
        <v>85</v>
      </c>
      <c r="P719" s="100" t="s">
        <v>120</v>
      </c>
      <c r="Q719" s="100" t="s">
        <v>926</v>
      </c>
      <c r="R719" s="100" t="s">
        <v>927</v>
      </c>
      <c r="S719" s="100" t="s">
        <v>928</v>
      </c>
      <c r="T719" s="100" t="s">
        <v>927</v>
      </c>
      <c r="U719" s="100" t="s">
        <v>929</v>
      </c>
      <c r="V719" s="100" t="s">
        <v>930</v>
      </c>
      <c r="W719" s="100" t="s">
        <v>749</v>
      </c>
      <c r="X719" s="100" t="s">
        <v>132</v>
      </c>
      <c r="Y719" s="145" t="s">
        <v>1042</v>
      </c>
    </row>
    <row r="720" spans="1:25">
      <c r="A720" s="107" t="s">
        <v>391</v>
      </c>
      <c r="B720" s="100" t="s">
        <v>392</v>
      </c>
      <c r="C720" s="100" t="s">
        <v>559</v>
      </c>
      <c r="D720" s="101">
        <v>71.73</v>
      </c>
      <c r="E720" s="100" t="s">
        <v>118</v>
      </c>
      <c r="F720" s="102">
        <v>202206</v>
      </c>
      <c r="G720" s="103">
        <v>44740</v>
      </c>
      <c r="H720" s="100" t="s">
        <v>119</v>
      </c>
      <c r="I720" s="102">
        <v>11002368</v>
      </c>
      <c r="J720" s="100" t="s">
        <v>0</v>
      </c>
      <c r="K720" s="100" t="s">
        <v>120</v>
      </c>
      <c r="L720" s="100" t="s">
        <v>121</v>
      </c>
      <c r="M720" s="100" t="s">
        <v>122</v>
      </c>
      <c r="N720" s="100" t="s">
        <v>86</v>
      </c>
      <c r="O720" s="100" t="s">
        <v>87</v>
      </c>
      <c r="P720" s="100" t="s">
        <v>120</v>
      </c>
      <c r="Q720" s="100" t="s">
        <v>926</v>
      </c>
      <c r="R720" s="100" t="s">
        <v>927</v>
      </c>
      <c r="S720" s="100" t="s">
        <v>928</v>
      </c>
      <c r="T720" s="100" t="s">
        <v>927</v>
      </c>
      <c r="U720" s="100" t="s">
        <v>929</v>
      </c>
      <c r="V720" s="100" t="s">
        <v>930</v>
      </c>
      <c r="W720" s="100" t="s">
        <v>749</v>
      </c>
      <c r="X720" s="100" t="s">
        <v>132</v>
      </c>
      <c r="Y720" s="145" t="s">
        <v>1042</v>
      </c>
    </row>
    <row r="721" spans="1:25">
      <c r="A721" s="107" t="s">
        <v>391</v>
      </c>
      <c r="B721" s="100" t="s">
        <v>392</v>
      </c>
      <c r="C721" s="100" t="s">
        <v>560</v>
      </c>
      <c r="D721" s="101">
        <v>80.75</v>
      </c>
      <c r="E721" s="100" t="s">
        <v>118</v>
      </c>
      <c r="F721" s="102">
        <v>202206</v>
      </c>
      <c r="G721" s="103">
        <v>44740</v>
      </c>
      <c r="H721" s="100" t="s">
        <v>119</v>
      </c>
      <c r="I721" s="102">
        <v>11002368</v>
      </c>
      <c r="J721" s="100" t="s">
        <v>0</v>
      </c>
      <c r="K721" s="100" t="s">
        <v>120</v>
      </c>
      <c r="L721" s="100" t="s">
        <v>121</v>
      </c>
      <c r="M721" s="100" t="s">
        <v>122</v>
      </c>
      <c r="N721" s="100" t="s">
        <v>82</v>
      </c>
      <c r="O721" s="100" t="s">
        <v>83</v>
      </c>
      <c r="P721" s="100" t="s">
        <v>120</v>
      </c>
      <c r="Q721" s="100" t="s">
        <v>926</v>
      </c>
      <c r="R721" s="100" t="s">
        <v>927</v>
      </c>
      <c r="S721" s="100" t="s">
        <v>928</v>
      </c>
      <c r="T721" s="100" t="s">
        <v>927</v>
      </c>
      <c r="U721" s="100" t="s">
        <v>929</v>
      </c>
      <c r="V721" s="100" t="s">
        <v>930</v>
      </c>
      <c r="W721" s="100" t="s">
        <v>749</v>
      </c>
      <c r="X721" s="100" t="s">
        <v>132</v>
      </c>
      <c r="Y721" s="145" t="s">
        <v>1042</v>
      </c>
    </row>
    <row r="722" spans="1:25">
      <c r="A722" s="107" t="s">
        <v>391</v>
      </c>
      <c r="B722" s="100" t="s">
        <v>392</v>
      </c>
      <c r="C722" s="100" t="s">
        <v>561</v>
      </c>
      <c r="D722" s="101">
        <v>102.56</v>
      </c>
      <c r="E722" s="100" t="s">
        <v>118</v>
      </c>
      <c r="F722" s="102">
        <v>202206</v>
      </c>
      <c r="G722" s="103">
        <v>44740</v>
      </c>
      <c r="H722" s="100" t="s">
        <v>119</v>
      </c>
      <c r="I722" s="102">
        <v>11002368</v>
      </c>
      <c r="J722" s="100" t="s">
        <v>0</v>
      </c>
      <c r="K722" s="100" t="s">
        <v>120</v>
      </c>
      <c r="L722" s="100" t="s">
        <v>121</v>
      </c>
      <c r="M722" s="100" t="s">
        <v>122</v>
      </c>
      <c r="N722" s="100" t="s">
        <v>80</v>
      </c>
      <c r="O722" s="100" t="s">
        <v>81</v>
      </c>
      <c r="P722" s="100" t="s">
        <v>120</v>
      </c>
      <c r="Q722" s="100" t="s">
        <v>926</v>
      </c>
      <c r="R722" s="100" t="s">
        <v>927</v>
      </c>
      <c r="S722" s="100" t="s">
        <v>928</v>
      </c>
      <c r="T722" s="100" t="s">
        <v>927</v>
      </c>
      <c r="U722" s="100" t="s">
        <v>929</v>
      </c>
      <c r="V722" s="100" t="s">
        <v>930</v>
      </c>
      <c r="W722" s="100" t="s">
        <v>749</v>
      </c>
      <c r="X722" s="100" t="s">
        <v>132</v>
      </c>
      <c r="Y722" s="145" t="s">
        <v>1042</v>
      </c>
    </row>
    <row r="723" spans="1:25">
      <c r="A723" s="107" t="s">
        <v>391</v>
      </c>
      <c r="B723" s="100" t="s">
        <v>392</v>
      </c>
      <c r="C723" s="100" t="s">
        <v>562</v>
      </c>
      <c r="D723" s="101">
        <v>514.03</v>
      </c>
      <c r="E723" s="100" t="s">
        <v>118</v>
      </c>
      <c r="F723" s="102">
        <v>202206</v>
      </c>
      <c r="G723" s="103">
        <v>44740</v>
      </c>
      <c r="H723" s="100" t="s">
        <v>119</v>
      </c>
      <c r="I723" s="102">
        <v>11002368</v>
      </c>
      <c r="J723" s="100" t="s">
        <v>0</v>
      </c>
      <c r="K723" s="100" t="s">
        <v>120</v>
      </c>
      <c r="L723" s="100" t="s">
        <v>121</v>
      </c>
      <c r="M723" s="100" t="s">
        <v>122</v>
      </c>
      <c r="N723" s="100" t="s">
        <v>403</v>
      </c>
      <c r="O723" s="100" t="s">
        <v>96</v>
      </c>
      <c r="P723" s="100" t="s">
        <v>120</v>
      </c>
      <c r="Q723" s="100" t="s">
        <v>931</v>
      </c>
      <c r="R723" s="100" t="s">
        <v>932</v>
      </c>
      <c r="S723" s="100" t="s">
        <v>933</v>
      </c>
      <c r="T723" s="100" t="s">
        <v>932</v>
      </c>
      <c r="U723" s="100" t="s">
        <v>929</v>
      </c>
      <c r="V723" s="100" t="s">
        <v>930</v>
      </c>
      <c r="W723" s="100" t="s">
        <v>749</v>
      </c>
      <c r="X723" s="100" t="s">
        <v>132</v>
      </c>
      <c r="Y723" s="145" t="s">
        <v>1042</v>
      </c>
    </row>
    <row r="724" spans="1:25">
      <c r="A724" s="107" t="s">
        <v>391</v>
      </c>
      <c r="B724" s="100" t="s">
        <v>392</v>
      </c>
      <c r="C724" s="100" t="s">
        <v>563</v>
      </c>
      <c r="D724" s="101">
        <v>819.01</v>
      </c>
      <c r="E724" s="100" t="s">
        <v>118</v>
      </c>
      <c r="F724" s="102">
        <v>202206</v>
      </c>
      <c r="G724" s="103">
        <v>44740</v>
      </c>
      <c r="H724" s="100" t="s">
        <v>119</v>
      </c>
      <c r="I724" s="102">
        <v>11002368</v>
      </c>
      <c r="J724" s="100" t="s">
        <v>0</v>
      </c>
      <c r="K724" s="100" t="s">
        <v>120</v>
      </c>
      <c r="L724" s="100" t="s">
        <v>121</v>
      </c>
      <c r="M724" s="100" t="s">
        <v>122</v>
      </c>
      <c r="N724" s="100" t="s">
        <v>415</v>
      </c>
      <c r="O724" s="100" t="s">
        <v>416</v>
      </c>
      <c r="P724" s="100" t="s">
        <v>120</v>
      </c>
      <c r="Q724" s="100" t="s">
        <v>931</v>
      </c>
      <c r="R724" s="100" t="s">
        <v>932</v>
      </c>
      <c r="S724" s="100" t="s">
        <v>933</v>
      </c>
      <c r="T724" s="100" t="s">
        <v>932</v>
      </c>
      <c r="U724" s="100" t="s">
        <v>929</v>
      </c>
      <c r="V724" s="100" t="s">
        <v>930</v>
      </c>
      <c r="W724" s="100" t="s">
        <v>749</v>
      </c>
      <c r="X724" s="100" t="s">
        <v>132</v>
      </c>
      <c r="Y724" s="145" t="s">
        <v>1042</v>
      </c>
    </row>
    <row r="725" spans="1:25">
      <c r="A725" s="107" t="s">
        <v>391</v>
      </c>
      <c r="B725" s="100" t="s">
        <v>392</v>
      </c>
      <c r="C725" s="100" t="s">
        <v>564</v>
      </c>
      <c r="D725" s="101">
        <v>1437.18</v>
      </c>
      <c r="E725" s="100" t="s">
        <v>118</v>
      </c>
      <c r="F725" s="102">
        <v>202206</v>
      </c>
      <c r="G725" s="103">
        <v>44740</v>
      </c>
      <c r="H725" s="100" t="s">
        <v>119</v>
      </c>
      <c r="I725" s="102">
        <v>11002368</v>
      </c>
      <c r="J725" s="100" t="s">
        <v>0</v>
      </c>
      <c r="K725" s="100" t="s">
        <v>120</v>
      </c>
      <c r="L725" s="100" t="s">
        <v>121</v>
      </c>
      <c r="M725" s="100" t="s">
        <v>122</v>
      </c>
      <c r="N725" s="100" t="s">
        <v>92</v>
      </c>
      <c r="O725" s="100" t="s">
        <v>93</v>
      </c>
      <c r="P725" s="100" t="s">
        <v>120</v>
      </c>
      <c r="Q725" s="100" t="s">
        <v>931</v>
      </c>
      <c r="R725" s="100" t="s">
        <v>932</v>
      </c>
      <c r="S725" s="100" t="s">
        <v>933</v>
      </c>
      <c r="T725" s="100" t="s">
        <v>932</v>
      </c>
      <c r="U725" s="100" t="s">
        <v>929</v>
      </c>
      <c r="V725" s="100" t="s">
        <v>930</v>
      </c>
      <c r="W725" s="100" t="s">
        <v>749</v>
      </c>
      <c r="X725" s="100" t="s">
        <v>132</v>
      </c>
      <c r="Y725" s="145" t="s">
        <v>1042</v>
      </c>
    </row>
    <row r="726" spans="1:25">
      <c r="A726" s="107" t="s">
        <v>391</v>
      </c>
      <c r="B726" s="100" t="s">
        <v>392</v>
      </c>
      <c r="C726" s="100" t="s">
        <v>565</v>
      </c>
      <c r="D726" s="101">
        <v>2181.37</v>
      </c>
      <c r="E726" s="100" t="s">
        <v>118</v>
      </c>
      <c r="F726" s="102">
        <v>202206</v>
      </c>
      <c r="G726" s="103">
        <v>44740</v>
      </c>
      <c r="H726" s="100" t="s">
        <v>119</v>
      </c>
      <c r="I726" s="102">
        <v>11002368</v>
      </c>
      <c r="J726" s="100" t="s">
        <v>0</v>
      </c>
      <c r="K726" s="100" t="s">
        <v>120</v>
      </c>
      <c r="L726" s="100" t="s">
        <v>121</v>
      </c>
      <c r="M726" s="100" t="s">
        <v>122</v>
      </c>
      <c r="N726" s="100" t="s">
        <v>444</v>
      </c>
      <c r="O726" s="100" t="s">
        <v>445</v>
      </c>
      <c r="P726" s="100" t="s">
        <v>120</v>
      </c>
      <c r="Q726" s="100" t="s">
        <v>931</v>
      </c>
      <c r="R726" s="100" t="s">
        <v>932</v>
      </c>
      <c r="S726" s="100" t="s">
        <v>933</v>
      </c>
      <c r="T726" s="100" t="s">
        <v>932</v>
      </c>
      <c r="U726" s="100" t="s">
        <v>929</v>
      </c>
      <c r="V726" s="100" t="s">
        <v>930</v>
      </c>
      <c r="W726" s="100" t="s">
        <v>749</v>
      </c>
      <c r="X726" s="100" t="s">
        <v>132</v>
      </c>
      <c r="Y726" s="145" t="s">
        <v>1042</v>
      </c>
    </row>
    <row r="727" spans="1:25">
      <c r="A727" s="107" t="s">
        <v>391</v>
      </c>
      <c r="B727" s="100" t="s">
        <v>392</v>
      </c>
      <c r="C727" s="100" t="s">
        <v>702</v>
      </c>
      <c r="D727" s="101">
        <v>80.84</v>
      </c>
      <c r="E727" s="100" t="s">
        <v>118</v>
      </c>
      <c r="F727" s="102">
        <v>202206</v>
      </c>
      <c r="G727" s="103">
        <v>44740</v>
      </c>
      <c r="H727" s="100" t="s">
        <v>119</v>
      </c>
      <c r="I727" s="102">
        <v>11002373</v>
      </c>
      <c r="J727" s="100" t="s">
        <v>0</v>
      </c>
      <c r="K727" s="100" t="s">
        <v>120</v>
      </c>
      <c r="L727" s="100" t="s">
        <v>121</v>
      </c>
      <c r="M727" s="100" t="s">
        <v>122</v>
      </c>
      <c r="N727" s="100" t="s">
        <v>545</v>
      </c>
      <c r="O727" s="100" t="s">
        <v>546</v>
      </c>
      <c r="P727" s="100" t="s">
        <v>120</v>
      </c>
      <c r="Q727" s="100" t="s">
        <v>786</v>
      </c>
      <c r="R727" s="100" t="s">
        <v>787</v>
      </c>
      <c r="S727" s="100" t="s">
        <v>788</v>
      </c>
      <c r="T727" s="100" t="s">
        <v>787</v>
      </c>
      <c r="U727" s="100" t="s">
        <v>747</v>
      </c>
      <c r="V727" s="100" t="s">
        <v>748</v>
      </c>
      <c r="W727" s="100" t="s">
        <v>749</v>
      </c>
      <c r="X727" s="100" t="s">
        <v>132</v>
      </c>
      <c r="Y727" s="145" t="s">
        <v>1042</v>
      </c>
    </row>
    <row r="728" spans="1:25">
      <c r="A728" s="107" t="s">
        <v>391</v>
      </c>
      <c r="B728" s="100" t="s">
        <v>392</v>
      </c>
      <c r="C728" s="100" t="s">
        <v>703</v>
      </c>
      <c r="D728" s="101">
        <v>-80.84</v>
      </c>
      <c r="E728" s="100" t="s">
        <v>118</v>
      </c>
      <c r="F728" s="102">
        <v>202206</v>
      </c>
      <c r="G728" s="103">
        <v>44740</v>
      </c>
      <c r="H728" s="100" t="s">
        <v>119</v>
      </c>
      <c r="I728" s="102">
        <v>11002377</v>
      </c>
      <c r="J728" s="100" t="s">
        <v>0</v>
      </c>
      <c r="K728" s="100" t="s">
        <v>120</v>
      </c>
      <c r="L728" s="100" t="s">
        <v>121</v>
      </c>
      <c r="M728" s="100" t="s">
        <v>122</v>
      </c>
      <c r="N728" s="100" t="s">
        <v>545</v>
      </c>
      <c r="O728" s="100" t="s">
        <v>546</v>
      </c>
      <c r="P728" s="100" t="s">
        <v>120</v>
      </c>
      <c r="Q728" s="100" t="s">
        <v>786</v>
      </c>
      <c r="R728" s="100" t="s">
        <v>787</v>
      </c>
      <c r="S728" s="100" t="s">
        <v>788</v>
      </c>
      <c r="T728" s="100" t="s">
        <v>787</v>
      </c>
      <c r="U728" s="100" t="s">
        <v>747</v>
      </c>
      <c r="V728" s="100" t="s">
        <v>748</v>
      </c>
      <c r="W728" s="100" t="s">
        <v>749</v>
      </c>
      <c r="X728" s="100" t="s">
        <v>132</v>
      </c>
      <c r="Y728" s="145" t="s">
        <v>1042</v>
      </c>
    </row>
    <row r="729" spans="1:25">
      <c r="A729" s="107" t="s">
        <v>391</v>
      </c>
      <c r="B729" s="100" t="s">
        <v>392</v>
      </c>
      <c r="C729" s="100" t="s">
        <v>704</v>
      </c>
      <c r="D729" s="101">
        <v>80.84</v>
      </c>
      <c r="E729" s="100" t="s">
        <v>118</v>
      </c>
      <c r="F729" s="102">
        <v>202206</v>
      </c>
      <c r="G729" s="103">
        <v>44740</v>
      </c>
      <c r="H729" s="100" t="s">
        <v>119</v>
      </c>
      <c r="I729" s="102">
        <v>11002379</v>
      </c>
      <c r="J729" s="100" t="s">
        <v>0</v>
      </c>
      <c r="K729" s="100" t="s">
        <v>120</v>
      </c>
      <c r="L729" s="100" t="s">
        <v>121</v>
      </c>
      <c r="M729" s="100" t="s">
        <v>122</v>
      </c>
      <c r="N729" s="100" t="s">
        <v>545</v>
      </c>
      <c r="O729" s="100" t="s">
        <v>546</v>
      </c>
      <c r="P729" s="100" t="s">
        <v>120</v>
      </c>
      <c r="Q729" s="100" t="s">
        <v>786</v>
      </c>
      <c r="R729" s="100" t="s">
        <v>787</v>
      </c>
      <c r="S729" s="100" t="s">
        <v>788</v>
      </c>
      <c r="T729" s="100" t="s">
        <v>787</v>
      </c>
      <c r="U729" s="100" t="s">
        <v>747</v>
      </c>
      <c r="V729" s="100" t="s">
        <v>748</v>
      </c>
      <c r="W729" s="100" t="s">
        <v>749</v>
      </c>
      <c r="X729" s="100" t="s">
        <v>132</v>
      </c>
      <c r="Y729" s="145" t="s">
        <v>1042</v>
      </c>
    </row>
    <row r="730" spans="1:25">
      <c r="A730" s="107" t="s">
        <v>391</v>
      </c>
      <c r="B730" s="100" t="s">
        <v>392</v>
      </c>
      <c r="C730" s="100" t="s">
        <v>705</v>
      </c>
      <c r="D730" s="101">
        <v>-80.84</v>
      </c>
      <c r="E730" s="100" t="s">
        <v>118</v>
      </c>
      <c r="F730" s="102">
        <v>202206</v>
      </c>
      <c r="G730" s="103">
        <v>44740</v>
      </c>
      <c r="H730" s="100" t="s">
        <v>119</v>
      </c>
      <c r="I730" s="102">
        <v>11002384</v>
      </c>
      <c r="J730" s="100" t="s">
        <v>0</v>
      </c>
      <c r="K730" s="100" t="s">
        <v>120</v>
      </c>
      <c r="L730" s="100" t="s">
        <v>121</v>
      </c>
      <c r="M730" s="100" t="s">
        <v>122</v>
      </c>
      <c r="N730" s="100" t="s">
        <v>545</v>
      </c>
      <c r="O730" s="100" t="s">
        <v>546</v>
      </c>
      <c r="P730" s="100" t="s">
        <v>120</v>
      </c>
      <c r="Q730" s="100" t="s">
        <v>786</v>
      </c>
      <c r="R730" s="100" t="s">
        <v>787</v>
      </c>
      <c r="S730" s="100" t="s">
        <v>788</v>
      </c>
      <c r="T730" s="100" t="s">
        <v>787</v>
      </c>
      <c r="U730" s="100" t="s">
        <v>747</v>
      </c>
      <c r="V730" s="100" t="s">
        <v>748</v>
      </c>
      <c r="W730" s="100" t="s">
        <v>749</v>
      </c>
      <c r="X730" s="100" t="s">
        <v>132</v>
      </c>
      <c r="Y730" s="145" t="s">
        <v>1042</v>
      </c>
    </row>
    <row r="731" spans="1:25">
      <c r="A731" s="107" t="s">
        <v>391</v>
      </c>
      <c r="B731" s="100" t="s">
        <v>392</v>
      </c>
      <c r="C731" s="100" t="s">
        <v>706</v>
      </c>
      <c r="D731" s="101">
        <v>183.25</v>
      </c>
      <c r="E731" s="100" t="s">
        <v>118</v>
      </c>
      <c r="F731" s="102">
        <v>202206</v>
      </c>
      <c r="G731" s="103">
        <v>44740</v>
      </c>
      <c r="H731" s="100" t="s">
        <v>119</v>
      </c>
      <c r="I731" s="102">
        <v>11002397</v>
      </c>
      <c r="J731" s="100" t="s">
        <v>0</v>
      </c>
      <c r="K731" s="100" t="s">
        <v>120</v>
      </c>
      <c r="L731" s="100" t="s">
        <v>121</v>
      </c>
      <c r="M731" s="100" t="s">
        <v>122</v>
      </c>
      <c r="N731" s="100" t="s">
        <v>245</v>
      </c>
      <c r="O731" s="100" t="s">
        <v>246</v>
      </c>
      <c r="P731" s="100" t="s">
        <v>120</v>
      </c>
      <c r="Q731" s="100" t="s">
        <v>778</v>
      </c>
      <c r="R731" s="100" t="s">
        <v>247</v>
      </c>
      <c r="S731" s="100" t="s">
        <v>779</v>
      </c>
      <c r="T731" s="100" t="s">
        <v>247</v>
      </c>
      <c r="U731" s="100" t="s">
        <v>752</v>
      </c>
      <c r="V731" s="100" t="s">
        <v>753</v>
      </c>
      <c r="W731" s="100" t="s">
        <v>749</v>
      </c>
      <c r="X731" s="100" t="s">
        <v>132</v>
      </c>
      <c r="Y731" s="145" t="s">
        <v>1042</v>
      </c>
    </row>
    <row r="732" spans="1:25">
      <c r="A732" s="107" t="s">
        <v>391</v>
      </c>
      <c r="B732" s="100" t="s">
        <v>392</v>
      </c>
      <c r="C732" s="100" t="s">
        <v>707</v>
      </c>
      <c r="D732" s="101">
        <v>211.61</v>
      </c>
      <c r="E732" s="100" t="s">
        <v>118</v>
      </c>
      <c r="F732" s="102">
        <v>202206</v>
      </c>
      <c r="G732" s="103">
        <v>44740</v>
      </c>
      <c r="H732" s="100" t="s">
        <v>119</v>
      </c>
      <c r="I732" s="102">
        <v>11002398</v>
      </c>
      <c r="J732" s="100" t="s">
        <v>0</v>
      </c>
      <c r="K732" s="100" t="s">
        <v>120</v>
      </c>
      <c r="L732" s="100" t="s">
        <v>121</v>
      </c>
      <c r="M732" s="100" t="s">
        <v>122</v>
      </c>
      <c r="N732" s="100" t="s">
        <v>142</v>
      </c>
      <c r="O732" s="100" t="s">
        <v>143</v>
      </c>
      <c r="P732" s="100" t="s">
        <v>120</v>
      </c>
      <c r="Q732" s="100" t="s">
        <v>750</v>
      </c>
      <c r="R732" s="100" t="s">
        <v>144</v>
      </c>
      <c r="S732" s="100" t="s">
        <v>751</v>
      </c>
      <c r="T732" s="100" t="s">
        <v>144</v>
      </c>
      <c r="U732" s="100" t="s">
        <v>752</v>
      </c>
      <c r="V732" s="100" t="s">
        <v>753</v>
      </c>
      <c r="W732" s="100" t="s">
        <v>749</v>
      </c>
      <c r="X732" s="100" t="s">
        <v>132</v>
      </c>
      <c r="Y732" s="145" t="s">
        <v>1042</v>
      </c>
    </row>
    <row r="733" spans="1:25">
      <c r="A733" s="107" t="s">
        <v>391</v>
      </c>
      <c r="B733" s="100" t="s">
        <v>392</v>
      </c>
      <c r="C733" s="100" t="s">
        <v>708</v>
      </c>
      <c r="D733" s="101">
        <v>746.06</v>
      </c>
      <c r="E733" s="100" t="s">
        <v>118</v>
      </c>
      <c r="F733" s="102">
        <v>202206</v>
      </c>
      <c r="G733" s="103">
        <v>44740</v>
      </c>
      <c r="H733" s="100" t="s">
        <v>119</v>
      </c>
      <c r="I733" s="102">
        <v>11002401</v>
      </c>
      <c r="J733" s="100" t="s">
        <v>0</v>
      </c>
      <c r="K733" s="100" t="s">
        <v>120</v>
      </c>
      <c r="L733" s="100" t="s">
        <v>121</v>
      </c>
      <c r="M733" s="100" t="s">
        <v>122</v>
      </c>
      <c r="N733" s="100" t="s">
        <v>398</v>
      </c>
      <c r="O733" s="100" t="s">
        <v>399</v>
      </c>
      <c r="P733" s="100" t="s">
        <v>120</v>
      </c>
      <c r="Q733" s="100" t="s">
        <v>802</v>
      </c>
      <c r="R733" s="100" t="s">
        <v>803</v>
      </c>
      <c r="S733" s="100" t="s">
        <v>804</v>
      </c>
      <c r="T733" s="100" t="s">
        <v>803</v>
      </c>
      <c r="U733" s="100" t="s">
        <v>757</v>
      </c>
      <c r="V733" s="100" t="s">
        <v>758</v>
      </c>
      <c r="W733" s="100" t="s">
        <v>749</v>
      </c>
      <c r="X733" s="100" t="s">
        <v>132</v>
      </c>
      <c r="Y733" s="145" t="s">
        <v>1042</v>
      </c>
    </row>
    <row r="734" spans="1:25">
      <c r="A734" s="107" t="s">
        <v>391</v>
      </c>
      <c r="B734" s="100" t="s">
        <v>392</v>
      </c>
      <c r="C734" s="100" t="s">
        <v>706</v>
      </c>
      <c r="D734" s="101">
        <v>872.16</v>
      </c>
      <c r="E734" s="100" t="s">
        <v>118</v>
      </c>
      <c r="F734" s="102">
        <v>202206</v>
      </c>
      <c r="G734" s="103">
        <v>44740</v>
      </c>
      <c r="H734" s="100" t="s">
        <v>119</v>
      </c>
      <c r="I734" s="102">
        <v>11002402</v>
      </c>
      <c r="J734" s="100" t="s">
        <v>0</v>
      </c>
      <c r="K734" s="100" t="s">
        <v>120</v>
      </c>
      <c r="L734" s="100" t="s">
        <v>121</v>
      </c>
      <c r="M734" s="100" t="s">
        <v>122</v>
      </c>
      <c r="N734" s="100" t="s">
        <v>245</v>
      </c>
      <c r="O734" s="100" t="s">
        <v>246</v>
      </c>
      <c r="P734" s="100" t="s">
        <v>120</v>
      </c>
      <c r="Q734" s="100" t="s">
        <v>778</v>
      </c>
      <c r="R734" s="100" t="s">
        <v>247</v>
      </c>
      <c r="S734" s="100" t="s">
        <v>779</v>
      </c>
      <c r="T734" s="100" t="s">
        <v>247</v>
      </c>
      <c r="U734" s="100" t="s">
        <v>752</v>
      </c>
      <c r="V734" s="100" t="s">
        <v>753</v>
      </c>
      <c r="W734" s="100" t="s">
        <v>749</v>
      </c>
      <c r="X734" s="100" t="s">
        <v>132</v>
      </c>
      <c r="Y734" s="145" t="s">
        <v>1042</v>
      </c>
    </row>
    <row r="735" spans="1:25">
      <c r="A735" s="107" t="s">
        <v>391</v>
      </c>
      <c r="B735" s="100" t="s">
        <v>392</v>
      </c>
      <c r="C735" s="100" t="s">
        <v>709</v>
      </c>
      <c r="D735" s="101">
        <v>1109.19</v>
      </c>
      <c r="E735" s="100" t="s">
        <v>118</v>
      </c>
      <c r="F735" s="102">
        <v>202206</v>
      </c>
      <c r="G735" s="103">
        <v>44740</v>
      </c>
      <c r="H735" s="100" t="s">
        <v>119</v>
      </c>
      <c r="I735" s="102">
        <v>11002402</v>
      </c>
      <c r="J735" s="100" t="s">
        <v>0</v>
      </c>
      <c r="K735" s="100" t="s">
        <v>120</v>
      </c>
      <c r="L735" s="100" t="s">
        <v>121</v>
      </c>
      <c r="M735" s="100" t="s">
        <v>122</v>
      </c>
      <c r="N735" s="100" t="s">
        <v>567</v>
      </c>
      <c r="O735" s="100" t="s">
        <v>568</v>
      </c>
      <c r="P735" s="100" t="s">
        <v>120</v>
      </c>
      <c r="Q735" s="100" t="s">
        <v>786</v>
      </c>
      <c r="R735" s="100" t="s">
        <v>787</v>
      </c>
      <c r="S735" s="100" t="s">
        <v>788</v>
      </c>
      <c r="T735" s="100" t="s">
        <v>787</v>
      </c>
      <c r="U735" s="100" t="s">
        <v>747</v>
      </c>
      <c r="V735" s="100" t="s">
        <v>748</v>
      </c>
      <c r="W735" s="100" t="s">
        <v>749</v>
      </c>
      <c r="X735" s="100" t="s">
        <v>132</v>
      </c>
      <c r="Y735" s="145" t="s">
        <v>1042</v>
      </c>
    </row>
    <row r="736" spans="1:25">
      <c r="A736" s="107" t="s">
        <v>391</v>
      </c>
      <c r="B736" s="100" t="s">
        <v>392</v>
      </c>
      <c r="C736" s="100" t="s">
        <v>710</v>
      </c>
      <c r="D736" s="101">
        <f>403.65-7.98</f>
        <v>395.66999999999996</v>
      </c>
      <c r="E736" s="100" t="s">
        <v>118</v>
      </c>
      <c r="F736" s="102">
        <v>202206</v>
      </c>
      <c r="G736" s="103">
        <v>44740</v>
      </c>
      <c r="H736" s="100" t="s">
        <v>119</v>
      </c>
      <c r="I736" s="102">
        <v>11002403</v>
      </c>
      <c r="J736" s="100" t="s">
        <v>0</v>
      </c>
      <c r="K736" s="100" t="s">
        <v>120</v>
      </c>
      <c r="L736" s="100" t="s">
        <v>121</v>
      </c>
      <c r="M736" s="100" t="s">
        <v>122</v>
      </c>
      <c r="N736" s="100" t="s">
        <v>394</v>
      </c>
      <c r="O736" s="100" t="s">
        <v>395</v>
      </c>
      <c r="P736" s="100" t="s">
        <v>120</v>
      </c>
      <c r="Q736" s="100" t="s">
        <v>802</v>
      </c>
      <c r="R736" s="100" t="s">
        <v>803</v>
      </c>
      <c r="S736" s="100" t="s">
        <v>804</v>
      </c>
      <c r="T736" s="100" t="s">
        <v>803</v>
      </c>
      <c r="U736" s="100" t="s">
        <v>757</v>
      </c>
      <c r="V736" s="100" t="s">
        <v>758</v>
      </c>
      <c r="W736" s="100" t="s">
        <v>749</v>
      </c>
      <c r="X736" s="100" t="s">
        <v>132</v>
      </c>
      <c r="Y736" s="145" t="s">
        <v>1042</v>
      </c>
    </row>
    <row r="737" spans="1:25">
      <c r="A737" s="107" t="s">
        <v>391</v>
      </c>
      <c r="B737" s="100" t="s">
        <v>392</v>
      </c>
      <c r="C737" s="100" t="s">
        <v>711</v>
      </c>
      <c r="D737" s="101">
        <v>25</v>
      </c>
      <c r="E737" s="100" t="s">
        <v>118</v>
      </c>
      <c r="F737" s="102">
        <v>202206</v>
      </c>
      <c r="G737" s="103">
        <v>44740</v>
      </c>
      <c r="H737" s="100" t="s">
        <v>119</v>
      </c>
      <c r="I737" s="102">
        <v>11002404</v>
      </c>
      <c r="J737" s="100" t="s">
        <v>0</v>
      </c>
      <c r="K737" s="100" t="s">
        <v>120</v>
      </c>
      <c r="L737" s="100" t="s">
        <v>121</v>
      </c>
      <c r="M737" s="100" t="s">
        <v>122</v>
      </c>
      <c r="N737" s="100" t="s">
        <v>394</v>
      </c>
      <c r="O737" s="100" t="s">
        <v>395</v>
      </c>
      <c r="P737" s="100" t="s">
        <v>120</v>
      </c>
      <c r="Q737" s="100" t="s">
        <v>802</v>
      </c>
      <c r="R737" s="100" t="s">
        <v>803</v>
      </c>
      <c r="S737" s="100" t="s">
        <v>804</v>
      </c>
      <c r="T737" s="100" t="s">
        <v>803</v>
      </c>
      <c r="U737" s="100" t="s">
        <v>757</v>
      </c>
      <c r="V737" s="100" t="s">
        <v>758</v>
      </c>
      <c r="W737" s="100" t="s">
        <v>749</v>
      </c>
      <c r="X737" s="100" t="s">
        <v>132</v>
      </c>
      <c r="Y737" s="145" t="s">
        <v>1042</v>
      </c>
    </row>
    <row r="738" spans="1:25">
      <c r="A738" s="107" t="s">
        <v>391</v>
      </c>
      <c r="B738" s="100" t="s">
        <v>392</v>
      </c>
      <c r="C738" s="100" t="s">
        <v>978</v>
      </c>
      <c r="D738" s="101">
        <v>-183.25</v>
      </c>
      <c r="E738" s="100" t="s">
        <v>118</v>
      </c>
      <c r="F738" s="102">
        <v>202206</v>
      </c>
      <c r="G738" s="103">
        <v>44740</v>
      </c>
      <c r="H738" s="100" t="s">
        <v>119</v>
      </c>
      <c r="I738" s="102">
        <v>11003032</v>
      </c>
      <c r="J738" s="100" t="s">
        <v>0</v>
      </c>
      <c r="K738" s="100" t="s">
        <v>120</v>
      </c>
      <c r="L738" s="100" t="s">
        <v>121</v>
      </c>
      <c r="M738" s="100" t="s">
        <v>122</v>
      </c>
      <c r="N738" s="100" t="s">
        <v>245</v>
      </c>
      <c r="O738" s="100" t="s">
        <v>246</v>
      </c>
      <c r="P738" s="100" t="s">
        <v>120</v>
      </c>
      <c r="Q738" s="100" t="s">
        <v>778</v>
      </c>
      <c r="R738" s="100" t="s">
        <v>247</v>
      </c>
      <c r="S738" s="100" t="s">
        <v>779</v>
      </c>
      <c r="T738" s="100" t="s">
        <v>247</v>
      </c>
      <c r="U738" s="100" t="s">
        <v>752</v>
      </c>
      <c r="V738" s="100" t="s">
        <v>753</v>
      </c>
      <c r="W738" s="100" t="s">
        <v>749</v>
      </c>
      <c r="X738" s="100" t="s">
        <v>132</v>
      </c>
      <c r="Y738" s="145" t="s">
        <v>1042</v>
      </c>
    </row>
    <row r="739" spans="1:25">
      <c r="A739" s="107" t="s">
        <v>391</v>
      </c>
      <c r="B739" s="100" t="s">
        <v>392</v>
      </c>
      <c r="C739" s="100" t="s">
        <v>979</v>
      </c>
      <c r="D739" s="101">
        <v>183.25</v>
      </c>
      <c r="E739" s="100" t="s">
        <v>118</v>
      </c>
      <c r="F739" s="102">
        <v>202206</v>
      </c>
      <c r="G739" s="103">
        <v>44740</v>
      </c>
      <c r="H739" s="100" t="s">
        <v>119</v>
      </c>
      <c r="I739" s="102">
        <v>11003032</v>
      </c>
      <c r="J739" s="100" t="s">
        <v>0</v>
      </c>
      <c r="K739" s="100" t="s">
        <v>120</v>
      </c>
      <c r="L739" s="100" t="s">
        <v>121</v>
      </c>
      <c r="M739" s="100" t="s">
        <v>122</v>
      </c>
      <c r="N739" s="100" t="s">
        <v>60</v>
      </c>
      <c r="O739" s="100" t="s">
        <v>220</v>
      </c>
      <c r="P739" s="100" t="s">
        <v>120</v>
      </c>
      <c r="Q739" s="100" t="s">
        <v>766</v>
      </c>
      <c r="R739" s="100" t="s">
        <v>767</v>
      </c>
      <c r="S739" s="100" t="s">
        <v>768</v>
      </c>
      <c r="T739" s="100" t="s">
        <v>767</v>
      </c>
      <c r="U739" s="100" t="s">
        <v>747</v>
      </c>
      <c r="V739" s="100" t="s">
        <v>748</v>
      </c>
      <c r="W739" s="100" t="s">
        <v>749</v>
      </c>
      <c r="X739" s="100" t="s">
        <v>132</v>
      </c>
      <c r="Y739" s="145" t="s">
        <v>1042</v>
      </c>
    </row>
    <row r="740" spans="1:25">
      <c r="A740" s="107" t="s">
        <v>391</v>
      </c>
      <c r="B740" s="100" t="s">
        <v>392</v>
      </c>
      <c r="C740" s="100" t="s">
        <v>712</v>
      </c>
      <c r="D740" s="101">
        <v>1474.1</v>
      </c>
      <c r="E740" s="100" t="s">
        <v>118</v>
      </c>
      <c r="F740" s="102">
        <v>202206</v>
      </c>
      <c r="G740" s="103">
        <v>44741</v>
      </c>
      <c r="H740" s="100" t="s">
        <v>119</v>
      </c>
      <c r="I740" s="102">
        <v>11002390</v>
      </c>
      <c r="J740" s="100" t="s">
        <v>0</v>
      </c>
      <c r="K740" s="100" t="s">
        <v>120</v>
      </c>
      <c r="L740" s="100" t="s">
        <v>121</v>
      </c>
      <c r="M740" s="100" t="s">
        <v>122</v>
      </c>
      <c r="N740" s="100" t="s">
        <v>418</v>
      </c>
      <c r="O740" s="100" t="s">
        <v>419</v>
      </c>
      <c r="P740" s="100" t="s">
        <v>120</v>
      </c>
      <c r="Q740" s="100" t="s">
        <v>797</v>
      </c>
      <c r="R740" s="100" t="s">
        <v>420</v>
      </c>
      <c r="S740" s="100" t="s">
        <v>798</v>
      </c>
      <c r="T740" s="100" t="s">
        <v>420</v>
      </c>
      <c r="U740" s="100" t="s">
        <v>783</v>
      </c>
      <c r="V740" s="100" t="s">
        <v>784</v>
      </c>
      <c r="W740" s="100" t="s">
        <v>749</v>
      </c>
      <c r="X740" s="100" t="s">
        <v>132</v>
      </c>
      <c r="Y740" s="145" t="s">
        <v>1042</v>
      </c>
    </row>
    <row r="741" spans="1:25">
      <c r="A741" s="107" t="s">
        <v>391</v>
      </c>
      <c r="B741" s="100" t="s">
        <v>392</v>
      </c>
      <c r="C741" s="100" t="s">
        <v>980</v>
      </c>
      <c r="D741" s="101">
        <v>566.28</v>
      </c>
      <c r="E741" s="100" t="s">
        <v>118</v>
      </c>
      <c r="F741" s="102">
        <v>202207</v>
      </c>
      <c r="G741" s="103">
        <v>44767</v>
      </c>
      <c r="H741" s="100" t="s">
        <v>119</v>
      </c>
      <c r="I741" s="102">
        <v>11002570</v>
      </c>
      <c r="J741" s="100" t="s">
        <v>0</v>
      </c>
      <c r="K741" s="100" t="s">
        <v>120</v>
      </c>
      <c r="L741" s="100" t="s">
        <v>121</v>
      </c>
      <c r="M741" s="100" t="s">
        <v>122</v>
      </c>
      <c r="N741" s="100" t="s">
        <v>76</v>
      </c>
      <c r="O741" s="100" t="s">
        <v>411</v>
      </c>
      <c r="P741" s="100" t="s">
        <v>120</v>
      </c>
      <c r="Q741" s="100" t="s">
        <v>937</v>
      </c>
      <c r="R741" s="100" t="s">
        <v>938</v>
      </c>
      <c r="S741" s="100" t="s">
        <v>939</v>
      </c>
      <c r="T741" s="100" t="s">
        <v>938</v>
      </c>
      <c r="U741" s="100" t="s">
        <v>929</v>
      </c>
      <c r="V741" s="100" t="s">
        <v>930</v>
      </c>
      <c r="W741" s="100" t="s">
        <v>749</v>
      </c>
      <c r="X741" s="100" t="s">
        <v>132</v>
      </c>
      <c r="Y741" s="145" t="s">
        <v>1042</v>
      </c>
    </row>
    <row r="742" spans="1:25">
      <c r="A742" s="107" t="s">
        <v>391</v>
      </c>
      <c r="B742" s="100" t="s">
        <v>392</v>
      </c>
      <c r="C742" s="100" t="s">
        <v>981</v>
      </c>
      <c r="D742" s="101">
        <v>486.17</v>
      </c>
      <c r="E742" s="100" t="s">
        <v>118</v>
      </c>
      <c r="F742" s="102">
        <v>202207</v>
      </c>
      <c r="G742" s="103">
        <v>44767</v>
      </c>
      <c r="H742" s="100" t="s">
        <v>119</v>
      </c>
      <c r="I742" s="102">
        <v>11002571</v>
      </c>
      <c r="J742" s="100" t="s">
        <v>0</v>
      </c>
      <c r="K742" s="100" t="s">
        <v>120</v>
      </c>
      <c r="L742" s="100" t="s">
        <v>121</v>
      </c>
      <c r="M742" s="100" t="s">
        <v>122</v>
      </c>
      <c r="N742" s="100" t="s">
        <v>90</v>
      </c>
      <c r="O742" s="100" t="s">
        <v>409</v>
      </c>
      <c r="P742" s="100" t="s">
        <v>120</v>
      </c>
      <c r="Q742" s="100" t="s">
        <v>934</v>
      </c>
      <c r="R742" s="100" t="s">
        <v>935</v>
      </c>
      <c r="S742" s="100" t="s">
        <v>936</v>
      </c>
      <c r="T742" s="100" t="s">
        <v>935</v>
      </c>
      <c r="U742" s="100" t="s">
        <v>929</v>
      </c>
      <c r="V742" s="100" t="s">
        <v>930</v>
      </c>
      <c r="W742" s="100" t="s">
        <v>749</v>
      </c>
      <c r="X742" s="100" t="s">
        <v>132</v>
      </c>
      <c r="Y742" s="145" t="s">
        <v>1042</v>
      </c>
    </row>
    <row r="743" spans="1:25">
      <c r="A743" s="107" t="s">
        <v>391</v>
      </c>
      <c r="B743" s="100" t="s">
        <v>392</v>
      </c>
      <c r="C743" s="100" t="s">
        <v>982</v>
      </c>
      <c r="D743" s="101">
        <v>406.6</v>
      </c>
      <c r="E743" s="100" t="s">
        <v>118</v>
      </c>
      <c r="F743" s="102">
        <v>202207</v>
      </c>
      <c r="G743" s="103">
        <v>44767</v>
      </c>
      <c r="H743" s="100" t="s">
        <v>119</v>
      </c>
      <c r="I743" s="102">
        <v>11002574</v>
      </c>
      <c r="J743" s="100" t="s">
        <v>0</v>
      </c>
      <c r="K743" s="100" t="s">
        <v>120</v>
      </c>
      <c r="L743" s="100" t="s">
        <v>121</v>
      </c>
      <c r="M743" s="100" t="s">
        <v>122</v>
      </c>
      <c r="N743" s="100" t="s">
        <v>78</v>
      </c>
      <c r="O743" s="100" t="s">
        <v>413</v>
      </c>
      <c r="P743" s="100" t="s">
        <v>120</v>
      </c>
      <c r="Q743" s="100" t="s">
        <v>934</v>
      </c>
      <c r="R743" s="100" t="s">
        <v>935</v>
      </c>
      <c r="S743" s="100" t="s">
        <v>936</v>
      </c>
      <c r="T743" s="100" t="s">
        <v>935</v>
      </c>
      <c r="U743" s="100" t="s">
        <v>929</v>
      </c>
      <c r="V743" s="100" t="s">
        <v>930</v>
      </c>
      <c r="W743" s="100" t="s">
        <v>749</v>
      </c>
      <c r="X743" s="100" t="s">
        <v>132</v>
      </c>
      <c r="Y743" s="145" t="s">
        <v>1042</v>
      </c>
    </row>
    <row r="744" spans="1:25">
      <c r="A744" s="107" t="s">
        <v>391</v>
      </c>
      <c r="B744" s="100" t="s">
        <v>392</v>
      </c>
      <c r="C744" s="100" t="s">
        <v>558</v>
      </c>
      <c r="D744" s="101">
        <v>41.61</v>
      </c>
      <c r="E744" s="100" t="s">
        <v>118</v>
      </c>
      <c r="F744" s="102">
        <v>202207</v>
      </c>
      <c r="G744" s="103">
        <v>44767</v>
      </c>
      <c r="H744" s="100" t="s">
        <v>119</v>
      </c>
      <c r="I744" s="102">
        <v>11002581</v>
      </c>
      <c r="J744" s="100" t="s">
        <v>0</v>
      </c>
      <c r="K744" s="100" t="s">
        <v>120</v>
      </c>
      <c r="L744" s="100" t="s">
        <v>121</v>
      </c>
      <c r="M744" s="100" t="s">
        <v>122</v>
      </c>
      <c r="N744" s="100" t="s">
        <v>88</v>
      </c>
      <c r="O744" s="100" t="s">
        <v>401</v>
      </c>
      <c r="P744" s="100" t="s">
        <v>120</v>
      </c>
      <c r="Q744" s="100" t="s">
        <v>926</v>
      </c>
      <c r="R744" s="100" t="s">
        <v>927</v>
      </c>
      <c r="S744" s="100" t="s">
        <v>928</v>
      </c>
      <c r="T744" s="100" t="s">
        <v>927</v>
      </c>
      <c r="U744" s="100" t="s">
        <v>929</v>
      </c>
      <c r="V744" s="100" t="s">
        <v>930</v>
      </c>
      <c r="W744" s="100" t="s">
        <v>749</v>
      </c>
      <c r="X744" s="100" t="s">
        <v>132</v>
      </c>
      <c r="Y744" s="145" t="s">
        <v>1042</v>
      </c>
    </row>
    <row r="745" spans="1:25">
      <c r="A745" s="107" t="s">
        <v>391</v>
      </c>
      <c r="B745" s="100" t="s">
        <v>392</v>
      </c>
      <c r="C745" s="100" t="s">
        <v>983</v>
      </c>
      <c r="D745" s="101">
        <v>62.04</v>
      </c>
      <c r="E745" s="100" t="s">
        <v>118</v>
      </c>
      <c r="F745" s="102">
        <v>202207</v>
      </c>
      <c r="G745" s="103">
        <v>44767</v>
      </c>
      <c r="H745" s="100" t="s">
        <v>119</v>
      </c>
      <c r="I745" s="102">
        <v>11002581</v>
      </c>
      <c r="J745" s="100" t="s">
        <v>0</v>
      </c>
      <c r="K745" s="100" t="s">
        <v>120</v>
      </c>
      <c r="L745" s="100" t="s">
        <v>121</v>
      </c>
      <c r="M745" s="100" t="s">
        <v>122</v>
      </c>
      <c r="N745" s="100" t="s">
        <v>84</v>
      </c>
      <c r="O745" s="100" t="s">
        <v>85</v>
      </c>
      <c r="P745" s="100" t="s">
        <v>120</v>
      </c>
      <c r="Q745" s="100" t="s">
        <v>926</v>
      </c>
      <c r="R745" s="100" t="s">
        <v>927</v>
      </c>
      <c r="S745" s="100" t="s">
        <v>928</v>
      </c>
      <c r="T745" s="100" t="s">
        <v>927</v>
      </c>
      <c r="U745" s="100" t="s">
        <v>929</v>
      </c>
      <c r="V745" s="100" t="s">
        <v>930</v>
      </c>
      <c r="W745" s="100" t="s">
        <v>749</v>
      </c>
      <c r="X745" s="100" t="s">
        <v>132</v>
      </c>
      <c r="Y745" s="145" t="s">
        <v>1042</v>
      </c>
    </row>
    <row r="746" spans="1:25">
      <c r="A746" s="107" t="s">
        <v>391</v>
      </c>
      <c r="B746" s="100" t="s">
        <v>392</v>
      </c>
      <c r="C746" s="100" t="s">
        <v>559</v>
      </c>
      <c r="D746" s="101">
        <v>71.739999999999995</v>
      </c>
      <c r="E746" s="100" t="s">
        <v>118</v>
      </c>
      <c r="F746" s="102">
        <v>202207</v>
      </c>
      <c r="G746" s="103">
        <v>44767</v>
      </c>
      <c r="H746" s="100" t="s">
        <v>119</v>
      </c>
      <c r="I746" s="102">
        <v>11002581</v>
      </c>
      <c r="J746" s="100" t="s">
        <v>0</v>
      </c>
      <c r="K746" s="100" t="s">
        <v>120</v>
      </c>
      <c r="L746" s="100" t="s">
        <v>121</v>
      </c>
      <c r="M746" s="100" t="s">
        <v>122</v>
      </c>
      <c r="N746" s="100" t="s">
        <v>86</v>
      </c>
      <c r="O746" s="100" t="s">
        <v>87</v>
      </c>
      <c r="P746" s="100" t="s">
        <v>120</v>
      </c>
      <c r="Q746" s="100" t="s">
        <v>926</v>
      </c>
      <c r="R746" s="100" t="s">
        <v>927</v>
      </c>
      <c r="S746" s="100" t="s">
        <v>928</v>
      </c>
      <c r="T746" s="100" t="s">
        <v>927</v>
      </c>
      <c r="U746" s="100" t="s">
        <v>929</v>
      </c>
      <c r="V746" s="100" t="s">
        <v>930</v>
      </c>
      <c r="W746" s="100" t="s">
        <v>749</v>
      </c>
      <c r="X746" s="100" t="s">
        <v>132</v>
      </c>
      <c r="Y746" s="145" t="s">
        <v>1042</v>
      </c>
    </row>
    <row r="747" spans="1:25">
      <c r="A747" s="107" t="s">
        <v>391</v>
      </c>
      <c r="B747" s="100" t="s">
        <v>392</v>
      </c>
      <c r="C747" s="100" t="s">
        <v>560</v>
      </c>
      <c r="D747" s="101">
        <v>80.75</v>
      </c>
      <c r="E747" s="100" t="s">
        <v>118</v>
      </c>
      <c r="F747" s="102">
        <v>202207</v>
      </c>
      <c r="G747" s="103">
        <v>44767</v>
      </c>
      <c r="H747" s="100" t="s">
        <v>119</v>
      </c>
      <c r="I747" s="102">
        <v>11002581</v>
      </c>
      <c r="J747" s="100" t="s">
        <v>0</v>
      </c>
      <c r="K747" s="100" t="s">
        <v>120</v>
      </c>
      <c r="L747" s="100" t="s">
        <v>121</v>
      </c>
      <c r="M747" s="100" t="s">
        <v>122</v>
      </c>
      <c r="N747" s="100" t="s">
        <v>82</v>
      </c>
      <c r="O747" s="100" t="s">
        <v>83</v>
      </c>
      <c r="P747" s="100" t="s">
        <v>120</v>
      </c>
      <c r="Q747" s="100" t="s">
        <v>926</v>
      </c>
      <c r="R747" s="100" t="s">
        <v>927</v>
      </c>
      <c r="S747" s="100" t="s">
        <v>928</v>
      </c>
      <c r="T747" s="100" t="s">
        <v>927</v>
      </c>
      <c r="U747" s="100" t="s">
        <v>929</v>
      </c>
      <c r="V747" s="100" t="s">
        <v>930</v>
      </c>
      <c r="W747" s="100" t="s">
        <v>749</v>
      </c>
      <c r="X747" s="100" t="s">
        <v>132</v>
      </c>
      <c r="Y747" s="145" t="s">
        <v>1042</v>
      </c>
    </row>
    <row r="748" spans="1:25">
      <c r="A748" s="107" t="s">
        <v>391</v>
      </c>
      <c r="B748" s="100" t="s">
        <v>392</v>
      </c>
      <c r="C748" s="100" t="s">
        <v>561</v>
      </c>
      <c r="D748" s="101">
        <v>102.55</v>
      </c>
      <c r="E748" s="100" t="s">
        <v>118</v>
      </c>
      <c r="F748" s="102">
        <v>202207</v>
      </c>
      <c r="G748" s="103">
        <v>44767</v>
      </c>
      <c r="H748" s="100" t="s">
        <v>119</v>
      </c>
      <c r="I748" s="102">
        <v>11002581</v>
      </c>
      <c r="J748" s="100" t="s">
        <v>0</v>
      </c>
      <c r="K748" s="100" t="s">
        <v>120</v>
      </c>
      <c r="L748" s="100" t="s">
        <v>121</v>
      </c>
      <c r="M748" s="100" t="s">
        <v>122</v>
      </c>
      <c r="N748" s="100" t="s">
        <v>80</v>
      </c>
      <c r="O748" s="100" t="s">
        <v>81</v>
      </c>
      <c r="P748" s="100" t="s">
        <v>120</v>
      </c>
      <c r="Q748" s="100" t="s">
        <v>926</v>
      </c>
      <c r="R748" s="100" t="s">
        <v>927</v>
      </c>
      <c r="S748" s="100" t="s">
        <v>928</v>
      </c>
      <c r="T748" s="100" t="s">
        <v>927</v>
      </c>
      <c r="U748" s="100" t="s">
        <v>929</v>
      </c>
      <c r="V748" s="100" t="s">
        <v>930</v>
      </c>
      <c r="W748" s="100" t="s">
        <v>749</v>
      </c>
      <c r="X748" s="100" t="s">
        <v>132</v>
      </c>
      <c r="Y748" s="145" t="s">
        <v>1042</v>
      </c>
    </row>
    <row r="749" spans="1:25">
      <c r="A749" s="107" t="s">
        <v>391</v>
      </c>
      <c r="B749" s="100" t="s">
        <v>392</v>
      </c>
      <c r="C749" s="100" t="s">
        <v>562</v>
      </c>
      <c r="D749" s="101">
        <v>600.38</v>
      </c>
      <c r="E749" s="100" t="s">
        <v>118</v>
      </c>
      <c r="F749" s="102">
        <v>202207</v>
      </c>
      <c r="G749" s="103">
        <v>44767</v>
      </c>
      <c r="H749" s="100" t="s">
        <v>119</v>
      </c>
      <c r="I749" s="102">
        <v>11002581</v>
      </c>
      <c r="J749" s="100" t="s">
        <v>0</v>
      </c>
      <c r="K749" s="100" t="s">
        <v>120</v>
      </c>
      <c r="L749" s="100" t="s">
        <v>121</v>
      </c>
      <c r="M749" s="100" t="s">
        <v>122</v>
      </c>
      <c r="N749" s="100" t="s">
        <v>403</v>
      </c>
      <c r="O749" s="100" t="s">
        <v>96</v>
      </c>
      <c r="P749" s="100" t="s">
        <v>120</v>
      </c>
      <c r="Q749" s="100" t="s">
        <v>931</v>
      </c>
      <c r="R749" s="100" t="s">
        <v>932</v>
      </c>
      <c r="S749" s="100" t="s">
        <v>933</v>
      </c>
      <c r="T749" s="100" t="s">
        <v>932</v>
      </c>
      <c r="U749" s="100" t="s">
        <v>929</v>
      </c>
      <c r="V749" s="100" t="s">
        <v>930</v>
      </c>
      <c r="W749" s="100" t="s">
        <v>749</v>
      </c>
      <c r="X749" s="100" t="s">
        <v>132</v>
      </c>
      <c r="Y749" s="145" t="s">
        <v>1042</v>
      </c>
    </row>
    <row r="750" spans="1:25">
      <c r="A750" s="107" t="s">
        <v>391</v>
      </c>
      <c r="B750" s="100" t="s">
        <v>392</v>
      </c>
      <c r="C750" s="100" t="s">
        <v>563</v>
      </c>
      <c r="D750" s="101">
        <v>819.01</v>
      </c>
      <c r="E750" s="100" t="s">
        <v>118</v>
      </c>
      <c r="F750" s="102">
        <v>202207</v>
      </c>
      <c r="G750" s="103">
        <v>44767</v>
      </c>
      <c r="H750" s="100" t="s">
        <v>119</v>
      </c>
      <c r="I750" s="102">
        <v>11002581</v>
      </c>
      <c r="J750" s="100" t="s">
        <v>0</v>
      </c>
      <c r="K750" s="100" t="s">
        <v>120</v>
      </c>
      <c r="L750" s="100" t="s">
        <v>121</v>
      </c>
      <c r="M750" s="100" t="s">
        <v>122</v>
      </c>
      <c r="N750" s="100" t="s">
        <v>415</v>
      </c>
      <c r="O750" s="100" t="s">
        <v>416</v>
      </c>
      <c r="P750" s="100" t="s">
        <v>120</v>
      </c>
      <c r="Q750" s="100" t="s">
        <v>931</v>
      </c>
      <c r="R750" s="100" t="s">
        <v>932</v>
      </c>
      <c r="S750" s="100" t="s">
        <v>933</v>
      </c>
      <c r="T750" s="100" t="s">
        <v>932</v>
      </c>
      <c r="U750" s="100" t="s">
        <v>929</v>
      </c>
      <c r="V750" s="100" t="s">
        <v>930</v>
      </c>
      <c r="W750" s="100" t="s">
        <v>749</v>
      </c>
      <c r="X750" s="100" t="s">
        <v>132</v>
      </c>
      <c r="Y750" s="145" t="s">
        <v>1042</v>
      </c>
    </row>
    <row r="751" spans="1:25">
      <c r="A751" s="107" t="s">
        <v>391</v>
      </c>
      <c r="B751" s="100" t="s">
        <v>392</v>
      </c>
      <c r="C751" s="100" t="s">
        <v>564</v>
      </c>
      <c r="D751" s="101">
        <v>1437.18</v>
      </c>
      <c r="E751" s="100" t="s">
        <v>118</v>
      </c>
      <c r="F751" s="102">
        <v>202207</v>
      </c>
      <c r="G751" s="103">
        <v>44767</v>
      </c>
      <c r="H751" s="100" t="s">
        <v>119</v>
      </c>
      <c r="I751" s="102">
        <v>11002581</v>
      </c>
      <c r="J751" s="100" t="s">
        <v>0</v>
      </c>
      <c r="K751" s="100" t="s">
        <v>120</v>
      </c>
      <c r="L751" s="100" t="s">
        <v>121</v>
      </c>
      <c r="M751" s="100" t="s">
        <v>122</v>
      </c>
      <c r="N751" s="100" t="s">
        <v>92</v>
      </c>
      <c r="O751" s="100" t="s">
        <v>93</v>
      </c>
      <c r="P751" s="100" t="s">
        <v>120</v>
      </c>
      <c r="Q751" s="100" t="s">
        <v>931</v>
      </c>
      <c r="R751" s="100" t="s">
        <v>932</v>
      </c>
      <c r="S751" s="100" t="s">
        <v>933</v>
      </c>
      <c r="T751" s="100" t="s">
        <v>932</v>
      </c>
      <c r="U751" s="100" t="s">
        <v>929</v>
      </c>
      <c r="V751" s="100" t="s">
        <v>930</v>
      </c>
      <c r="W751" s="100" t="s">
        <v>749</v>
      </c>
      <c r="X751" s="100" t="s">
        <v>132</v>
      </c>
      <c r="Y751" s="145" t="s">
        <v>1042</v>
      </c>
    </row>
    <row r="752" spans="1:25">
      <c r="A752" s="107" t="s">
        <v>391</v>
      </c>
      <c r="B752" s="100" t="s">
        <v>392</v>
      </c>
      <c r="C752" s="100" t="s">
        <v>565</v>
      </c>
      <c r="D752" s="101">
        <v>2181.37</v>
      </c>
      <c r="E752" s="100" t="s">
        <v>118</v>
      </c>
      <c r="F752" s="102">
        <v>202207</v>
      </c>
      <c r="G752" s="103">
        <v>44767</v>
      </c>
      <c r="H752" s="100" t="s">
        <v>119</v>
      </c>
      <c r="I752" s="102">
        <v>11002581</v>
      </c>
      <c r="J752" s="100" t="s">
        <v>0</v>
      </c>
      <c r="K752" s="100" t="s">
        <v>120</v>
      </c>
      <c r="L752" s="100" t="s">
        <v>121</v>
      </c>
      <c r="M752" s="100" t="s">
        <v>122</v>
      </c>
      <c r="N752" s="100" t="s">
        <v>444</v>
      </c>
      <c r="O752" s="100" t="s">
        <v>445</v>
      </c>
      <c r="P752" s="100" t="s">
        <v>120</v>
      </c>
      <c r="Q752" s="100" t="s">
        <v>931</v>
      </c>
      <c r="R752" s="100" t="s">
        <v>932</v>
      </c>
      <c r="S752" s="100" t="s">
        <v>933</v>
      </c>
      <c r="T752" s="100" t="s">
        <v>932</v>
      </c>
      <c r="U752" s="100" t="s">
        <v>929</v>
      </c>
      <c r="V752" s="100" t="s">
        <v>930</v>
      </c>
      <c r="W752" s="100" t="s">
        <v>749</v>
      </c>
      <c r="X752" s="100" t="s">
        <v>132</v>
      </c>
      <c r="Y752" s="145" t="s">
        <v>1042</v>
      </c>
    </row>
    <row r="753" spans="1:25">
      <c r="A753" s="107" t="s">
        <v>391</v>
      </c>
      <c r="B753" s="100" t="s">
        <v>392</v>
      </c>
      <c r="C753" s="100" t="s">
        <v>984</v>
      </c>
      <c r="D753" s="101">
        <v>555.41999999999996</v>
      </c>
      <c r="E753" s="100" t="s">
        <v>118</v>
      </c>
      <c r="F753" s="102">
        <v>202207</v>
      </c>
      <c r="G753" s="103">
        <v>44770</v>
      </c>
      <c r="H753" s="100" t="s">
        <v>119</v>
      </c>
      <c r="I753" s="102">
        <v>11002695</v>
      </c>
      <c r="J753" s="100" t="s">
        <v>0</v>
      </c>
      <c r="K753" s="100" t="s">
        <v>120</v>
      </c>
      <c r="L753" s="100" t="s">
        <v>121</v>
      </c>
      <c r="M753" s="100" t="s">
        <v>122</v>
      </c>
      <c r="N753" s="100" t="s">
        <v>403</v>
      </c>
      <c r="O753" s="100" t="s">
        <v>96</v>
      </c>
      <c r="P753" s="100" t="s">
        <v>120</v>
      </c>
      <c r="Q753" s="100" t="s">
        <v>931</v>
      </c>
      <c r="R753" s="100" t="s">
        <v>932</v>
      </c>
      <c r="S753" s="100" t="s">
        <v>933</v>
      </c>
      <c r="T753" s="100" t="s">
        <v>932</v>
      </c>
      <c r="U753" s="100" t="s">
        <v>929</v>
      </c>
      <c r="V753" s="100" t="s">
        <v>930</v>
      </c>
      <c r="W753" s="100" t="s">
        <v>749</v>
      </c>
      <c r="X753" s="100" t="s">
        <v>132</v>
      </c>
      <c r="Y753" s="145" t="s">
        <v>1042</v>
      </c>
    </row>
    <row r="754" spans="1:25">
      <c r="A754" s="107" t="s">
        <v>391</v>
      </c>
      <c r="B754" s="100" t="s">
        <v>392</v>
      </c>
      <c r="C754" s="100" t="s">
        <v>985</v>
      </c>
      <c r="D754" s="101">
        <v>1149.75</v>
      </c>
      <c r="E754" s="100" t="s">
        <v>118</v>
      </c>
      <c r="F754" s="102">
        <v>202207</v>
      </c>
      <c r="G754" s="103">
        <v>44770</v>
      </c>
      <c r="H754" s="100" t="s">
        <v>119</v>
      </c>
      <c r="I754" s="102">
        <v>11002695</v>
      </c>
      <c r="J754" s="100" t="s">
        <v>0</v>
      </c>
      <c r="K754" s="100" t="s">
        <v>120</v>
      </c>
      <c r="L754" s="100" t="s">
        <v>121</v>
      </c>
      <c r="M754" s="100" t="s">
        <v>122</v>
      </c>
      <c r="N754" s="100" t="s">
        <v>92</v>
      </c>
      <c r="O754" s="100" t="s">
        <v>93</v>
      </c>
      <c r="P754" s="100" t="s">
        <v>120</v>
      </c>
      <c r="Q754" s="100" t="s">
        <v>931</v>
      </c>
      <c r="R754" s="100" t="s">
        <v>932</v>
      </c>
      <c r="S754" s="100" t="s">
        <v>933</v>
      </c>
      <c r="T754" s="100" t="s">
        <v>932</v>
      </c>
      <c r="U754" s="100" t="s">
        <v>929</v>
      </c>
      <c r="V754" s="100" t="s">
        <v>930</v>
      </c>
      <c r="W754" s="100" t="s">
        <v>749</v>
      </c>
      <c r="X754" s="100" t="s">
        <v>132</v>
      </c>
      <c r="Y754" s="145" t="s">
        <v>1042</v>
      </c>
    </row>
    <row r="755" spans="1:25">
      <c r="A755" s="107" t="s">
        <v>391</v>
      </c>
      <c r="B755" s="100" t="s">
        <v>392</v>
      </c>
      <c r="C755" s="100" t="s">
        <v>986</v>
      </c>
      <c r="D755" s="101">
        <v>1474.21</v>
      </c>
      <c r="E755" s="100" t="s">
        <v>118</v>
      </c>
      <c r="F755" s="102">
        <v>202207</v>
      </c>
      <c r="G755" s="103">
        <v>44770</v>
      </c>
      <c r="H755" s="100" t="s">
        <v>119</v>
      </c>
      <c r="I755" s="102">
        <v>11002695</v>
      </c>
      <c r="J755" s="100" t="s">
        <v>0</v>
      </c>
      <c r="K755" s="100" t="s">
        <v>120</v>
      </c>
      <c r="L755" s="100" t="s">
        <v>121</v>
      </c>
      <c r="M755" s="100" t="s">
        <v>122</v>
      </c>
      <c r="N755" s="100" t="s">
        <v>444</v>
      </c>
      <c r="O755" s="100" t="s">
        <v>445</v>
      </c>
      <c r="P755" s="100" t="s">
        <v>120</v>
      </c>
      <c r="Q755" s="100" t="s">
        <v>931</v>
      </c>
      <c r="R755" s="100" t="s">
        <v>932</v>
      </c>
      <c r="S755" s="100" t="s">
        <v>933</v>
      </c>
      <c r="T755" s="100" t="s">
        <v>932</v>
      </c>
      <c r="U755" s="100" t="s">
        <v>929</v>
      </c>
      <c r="V755" s="100" t="s">
        <v>930</v>
      </c>
      <c r="W755" s="100" t="s">
        <v>749</v>
      </c>
      <c r="X755" s="100" t="s">
        <v>132</v>
      </c>
      <c r="Y755" s="145" t="s">
        <v>1042</v>
      </c>
    </row>
    <row r="756" spans="1:25">
      <c r="A756" s="107" t="s">
        <v>391</v>
      </c>
      <c r="B756" s="100" t="s">
        <v>392</v>
      </c>
      <c r="C756" s="100" t="s">
        <v>987</v>
      </c>
      <c r="D756" s="101">
        <v>-2076.19</v>
      </c>
      <c r="E756" s="100" t="s">
        <v>118</v>
      </c>
      <c r="F756" s="102">
        <v>202207</v>
      </c>
      <c r="G756" s="103">
        <v>44770</v>
      </c>
      <c r="H756" s="100" t="s">
        <v>119</v>
      </c>
      <c r="I756" s="102">
        <v>11002726</v>
      </c>
      <c r="J756" s="100" t="s">
        <v>0</v>
      </c>
      <c r="K756" s="100" t="s">
        <v>120</v>
      </c>
      <c r="L756" s="100" t="s">
        <v>121</v>
      </c>
      <c r="M756" s="100" t="s">
        <v>122</v>
      </c>
      <c r="N756" s="100" t="s">
        <v>418</v>
      </c>
      <c r="O756" s="100" t="s">
        <v>419</v>
      </c>
      <c r="P756" s="100" t="s">
        <v>120</v>
      </c>
      <c r="Q756" s="100" t="s">
        <v>797</v>
      </c>
      <c r="R756" s="100" t="s">
        <v>420</v>
      </c>
      <c r="S756" s="100" t="s">
        <v>798</v>
      </c>
      <c r="T756" s="100" t="s">
        <v>420</v>
      </c>
      <c r="U756" s="100" t="s">
        <v>783</v>
      </c>
      <c r="V756" s="100" t="s">
        <v>784</v>
      </c>
      <c r="W756" s="100" t="s">
        <v>749</v>
      </c>
      <c r="X756" s="100" t="s">
        <v>132</v>
      </c>
      <c r="Y756" s="145" t="s">
        <v>1042</v>
      </c>
    </row>
    <row r="757" spans="1:25">
      <c r="A757" s="107" t="s">
        <v>391</v>
      </c>
      <c r="B757" s="100" t="s">
        <v>392</v>
      </c>
      <c r="C757" s="100" t="s">
        <v>988</v>
      </c>
      <c r="D757" s="101">
        <v>2265.58</v>
      </c>
      <c r="E757" s="100" t="s">
        <v>118</v>
      </c>
      <c r="F757" s="102">
        <v>202207</v>
      </c>
      <c r="G757" s="103">
        <v>44771</v>
      </c>
      <c r="H757" s="100" t="s">
        <v>119</v>
      </c>
      <c r="I757" s="102">
        <v>11002532</v>
      </c>
      <c r="J757" s="100" t="s">
        <v>0</v>
      </c>
      <c r="K757" s="100" t="s">
        <v>120</v>
      </c>
      <c r="L757" s="100" t="s">
        <v>121</v>
      </c>
      <c r="M757" s="100" t="s">
        <v>122</v>
      </c>
      <c r="N757" s="100" t="s">
        <v>418</v>
      </c>
      <c r="O757" s="100" t="s">
        <v>419</v>
      </c>
      <c r="P757" s="100" t="s">
        <v>120</v>
      </c>
      <c r="Q757" s="100" t="s">
        <v>797</v>
      </c>
      <c r="R757" s="100" t="s">
        <v>420</v>
      </c>
      <c r="S757" s="100" t="s">
        <v>798</v>
      </c>
      <c r="T757" s="100" t="s">
        <v>420</v>
      </c>
      <c r="U757" s="100" t="s">
        <v>783</v>
      </c>
      <c r="V757" s="100" t="s">
        <v>784</v>
      </c>
      <c r="W757" s="100" t="s">
        <v>749</v>
      </c>
      <c r="X757" s="100" t="s">
        <v>132</v>
      </c>
      <c r="Y757" s="145" t="s">
        <v>1042</v>
      </c>
    </row>
    <row r="758" spans="1:25">
      <c r="A758" s="107" t="s">
        <v>391</v>
      </c>
      <c r="B758" s="100" t="s">
        <v>392</v>
      </c>
      <c r="C758" s="100" t="s">
        <v>988</v>
      </c>
      <c r="D758" s="101">
        <v>966.19</v>
      </c>
      <c r="E758" s="100" t="s">
        <v>118</v>
      </c>
      <c r="F758" s="102">
        <v>202207</v>
      </c>
      <c r="G758" s="103">
        <v>44771</v>
      </c>
      <c r="H758" s="100" t="s">
        <v>119</v>
      </c>
      <c r="I758" s="102">
        <v>11002595</v>
      </c>
      <c r="J758" s="100" t="s">
        <v>0</v>
      </c>
      <c r="K758" s="100" t="s">
        <v>120</v>
      </c>
      <c r="L758" s="100" t="s">
        <v>121</v>
      </c>
      <c r="M758" s="100" t="s">
        <v>122</v>
      </c>
      <c r="N758" s="100" t="s">
        <v>418</v>
      </c>
      <c r="O758" s="100" t="s">
        <v>419</v>
      </c>
      <c r="P758" s="100" t="s">
        <v>120</v>
      </c>
      <c r="Q758" s="100" t="s">
        <v>797</v>
      </c>
      <c r="R758" s="100" t="s">
        <v>420</v>
      </c>
      <c r="S758" s="100" t="s">
        <v>798</v>
      </c>
      <c r="T758" s="100" t="s">
        <v>420</v>
      </c>
      <c r="U758" s="100" t="s">
        <v>783</v>
      </c>
      <c r="V758" s="100" t="s">
        <v>784</v>
      </c>
      <c r="W758" s="100" t="s">
        <v>749</v>
      </c>
      <c r="X758" s="100" t="s">
        <v>132</v>
      </c>
      <c r="Y758" s="145" t="s">
        <v>1042</v>
      </c>
    </row>
    <row r="759" spans="1:25">
      <c r="A759" s="107" t="s">
        <v>391</v>
      </c>
      <c r="B759" s="100" t="s">
        <v>392</v>
      </c>
      <c r="C759" s="100" t="s">
        <v>989</v>
      </c>
      <c r="D759" s="101">
        <v>367.5</v>
      </c>
      <c r="E759" s="100" t="s">
        <v>118</v>
      </c>
      <c r="F759" s="102">
        <v>202207</v>
      </c>
      <c r="G759" s="103">
        <v>44771</v>
      </c>
      <c r="H759" s="100" t="s">
        <v>119</v>
      </c>
      <c r="I759" s="102">
        <v>11002604</v>
      </c>
      <c r="J759" s="100" t="s">
        <v>0</v>
      </c>
      <c r="K759" s="100" t="s">
        <v>120</v>
      </c>
      <c r="L759" s="100" t="s">
        <v>121</v>
      </c>
      <c r="M759" s="100" t="s">
        <v>122</v>
      </c>
      <c r="N759" s="100" t="s">
        <v>567</v>
      </c>
      <c r="O759" s="100" t="s">
        <v>568</v>
      </c>
      <c r="P759" s="100" t="s">
        <v>120</v>
      </c>
      <c r="Q759" s="100" t="s">
        <v>786</v>
      </c>
      <c r="R759" s="100" t="s">
        <v>787</v>
      </c>
      <c r="S759" s="100" t="s">
        <v>788</v>
      </c>
      <c r="T759" s="100" t="s">
        <v>787</v>
      </c>
      <c r="U759" s="100" t="s">
        <v>747</v>
      </c>
      <c r="V759" s="100" t="s">
        <v>748</v>
      </c>
      <c r="W759" s="100" t="s">
        <v>749</v>
      </c>
      <c r="X759" s="100" t="s">
        <v>132</v>
      </c>
      <c r="Y759" s="145" t="s">
        <v>1042</v>
      </c>
    </row>
    <row r="760" spans="1:25">
      <c r="A760" s="107" t="s">
        <v>391</v>
      </c>
      <c r="B760" s="100" t="s">
        <v>392</v>
      </c>
      <c r="C760" s="100" t="s">
        <v>990</v>
      </c>
      <c r="D760" s="101">
        <v>892.68</v>
      </c>
      <c r="E760" s="100" t="s">
        <v>118</v>
      </c>
      <c r="F760" s="102">
        <v>202207</v>
      </c>
      <c r="G760" s="103">
        <v>44771</v>
      </c>
      <c r="H760" s="100" t="s">
        <v>119</v>
      </c>
      <c r="I760" s="102">
        <v>11002605</v>
      </c>
      <c r="J760" s="100" t="s">
        <v>0</v>
      </c>
      <c r="K760" s="100" t="s">
        <v>120</v>
      </c>
      <c r="L760" s="100" t="s">
        <v>121</v>
      </c>
      <c r="M760" s="100" t="s">
        <v>122</v>
      </c>
      <c r="N760" s="100" t="s">
        <v>245</v>
      </c>
      <c r="O760" s="100" t="s">
        <v>246</v>
      </c>
      <c r="P760" s="100" t="s">
        <v>120</v>
      </c>
      <c r="Q760" s="100" t="s">
        <v>778</v>
      </c>
      <c r="R760" s="100" t="s">
        <v>247</v>
      </c>
      <c r="S760" s="100" t="s">
        <v>779</v>
      </c>
      <c r="T760" s="100" t="s">
        <v>247</v>
      </c>
      <c r="U760" s="100" t="s">
        <v>752</v>
      </c>
      <c r="V760" s="100" t="s">
        <v>753</v>
      </c>
      <c r="W760" s="100" t="s">
        <v>749</v>
      </c>
      <c r="X760" s="100" t="s">
        <v>132</v>
      </c>
      <c r="Y760" s="145" t="s">
        <v>1042</v>
      </c>
    </row>
    <row r="761" spans="1:25">
      <c r="A761" s="107" t="s">
        <v>391</v>
      </c>
      <c r="B761" s="100" t="s">
        <v>392</v>
      </c>
      <c r="C761" s="100" t="s">
        <v>991</v>
      </c>
      <c r="D761" s="101">
        <v>311</v>
      </c>
      <c r="E761" s="100" t="s">
        <v>118</v>
      </c>
      <c r="F761" s="102">
        <v>202207</v>
      </c>
      <c r="G761" s="103">
        <v>44771</v>
      </c>
      <c r="H761" s="100" t="s">
        <v>119</v>
      </c>
      <c r="I761" s="102">
        <v>11002606</v>
      </c>
      <c r="J761" s="100" t="s">
        <v>0</v>
      </c>
      <c r="K761" s="100" t="s">
        <v>120</v>
      </c>
      <c r="L761" s="100" t="s">
        <v>121</v>
      </c>
      <c r="M761" s="100" t="s">
        <v>122</v>
      </c>
      <c r="N761" s="100" t="s">
        <v>142</v>
      </c>
      <c r="O761" s="100" t="s">
        <v>143</v>
      </c>
      <c r="P761" s="100" t="s">
        <v>120</v>
      </c>
      <c r="Q761" s="100" t="s">
        <v>750</v>
      </c>
      <c r="R761" s="100" t="s">
        <v>144</v>
      </c>
      <c r="S761" s="100" t="s">
        <v>751</v>
      </c>
      <c r="T761" s="100" t="s">
        <v>144</v>
      </c>
      <c r="U761" s="100" t="s">
        <v>752</v>
      </c>
      <c r="V761" s="100" t="s">
        <v>753</v>
      </c>
      <c r="W761" s="100" t="s">
        <v>749</v>
      </c>
      <c r="X761" s="100" t="s">
        <v>132</v>
      </c>
      <c r="Y761" s="145" t="s">
        <v>1042</v>
      </c>
    </row>
    <row r="762" spans="1:25">
      <c r="A762" s="107" t="s">
        <v>391</v>
      </c>
      <c r="B762" s="100" t="s">
        <v>392</v>
      </c>
      <c r="C762" s="100" t="s">
        <v>992</v>
      </c>
      <c r="D762" s="101">
        <v>577.37</v>
      </c>
      <c r="E762" s="100" t="s">
        <v>118</v>
      </c>
      <c r="F762" s="102">
        <v>202207</v>
      </c>
      <c r="G762" s="103">
        <v>44771</v>
      </c>
      <c r="H762" s="100" t="s">
        <v>119</v>
      </c>
      <c r="I762" s="102">
        <v>11002607</v>
      </c>
      <c r="J762" s="100" t="s">
        <v>0</v>
      </c>
      <c r="K762" s="100" t="s">
        <v>120</v>
      </c>
      <c r="L762" s="100" t="s">
        <v>121</v>
      </c>
      <c r="M762" s="100" t="s">
        <v>122</v>
      </c>
      <c r="N762" s="100" t="s">
        <v>398</v>
      </c>
      <c r="O762" s="100" t="s">
        <v>399</v>
      </c>
      <c r="P762" s="100" t="s">
        <v>120</v>
      </c>
      <c r="Q762" s="100" t="s">
        <v>802</v>
      </c>
      <c r="R762" s="100" t="s">
        <v>803</v>
      </c>
      <c r="S762" s="100" t="s">
        <v>804</v>
      </c>
      <c r="T762" s="100" t="s">
        <v>803</v>
      </c>
      <c r="U762" s="100" t="s">
        <v>757</v>
      </c>
      <c r="V762" s="100" t="s">
        <v>758</v>
      </c>
      <c r="W762" s="100" t="s">
        <v>749</v>
      </c>
      <c r="X762" s="100" t="s">
        <v>132</v>
      </c>
      <c r="Y762" s="145" t="s">
        <v>1042</v>
      </c>
    </row>
    <row r="763" spans="1:25">
      <c r="A763" s="107" t="s">
        <v>391</v>
      </c>
      <c r="B763" s="100" t="s">
        <v>392</v>
      </c>
      <c r="C763" s="100" t="s">
        <v>993</v>
      </c>
      <c r="D763" s="101">
        <v>-843.27</v>
      </c>
      <c r="E763" s="100" t="s">
        <v>118</v>
      </c>
      <c r="F763" s="102">
        <v>202207</v>
      </c>
      <c r="G763" s="103">
        <v>44771</v>
      </c>
      <c r="H763" s="100" t="s">
        <v>119</v>
      </c>
      <c r="I763" s="102">
        <v>11002689</v>
      </c>
      <c r="J763" s="100" t="s">
        <v>0</v>
      </c>
      <c r="K763" s="100" t="s">
        <v>120</v>
      </c>
      <c r="L763" s="100" t="s">
        <v>121</v>
      </c>
      <c r="M763" s="100" t="s">
        <v>122</v>
      </c>
      <c r="N763" s="100" t="s">
        <v>394</v>
      </c>
      <c r="O763" s="100" t="s">
        <v>395</v>
      </c>
      <c r="P763" s="100" t="s">
        <v>120</v>
      </c>
      <c r="Q763" s="100" t="s">
        <v>802</v>
      </c>
      <c r="R763" s="100" t="s">
        <v>803</v>
      </c>
      <c r="S763" s="100" t="s">
        <v>804</v>
      </c>
      <c r="T763" s="100" t="s">
        <v>803</v>
      </c>
      <c r="U763" s="100" t="s">
        <v>757</v>
      </c>
      <c r="V763" s="100" t="s">
        <v>758</v>
      </c>
      <c r="W763" s="100" t="s">
        <v>749</v>
      </c>
      <c r="X763" s="100" t="s">
        <v>132</v>
      </c>
      <c r="Y763" s="145" t="s">
        <v>1042</v>
      </c>
    </row>
    <row r="764" spans="1:25">
      <c r="A764" s="107" t="s">
        <v>391</v>
      </c>
      <c r="B764" s="100" t="s">
        <v>392</v>
      </c>
      <c r="C764" s="100" t="s">
        <v>994</v>
      </c>
      <c r="D764" s="101">
        <v>343.27</v>
      </c>
      <c r="E764" s="100" t="s">
        <v>118</v>
      </c>
      <c r="F764" s="102">
        <v>202207</v>
      </c>
      <c r="G764" s="103">
        <v>44771</v>
      </c>
      <c r="H764" s="100" t="s">
        <v>119</v>
      </c>
      <c r="I764" s="102">
        <v>11002689</v>
      </c>
      <c r="J764" s="100" t="s">
        <v>0</v>
      </c>
      <c r="K764" s="100" t="s">
        <v>120</v>
      </c>
      <c r="L764" s="100" t="s">
        <v>121</v>
      </c>
      <c r="M764" s="100" t="s">
        <v>122</v>
      </c>
      <c r="N764" s="100" t="s">
        <v>617</v>
      </c>
      <c r="O764" s="100" t="s">
        <v>618</v>
      </c>
      <c r="P764" s="100" t="s">
        <v>120</v>
      </c>
      <c r="Q764" s="100" t="s">
        <v>890</v>
      </c>
      <c r="R764" s="100" t="s">
        <v>891</v>
      </c>
      <c r="S764" s="100" t="s">
        <v>892</v>
      </c>
      <c r="T764" s="100" t="s">
        <v>891</v>
      </c>
      <c r="U764" s="100" t="s">
        <v>757</v>
      </c>
      <c r="V764" s="100" t="s">
        <v>758</v>
      </c>
      <c r="W764" s="100" t="s">
        <v>749</v>
      </c>
      <c r="X764" s="100" t="s">
        <v>132</v>
      </c>
      <c r="Y764" s="145" t="s">
        <v>1042</v>
      </c>
    </row>
    <row r="765" spans="1:25">
      <c r="A765" s="107" t="s">
        <v>391</v>
      </c>
      <c r="B765" s="100" t="s">
        <v>392</v>
      </c>
      <c r="C765" s="100" t="s">
        <v>995</v>
      </c>
      <c r="D765" s="101">
        <v>500</v>
      </c>
      <c r="E765" s="100" t="s">
        <v>118</v>
      </c>
      <c r="F765" s="102">
        <v>202207</v>
      </c>
      <c r="G765" s="103">
        <v>44771</v>
      </c>
      <c r="H765" s="100" t="s">
        <v>119</v>
      </c>
      <c r="I765" s="102">
        <v>11002689</v>
      </c>
      <c r="J765" s="100" t="s">
        <v>0</v>
      </c>
      <c r="K765" s="100" t="s">
        <v>120</v>
      </c>
      <c r="L765" s="100" t="s">
        <v>121</v>
      </c>
      <c r="M765" s="100" t="s">
        <v>122</v>
      </c>
      <c r="N765" s="100" t="s">
        <v>398</v>
      </c>
      <c r="O765" s="100" t="s">
        <v>399</v>
      </c>
      <c r="P765" s="100" t="s">
        <v>120</v>
      </c>
      <c r="Q765" s="100" t="s">
        <v>802</v>
      </c>
      <c r="R765" s="100" t="s">
        <v>803</v>
      </c>
      <c r="S765" s="100" t="s">
        <v>804</v>
      </c>
      <c r="T765" s="100" t="s">
        <v>803</v>
      </c>
      <c r="U765" s="100" t="s">
        <v>757</v>
      </c>
      <c r="V765" s="100" t="s">
        <v>758</v>
      </c>
      <c r="W765" s="100" t="s">
        <v>749</v>
      </c>
      <c r="X765" s="100" t="s">
        <v>132</v>
      </c>
      <c r="Y765" s="145" t="s">
        <v>1042</v>
      </c>
    </row>
    <row r="766" spans="1:25">
      <c r="A766" s="107" t="s">
        <v>391</v>
      </c>
      <c r="B766" s="100" t="s">
        <v>392</v>
      </c>
      <c r="C766" s="100" t="s">
        <v>996</v>
      </c>
      <c r="D766" s="101">
        <v>37.380000000000003</v>
      </c>
      <c r="E766" s="100" t="s">
        <v>118</v>
      </c>
      <c r="F766" s="102">
        <v>202207</v>
      </c>
      <c r="G766" s="103">
        <v>44771</v>
      </c>
      <c r="H766" s="100" t="s">
        <v>119</v>
      </c>
      <c r="I766" s="102">
        <v>11002690</v>
      </c>
      <c r="J766" s="100" t="s">
        <v>0</v>
      </c>
      <c r="K766" s="100" t="s">
        <v>120</v>
      </c>
      <c r="L766" s="100" t="s">
        <v>121</v>
      </c>
      <c r="M766" s="100" t="s">
        <v>122</v>
      </c>
      <c r="N766" s="100" t="s">
        <v>80</v>
      </c>
      <c r="O766" s="100" t="s">
        <v>81</v>
      </c>
      <c r="P766" s="100" t="s">
        <v>120</v>
      </c>
      <c r="Q766" s="100" t="s">
        <v>926</v>
      </c>
      <c r="R766" s="100" t="s">
        <v>927</v>
      </c>
      <c r="S766" s="100" t="s">
        <v>928</v>
      </c>
      <c r="T766" s="100" t="s">
        <v>927</v>
      </c>
      <c r="U766" s="100" t="s">
        <v>929</v>
      </c>
      <c r="V766" s="100" t="s">
        <v>930</v>
      </c>
      <c r="W766" s="100" t="s">
        <v>749</v>
      </c>
      <c r="X766" s="100" t="s">
        <v>132</v>
      </c>
      <c r="Y766" s="145" t="s">
        <v>1042</v>
      </c>
    </row>
    <row r="767" spans="1:25">
      <c r="A767" s="107" t="s">
        <v>391</v>
      </c>
      <c r="B767" s="100" t="s">
        <v>392</v>
      </c>
      <c r="C767" s="100" t="s">
        <v>997</v>
      </c>
      <c r="D767" s="101">
        <v>56.48</v>
      </c>
      <c r="E767" s="100" t="s">
        <v>118</v>
      </c>
      <c r="F767" s="102">
        <v>202207</v>
      </c>
      <c r="G767" s="103">
        <v>44771</v>
      </c>
      <c r="H767" s="100" t="s">
        <v>119</v>
      </c>
      <c r="I767" s="102">
        <v>11002690</v>
      </c>
      <c r="J767" s="100" t="s">
        <v>0</v>
      </c>
      <c r="K767" s="100" t="s">
        <v>120</v>
      </c>
      <c r="L767" s="100" t="s">
        <v>121</v>
      </c>
      <c r="M767" s="100" t="s">
        <v>122</v>
      </c>
      <c r="N767" s="100" t="s">
        <v>84</v>
      </c>
      <c r="O767" s="100" t="s">
        <v>85</v>
      </c>
      <c r="P767" s="100" t="s">
        <v>120</v>
      </c>
      <c r="Q767" s="100" t="s">
        <v>926</v>
      </c>
      <c r="R767" s="100" t="s">
        <v>927</v>
      </c>
      <c r="S767" s="100" t="s">
        <v>928</v>
      </c>
      <c r="T767" s="100" t="s">
        <v>927</v>
      </c>
      <c r="U767" s="100" t="s">
        <v>929</v>
      </c>
      <c r="V767" s="100" t="s">
        <v>930</v>
      </c>
      <c r="W767" s="100" t="s">
        <v>749</v>
      </c>
      <c r="X767" s="100" t="s">
        <v>132</v>
      </c>
      <c r="Y767" s="145" t="s">
        <v>1042</v>
      </c>
    </row>
    <row r="768" spans="1:25">
      <c r="A768" s="107" t="s">
        <v>391</v>
      </c>
      <c r="B768" s="100" t="s">
        <v>392</v>
      </c>
      <c r="C768" s="100" t="s">
        <v>998</v>
      </c>
      <c r="D768" s="101">
        <v>147.44</v>
      </c>
      <c r="E768" s="100" t="s">
        <v>118</v>
      </c>
      <c r="F768" s="102">
        <v>202207</v>
      </c>
      <c r="G768" s="103">
        <v>44771</v>
      </c>
      <c r="H768" s="100" t="s">
        <v>119</v>
      </c>
      <c r="I768" s="102">
        <v>11002690</v>
      </c>
      <c r="J768" s="100" t="s">
        <v>0</v>
      </c>
      <c r="K768" s="100" t="s">
        <v>120</v>
      </c>
      <c r="L768" s="100" t="s">
        <v>121</v>
      </c>
      <c r="M768" s="100" t="s">
        <v>122</v>
      </c>
      <c r="N768" s="100" t="s">
        <v>82</v>
      </c>
      <c r="O768" s="100" t="s">
        <v>83</v>
      </c>
      <c r="P768" s="100" t="s">
        <v>120</v>
      </c>
      <c r="Q768" s="100" t="s">
        <v>926</v>
      </c>
      <c r="R768" s="100" t="s">
        <v>927</v>
      </c>
      <c r="S768" s="100" t="s">
        <v>928</v>
      </c>
      <c r="T768" s="100" t="s">
        <v>927</v>
      </c>
      <c r="U768" s="100" t="s">
        <v>929</v>
      </c>
      <c r="V768" s="100" t="s">
        <v>930</v>
      </c>
      <c r="W768" s="100" t="s">
        <v>749</v>
      </c>
      <c r="X768" s="100" t="s">
        <v>132</v>
      </c>
      <c r="Y768" s="145" t="s">
        <v>1042</v>
      </c>
    </row>
    <row r="769" spans="1:25">
      <c r="A769" s="107" t="s">
        <v>391</v>
      </c>
      <c r="B769" s="100" t="s">
        <v>392</v>
      </c>
      <c r="C769" s="100" t="s">
        <v>999</v>
      </c>
      <c r="D769" s="101">
        <v>766.93</v>
      </c>
      <c r="E769" s="100" t="s">
        <v>118</v>
      </c>
      <c r="F769" s="102">
        <v>202207</v>
      </c>
      <c r="G769" s="103">
        <v>44771</v>
      </c>
      <c r="H769" s="100" t="s">
        <v>119</v>
      </c>
      <c r="I769" s="102">
        <v>11002690</v>
      </c>
      <c r="J769" s="100" t="s">
        <v>0</v>
      </c>
      <c r="K769" s="100" t="s">
        <v>120</v>
      </c>
      <c r="L769" s="100" t="s">
        <v>121</v>
      </c>
      <c r="M769" s="100" t="s">
        <v>122</v>
      </c>
      <c r="N769" s="100" t="s">
        <v>78</v>
      </c>
      <c r="O769" s="100" t="s">
        <v>413</v>
      </c>
      <c r="P769" s="100" t="s">
        <v>120</v>
      </c>
      <c r="Q769" s="100" t="s">
        <v>934</v>
      </c>
      <c r="R769" s="100" t="s">
        <v>935</v>
      </c>
      <c r="S769" s="100" t="s">
        <v>936</v>
      </c>
      <c r="T769" s="100" t="s">
        <v>935</v>
      </c>
      <c r="U769" s="100" t="s">
        <v>929</v>
      </c>
      <c r="V769" s="100" t="s">
        <v>930</v>
      </c>
      <c r="W769" s="100" t="s">
        <v>749</v>
      </c>
      <c r="X769" s="100" t="s">
        <v>132</v>
      </c>
      <c r="Y769" s="145" t="s">
        <v>1042</v>
      </c>
    </row>
    <row r="770" spans="1:25">
      <c r="A770" s="107" t="s">
        <v>391</v>
      </c>
      <c r="B770" s="100" t="s">
        <v>392</v>
      </c>
      <c r="C770" s="100" t="s">
        <v>1000</v>
      </c>
      <c r="D770" s="101">
        <v>991.67</v>
      </c>
      <c r="E770" s="100" t="s">
        <v>118</v>
      </c>
      <c r="F770" s="102">
        <v>202207</v>
      </c>
      <c r="G770" s="103">
        <v>44771</v>
      </c>
      <c r="H770" s="100" t="s">
        <v>119</v>
      </c>
      <c r="I770" s="102">
        <v>11002690</v>
      </c>
      <c r="J770" s="100" t="s">
        <v>0</v>
      </c>
      <c r="K770" s="100" t="s">
        <v>120</v>
      </c>
      <c r="L770" s="100" t="s">
        <v>121</v>
      </c>
      <c r="M770" s="100" t="s">
        <v>122</v>
      </c>
      <c r="N770" s="100" t="s">
        <v>76</v>
      </c>
      <c r="O770" s="100" t="s">
        <v>411</v>
      </c>
      <c r="P770" s="100" t="s">
        <v>120</v>
      </c>
      <c r="Q770" s="100" t="s">
        <v>937</v>
      </c>
      <c r="R770" s="100" t="s">
        <v>938</v>
      </c>
      <c r="S770" s="100" t="s">
        <v>939</v>
      </c>
      <c r="T770" s="100" t="s">
        <v>938</v>
      </c>
      <c r="U770" s="100" t="s">
        <v>929</v>
      </c>
      <c r="V770" s="100" t="s">
        <v>930</v>
      </c>
      <c r="W770" s="100" t="s">
        <v>749</v>
      </c>
      <c r="X770" s="100" t="s">
        <v>132</v>
      </c>
      <c r="Y770" s="145" t="s">
        <v>1042</v>
      </c>
    </row>
    <row r="771" spans="1:25">
      <c r="A771" s="107" t="s">
        <v>391</v>
      </c>
      <c r="B771" s="100" t="s">
        <v>392</v>
      </c>
      <c r="C771" s="100" t="s">
        <v>1001</v>
      </c>
      <c r="D771" s="101">
        <v>26.24</v>
      </c>
      <c r="E771" s="100" t="s">
        <v>118</v>
      </c>
      <c r="F771" s="102">
        <v>202207</v>
      </c>
      <c r="G771" s="103">
        <v>44771</v>
      </c>
      <c r="H771" s="100" t="s">
        <v>119</v>
      </c>
      <c r="I771" s="102">
        <v>11002691</v>
      </c>
      <c r="J771" s="100" t="s">
        <v>0</v>
      </c>
      <c r="K771" s="100" t="s">
        <v>120</v>
      </c>
      <c r="L771" s="100" t="s">
        <v>121</v>
      </c>
      <c r="M771" s="100" t="s">
        <v>122</v>
      </c>
      <c r="N771" s="100" t="s">
        <v>88</v>
      </c>
      <c r="O771" s="100" t="s">
        <v>401</v>
      </c>
      <c r="P771" s="100" t="s">
        <v>120</v>
      </c>
      <c r="Q771" s="100" t="s">
        <v>926</v>
      </c>
      <c r="R771" s="100" t="s">
        <v>927</v>
      </c>
      <c r="S771" s="100" t="s">
        <v>928</v>
      </c>
      <c r="T771" s="100" t="s">
        <v>927</v>
      </c>
      <c r="U771" s="100" t="s">
        <v>929</v>
      </c>
      <c r="V771" s="100" t="s">
        <v>930</v>
      </c>
      <c r="W771" s="100" t="s">
        <v>749</v>
      </c>
      <c r="X771" s="100" t="s">
        <v>132</v>
      </c>
      <c r="Y771" s="145" t="s">
        <v>1042</v>
      </c>
    </row>
    <row r="772" spans="1:25">
      <c r="A772" s="107" t="s">
        <v>391</v>
      </c>
      <c r="B772" s="100" t="s">
        <v>392</v>
      </c>
      <c r="C772" s="100" t="s">
        <v>1002</v>
      </c>
      <c r="D772" s="101">
        <v>43.47</v>
      </c>
      <c r="E772" s="100" t="s">
        <v>118</v>
      </c>
      <c r="F772" s="102">
        <v>202207</v>
      </c>
      <c r="G772" s="103">
        <v>44771</v>
      </c>
      <c r="H772" s="100" t="s">
        <v>119</v>
      </c>
      <c r="I772" s="102">
        <v>11002691</v>
      </c>
      <c r="J772" s="100" t="s">
        <v>0</v>
      </c>
      <c r="K772" s="100" t="s">
        <v>120</v>
      </c>
      <c r="L772" s="100" t="s">
        <v>121</v>
      </c>
      <c r="M772" s="100" t="s">
        <v>122</v>
      </c>
      <c r="N772" s="100" t="s">
        <v>86</v>
      </c>
      <c r="O772" s="100" t="s">
        <v>87</v>
      </c>
      <c r="P772" s="100" t="s">
        <v>120</v>
      </c>
      <c r="Q772" s="100" t="s">
        <v>926</v>
      </c>
      <c r="R772" s="100" t="s">
        <v>927</v>
      </c>
      <c r="S772" s="100" t="s">
        <v>928</v>
      </c>
      <c r="T772" s="100" t="s">
        <v>927</v>
      </c>
      <c r="U772" s="100" t="s">
        <v>929</v>
      </c>
      <c r="V772" s="100" t="s">
        <v>930</v>
      </c>
      <c r="W772" s="100" t="s">
        <v>749</v>
      </c>
      <c r="X772" s="100" t="s">
        <v>132</v>
      </c>
      <c r="Y772" s="145" t="s">
        <v>1042</v>
      </c>
    </row>
    <row r="773" spans="1:25">
      <c r="A773" s="107" t="s">
        <v>391</v>
      </c>
      <c r="B773" s="100" t="s">
        <v>392</v>
      </c>
      <c r="C773" s="100" t="s">
        <v>1003</v>
      </c>
      <c r="D773" s="101">
        <v>182.83</v>
      </c>
      <c r="E773" s="100" t="s">
        <v>118</v>
      </c>
      <c r="F773" s="102">
        <v>202207</v>
      </c>
      <c r="G773" s="103">
        <v>44771</v>
      </c>
      <c r="H773" s="100" t="s">
        <v>119</v>
      </c>
      <c r="I773" s="102">
        <v>11002691</v>
      </c>
      <c r="J773" s="100" t="s">
        <v>0</v>
      </c>
      <c r="K773" s="100" t="s">
        <v>120</v>
      </c>
      <c r="L773" s="100" t="s">
        <v>121</v>
      </c>
      <c r="M773" s="100" t="s">
        <v>122</v>
      </c>
      <c r="N773" s="100" t="s">
        <v>90</v>
      </c>
      <c r="O773" s="100" t="s">
        <v>409</v>
      </c>
      <c r="P773" s="100" t="s">
        <v>120</v>
      </c>
      <c r="Q773" s="100" t="s">
        <v>934</v>
      </c>
      <c r="R773" s="100" t="s">
        <v>935</v>
      </c>
      <c r="S773" s="100" t="s">
        <v>936</v>
      </c>
      <c r="T773" s="100" t="s">
        <v>935</v>
      </c>
      <c r="U773" s="100" t="s">
        <v>929</v>
      </c>
      <c r="V773" s="100" t="s">
        <v>930</v>
      </c>
      <c r="W773" s="100" t="s">
        <v>749</v>
      </c>
      <c r="X773" s="100" t="s">
        <v>132</v>
      </c>
      <c r="Y773" s="145" t="s">
        <v>1042</v>
      </c>
    </row>
    <row r="774" spans="1:25">
      <c r="A774" s="107" t="s">
        <v>391</v>
      </c>
      <c r="B774" s="100" t="s">
        <v>392</v>
      </c>
      <c r="C774" s="100" t="s">
        <v>1004</v>
      </c>
      <c r="D774" s="101">
        <v>209.6</v>
      </c>
      <c r="E774" s="100" t="s">
        <v>118</v>
      </c>
      <c r="F774" s="102">
        <v>202207</v>
      </c>
      <c r="G774" s="103">
        <v>44771</v>
      </c>
      <c r="H774" s="100" t="s">
        <v>119</v>
      </c>
      <c r="I774" s="102">
        <v>11002691</v>
      </c>
      <c r="J774" s="100" t="s">
        <v>0</v>
      </c>
      <c r="K774" s="100" t="s">
        <v>120</v>
      </c>
      <c r="L774" s="100" t="s">
        <v>121</v>
      </c>
      <c r="M774" s="100" t="s">
        <v>122</v>
      </c>
      <c r="N774" s="100" t="s">
        <v>415</v>
      </c>
      <c r="O774" s="100" t="s">
        <v>416</v>
      </c>
      <c r="P774" s="100" t="s">
        <v>120</v>
      </c>
      <c r="Q774" s="100" t="s">
        <v>931</v>
      </c>
      <c r="R774" s="100" t="s">
        <v>932</v>
      </c>
      <c r="S774" s="100" t="s">
        <v>933</v>
      </c>
      <c r="T774" s="100" t="s">
        <v>932</v>
      </c>
      <c r="U774" s="100" t="s">
        <v>929</v>
      </c>
      <c r="V774" s="100" t="s">
        <v>930</v>
      </c>
      <c r="W774" s="100" t="s">
        <v>749</v>
      </c>
      <c r="X774" s="100" t="s">
        <v>132</v>
      </c>
      <c r="Y774" s="145" t="s">
        <v>1042</v>
      </c>
    </row>
    <row r="775" spans="1:25">
      <c r="A775" s="107" t="s">
        <v>391</v>
      </c>
      <c r="B775" s="100" t="s">
        <v>392</v>
      </c>
      <c r="C775" s="100" t="s">
        <v>1005</v>
      </c>
      <c r="D775" s="101">
        <v>-310.07</v>
      </c>
      <c r="E775" s="100" t="s">
        <v>118</v>
      </c>
      <c r="F775" s="102">
        <v>202207</v>
      </c>
      <c r="G775" s="103">
        <v>44771</v>
      </c>
      <c r="H775" s="100" t="s">
        <v>119</v>
      </c>
      <c r="I775" s="102">
        <v>11003033</v>
      </c>
      <c r="J775" s="100" t="s">
        <v>0</v>
      </c>
      <c r="K775" s="100" t="s">
        <v>120</v>
      </c>
      <c r="L775" s="100" t="s">
        <v>121</v>
      </c>
      <c r="M775" s="100" t="s">
        <v>122</v>
      </c>
      <c r="N775" s="100" t="s">
        <v>245</v>
      </c>
      <c r="O775" s="100" t="s">
        <v>246</v>
      </c>
      <c r="P775" s="100" t="s">
        <v>120</v>
      </c>
      <c r="Q775" s="100" t="s">
        <v>778</v>
      </c>
      <c r="R775" s="100" t="s">
        <v>247</v>
      </c>
      <c r="S775" s="100" t="s">
        <v>779</v>
      </c>
      <c r="T775" s="100" t="s">
        <v>247</v>
      </c>
      <c r="U775" s="100" t="s">
        <v>752</v>
      </c>
      <c r="V775" s="100" t="s">
        <v>753</v>
      </c>
      <c r="W775" s="100" t="s">
        <v>749</v>
      </c>
      <c r="X775" s="100" t="s">
        <v>132</v>
      </c>
      <c r="Y775" s="145" t="s">
        <v>1042</v>
      </c>
    </row>
    <row r="776" spans="1:25">
      <c r="A776" s="107" t="s">
        <v>391</v>
      </c>
      <c r="B776" s="100" t="s">
        <v>392</v>
      </c>
      <c r="C776" s="100" t="s">
        <v>1006</v>
      </c>
      <c r="D776" s="101">
        <v>310.07</v>
      </c>
      <c r="E776" s="100" t="s">
        <v>118</v>
      </c>
      <c r="F776" s="102">
        <v>202207</v>
      </c>
      <c r="G776" s="103">
        <v>44771</v>
      </c>
      <c r="H776" s="100" t="s">
        <v>119</v>
      </c>
      <c r="I776" s="102">
        <v>11003033</v>
      </c>
      <c r="J776" s="100" t="s">
        <v>0</v>
      </c>
      <c r="K776" s="100" t="s">
        <v>120</v>
      </c>
      <c r="L776" s="100" t="s">
        <v>121</v>
      </c>
      <c r="M776" s="100" t="s">
        <v>122</v>
      </c>
      <c r="N776" s="100" t="s">
        <v>60</v>
      </c>
      <c r="O776" s="100" t="s">
        <v>220</v>
      </c>
      <c r="P776" s="100" t="s">
        <v>120</v>
      </c>
      <c r="Q776" s="100" t="s">
        <v>766</v>
      </c>
      <c r="R776" s="100" t="s">
        <v>767</v>
      </c>
      <c r="S776" s="100" t="s">
        <v>768</v>
      </c>
      <c r="T776" s="100" t="s">
        <v>767</v>
      </c>
      <c r="U776" s="100" t="s">
        <v>747</v>
      </c>
      <c r="V776" s="100" t="s">
        <v>748</v>
      </c>
      <c r="W776" s="100" t="s">
        <v>749</v>
      </c>
      <c r="X776" s="100" t="s">
        <v>132</v>
      </c>
      <c r="Y776" s="145" t="s">
        <v>1042</v>
      </c>
    </row>
    <row r="777" spans="1:25">
      <c r="A777" s="107" t="s">
        <v>391</v>
      </c>
      <c r="B777" s="100" t="s">
        <v>392</v>
      </c>
      <c r="C777" s="100" t="s">
        <v>1007</v>
      </c>
      <c r="D777" s="101">
        <v>241.83</v>
      </c>
      <c r="E777" s="100" t="s">
        <v>118</v>
      </c>
      <c r="F777" s="102">
        <v>202207</v>
      </c>
      <c r="G777" s="103">
        <v>44771</v>
      </c>
      <c r="H777" s="100" t="s">
        <v>125</v>
      </c>
      <c r="I777" s="102">
        <v>50000439</v>
      </c>
      <c r="J777" s="100" t="s">
        <v>0</v>
      </c>
      <c r="K777" s="100" t="s">
        <v>120</v>
      </c>
      <c r="L777" s="100" t="s">
        <v>121</v>
      </c>
      <c r="M777" s="100" t="s">
        <v>122</v>
      </c>
      <c r="N777" s="100" t="s">
        <v>142</v>
      </c>
      <c r="O777" s="100" t="s">
        <v>143</v>
      </c>
      <c r="P777" s="100" t="s">
        <v>120</v>
      </c>
      <c r="Q777" s="100" t="s">
        <v>750</v>
      </c>
      <c r="R777" s="100" t="s">
        <v>144</v>
      </c>
      <c r="S777" s="100" t="s">
        <v>751</v>
      </c>
      <c r="T777" s="100" t="s">
        <v>144</v>
      </c>
      <c r="U777" s="100" t="s">
        <v>752</v>
      </c>
      <c r="V777" s="100" t="s">
        <v>753</v>
      </c>
      <c r="W777" s="100" t="s">
        <v>749</v>
      </c>
      <c r="X777" s="100" t="s">
        <v>132</v>
      </c>
      <c r="Y777" s="145" t="s">
        <v>1042</v>
      </c>
    </row>
    <row r="778" spans="1:25">
      <c r="A778" s="107" t="s">
        <v>391</v>
      </c>
      <c r="B778" s="100" t="s">
        <v>392</v>
      </c>
      <c r="C778" s="100" t="s">
        <v>1008</v>
      </c>
      <c r="D778" s="101">
        <v>310.07</v>
      </c>
      <c r="E778" s="100" t="s">
        <v>118</v>
      </c>
      <c r="F778" s="102">
        <v>202207</v>
      </c>
      <c r="G778" s="103">
        <v>44771</v>
      </c>
      <c r="H778" s="100" t="s">
        <v>125</v>
      </c>
      <c r="I778" s="102">
        <v>50000439</v>
      </c>
      <c r="J778" s="100" t="s">
        <v>0</v>
      </c>
      <c r="K778" s="100" t="s">
        <v>120</v>
      </c>
      <c r="L778" s="100" t="s">
        <v>121</v>
      </c>
      <c r="M778" s="100" t="s">
        <v>122</v>
      </c>
      <c r="N778" s="100" t="s">
        <v>245</v>
      </c>
      <c r="O778" s="100" t="s">
        <v>246</v>
      </c>
      <c r="P778" s="100" t="s">
        <v>120</v>
      </c>
      <c r="Q778" s="100" t="s">
        <v>778</v>
      </c>
      <c r="R778" s="100" t="s">
        <v>247</v>
      </c>
      <c r="S778" s="100" t="s">
        <v>779</v>
      </c>
      <c r="T778" s="100" t="s">
        <v>247</v>
      </c>
      <c r="U778" s="100" t="s">
        <v>752</v>
      </c>
      <c r="V778" s="100" t="s">
        <v>753</v>
      </c>
      <c r="W778" s="100" t="s">
        <v>749</v>
      </c>
      <c r="X778" s="100" t="s">
        <v>132</v>
      </c>
      <c r="Y778" s="145" t="s">
        <v>1042</v>
      </c>
    </row>
    <row r="779" spans="1:25">
      <c r="A779" s="107" t="s">
        <v>391</v>
      </c>
      <c r="B779" s="100" t="s">
        <v>392</v>
      </c>
      <c r="C779" s="100" t="s">
        <v>1009</v>
      </c>
      <c r="D779" s="101">
        <v>-1591.89</v>
      </c>
      <c r="E779" s="100" t="s">
        <v>118</v>
      </c>
      <c r="F779" s="102">
        <v>202208</v>
      </c>
      <c r="G779" s="103">
        <v>44792</v>
      </c>
      <c r="H779" s="100" t="s">
        <v>119</v>
      </c>
      <c r="I779" s="102">
        <v>11002683</v>
      </c>
      <c r="J779" s="100" t="s">
        <v>0</v>
      </c>
      <c r="K779" s="100" t="s">
        <v>120</v>
      </c>
      <c r="L779" s="100" t="s">
        <v>121</v>
      </c>
      <c r="M779" s="100" t="s">
        <v>122</v>
      </c>
      <c r="N779" s="100" t="s">
        <v>415</v>
      </c>
      <c r="O779" s="100" t="s">
        <v>416</v>
      </c>
      <c r="P779" s="100" t="s">
        <v>120</v>
      </c>
      <c r="Q779" s="100" t="s">
        <v>931</v>
      </c>
      <c r="R779" s="100" t="s">
        <v>932</v>
      </c>
      <c r="S779" s="100" t="s">
        <v>933</v>
      </c>
      <c r="T779" s="100" t="s">
        <v>932</v>
      </c>
      <c r="U779" s="100" t="s">
        <v>929</v>
      </c>
      <c r="V779" s="100" t="s">
        <v>930</v>
      </c>
      <c r="W779" s="100" t="s">
        <v>749</v>
      </c>
      <c r="X779" s="100" t="s">
        <v>132</v>
      </c>
      <c r="Y779" s="145" t="s">
        <v>1042</v>
      </c>
    </row>
    <row r="780" spans="1:25">
      <c r="A780" s="107" t="s">
        <v>391</v>
      </c>
      <c r="B780" s="100" t="s">
        <v>392</v>
      </c>
      <c r="C780" s="100" t="s">
        <v>1010</v>
      </c>
      <c r="D780" s="101">
        <v>21.82</v>
      </c>
      <c r="E780" s="100" t="s">
        <v>118</v>
      </c>
      <c r="F780" s="102">
        <v>202208</v>
      </c>
      <c r="G780" s="103">
        <v>44792</v>
      </c>
      <c r="H780" s="100" t="s">
        <v>119</v>
      </c>
      <c r="I780" s="102">
        <v>11002683</v>
      </c>
      <c r="J780" s="100" t="s">
        <v>0</v>
      </c>
      <c r="K780" s="100" t="s">
        <v>120</v>
      </c>
      <c r="L780" s="100" t="s">
        <v>121</v>
      </c>
      <c r="M780" s="100" t="s">
        <v>122</v>
      </c>
      <c r="N780" s="100" t="s">
        <v>80</v>
      </c>
      <c r="O780" s="100" t="s">
        <v>81</v>
      </c>
      <c r="P780" s="100" t="s">
        <v>120</v>
      </c>
      <c r="Q780" s="100" t="s">
        <v>926</v>
      </c>
      <c r="R780" s="100" t="s">
        <v>927</v>
      </c>
      <c r="S780" s="100" t="s">
        <v>928</v>
      </c>
      <c r="T780" s="100" t="s">
        <v>927</v>
      </c>
      <c r="U780" s="100" t="s">
        <v>929</v>
      </c>
      <c r="V780" s="100" t="s">
        <v>930</v>
      </c>
      <c r="W780" s="100" t="s">
        <v>749</v>
      </c>
      <c r="X780" s="100" t="s">
        <v>132</v>
      </c>
      <c r="Y780" s="145" t="s">
        <v>1042</v>
      </c>
    </row>
    <row r="781" spans="1:25">
      <c r="A781" s="107" t="s">
        <v>391</v>
      </c>
      <c r="B781" s="100" t="s">
        <v>392</v>
      </c>
      <c r="C781" s="100" t="s">
        <v>1011</v>
      </c>
      <c r="D781" s="101">
        <v>39.729999999999997</v>
      </c>
      <c r="E781" s="100" t="s">
        <v>118</v>
      </c>
      <c r="F781" s="102">
        <v>202208</v>
      </c>
      <c r="G781" s="103">
        <v>44792</v>
      </c>
      <c r="H781" s="100" t="s">
        <v>119</v>
      </c>
      <c r="I781" s="102">
        <v>11002683</v>
      </c>
      <c r="J781" s="100" t="s">
        <v>0</v>
      </c>
      <c r="K781" s="100" t="s">
        <v>120</v>
      </c>
      <c r="L781" s="100" t="s">
        <v>121</v>
      </c>
      <c r="M781" s="100" t="s">
        <v>122</v>
      </c>
      <c r="N781" s="100" t="s">
        <v>88</v>
      </c>
      <c r="O781" s="100" t="s">
        <v>401</v>
      </c>
      <c r="P781" s="100" t="s">
        <v>120</v>
      </c>
      <c r="Q781" s="100" t="s">
        <v>926</v>
      </c>
      <c r="R781" s="100" t="s">
        <v>927</v>
      </c>
      <c r="S781" s="100" t="s">
        <v>928</v>
      </c>
      <c r="T781" s="100" t="s">
        <v>927</v>
      </c>
      <c r="U781" s="100" t="s">
        <v>929</v>
      </c>
      <c r="V781" s="100" t="s">
        <v>930</v>
      </c>
      <c r="W781" s="100" t="s">
        <v>749</v>
      </c>
      <c r="X781" s="100" t="s">
        <v>132</v>
      </c>
      <c r="Y781" s="145" t="s">
        <v>1042</v>
      </c>
    </row>
    <row r="782" spans="1:25">
      <c r="A782" s="107" t="s">
        <v>391</v>
      </c>
      <c r="B782" s="100" t="s">
        <v>392</v>
      </c>
      <c r="C782" s="100" t="s">
        <v>1012</v>
      </c>
      <c r="D782" s="101">
        <v>55.769999999999996</v>
      </c>
      <c r="E782" s="100" t="s">
        <v>118</v>
      </c>
      <c r="F782" s="102">
        <v>202208</v>
      </c>
      <c r="G782" s="103">
        <v>44792</v>
      </c>
      <c r="H782" s="100" t="s">
        <v>119</v>
      </c>
      <c r="I782" s="102">
        <v>11002683</v>
      </c>
      <c r="J782" s="100" t="s">
        <v>0</v>
      </c>
      <c r="K782" s="100" t="s">
        <v>120</v>
      </c>
      <c r="L782" s="100" t="s">
        <v>121</v>
      </c>
      <c r="M782" s="100" t="s">
        <v>122</v>
      </c>
      <c r="N782" s="100" t="s">
        <v>86</v>
      </c>
      <c r="O782" s="100" t="s">
        <v>87</v>
      </c>
      <c r="P782" s="100" t="s">
        <v>120</v>
      </c>
      <c r="Q782" s="100" t="s">
        <v>926</v>
      </c>
      <c r="R782" s="100" t="s">
        <v>927</v>
      </c>
      <c r="S782" s="100" t="s">
        <v>928</v>
      </c>
      <c r="T782" s="100" t="s">
        <v>927</v>
      </c>
      <c r="U782" s="100" t="s">
        <v>929</v>
      </c>
      <c r="V782" s="100" t="s">
        <v>930</v>
      </c>
      <c r="W782" s="100" t="s">
        <v>749</v>
      </c>
      <c r="X782" s="100" t="s">
        <v>132</v>
      </c>
      <c r="Y782" s="145" t="s">
        <v>1042</v>
      </c>
    </row>
    <row r="783" spans="1:25">
      <c r="A783" s="107" t="s">
        <v>391</v>
      </c>
      <c r="B783" s="100" t="s">
        <v>392</v>
      </c>
      <c r="C783" s="100" t="s">
        <v>1013</v>
      </c>
      <c r="D783" s="101">
        <v>208.12</v>
      </c>
      <c r="E783" s="100" t="s">
        <v>118</v>
      </c>
      <c r="F783" s="102">
        <v>202208</v>
      </c>
      <c r="G783" s="103">
        <v>44792</v>
      </c>
      <c r="H783" s="100" t="s">
        <v>119</v>
      </c>
      <c r="I783" s="102">
        <v>11002683</v>
      </c>
      <c r="J783" s="100" t="s">
        <v>0</v>
      </c>
      <c r="K783" s="100" t="s">
        <v>120</v>
      </c>
      <c r="L783" s="100" t="s">
        <v>121</v>
      </c>
      <c r="M783" s="100" t="s">
        <v>122</v>
      </c>
      <c r="N783" s="100" t="s">
        <v>84</v>
      </c>
      <c r="O783" s="100" t="s">
        <v>85</v>
      </c>
      <c r="P783" s="100" t="s">
        <v>120</v>
      </c>
      <c r="Q783" s="100" t="s">
        <v>926</v>
      </c>
      <c r="R783" s="100" t="s">
        <v>927</v>
      </c>
      <c r="S783" s="100" t="s">
        <v>928</v>
      </c>
      <c r="T783" s="100" t="s">
        <v>927</v>
      </c>
      <c r="U783" s="100" t="s">
        <v>929</v>
      </c>
      <c r="V783" s="100" t="s">
        <v>930</v>
      </c>
      <c r="W783" s="100" t="s">
        <v>749</v>
      </c>
      <c r="X783" s="100" t="s">
        <v>132</v>
      </c>
      <c r="Y783" s="145" t="s">
        <v>1042</v>
      </c>
    </row>
    <row r="784" spans="1:25">
      <c r="A784" s="107" t="s">
        <v>391</v>
      </c>
      <c r="B784" s="100" t="s">
        <v>392</v>
      </c>
      <c r="C784" s="100" t="s">
        <v>1014</v>
      </c>
      <c r="D784" s="101">
        <v>514.03</v>
      </c>
      <c r="E784" s="100" t="s">
        <v>118</v>
      </c>
      <c r="F784" s="102">
        <v>202208</v>
      </c>
      <c r="G784" s="103">
        <v>44792</v>
      </c>
      <c r="H784" s="100" t="s">
        <v>119</v>
      </c>
      <c r="I784" s="102">
        <v>11002683</v>
      </c>
      <c r="J784" s="100" t="s">
        <v>0</v>
      </c>
      <c r="K784" s="100" t="s">
        <v>120</v>
      </c>
      <c r="L784" s="100" t="s">
        <v>121</v>
      </c>
      <c r="M784" s="100" t="s">
        <v>122</v>
      </c>
      <c r="N784" s="100" t="s">
        <v>403</v>
      </c>
      <c r="O784" s="100" t="s">
        <v>96</v>
      </c>
      <c r="P784" s="100" t="s">
        <v>120</v>
      </c>
      <c r="Q784" s="100" t="s">
        <v>931</v>
      </c>
      <c r="R784" s="100" t="s">
        <v>932</v>
      </c>
      <c r="S784" s="100" t="s">
        <v>933</v>
      </c>
      <c r="T784" s="100" t="s">
        <v>932</v>
      </c>
      <c r="U784" s="100" t="s">
        <v>929</v>
      </c>
      <c r="V784" s="100" t="s">
        <v>930</v>
      </c>
      <c r="W784" s="100" t="s">
        <v>749</v>
      </c>
      <c r="X784" s="100" t="s">
        <v>132</v>
      </c>
      <c r="Y784" s="145" t="s">
        <v>1042</v>
      </c>
    </row>
    <row r="785" spans="1:25">
      <c r="A785" s="107" t="s">
        <v>391</v>
      </c>
      <c r="B785" s="100" t="s">
        <v>392</v>
      </c>
      <c r="C785" s="100" t="s">
        <v>1015</v>
      </c>
      <c r="D785" s="101">
        <v>644.79999999999995</v>
      </c>
      <c r="E785" s="100" t="s">
        <v>118</v>
      </c>
      <c r="F785" s="102">
        <v>202208</v>
      </c>
      <c r="G785" s="103">
        <v>44792</v>
      </c>
      <c r="H785" s="100" t="s">
        <v>119</v>
      </c>
      <c r="I785" s="102">
        <v>11002683</v>
      </c>
      <c r="J785" s="100" t="s">
        <v>0</v>
      </c>
      <c r="K785" s="100" t="s">
        <v>120</v>
      </c>
      <c r="L785" s="100" t="s">
        <v>121</v>
      </c>
      <c r="M785" s="100" t="s">
        <v>122</v>
      </c>
      <c r="N785" s="100" t="s">
        <v>82</v>
      </c>
      <c r="O785" s="100" t="s">
        <v>83</v>
      </c>
      <c r="P785" s="100" t="s">
        <v>120</v>
      </c>
      <c r="Q785" s="100" t="s">
        <v>926</v>
      </c>
      <c r="R785" s="100" t="s">
        <v>927</v>
      </c>
      <c r="S785" s="100" t="s">
        <v>928</v>
      </c>
      <c r="T785" s="100" t="s">
        <v>927</v>
      </c>
      <c r="U785" s="100" t="s">
        <v>929</v>
      </c>
      <c r="V785" s="100" t="s">
        <v>930</v>
      </c>
      <c r="W785" s="100" t="s">
        <v>749</v>
      </c>
      <c r="X785" s="100" t="s">
        <v>132</v>
      </c>
      <c r="Y785" s="145" t="s">
        <v>1042</v>
      </c>
    </row>
    <row r="786" spans="1:25">
      <c r="A786" s="107" t="s">
        <v>391</v>
      </c>
      <c r="B786" s="100" t="s">
        <v>392</v>
      </c>
      <c r="C786" s="100" t="s">
        <v>1016</v>
      </c>
      <c r="D786" s="101">
        <v>2181.37</v>
      </c>
      <c r="E786" s="100" t="s">
        <v>118</v>
      </c>
      <c r="F786" s="102">
        <v>202208</v>
      </c>
      <c r="G786" s="103">
        <v>44792</v>
      </c>
      <c r="H786" s="100" t="s">
        <v>119</v>
      </c>
      <c r="I786" s="102">
        <v>11002683</v>
      </c>
      <c r="J786" s="100" t="s">
        <v>0</v>
      </c>
      <c r="K786" s="100" t="s">
        <v>120</v>
      </c>
      <c r="L786" s="100" t="s">
        <v>121</v>
      </c>
      <c r="M786" s="100" t="s">
        <v>122</v>
      </c>
      <c r="N786" s="100" t="s">
        <v>444</v>
      </c>
      <c r="O786" s="100" t="s">
        <v>445</v>
      </c>
      <c r="P786" s="100" t="s">
        <v>120</v>
      </c>
      <c r="Q786" s="100" t="s">
        <v>931</v>
      </c>
      <c r="R786" s="100" t="s">
        <v>932</v>
      </c>
      <c r="S786" s="100" t="s">
        <v>933</v>
      </c>
      <c r="T786" s="100" t="s">
        <v>932</v>
      </c>
      <c r="U786" s="100" t="s">
        <v>929</v>
      </c>
      <c r="V786" s="100" t="s">
        <v>930</v>
      </c>
      <c r="W786" s="100" t="s">
        <v>749</v>
      </c>
      <c r="X786" s="100" t="s">
        <v>132</v>
      </c>
      <c r="Y786" s="145" t="s">
        <v>1042</v>
      </c>
    </row>
    <row r="787" spans="1:25">
      <c r="A787" s="107" t="s">
        <v>391</v>
      </c>
      <c r="B787" s="100" t="s">
        <v>392</v>
      </c>
      <c r="C787" s="100" t="s">
        <v>1017</v>
      </c>
      <c r="D787" s="101">
        <v>555.41999999999996</v>
      </c>
      <c r="E787" s="100" t="s">
        <v>118</v>
      </c>
      <c r="F787" s="102">
        <v>202208</v>
      </c>
      <c r="G787" s="103">
        <v>44792</v>
      </c>
      <c r="H787" s="100" t="s">
        <v>119</v>
      </c>
      <c r="I787" s="102">
        <v>11002696</v>
      </c>
      <c r="J787" s="100" t="s">
        <v>0</v>
      </c>
      <c r="K787" s="100" t="s">
        <v>120</v>
      </c>
      <c r="L787" s="100" t="s">
        <v>121</v>
      </c>
      <c r="M787" s="100" t="s">
        <v>122</v>
      </c>
      <c r="N787" s="100" t="s">
        <v>403</v>
      </c>
      <c r="O787" s="100" t="s">
        <v>96</v>
      </c>
      <c r="P787" s="100" t="s">
        <v>120</v>
      </c>
      <c r="Q787" s="100" t="s">
        <v>931</v>
      </c>
      <c r="R787" s="100" t="s">
        <v>932</v>
      </c>
      <c r="S787" s="100" t="s">
        <v>933</v>
      </c>
      <c r="T787" s="100" t="s">
        <v>932</v>
      </c>
      <c r="U787" s="100" t="s">
        <v>929</v>
      </c>
      <c r="V787" s="100" t="s">
        <v>930</v>
      </c>
      <c r="W787" s="100" t="s">
        <v>749</v>
      </c>
      <c r="X787" s="100" t="s">
        <v>132</v>
      </c>
      <c r="Y787" s="145" t="s">
        <v>1042</v>
      </c>
    </row>
    <row r="788" spans="1:25">
      <c r="A788" s="107" t="s">
        <v>391</v>
      </c>
      <c r="B788" s="100" t="s">
        <v>392</v>
      </c>
      <c r="C788" s="100" t="s">
        <v>1018</v>
      </c>
      <c r="D788" s="101">
        <v>1149.9100000000001</v>
      </c>
      <c r="E788" s="100" t="s">
        <v>118</v>
      </c>
      <c r="F788" s="102">
        <v>202208</v>
      </c>
      <c r="G788" s="103">
        <v>44792</v>
      </c>
      <c r="H788" s="100" t="s">
        <v>119</v>
      </c>
      <c r="I788" s="102">
        <v>11002696</v>
      </c>
      <c r="J788" s="100" t="s">
        <v>0</v>
      </c>
      <c r="K788" s="100" t="s">
        <v>120</v>
      </c>
      <c r="L788" s="100" t="s">
        <v>121</v>
      </c>
      <c r="M788" s="100" t="s">
        <v>122</v>
      </c>
      <c r="N788" s="100" t="s">
        <v>92</v>
      </c>
      <c r="O788" s="100" t="s">
        <v>93</v>
      </c>
      <c r="P788" s="100" t="s">
        <v>120</v>
      </c>
      <c r="Q788" s="100" t="s">
        <v>931</v>
      </c>
      <c r="R788" s="100" t="s">
        <v>932</v>
      </c>
      <c r="S788" s="100" t="s">
        <v>933</v>
      </c>
      <c r="T788" s="100" t="s">
        <v>932</v>
      </c>
      <c r="U788" s="100" t="s">
        <v>929</v>
      </c>
      <c r="V788" s="100" t="s">
        <v>930</v>
      </c>
      <c r="W788" s="100" t="s">
        <v>749</v>
      </c>
      <c r="X788" s="100" t="s">
        <v>132</v>
      </c>
      <c r="Y788" s="145" t="s">
        <v>1042</v>
      </c>
    </row>
    <row r="789" spans="1:25">
      <c r="A789" s="107" t="s">
        <v>391</v>
      </c>
      <c r="B789" s="100" t="s">
        <v>392</v>
      </c>
      <c r="C789" s="100" t="s">
        <v>1019</v>
      </c>
      <c r="D789" s="101">
        <v>2486.41</v>
      </c>
      <c r="E789" s="100" t="s">
        <v>118</v>
      </c>
      <c r="F789" s="102">
        <v>202208</v>
      </c>
      <c r="G789" s="103">
        <v>44792</v>
      </c>
      <c r="H789" s="100" t="s">
        <v>119</v>
      </c>
      <c r="I789" s="102">
        <v>11002696</v>
      </c>
      <c r="J789" s="100" t="s">
        <v>0</v>
      </c>
      <c r="K789" s="100" t="s">
        <v>120</v>
      </c>
      <c r="L789" s="100" t="s">
        <v>121</v>
      </c>
      <c r="M789" s="100" t="s">
        <v>122</v>
      </c>
      <c r="N789" s="100" t="s">
        <v>444</v>
      </c>
      <c r="O789" s="100" t="s">
        <v>445</v>
      </c>
      <c r="P789" s="100" t="s">
        <v>120</v>
      </c>
      <c r="Q789" s="100" t="s">
        <v>931</v>
      </c>
      <c r="R789" s="100" t="s">
        <v>932</v>
      </c>
      <c r="S789" s="100" t="s">
        <v>933</v>
      </c>
      <c r="T789" s="100" t="s">
        <v>932</v>
      </c>
      <c r="U789" s="100" t="s">
        <v>929</v>
      </c>
      <c r="V789" s="100" t="s">
        <v>930</v>
      </c>
      <c r="W789" s="100" t="s">
        <v>749</v>
      </c>
      <c r="X789" s="100" t="s">
        <v>132</v>
      </c>
      <c r="Y789" s="145" t="s">
        <v>1042</v>
      </c>
    </row>
    <row r="790" spans="1:25">
      <c r="A790" s="107" t="s">
        <v>391</v>
      </c>
      <c r="B790" s="100" t="s">
        <v>392</v>
      </c>
      <c r="C790" s="100" t="s">
        <v>1020</v>
      </c>
      <c r="D790" s="101">
        <v>847.53</v>
      </c>
      <c r="E790" s="100" t="s">
        <v>118</v>
      </c>
      <c r="F790" s="102">
        <v>202208</v>
      </c>
      <c r="G790" s="103">
        <v>44792</v>
      </c>
      <c r="H790" s="100" t="s">
        <v>119</v>
      </c>
      <c r="I790" s="102">
        <v>11003009</v>
      </c>
      <c r="J790" s="100" t="s">
        <v>0</v>
      </c>
      <c r="K790" s="100" t="s">
        <v>120</v>
      </c>
      <c r="L790" s="100" t="s">
        <v>121</v>
      </c>
      <c r="M790" s="100" t="s">
        <v>122</v>
      </c>
      <c r="N790" s="100" t="s">
        <v>444</v>
      </c>
      <c r="O790" s="100" t="s">
        <v>445</v>
      </c>
      <c r="P790" s="100" t="s">
        <v>120</v>
      </c>
      <c r="Q790" s="100" t="s">
        <v>931</v>
      </c>
      <c r="R790" s="100" t="s">
        <v>932</v>
      </c>
      <c r="S790" s="100" t="s">
        <v>933</v>
      </c>
      <c r="T790" s="100" t="s">
        <v>932</v>
      </c>
      <c r="U790" s="100" t="s">
        <v>929</v>
      </c>
      <c r="V790" s="100" t="s">
        <v>930</v>
      </c>
      <c r="W790" s="100" t="s">
        <v>749</v>
      </c>
      <c r="X790" s="100" t="s">
        <v>132</v>
      </c>
      <c r="Y790" s="145" t="s">
        <v>1042</v>
      </c>
    </row>
    <row r="791" spans="1:25">
      <c r="A791" s="107" t="s">
        <v>391</v>
      </c>
      <c r="B791" s="100" t="s">
        <v>392</v>
      </c>
      <c r="C791" s="100" t="s">
        <v>1021</v>
      </c>
      <c r="D791" s="101">
        <f>1049.66-65.91</f>
        <v>983.75000000000011</v>
      </c>
      <c r="E791" s="100" t="s">
        <v>118</v>
      </c>
      <c r="F791" s="102">
        <v>202208</v>
      </c>
      <c r="G791" s="103">
        <v>44792</v>
      </c>
      <c r="H791" s="100" t="s">
        <v>119</v>
      </c>
      <c r="I791" s="102">
        <v>11003011</v>
      </c>
      <c r="J791" s="100" t="s">
        <v>0</v>
      </c>
      <c r="K791" s="100" t="s">
        <v>120</v>
      </c>
      <c r="L791" s="100" t="s">
        <v>121</v>
      </c>
      <c r="M791" s="100" t="s">
        <v>122</v>
      </c>
      <c r="N791" s="100" t="s">
        <v>403</v>
      </c>
      <c r="O791" s="100" t="s">
        <v>96</v>
      </c>
      <c r="P791" s="100" t="s">
        <v>120</v>
      </c>
      <c r="Q791" s="100" t="s">
        <v>931</v>
      </c>
      <c r="R791" s="100" t="s">
        <v>932</v>
      </c>
      <c r="S791" s="100" t="s">
        <v>933</v>
      </c>
      <c r="T791" s="100" t="s">
        <v>932</v>
      </c>
      <c r="U791" s="100" t="s">
        <v>929</v>
      </c>
      <c r="V791" s="100" t="s">
        <v>930</v>
      </c>
      <c r="W791" s="100" t="s">
        <v>749</v>
      </c>
      <c r="X791" s="100" t="s">
        <v>132</v>
      </c>
      <c r="Y791" s="145" t="s">
        <v>1042</v>
      </c>
    </row>
    <row r="792" spans="1:25">
      <c r="A792" s="107" t="s">
        <v>391</v>
      </c>
      <c r="B792" s="100" t="s">
        <v>392</v>
      </c>
      <c r="C792" s="100" t="s">
        <v>1022</v>
      </c>
      <c r="D792" s="101">
        <v>1159.83</v>
      </c>
      <c r="E792" s="100" t="s">
        <v>118</v>
      </c>
      <c r="F792" s="102">
        <v>202208</v>
      </c>
      <c r="G792" s="103">
        <v>44792</v>
      </c>
      <c r="H792" s="100" t="s">
        <v>119</v>
      </c>
      <c r="I792" s="102">
        <v>11003011</v>
      </c>
      <c r="J792" s="100" t="s">
        <v>0</v>
      </c>
      <c r="K792" s="100" t="s">
        <v>120</v>
      </c>
      <c r="L792" s="100" t="s">
        <v>121</v>
      </c>
      <c r="M792" s="100" t="s">
        <v>122</v>
      </c>
      <c r="N792" s="100" t="s">
        <v>92</v>
      </c>
      <c r="O792" s="100" t="s">
        <v>93</v>
      </c>
      <c r="P792" s="100" t="s">
        <v>120</v>
      </c>
      <c r="Q792" s="100" t="s">
        <v>931</v>
      </c>
      <c r="R792" s="100" t="s">
        <v>932</v>
      </c>
      <c r="S792" s="100" t="s">
        <v>933</v>
      </c>
      <c r="T792" s="100" t="s">
        <v>932</v>
      </c>
      <c r="U792" s="100" t="s">
        <v>929</v>
      </c>
      <c r="V792" s="100" t="s">
        <v>930</v>
      </c>
      <c r="W792" s="100" t="s">
        <v>749</v>
      </c>
      <c r="X792" s="100" t="s">
        <v>132</v>
      </c>
      <c r="Y792" s="145" t="s">
        <v>1042</v>
      </c>
    </row>
    <row r="793" spans="1:25">
      <c r="A793" s="107" t="s">
        <v>391</v>
      </c>
      <c r="B793" s="100" t="s">
        <v>392</v>
      </c>
      <c r="C793" s="100" t="s">
        <v>1023</v>
      </c>
      <c r="D793" s="101">
        <v>2106.62</v>
      </c>
      <c r="E793" s="100" t="s">
        <v>118</v>
      </c>
      <c r="F793" s="102">
        <v>202208</v>
      </c>
      <c r="G793" s="103">
        <v>44798</v>
      </c>
      <c r="H793" s="100" t="s">
        <v>119</v>
      </c>
      <c r="I793" s="102">
        <v>11002665</v>
      </c>
      <c r="J793" s="100" t="s">
        <v>0</v>
      </c>
      <c r="K793" s="100" t="s">
        <v>120</v>
      </c>
      <c r="L793" s="100" t="s">
        <v>121</v>
      </c>
      <c r="M793" s="100" t="s">
        <v>122</v>
      </c>
      <c r="N793" s="100" t="s">
        <v>76</v>
      </c>
      <c r="O793" s="100" t="s">
        <v>411</v>
      </c>
      <c r="P793" s="100" t="s">
        <v>120</v>
      </c>
      <c r="Q793" s="100" t="s">
        <v>937</v>
      </c>
      <c r="R793" s="100" t="s">
        <v>938</v>
      </c>
      <c r="S793" s="100" t="s">
        <v>939</v>
      </c>
      <c r="T793" s="100" t="s">
        <v>938</v>
      </c>
      <c r="U793" s="100" t="s">
        <v>929</v>
      </c>
      <c r="V793" s="100" t="s">
        <v>930</v>
      </c>
      <c r="W793" s="100" t="s">
        <v>749</v>
      </c>
      <c r="X793" s="100" t="s">
        <v>132</v>
      </c>
      <c r="Y793" s="145" t="s">
        <v>1042</v>
      </c>
    </row>
    <row r="794" spans="1:25">
      <c r="A794" s="107" t="s">
        <v>391</v>
      </c>
      <c r="B794" s="100" t="s">
        <v>392</v>
      </c>
      <c r="C794" s="100" t="s">
        <v>1024</v>
      </c>
      <c r="D794" s="101">
        <v>-435.44</v>
      </c>
      <c r="E794" s="100" t="s">
        <v>118</v>
      </c>
      <c r="F794" s="102">
        <v>202208</v>
      </c>
      <c r="G794" s="103">
        <v>44798</v>
      </c>
      <c r="H794" s="100" t="s">
        <v>119</v>
      </c>
      <c r="I794" s="102">
        <v>11002666</v>
      </c>
      <c r="J794" s="100" t="s">
        <v>0</v>
      </c>
      <c r="K794" s="100" t="s">
        <v>120</v>
      </c>
      <c r="L794" s="100" t="s">
        <v>121</v>
      </c>
      <c r="M794" s="100" t="s">
        <v>122</v>
      </c>
      <c r="N794" s="100" t="s">
        <v>90</v>
      </c>
      <c r="O794" s="100" t="s">
        <v>409</v>
      </c>
      <c r="P794" s="100" t="s">
        <v>120</v>
      </c>
      <c r="Q794" s="100" t="s">
        <v>934</v>
      </c>
      <c r="R794" s="100" t="s">
        <v>935</v>
      </c>
      <c r="S794" s="100" t="s">
        <v>936</v>
      </c>
      <c r="T794" s="100" t="s">
        <v>935</v>
      </c>
      <c r="U794" s="100" t="s">
        <v>929</v>
      </c>
      <c r="V794" s="100" t="s">
        <v>930</v>
      </c>
      <c r="W794" s="100" t="s">
        <v>749</v>
      </c>
      <c r="X794" s="100" t="s">
        <v>132</v>
      </c>
      <c r="Y794" s="145" t="s">
        <v>1042</v>
      </c>
    </row>
    <row r="795" spans="1:25">
      <c r="A795" s="107" t="s">
        <v>391</v>
      </c>
      <c r="B795" s="100" t="s">
        <v>392</v>
      </c>
      <c r="C795" s="100" t="s">
        <v>1025</v>
      </c>
      <c r="D795" s="101">
        <v>2106.63</v>
      </c>
      <c r="E795" s="100" t="s">
        <v>118</v>
      </c>
      <c r="F795" s="102">
        <v>202208</v>
      </c>
      <c r="G795" s="103">
        <v>44798</v>
      </c>
      <c r="H795" s="100" t="s">
        <v>119</v>
      </c>
      <c r="I795" s="102">
        <v>11002667</v>
      </c>
      <c r="J795" s="100" t="s">
        <v>0</v>
      </c>
      <c r="K795" s="100" t="s">
        <v>120</v>
      </c>
      <c r="L795" s="100" t="s">
        <v>121</v>
      </c>
      <c r="M795" s="100" t="s">
        <v>122</v>
      </c>
      <c r="N795" s="100" t="s">
        <v>78</v>
      </c>
      <c r="O795" s="100" t="s">
        <v>413</v>
      </c>
      <c r="P795" s="100" t="s">
        <v>120</v>
      </c>
      <c r="Q795" s="100" t="s">
        <v>934</v>
      </c>
      <c r="R795" s="100" t="s">
        <v>935</v>
      </c>
      <c r="S795" s="100" t="s">
        <v>936</v>
      </c>
      <c r="T795" s="100" t="s">
        <v>935</v>
      </c>
      <c r="U795" s="100" t="s">
        <v>929</v>
      </c>
      <c r="V795" s="100" t="s">
        <v>930</v>
      </c>
      <c r="W795" s="100" t="s">
        <v>749</v>
      </c>
      <c r="X795" s="100" t="s">
        <v>132</v>
      </c>
      <c r="Y795" s="145" t="s">
        <v>1042</v>
      </c>
    </row>
    <row r="796" spans="1:25">
      <c r="A796" s="107" t="s">
        <v>391</v>
      </c>
      <c r="B796" s="100" t="s">
        <v>392</v>
      </c>
      <c r="C796" s="100" t="s">
        <v>1026</v>
      </c>
      <c r="D796" s="101">
        <v>-2106.62</v>
      </c>
      <c r="E796" s="100" t="s">
        <v>118</v>
      </c>
      <c r="F796" s="102">
        <v>202208</v>
      </c>
      <c r="G796" s="103">
        <v>44798</v>
      </c>
      <c r="H796" s="100" t="s">
        <v>119</v>
      </c>
      <c r="I796" s="102">
        <v>11002671</v>
      </c>
      <c r="J796" s="100" t="s">
        <v>0</v>
      </c>
      <c r="K796" s="100" t="s">
        <v>120</v>
      </c>
      <c r="L796" s="100" t="s">
        <v>121</v>
      </c>
      <c r="M796" s="100" t="s">
        <v>122</v>
      </c>
      <c r="N796" s="100" t="s">
        <v>76</v>
      </c>
      <c r="O796" s="100" t="s">
        <v>411</v>
      </c>
      <c r="P796" s="100" t="s">
        <v>120</v>
      </c>
      <c r="Q796" s="100" t="s">
        <v>937</v>
      </c>
      <c r="R796" s="100" t="s">
        <v>938</v>
      </c>
      <c r="S796" s="100" t="s">
        <v>939</v>
      </c>
      <c r="T796" s="100" t="s">
        <v>938</v>
      </c>
      <c r="U796" s="100" t="s">
        <v>929</v>
      </c>
      <c r="V796" s="100" t="s">
        <v>930</v>
      </c>
      <c r="W796" s="100" t="s">
        <v>749</v>
      </c>
      <c r="X796" s="100" t="s">
        <v>132</v>
      </c>
      <c r="Y796" s="145" t="s">
        <v>1042</v>
      </c>
    </row>
    <row r="797" spans="1:25">
      <c r="A797" s="107" t="s">
        <v>391</v>
      </c>
      <c r="B797" s="100" t="s">
        <v>392</v>
      </c>
      <c r="C797" s="100" t="s">
        <v>1027</v>
      </c>
      <c r="D797" s="101">
        <v>2106.62</v>
      </c>
      <c r="E797" s="100" t="s">
        <v>118</v>
      </c>
      <c r="F797" s="102">
        <v>202208</v>
      </c>
      <c r="G797" s="103">
        <v>44798</v>
      </c>
      <c r="H797" s="100" t="s">
        <v>119</v>
      </c>
      <c r="I797" s="102">
        <v>11002671</v>
      </c>
      <c r="J797" s="100" t="s">
        <v>0</v>
      </c>
      <c r="K797" s="100" t="s">
        <v>120</v>
      </c>
      <c r="L797" s="100" t="s">
        <v>121</v>
      </c>
      <c r="M797" s="100" t="s">
        <v>122</v>
      </c>
      <c r="N797" s="100" t="s">
        <v>78</v>
      </c>
      <c r="O797" s="100" t="s">
        <v>413</v>
      </c>
      <c r="P797" s="100" t="s">
        <v>120</v>
      </c>
      <c r="Q797" s="100" t="s">
        <v>934</v>
      </c>
      <c r="R797" s="100" t="s">
        <v>935</v>
      </c>
      <c r="S797" s="100" t="s">
        <v>936</v>
      </c>
      <c r="T797" s="100" t="s">
        <v>935</v>
      </c>
      <c r="U797" s="100" t="s">
        <v>929</v>
      </c>
      <c r="V797" s="100" t="s">
        <v>930</v>
      </c>
      <c r="W797" s="100" t="s">
        <v>749</v>
      </c>
      <c r="X797" s="100" t="s">
        <v>132</v>
      </c>
      <c r="Y797" s="145" t="s">
        <v>1042</v>
      </c>
    </row>
    <row r="798" spans="1:25">
      <c r="A798" s="107" t="s">
        <v>391</v>
      </c>
      <c r="B798" s="100" t="s">
        <v>392</v>
      </c>
      <c r="C798" s="100" t="s">
        <v>1028</v>
      </c>
      <c r="D798" s="101">
        <v>233.49</v>
      </c>
      <c r="E798" s="100" t="s">
        <v>118</v>
      </c>
      <c r="F798" s="102">
        <v>202208</v>
      </c>
      <c r="G798" s="103">
        <v>44799</v>
      </c>
      <c r="H798" s="100" t="s">
        <v>119</v>
      </c>
      <c r="I798" s="102">
        <v>11002710</v>
      </c>
      <c r="J798" s="100" t="s">
        <v>0</v>
      </c>
      <c r="K798" s="100" t="s">
        <v>120</v>
      </c>
      <c r="L798" s="100" t="s">
        <v>121</v>
      </c>
      <c r="M798" s="100" t="s">
        <v>122</v>
      </c>
      <c r="N798" s="100" t="s">
        <v>245</v>
      </c>
      <c r="O798" s="100" t="s">
        <v>246</v>
      </c>
      <c r="P798" s="100" t="s">
        <v>120</v>
      </c>
      <c r="Q798" s="100" t="s">
        <v>778</v>
      </c>
      <c r="R798" s="100" t="s">
        <v>247</v>
      </c>
      <c r="S798" s="100" t="s">
        <v>779</v>
      </c>
      <c r="T798" s="100" t="s">
        <v>247</v>
      </c>
      <c r="U798" s="100" t="s">
        <v>752</v>
      </c>
      <c r="V798" s="100" t="s">
        <v>753</v>
      </c>
      <c r="W798" s="100" t="s">
        <v>749</v>
      </c>
      <c r="X798" s="100" t="s">
        <v>132</v>
      </c>
      <c r="Y798" s="145" t="s">
        <v>1042</v>
      </c>
    </row>
    <row r="799" spans="1:25">
      <c r="A799" s="107" t="s">
        <v>391</v>
      </c>
      <c r="B799" s="100" t="s">
        <v>392</v>
      </c>
      <c r="C799" s="100" t="s">
        <v>1029</v>
      </c>
      <c r="D799" s="101">
        <v>216.62</v>
      </c>
      <c r="E799" s="100" t="s">
        <v>118</v>
      </c>
      <c r="F799" s="102">
        <v>202208</v>
      </c>
      <c r="G799" s="103">
        <v>44799</v>
      </c>
      <c r="H799" s="100" t="s">
        <v>119</v>
      </c>
      <c r="I799" s="102">
        <v>11002711</v>
      </c>
      <c r="J799" s="100" t="s">
        <v>0</v>
      </c>
      <c r="K799" s="100" t="s">
        <v>120</v>
      </c>
      <c r="L799" s="100" t="s">
        <v>121</v>
      </c>
      <c r="M799" s="100" t="s">
        <v>122</v>
      </c>
      <c r="N799" s="100" t="s">
        <v>142</v>
      </c>
      <c r="O799" s="100" t="s">
        <v>143</v>
      </c>
      <c r="P799" s="100" t="s">
        <v>120</v>
      </c>
      <c r="Q799" s="100" t="s">
        <v>750</v>
      </c>
      <c r="R799" s="100" t="s">
        <v>144</v>
      </c>
      <c r="S799" s="100" t="s">
        <v>751</v>
      </c>
      <c r="T799" s="100" t="s">
        <v>144</v>
      </c>
      <c r="U799" s="100" t="s">
        <v>752</v>
      </c>
      <c r="V799" s="100" t="s">
        <v>753</v>
      </c>
      <c r="W799" s="100" t="s">
        <v>749</v>
      </c>
      <c r="X799" s="100" t="s">
        <v>132</v>
      </c>
      <c r="Y799" s="145" t="s">
        <v>1042</v>
      </c>
    </row>
    <row r="800" spans="1:25">
      <c r="A800" s="107" t="s">
        <v>391</v>
      </c>
      <c r="B800" s="100" t="s">
        <v>392</v>
      </c>
      <c r="C800" s="100" t="s">
        <v>1030</v>
      </c>
      <c r="D800" s="101">
        <v>233.1</v>
      </c>
      <c r="E800" s="100" t="s">
        <v>118</v>
      </c>
      <c r="F800" s="102">
        <v>202208</v>
      </c>
      <c r="G800" s="103">
        <v>44799</v>
      </c>
      <c r="H800" s="100" t="s">
        <v>119</v>
      </c>
      <c r="I800" s="102">
        <v>11002712</v>
      </c>
      <c r="J800" s="100" t="s">
        <v>0</v>
      </c>
      <c r="K800" s="100" t="s">
        <v>120</v>
      </c>
      <c r="L800" s="100" t="s">
        <v>121</v>
      </c>
      <c r="M800" s="100" t="s">
        <v>122</v>
      </c>
      <c r="N800" s="100" t="s">
        <v>394</v>
      </c>
      <c r="O800" s="100" t="s">
        <v>395</v>
      </c>
      <c r="P800" s="100" t="s">
        <v>120</v>
      </c>
      <c r="Q800" s="100" t="s">
        <v>802</v>
      </c>
      <c r="R800" s="100" t="s">
        <v>803</v>
      </c>
      <c r="S800" s="100" t="s">
        <v>804</v>
      </c>
      <c r="T800" s="100" t="s">
        <v>803</v>
      </c>
      <c r="U800" s="100" t="s">
        <v>757</v>
      </c>
      <c r="V800" s="100" t="s">
        <v>758</v>
      </c>
      <c r="W800" s="100" t="s">
        <v>749</v>
      </c>
      <c r="X800" s="100" t="s">
        <v>132</v>
      </c>
      <c r="Y800" s="145" t="s">
        <v>1042</v>
      </c>
    </row>
    <row r="801" spans="1:25">
      <c r="A801" s="107" t="s">
        <v>391</v>
      </c>
      <c r="B801" s="100" t="s">
        <v>392</v>
      </c>
      <c r="C801" s="100" t="s">
        <v>1030</v>
      </c>
      <c r="D801" s="101">
        <v>233.1</v>
      </c>
      <c r="E801" s="100" t="s">
        <v>118</v>
      </c>
      <c r="F801" s="102">
        <v>202208</v>
      </c>
      <c r="G801" s="103">
        <v>44799</v>
      </c>
      <c r="H801" s="100" t="s">
        <v>119</v>
      </c>
      <c r="I801" s="102">
        <v>11002712</v>
      </c>
      <c r="J801" s="100" t="s">
        <v>0</v>
      </c>
      <c r="K801" s="100" t="s">
        <v>120</v>
      </c>
      <c r="L801" s="100" t="s">
        <v>121</v>
      </c>
      <c r="M801" s="100" t="s">
        <v>122</v>
      </c>
      <c r="N801" s="100" t="s">
        <v>398</v>
      </c>
      <c r="O801" s="100" t="s">
        <v>399</v>
      </c>
      <c r="P801" s="100" t="s">
        <v>120</v>
      </c>
      <c r="Q801" s="100" t="s">
        <v>802</v>
      </c>
      <c r="R801" s="100" t="s">
        <v>803</v>
      </c>
      <c r="S801" s="100" t="s">
        <v>804</v>
      </c>
      <c r="T801" s="100" t="s">
        <v>803</v>
      </c>
      <c r="U801" s="100" t="s">
        <v>757</v>
      </c>
      <c r="V801" s="100" t="s">
        <v>758</v>
      </c>
      <c r="W801" s="100" t="s">
        <v>749</v>
      </c>
      <c r="X801" s="100" t="s">
        <v>132</v>
      </c>
      <c r="Y801" s="145" t="s">
        <v>1042</v>
      </c>
    </row>
    <row r="802" spans="1:25">
      <c r="A802" s="107" t="s">
        <v>391</v>
      </c>
      <c r="B802" s="100" t="s">
        <v>392</v>
      </c>
      <c r="C802" s="100" t="s">
        <v>1031</v>
      </c>
      <c r="D802" s="101">
        <v>63.26</v>
      </c>
      <c r="E802" s="100" t="s">
        <v>118</v>
      </c>
      <c r="F802" s="102">
        <v>202208</v>
      </c>
      <c r="G802" s="103">
        <v>44799</v>
      </c>
      <c r="H802" s="100" t="s">
        <v>119</v>
      </c>
      <c r="I802" s="102">
        <v>11002713</v>
      </c>
      <c r="J802" s="100" t="s">
        <v>0</v>
      </c>
      <c r="K802" s="100" t="s">
        <v>120</v>
      </c>
      <c r="L802" s="100" t="s">
        <v>121</v>
      </c>
      <c r="M802" s="100" t="s">
        <v>122</v>
      </c>
      <c r="N802" s="100" t="s">
        <v>617</v>
      </c>
      <c r="O802" s="100" t="s">
        <v>618</v>
      </c>
      <c r="P802" s="100" t="s">
        <v>120</v>
      </c>
      <c r="Q802" s="100" t="s">
        <v>890</v>
      </c>
      <c r="R802" s="100" t="s">
        <v>891</v>
      </c>
      <c r="S802" s="100" t="s">
        <v>892</v>
      </c>
      <c r="T802" s="100" t="s">
        <v>891</v>
      </c>
      <c r="U802" s="100" t="s">
        <v>757</v>
      </c>
      <c r="V802" s="100" t="s">
        <v>758</v>
      </c>
      <c r="W802" s="100" t="s">
        <v>749</v>
      </c>
      <c r="X802" s="100" t="s">
        <v>132</v>
      </c>
      <c r="Y802" s="145" t="s">
        <v>1042</v>
      </c>
    </row>
    <row r="803" spans="1:25">
      <c r="A803" s="107" t="s">
        <v>391</v>
      </c>
      <c r="B803" s="100" t="s">
        <v>392</v>
      </c>
      <c r="C803" s="100" t="s">
        <v>1032</v>
      </c>
      <c r="D803" s="101">
        <v>-233.49</v>
      </c>
      <c r="E803" s="100" t="s">
        <v>118</v>
      </c>
      <c r="F803" s="102">
        <v>202208</v>
      </c>
      <c r="G803" s="103">
        <v>44799</v>
      </c>
      <c r="H803" s="100" t="s">
        <v>119</v>
      </c>
      <c r="I803" s="102">
        <v>11003034</v>
      </c>
      <c r="J803" s="100" t="s">
        <v>0</v>
      </c>
      <c r="K803" s="100" t="s">
        <v>120</v>
      </c>
      <c r="L803" s="100" t="s">
        <v>121</v>
      </c>
      <c r="M803" s="100" t="s">
        <v>122</v>
      </c>
      <c r="N803" s="100" t="s">
        <v>245</v>
      </c>
      <c r="O803" s="100" t="s">
        <v>246</v>
      </c>
      <c r="P803" s="100" t="s">
        <v>120</v>
      </c>
      <c r="Q803" s="100" t="s">
        <v>778</v>
      </c>
      <c r="R803" s="100" t="s">
        <v>247</v>
      </c>
      <c r="S803" s="100" t="s">
        <v>779</v>
      </c>
      <c r="T803" s="100" t="s">
        <v>247</v>
      </c>
      <c r="U803" s="100" t="s">
        <v>752</v>
      </c>
      <c r="V803" s="100" t="s">
        <v>753</v>
      </c>
      <c r="W803" s="100" t="s">
        <v>749</v>
      </c>
      <c r="X803" s="100" t="s">
        <v>132</v>
      </c>
      <c r="Y803" s="145" t="s">
        <v>1042</v>
      </c>
    </row>
    <row r="804" spans="1:25">
      <c r="A804" s="107" t="s">
        <v>391</v>
      </c>
      <c r="B804" s="100" t="s">
        <v>392</v>
      </c>
      <c r="C804" s="100" t="s">
        <v>1033</v>
      </c>
      <c r="D804" s="101">
        <v>233.49</v>
      </c>
      <c r="E804" s="100" t="s">
        <v>118</v>
      </c>
      <c r="F804" s="102">
        <v>202208</v>
      </c>
      <c r="G804" s="103">
        <v>44799</v>
      </c>
      <c r="H804" s="100" t="s">
        <v>119</v>
      </c>
      <c r="I804" s="102">
        <v>11003034</v>
      </c>
      <c r="J804" s="100" t="s">
        <v>0</v>
      </c>
      <c r="K804" s="100" t="s">
        <v>120</v>
      </c>
      <c r="L804" s="100" t="s">
        <v>121</v>
      </c>
      <c r="M804" s="100" t="s">
        <v>122</v>
      </c>
      <c r="N804" s="100" t="s">
        <v>60</v>
      </c>
      <c r="O804" s="100" t="s">
        <v>220</v>
      </c>
      <c r="P804" s="100" t="s">
        <v>120</v>
      </c>
      <c r="Q804" s="100" t="s">
        <v>766</v>
      </c>
      <c r="R804" s="100" t="s">
        <v>767</v>
      </c>
      <c r="S804" s="100" t="s">
        <v>768</v>
      </c>
      <c r="T804" s="100" t="s">
        <v>767</v>
      </c>
      <c r="U804" s="100" t="s">
        <v>747</v>
      </c>
      <c r="V804" s="100" t="s">
        <v>748</v>
      </c>
      <c r="W804" s="100" t="s">
        <v>749</v>
      </c>
      <c r="X804" s="100" t="s">
        <v>132</v>
      </c>
      <c r="Y804" s="145" t="s">
        <v>1042</v>
      </c>
    </row>
    <row r="805" spans="1:25">
      <c r="A805" s="107" t="s">
        <v>391</v>
      </c>
      <c r="B805" s="100" t="s">
        <v>392</v>
      </c>
      <c r="C805" s="100" t="s">
        <v>1034</v>
      </c>
      <c r="D805" s="101">
        <v>808.35</v>
      </c>
      <c r="E805" s="100" t="s">
        <v>118</v>
      </c>
      <c r="F805" s="102">
        <v>202208</v>
      </c>
      <c r="G805" s="103">
        <v>44802</v>
      </c>
      <c r="H805" s="100" t="s">
        <v>119</v>
      </c>
      <c r="I805" s="102">
        <v>11002676</v>
      </c>
      <c r="J805" s="100" t="s">
        <v>0</v>
      </c>
      <c r="K805" s="100" t="s">
        <v>120</v>
      </c>
      <c r="L805" s="100" t="s">
        <v>121</v>
      </c>
      <c r="M805" s="100" t="s">
        <v>122</v>
      </c>
      <c r="N805" s="100" t="s">
        <v>418</v>
      </c>
      <c r="O805" s="100" t="s">
        <v>419</v>
      </c>
      <c r="P805" s="100" t="s">
        <v>120</v>
      </c>
      <c r="Q805" s="100" t="s">
        <v>797</v>
      </c>
      <c r="R805" s="100" t="s">
        <v>420</v>
      </c>
      <c r="S805" s="100" t="s">
        <v>798</v>
      </c>
      <c r="T805" s="100" t="s">
        <v>420</v>
      </c>
      <c r="U805" s="100" t="s">
        <v>783</v>
      </c>
      <c r="V805" s="100" t="s">
        <v>784</v>
      </c>
      <c r="W805" s="100" t="s">
        <v>749</v>
      </c>
      <c r="X805" s="100" t="s">
        <v>132</v>
      </c>
      <c r="Y805" s="145" t="s">
        <v>1042</v>
      </c>
    </row>
    <row r="806" spans="1:25">
      <c r="A806" s="107" t="s">
        <v>391</v>
      </c>
      <c r="B806" s="100" t="s">
        <v>392</v>
      </c>
      <c r="C806" s="100" t="s">
        <v>1035</v>
      </c>
      <c r="D806" s="101">
        <v>-808.35</v>
      </c>
      <c r="E806" s="100" t="s">
        <v>118</v>
      </c>
      <c r="F806" s="102">
        <v>202208</v>
      </c>
      <c r="G806" s="103">
        <v>44802</v>
      </c>
      <c r="H806" s="100" t="s">
        <v>119</v>
      </c>
      <c r="I806" s="102">
        <v>11002727</v>
      </c>
      <c r="J806" s="100" t="s">
        <v>0</v>
      </c>
      <c r="K806" s="100" t="s">
        <v>120</v>
      </c>
      <c r="L806" s="100" t="s">
        <v>121</v>
      </c>
      <c r="M806" s="100" t="s">
        <v>122</v>
      </c>
      <c r="N806" s="100" t="s">
        <v>418</v>
      </c>
      <c r="O806" s="100" t="s">
        <v>419</v>
      </c>
      <c r="P806" s="100" t="s">
        <v>120</v>
      </c>
      <c r="Q806" s="100" t="s">
        <v>797</v>
      </c>
      <c r="R806" s="100" t="s">
        <v>420</v>
      </c>
      <c r="S806" s="100" t="s">
        <v>798</v>
      </c>
      <c r="T806" s="100" t="s">
        <v>420</v>
      </c>
      <c r="U806" s="100" t="s">
        <v>783</v>
      </c>
      <c r="V806" s="100" t="s">
        <v>784</v>
      </c>
      <c r="W806" s="100" t="s">
        <v>749</v>
      </c>
      <c r="X806" s="100" t="s">
        <v>132</v>
      </c>
      <c r="Y806" s="145" t="s">
        <v>1042</v>
      </c>
    </row>
    <row r="807" spans="1:25">
      <c r="A807" s="107" t="s">
        <v>391</v>
      </c>
      <c r="B807" s="100" t="s">
        <v>392</v>
      </c>
      <c r="C807" s="100" t="s">
        <v>1036</v>
      </c>
      <c r="D807" s="101">
        <v>6.8</v>
      </c>
      <c r="E807" s="100" t="s">
        <v>118</v>
      </c>
      <c r="F807" s="102">
        <v>202209</v>
      </c>
      <c r="G807" s="103">
        <v>44833</v>
      </c>
      <c r="H807" s="100" t="s">
        <v>119</v>
      </c>
      <c r="I807" s="102">
        <v>11002795</v>
      </c>
      <c r="J807" s="100" t="s">
        <v>0</v>
      </c>
      <c r="K807" s="100" t="s">
        <v>120</v>
      </c>
      <c r="L807" s="100" t="s">
        <v>121</v>
      </c>
      <c r="M807" s="100" t="s">
        <v>122</v>
      </c>
      <c r="N807" s="100" t="s">
        <v>418</v>
      </c>
      <c r="O807" s="100" t="s">
        <v>419</v>
      </c>
      <c r="P807" s="100" t="s">
        <v>120</v>
      </c>
      <c r="Q807" s="100" t="s">
        <v>797</v>
      </c>
      <c r="R807" s="100" t="s">
        <v>420</v>
      </c>
      <c r="S807" s="100" t="s">
        <v>798</v>
      </c>
      <c r="T807" s="100" t="s">
        <v>420</v>
      </c>
      <c r="U807" s="100" t="s">
        <v>783</v>
      </c>
      <c r="V807" s="100" t="s">
        <v>784</v>
      </c>
      <c r="W807" s="100" t="s">
        <v>749</v>
      </c>
      <c r="X807" s="100" t="s">
        <v>132</v>
      </c>
      <c r="Y807" s="145" t="s">
        <v>1042</v>
      </c>
    </row>
    <row r="808" spans="1:25" ht="13.5" thickBot="1">
      <c r="A808" s="127"/>
      <c r="B808" s="128"/>
      <c r="C808" s="131" t="s">
        <v>714</v>
      </c>
      <c r="D808" s="132">
        <f>SUM(D2:D807)</f>
        <v>486506.15999999974</v>
      </c>
      <c r="E808" s="129"/>
      <c r="F808" s="128"/>
      <c r="G808" s="128"/>
      <c r="H808" s="128"/>
      <c r="I808" s="128"/>
      <c r="J808" s="128"/>
      <c r="K808" s="128"/>
      <c r="L808" s="128"/>
      <c r="M808" s="128"/>
      <c r="N808" s="128"/>
      <c r="O808" s="128"/>
      <c r="P808" s="128"/>
      <c r="Q808" s="128"/>
      <c r="R808" s="128"/>
      <c r="S808" s="128"/>
      <c r="T808" s="128"/>
      <c r="U808" s="128"/>
      <c r="V808" s="128"/>
      <c r="W808" s="128"/>
      <c r="X808" s="128"/>
      <c r="Y808" s="130"/>
    </row>
    <row r="810" spans="1:25" ht="14.5">
      <c r="D810" s="133"/>
    </row>
    <row r="812" spans="1:25">
      <c r="D812" s="134"/>
    </row>
  </sheetData>
  <autoFilter ref="A1:Y808" xr:uid="{3F6A1752-F576-4070-871B-21642FE07374}"/>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8709-EA8B-48F8-B4C1-5C0145B3407F}">
  <dimension ref="A1:Y202"/>
  <sheetViews>
    <sheetView topLeftCell="S1" zoomScale="80" zoomScaleNormal="80" workbookViewId="0">
      <selection sqref="A1:Y197"/>
    </sheetView>
  </sheetViews>
  <sheetFormatPr defaultColWidth="9.1796875" defaultRowHeight="12.5"/>
  <cols>
    <col min="1" max="1" width="9.1796875" style="63"/>
    <col min="2" max="2" width="24.453125" style="63" customWidth="1"/>
    <col min="3" max="3" width="76.81640625" style="63" customWidth="1"/>
    <col min="4" max="4" width="14.54296875" style="63" customWidth="1"/>
    <col min="5" max="6" width="9.1796875" style="63"/>
    <col min="7" max="7" width="13.453125" style="63" customWidth="1"/>
    <col min="8" max="8" width="7" style="63" customWidth="1"/>
    <col min="9" max="9" width="10.54296875" style="63" customWidth="1"/>
    <col min="10" max="11" width="10.81640625" style="63" customWidth="1"/>
    <col min="12" max="12" width="11.81640625" style="63" customWidth="1"/>
    <col min="13" max="13" width="22.453125" style="63" customWidth="1"/>
    <col min="14" max="14" width="12.81640625" style="63" customWidth="1"/>
    <col min="15" max="15" width="35.54296875" style="63" customWidth="1"/>
    <col min="16" max="17" width="9.1796875" style="63"/>
    <col min="18" max="18" width="33.1796875" style="63" customWidth="1"/>
    <col min="19" max="19" width="9.1796875" style="63"/>
    <col min="20" max="20" width="23.453125" style="63" customWidth="1"/>
    <col min="21" max="21" width="9.1796875" style="63"/>
    <col min="22" max="22" width="25.453125" style="63" customWidth="1"/>
    <col min="23" max="23" width="9.1796875" style="63"/>
    <col min="24" max="24" width="25.1796875" style="63" customWidth="1"/>
    <col min="25" max="25" width="10.453125" style="63" customWidth="1"/>
    <col min="26" max="16384" width="9.1796875" style="63"/>
  </cols>
  <sheetData>
    <row r="1" spans="1:25" ht="13">
      <c r="A1" s="104" t="s">
        <v>104</v>
      </c>
      <c r="B1" s="105" t="s">
        <v>105</v>
      </c>
      <c r="C1" s="105" t="s">
        <v>6</v>
      </c>
      <c r="D1" s="106" t="s">
        <v>106</v>
      </c>
      <c r="E1" s="105" t="s">
        <v>107</v>
      </c>
      <c r="F1" s="105" t="s">
        <v>108</v>
      </c>
      <c r="G1" s="105" t="s">
        <v>109</v>
      </c>
      <c r="H1" s="105" t="s">
        <v>110</v>
      </c>
      <c r="I1" s="105" t="s">
        <v>111</v>
      </c>
      <c r="J1" s="105" t="s">
        <v>112</v>
      </c>
      <c r="K1" s="105" t="s">
        <v>112</v>
      </c>
      <c r="L1" s="105" t="s">
        <v>113</v>
      </c>
      <c r="M1" s="105" t="s">
        <v>113</v>
      </c>
      <c r="N1" s="105" t="s">
        <v>126</v>
      </c>
      <c r="O1" s="105" t="s">
        <v>126</v>
      </c>
      <c r="P1" s="105" t="s">
        <v>736</v>
      </c>
      <c r="Q1" s="105" t="s">
        <v>737</v>
      </c>
      <c r="R1" s="105" t="s">
        <v>738</v>
      </c>
      <c r="S1" s="105" t="s">
        <v>739</v>
      </c>
      <c r="T1" s="105" t="s">
        <v>740</v>
      </c>
      <c r="U1" s="105" t="s">
        <v>741</v>
      </c>
      <c r="V1" s="105" t="s">
        <v>742</v>
      </c>
      <c r="W1" s="105" t="s">
        <v>743</v>
      </c>
      <c r="X1" s="105" t="s">
        <v>114</v>
      </c>
      <c r="Y1" s="146" t="s">
        <v>1044</v>
      </c>
    </row>
    <row r="2" spans="1:25">
      <c r="A2" s="107" t="s">
        <v>350</v>
      </c>
      <c r="B2" s="100" t="s">
        <v>351</v>
      </c>
      <c r="C2" s="100" t="s">
        <v>352</v>
      </c>
      <c r="D2" s="101">
        <v>140</v>
      </c>
      <c r="E2" s="100" t="s">
        <v>118</v>
      </c>
      <c r="F2" s="102">
        <v>202103</v>
      </c>
      <c r="G2" s="103">
        <v>44285</v>
      </c>
      <c r="H2" s="100" t="s">
        <v>119</v>
      </c>
      <c r="I2" s="102">
        <v>11000605</v>
      </c>
      <c r="J2" s="100" t="s">
        <v>0</v>
      </c>
      <c r="K2" s="100" t="s">
        <v>120</v>
      </c>
      <c r="L2" s="100" t="s">
        <v>121</v>
      </c>
      <c r="M2" s="100" t="s">
        <v>122</v>
      </c>
      <c r="N2" s="100" t="s">
        <v>38</v>
      </c>
      <c r="O2" s="100" t="s">
        <v>39</v>
      </c>
      <c r="P2" s="100" t="s">
        <v>120</v>
      </c>
      <c r="Q2" s="100" t="s">
        <v>744</v>
      </c>
      <c r="R2" s="100" t="s">
        <v>745</v>
      </c>
      <c r="S2" s="100" t="s">
        <v>746</v>
      </c>
      <c r="T2" s="100" t="s">
        <v>745</v>
      </c>
      <c r="U2" s="100" t="s">
        <v>747</v>
      </c>
      <c r="V2" s="100" t="s">
        <v>748</v>
      </c>
      <c r="W2" s="100" t="s">
        <v>749</v>
      </c>
      <c r="X2" s="100" t="s">
        <v>132</v>
      </c>
      <c r="Y2" s="147" t="s">
        <v>1041</v>
      </c>
    </row>
    <row r="3" spans="1:25">
      <c r="A3" s="107" t="s">
        <v>350</v>
      </c>
      <c r="B3" s="100" t="s">
        <v>351</v>
      </c>
      <c r="C3" s="100" t="s">
        <v>352</v>
      </c>
      <c r="D3" s="101">
        <v>400</v>
      </c>
      <c r="E3" s="100" t="s">
        <v>118</v>
      </c>
      <c r="F3" s="102">
        <v>202103</v>
      </c>
      <c r="G3" s="103">
        <v>44285</v>
      </c>
      <c r="H3" s="100" t="s">
        <v>119</v>
      </c>
      <c r="I3" s="102">
        <v>11000605</v>
      </c>
      <c r="J3" s="100" t="s">
        <v>0</v>
      </c>
      <c r="K3" s="100" t="s">
        <v>120</v>
      </c>
      <c r="L3" s="100" t="s">
        <v>121</v>
      </c>
      <c r="M3" s="100" t="s">
        <v>122</v>
      </c>
      <c r="N3" s="100" t="s">
        <v>130</v>
      </c>
      <c r="O3" s="100" t="s">
        <v>131</v>
      </c>
      <c r="P3" s="100" t="s">
        <v>120</v>
      </c>
      <c r="Q3" s="100" t="s">
        <v>744</v>
      </c>
      <c r="R3" s="100" t="s">
        <v>745</v>
      </c>
      <c r="S3" s="100" t="s">
        <v>746</v>
      </c>
      <c r="T3" s="100" t="s">
        <v>745</v>
      </c>
      <c r="U3" s="100" t="s">
        <v>747</v>
      </c>
      <c r="V3" s="100" t="s">
        <v>748</v>
      </c>
      <c r="W3" s="100" t="s">
        <v>749</v>
      </c>
      <c r="X3" s="100" t="s">
        <v>132</v>
      </c>
      <c r="Y3" s="147" t="s">
        <v>1041</v>
      </c>
    </row>
    <row r="4" spans="1:25">
      <c r="A4" s="107" t="s">
        <v>350</v>
      </c>
      <c r="B4" s="100" t="s">
        <v>351</v>
      </c>
      <c r="C4" s="100" t="s">
        <v>352</v>
      </c>
      <c r="D4" s="101">
        <v>581.70000000000005</v>
      </c>
      <c r="E4" s="100" t="s">
        <v>118</v>
      </c>
      <c r="F4" s="102">
        <v>202103</v>
      </c>
      <c r="G4" s="103">
        <v>44285</v>
      </c>
      <c r="H4" s="100" t="s">
        <v>119</v>
      </c>
      <c r="I4" s="102">
        <v>11000605</v>
      </c>
      <c r="J4" s="100" t="s">
        <v>0</v>
      </c>
      <c r="K4" s="100" t="s">
        <v>120</v>
      </c>
      <c r="L4" s="100" t="s">
        <v>121</v>
      </c>
      <c r="M4" s="100" t="s">
        <v>122</v>
      </c>
      <c r="N4" s="100" t="s">
        <v>10</v>
      </c>
      <c r="O4" s="100" t="s">
        <v>11</v>
      </c>
      <c r="P4" s="100" t="s">
        <v>120</v>
      </c>
      <c r="Q4" s="100" t="s">
        <v>744</v>
      </c>
      <c r="R4" s="100" t="s">
        <v>745</v>
      </c>
      <c r="S4" s="100" t="s">
        <v>746</v>
      </c>
      <c r="T4" s="100" t="s">
        <v>745</v>
      </c>
      <c r="U4" s="100" t="s">
        <v>747</v>
      </c>
      <c r="V4" s="100" t="s">
        <v>748</v>
      </c>
      <c r="W4" s="100" t="s">
        <v>749</v>
      </c>
      <c r="X4" s="100" t="s">
        <v>132</v>
      </c>
      <c r="Y4" s="147" t="s">
        <v>1041</v>
      </c>
    </row>
    <row r="5" spans="1:25">
      <c r="A5" s="107" t="s">
        <v>350</v>
      </c>
      <c r="B5" s="100" t="s">
        <v>351</v>
      </c>
      <c r="C5" s="100" t="s">
        <v>352</v>
      </c>
      <c r="D5" s="101">
        <v>581.70000000000005</v>
      </c>
      <c r="E5" s="100" t="s">
        <v>118</v>
      </c>
      <c r="F5" s="102">
        <v>202103</v>
      </c>
      <c r="G5" s="103">
        <v>44285</v>
      </c>
      <c r="H5" s="100" t="s">
        <v>119</v>
      </c>
      <c r="I5" s="102">
        <v>11000605</v>
      </c>
      <c r="J5" s="100" t="s">
        <v>0</v>
      </c>
      <c r="K5" s="100" t="s">
        <v>120</v>
      </c>
      <c r="L5" s="100" t="s">
        <v>121</v>
      </c>
      <c r="M5" s="100" t="s">
        <v>122</v>
      </c>
      <c r="N5" s="100" t="s">
        <v>28</v>
      </c>
      <c r="O5" s="100" t="s">
        <v>29</v>
      </c>
      <c r="P5" s="100" t="s">
        <v>120</v>
      </c>
      <c r="Q5" s="100" t="s">
        <v>744</v>
      </c>
      <c r="R5" s="100" t="s">
        <v>745</v>
      </c>
      <c r="S5" s="100" t="s">
        <v>746</v>
      </c>
      <c r="T5" s="100" t="s">
        <v>745</v>
      </c>
      <c r="U5" s="100" t="s">
        <v>747</v>
      </c>
      <c r="V5" s="100" t="s">
        <v>748</v>
      </c>
      <c r="W5" s="100" t="s">
        <v>749</v>
      </c>
      <c r="X5" s="100" t="s">
        <v>132</v>
      </c>
      <c r="Y5" s="147" t="s">
        <v>1041</v>
      </c>
    </row>
    <row r="6" spans="1:25">
      <c r="A6" s="107" t="s">
        <v>350</v>
      </c>
      <c r="B6" s="100" t="s">
        <v>351</v>
      </c>
      <c r="C6" s="100" t="s">
        <v>352</v>
      </c>
      <c r="D6" s="101">
        <v>581.70000000000005</v>
      </c>
      <c r="E6" s="100" t="s">
        <v>118</v>
      </c>
      <c r="F6" s="102">
        <v>202103</v>
      </c>
      <c r="G6" s="103">
        <v>44285</v>
      </c>
      <c r="H6" s="100" t="s">
        <v>119</v>
      </c>
      <c r="I6" s="102">
        <v>11000605</v>
      </c>
      <c r="J6" s="100" t="s">
        <v>0</v>
      </c>
      <c r="K6" s="100" t="s">
        <v>120</v>
      </c>
      <c r="L6" s="100" t="s">
        <v>121</v>
      </c>
      <c r="M6" s="100" t="s">
        <v>122</v>
      </c>
      <c r="N6" s="100" t="s">
        <v>12</v>
      </c>
      <c r="O6" s="100" t="s">
        <v>353</v>
      </c>
      <c r="P6" s="100" t="s">
        <v>120</v>
      </c>
      <c r="Q6" s="100" t="s">
        <v>744</v>
      </c>
      <c r="R6" s="100" t="s">
        <v>745</v>
      </c>
      <c r="S6" s="100" t="s">
        <v>746</v>
      </c>
      <c r="T6" s="100" t="s">
        <v>745</v>
      </c>
      <c r="U6" s="100" t="s">
        <v>747</v>
      </c>
      <c r="V6" s="100" t="s">
        <v>748</v>
      </c>
      <c r="W6" s="100" t="s">
        <v>749</v>
      </c>
      <c r="X6" s="100" t="s">
        <v>132</v>
      </c>
      <c r="Y6" s="147" t="s">
        <v>1041</v>
      </c>
    </row>
    <row r="7" spans="1:25">
      <c r="A7" s="107" t="s">
        <v>350</v>
      </c>
      <c r="B7" s="100" t="s">
        <v>351</v>
      </c>
      <c r="C7" s="100" t="s">
        <v>352</v>
      </c>
      <c r="D7" s="101">
        <v>581.70000000000005</v>
      </c>
      <c r="E7" s="100" t="s">
        <v>118</v>
      </c>
      <c r="F7" s="102">
        <v>202103</v>
      </c>
      <c r="G7" s="103">
        <v>44285</v>
      </c>
      <c r="H7" s="100" t="s">
        <v>119</v>
      </c>
      <c r="I7" s="102">
        <v>11000605</v>
      </c>
      <c r="J7" s="100" t="s">
        <v>0</v>
      </c>
      <c r="K7" s="100" t="s">
        <v>120</v>
      </c>
      <c r="L7" s="100" t="s">
        <v>121</v>
      </c>
      <c r="M7" s="100" t="s">
        <v>122</v>
      </c>
      <c r="N7" s="100" t="s">
        <v>20</v>
      </c>
      <c r="O7" s="100" t="s">
        <v>21</v>
      </c>
      <c r="P7" s="100" t="s">
        <v>120</v>
      </c>
      <c r="Q7" s="100" t="s">
        <v>744</v>
      </c>
      <c r="R7" s="100" t="s">
        <v>745</v>
      </c>
      <c r="S7" s="100" t="s">
        <v>746</v>
      </c>
      <c r="T7" s="100" t="s">
        <v>745</v>
      </c>
      <c r="U7" s="100" t="s">
        <v>747</v>
      </c>
      <c r="V7" s="100" t="s">
        <v>748</v>
      </c>
      <c r="W7" s="100" t="s">
        <v>749</v>
      </c>
      <c r="X7" s="100" t="s">
        <v>132</v>
      </c>
      <c r="Y7" s="147" t="s">
        <v>1041</v>
      </c>
    </row>
    <row r="8" spans="1:25">
      <c r="A8" s="107" t="s">
        <v>350</v>
      </c>
      <c r="B8" s="100" t="s">
        <v>351</v>
      </c>
      <c r="C8" s="100" t="s">
        <v>352</v>
      </c>
      <c r="D8" s="101">
        <v>581.70000000000005</v>
      </c>
      <c r="E8" s="100" t="s">
        <v>118</v>
      </c>
      <c r="F8" s="102">
        <v>202103</v>
      </c>
      <c r="G8" s="103">
        <v>44285</v>
      </c>
      <c r="H8" s="100" t="s">
        <v>119</v>
      </c>
      <c r="I8" s="102">
        <v>11000605</v>
      </c>
      <c r="J8" s="100" t="s">
        <v>0</v>
      </c>
      <c r="K8" s="100" t="s">
        <v>120</v>
      </c>
      <c r="L8" s="100" t="s">
        <v>121</v>
      </c>
      <c r="M8" s="100" t="s">
        <v>122</v>
      </c>
      <c r="N8" s="100" t="s">
        <v>22</v>
      </c>
      <c r="O8" s="100" t="s">
        <v>23</v>
      </c>
      <c r="P8" s="100" t="s">
        <v>120</v>
      </c>
      <c r="Q8" s="100" t="s">
        <v>744</v>
      </c>
      <c r="R8" s="100" t="s">
        <v>745</v>
      </c>
      <c r="S8" s="100" t="s">
        <v>746</v>
      </c>
      <c r="T8" s="100" t="s">
        <v>745</v>
      </c>
      <c r="U8" s="100" t="s">
        <v>747</v>
      </c>
      <c r="V8" s="100" t="s">
        <v>748</v>
      </c>
      <c r="W8" s="100" t="s">
        <v>749</v>
      </c>
      <c r="X8" s="100" t="s">
        <v>132</v>
      </c>
      <c r="Y8" s="147" t="s">
        <v>1041</v>
      </c>
    </row>
    <row r="9" spans="1:25">
      <c r="A9" s="107" t="s">
        <v>350</v>
      </c>
      <c r="B9" s="100" t="s">
        <v>351</v>
      </c>
      <c r="C9" s="100" t="s">
        <v>352</v>
      </c>
      <c r="D9" s="101">
        <v>581.70000000000005</v>
      </c>
      <c r="E9" s="100" t="s">
        <v>118</v>
      </c>
      <c r="F9" s="102">
        <v>202103</v>
      </c>
      <c r="G9" s="103">
        <v>44285</v>
      </c>
      <c r="H9" s="100" t="s">
        <v>119</v>
      </c>
      <c r="I9" s="102">
        <v>11000605</v>
      </c>
      <c r="J9" s="100" t="s">
        <v>0</v>
      </c>
      <c r="K9" s="100" t="s">
        <v>120</v>
      </c>
      <c r="L9" s="100" t="s">
        <v>121</v>
      </c>
      <c r="M9" s="100" t="s">
        <v>122</v>
      </c>
      <c r="N9" s="100" t="s">
        <v>24</v>
      </c>
      <c r="O9" s="100" t="s">
        <v>25</v>
      </c>
      <c r="P9" s="100" t="s">
        <v>120</v>
      </c>
      <c r="Q9" s="100" t="s">
        <v>744</v>
      </c>
      <c r="R9" s="100" t="s">
        <v>745</v>
      </c>
      <c r="S9" s="100" t="s">
        <v>746</v>
      </c>
      <c r="T9" s="100" t="s">
        <v>745</v>
      </c>
      <c r="U9" s="100" t="s">
        <v>747</v>
      </c>
      <c r="V9" s="100" t="s">
        <v>748</v>
      </c>
      <c r="W9" s="100" t="s">
        <v>749</v>
      </c>
      <c r="X9" s="100" t="s">
        <v>132</v>
      </c>
      <c r="Y9" s="147" t="s">
        <v>1041</v>
      </c>
    </row>
    <row r="10" spans="1:25">
      <c r="A10" s="107" t="s">
        <v>350</v>
      </c>
      <c r="B10" s="100" t="s">
        <v>351</v>
      </c>
      <c r="C10" s="100" t="s">
        <v>352</v>
      </c>
      <c r="D10" s="101">
        <v>1163.4000000000001</v>
      </c>
      <c r="E10" s="100" t="s">
        <v>118</v>
      </c>
      <c r="F10" s="102">
        <v>202103</v>
      </c>
      <c r="G10" s="103">
        <v>44285</v>
      </c>
      <c r="H10" s="100" t="s">
        <v>119</v>
      </c>
      <c r="I10" s="102">
        <v>11000605</v>
      </c>
      <c r="J10" s="100" t="s">
        <v>0</v>
      </c>
      <c r="K10" s="100" t="s">
        <v>120</v>
      </c>
      <c r="L10" s="100" t="s">
        <v>121</v>
      </c>
      <c r="M10" s="100" t="s">
        <v>122</v>
      </c>
      <c r="N10" s="100" t="s">
        <v>18</v>
      </c>
      <c r="O10" s="100" t="s">
        <v>19</v>
      </c>
      <c r="P10" s="100" t="s">
        <v>120</v>
      </c>
      <c r="Q10" s="100" t="s">
        <v>744</v>
      </c>
      <c r="R10" s="100" t="s">
        <v>745</v>
      </c>
      <c r="S10" s="100" t="s">
        <v>746</v>
      </c>
      <c r="T10" s="100" t="s">
        <v>745</v>
      </c>
      <c r="U10" s="100" t="s">
        <v>747</v>
      </c>
      <c r="V10" s="100" t="s">
        <v>748</v>
      </c>
      <c r="W10" s="100" t="s">
        <v>749</v>
      </c>
      <c r="X10" s="100" t="s">
        <v>132</v>
      </c>
      <c r="Y10" s="147" t="s">
        <v>1041</v>
      </c>
    </row>
    <row r="11" spans="1:25">
      <c r="A11" s="107" t="s">
        <v>350</v>
      </c>
      <c r="B11" s="100" t="s">
        <v>351</v>
      </c>
      <c r="C11" s="100" t="s">
        <v>352</v>
      </c>
      <c r="D11" s="101">
        <v>1163.4000000000001</v>
      </c>
      <c r="E11" s="100" t="s">
        <v>118</v>
      </c>
      <c r="F11" s="102">
        <v>202103</v>
      </c>
      <c r="G11" s="103">
        <v>44285</v>
      </c>
      <c r="H11" s="100" t="s">
        <v>119</v>
      </c>
      <c r="I11" s="102">
        <v>11000605</v>
      </c>
      <c r="J11" s="100" t="s">
        <v>0</v>
      </c>
      <c r="K11" s="100" t="s">
        <v>120</v>
      </c>
      <c r="L11" s="100" t="s">
        <v>121</v>
      </c>
      <c r="M11" s="100" t="s">
        <v>122</v>
      </c>
      <c r="N11" s="100" t="s">
        <v>26</v>
      </c>
      <c r="O11" s="100" t="s">
        <v>354</v>
      </c>
      <c r="P11" s="100" t="s">
        <v>120</v>
      </c>
      <c r="Q11" s="100" t="s">
        <v>744</v>
      </c>
      <c r="R11" s="100" t="s">
        <v>745</v>
      </c>
      <c r="S11" s="100" t="s">
        <v>746</v>
      </c>
      <c r="T11" s="100" t="s">
        <v>745</v>
      </c>
      <c r="U11" s="100" t="s">
        <v>747</v>
      </c>
      <c r="V11" s="100" t="s">
        <v>748</v>
      </c>
      <c r="W11" s="100" t="s">
        <v>749</v>
      </c>
      <c r="X11" s="100" t="s">
        <v>132</v>
      </c>
      <c r="Y11" s="147" t="s">
        <v>1041</v>
      </c>
    </row>
    <row r="12" spans="1:25">
      <c r="A12" s="107" t="s">
        <v>350</v>
      </c>
      <c r="B12" s="100" t="s">
        <v>351</v>
      </c>
      <c r="C12" s="100" t="s">
        <v>352</v>
      </c>
      <c r="D12" s="101">
        <v>1449.14</v>
      </c>
      <c r="E12" s="100" t="s">
        <v>118</v>
      </c>
      <c r="F12" s="102">
        <v>202103</v>
      </c>
      <c r="G12" s="103">
        <v>44285</v>
      </c>
      <c r="H12" s="100" t="s">
        <v>119</v>
      </c>
      <c r="I12" s="102">
        <v>11000605</v>
      </c>
      <c r="J12" s="100" t="s">
        <v>0</v>
      </c>
      <c r="K12" s="100" t="s">
        <v>120</v>
      </c>
      <c r="L12" s="100" t="s">
        <v>121</v>
      </c>
      <c r="M12" s="100" t="s">
        <v>122</v>
      </c>
      <c r="N12" s="100" t="s">
        <v>355</v>
      </c>
      <c r="O12" s="100" t="s">
        <v>356</v>
      </c>
      <c r="P12" s="100" t="s">
        <v>120</v>
      </c>
      <c r="Q12" s="100" t="s">
        <v>744</v>
      </c>
      <c r="R12" s="100" t="s">
        <v>745</v>
      </c>
      <c r="S12" s="100" t="s">
        <v>746</v>
      </c>
      <c r="T12" s="100" t="s">
        <v>745</v>
      </c>
      <c r="U12" s="100" t="s">
        <v>747</v>
      </c>
      <c r="V12" s="100" t="s">
        <v>748</v>
      </c>
      <c r="W12" s="100" t="s">
        <v>749</v>
      </c>
      <c r="X12" s="100" t="s">
        <v>132</v>
      </c>
      <c r="Y12" s="147" t="s">
        <v>1041</v>
      </c>
    </row>
    <row r="13" spans="1:25">
      <c r="A13" s="107" t="s">
        <v>350</v>
      </c>
      <c r="B13" s="100" t="s">
        <v>351</v>
      </c>
      <c r="C13" s="100" t="s">
        <v>352</v>
      </c>
      <c r="D13" s="101">
        <v>2140</v>
      </c>
      <c r="E13" s="100" t="s">
        <v>118</v>
      </c>
      <c r="F13" s="102">
        <v>202103</v>
      </c>
      <c r="G13" s="103">
        <v>44285</v>
      </c>
      <c r="H13" s="100" t="s">
        <v>119</v>
      </c>
      <c r="I13" s="102">
        <v>11000605</v>
      </c>
      <c r="J13" s="100" t="s">
        <v>0</v>
      </c>
      <c r="K13" s="100" t="s">
        <v>120</v>
      </c>
      <c r="L13" s="100" t="s">
        <v>121</v>
      </c>
      <c r="M13" s="100" t="s">
        <v>122</v>
      </c>
      <c r="N13" s="100" t="s">
        <v>357</v>
      </c>
      <c r="O13" s="100" t="s">
        <v>358</v>
      </c>
      <c r="P13" s="100" t="s">
        <v>120</v>
      </c>
      <c r="Q13" s="100" t="s">
        <v>744</v>
      </c>
      <c r="R13" s="100" t="s">
        <v>745</v>
      </c>
      <c r="S13" s="100" t="s">
        <v>746</v>
      </c>
      <c r="T13" s="100" t="s">
        <v>745</v>
      </c>
      <c r="U13" s="100" t="s">
        <v>747</v>
      </c>
      <c r="V13" s="100" t="s">
        <v>748</v>
      </c>
      <c r="W13" s="100" t="s">
        <v>749</v>
      </c>
      <c r="X13" s="100" t="s">
        <v>132</v>
      </c>
      <c r="Y13" s="147" t="s">
        <v>1041</v>
      </c>
    </row>
    <row r="14" spans="1:25">
      <c r="A14" s="107" t="s">
        <v>350</v>
      </c>
      <c r="B14" s="100" t="s">
        <v>351</v>
      </c>
      <c r="C14" s="100" t="s">
        <v>352</v>
      </c>
      <c r="D14" s="101">
        <v>12205</v>
      </c>
      <c r="E14" s="100" t="s">
        <v>118</v>
      </c>
      <c r="F14" s="102">
        <v>202103</v>
      </c>
      <c r="G14" s="103">
        <v>44285</v>
      </c>
      <c r="H14" s="100" t="s">
        <v>119</v>
      </c>
      <c r="I14" s="102">
        <v>11000605</v>
      </c>
      <c r="J14" s="100" t="s">
        <v>0</v>
      </c>
      <c r="K14" s="100" t="s">
        <v>120</v>
      </c>
      <c r="L14" s="100" t="s">
        <v>121</v>
      </c>
      <c r="M14" s="100" t="s">
        <v>122</v>
      </c>
      <c r="N14" s="100" t="s">
        <v>339</v>
      </c>
      <c r="O14" s="100" t="s">
        <v>340</v>
      </c>
      <c r="P14" s="100" t="s">
        <v>120</v>
      </c>
      <c r="Q14" s="100" t="s">
        <v>744</v>
      </c>
      <c r="R14" s="100" t="s">
        <v>745</v>
      </c>
      <c r="S14" s="100" t="s">
        <v>746</v>
      </c>
      <c r="T14" s="100" t="s">
        <v>745</v>
      </c>
      <c r="U14" s="100" t="s">
        <v>747</v>
      </c>
      <c r="V14" s="100" t="s">
        <v>748</v>
      </c>
      <c r="W14" s="100" t="s">
        <v>749</v>
      </c>
      <c r="X14" s="100" t="s">
        <v>132</v>
      </c>
      <c r="Y14" s="147" t="s">
        <v>1041</v>
      </c>
    </row>
    <row r="15" spans="1:25">
      <c r="A15" s="107" t="s">
        <v>350</v>
      </c>
      <c r="B15" s="100" t="s">
        <v>351</v>
      </c>
      <c r="C15" s="100" t="s">
        <v>359</v>
      </c>
      <c r="D15" s="101">
        <v>85</v>
      </c>
      <c r="E15" s="100" t="s">
        <v>118</v>
      </c>
      <c r="F15" s="102">
        <v>202107</v>
      </c>
      <c r="G15" s="103">
        <v>44405</v>
      </c>
      <c r="H15" s="100" t="s">
        <v>125</v>
      </c>
      <c r="I15" s="102">
        <v>50000202</v>
      </c>
      <c r="J15" s="100" t="s">
        <v>0</v>
      </c>
      <c r="K15" s="100" t="s">
        <v>120</v>
      </c>
      <c r="L15" s="100" t="s">
        <v>121</v>
      </c>
      <c r="M15" s="100" t="s">
        <v>122</v>
      </c>
      <c r="N15" s="100" t="s">
        <v>28</v>
      </c>
      <c r="O15" s="100" t="s">
        <v>29</v>
      </c>
      <c r="P15" s="100" t="s">
        <v>120</v>
      </c>
      <c r="Q15" s="100" t="s">
        <v>744</v>
      </c>
      <c r="R15" s="100" t="s">
        <v>745</v>
      </c>
      <c r="S15" s="100" t="s">
        <v>746</v>
      </c>
      <c r="T15" s="100" t="s">
        <v>745</v>
      </c>
      <c r="U15" s="100" t="s">
        <v>747</v>
      </c>
      <c r="V15" s="100" t="s">
        <v>748</v>
      </c>
      <c r="W15" s="100" t="s">
        <v>749</v>
      </c>
      <c r="X15" s="100" t="s">
        <v>132</v>
      </c>
      <c r="Y15" s="147" t="s">
        <v>1041</v>
      </c>
    </row>
    <row r="16" spans="1:25">
      <c r="A16" s="107" t="s">
        <v>350</v>
      </c>
      <c r="B16" s="100" t="s">
        <v>351</v>
      </c>
      <c r="C16" s="100" t="s">
        <v>360</v>
      </c>
      <c r="D16" s="101">
        <v>89.86</v>
      </c>
      <c r="E16" s="100" t="s">
        <v>118</v>
      </c>
      <c r="F16" s="102">
        <v>202107</v>
      </c>
      <c r="G16" s="103">
        <v>44405</v>
      </c>
      <c r="H16" s="100" t="s">
        <v>125</v>
      </c>
      <c r="I16" s="102">
        <v>50000202</v>
      </c>
      <c r="J16" s="100" t="s">
        <v>0</v>
      </c>
      <c r="K16" s="100" t="s">
        <v>120</v>
      </c>
      <c r="L16" s="100" t="s">
        <v>121</v>
      </c>
      <c r="M16" s="100" t="s">
        <v>122</v>
      </c>
      <c r="N16" s="100" t="s">
        <v>38</v>
      </c>
      <c r="O16" s="100" t="s">
        <v>39</v>
      </c>
      <c r="P16" s="100" t="s">
        <v>120</v>
      </c>
      <c r="Q16" s="100" t="s">
        <v>744</v>
      </c>
      <c r="R16" s="100" t="s">
        <v>745</v>
      </c>
      <c r="S16" s="100" t="s">
        <v>746</v>
      </c>
      <c r="T16" s="100" t="s">
        <v>745</v>
      </c>
      <c r="U16" s="100" t="s">
        <v>747</v>
      </c>
      <c r="V16" s="100" t="s">
        <v>748</v>
      </c>
      <c r="W16" s="100" t="s">
        <v>749</v>
      </c>
      <c r="X16" s="100" t="s">
        <v>132</v>
      </c>
      <c r="Y16" s="147" t="s">
        <v>1041</v>
      </c>
    </row>
    <row r="17" spans="1:25">
      <c r="A17" s="107" t="s">
        <v>350</v>
      </c>
      <c r="B17" s="100" t="s">
        <v>351</v>
      </c>
      <c r="C17" s="100" t="s">
        <v>361</v>
      </c>
      <c r="D17" s="101">
        <v>546.08000000000004</v>
      </c>
      <c r="E17" s="100" t="s">
        <v>118</v>
      </c>
      <c r="F17" s="102">
        <v>202107</v>
      </c>
      <c r="G17" s="103">
        <v>44405</v>
      </c>
      <c r="H17" s="100" t="s">
        <v>125</v>
      </c>
      <c r="I17" s="102">
        <v>50000202</v>
      </c>
      <c r="J17" s="100" t="s">
        <v>0</v>
      </c>
      <c r="K17" s="100" t="s">
        <v>120</v>
      </c>
      <c r="L17" s="100" t="s">
        <v>121</v>
      </c>
      <c r="M17" s="100" t="s">
        <v>122</v>
      </c>
      <c r="N17" s="100" t="s">
        <v>34</v>
      </c>
      <c r="O17" s="100" t="s">
        <v>362</v>
      </c>
      <c r="P17" s="100" t="s">
        <v>120</v>
      </c>
      <c r="Q17" s="100" t="s">
        <v>744</v>
      </c>
      <c r="R17" s="100" t="s">
        <v>745</v>
      </c>
      <c r="S17" s="100" t="s">
        <v>746</v>
      </c>
      <c r="T17" s="100" t="s">
        <v>745</v>
      </c>
      <c r="U17" s="100" t="s">
        <v>747</v>
      </c>
      <c r="V17" s="100" t="s">
        <v>748</v>
      </c>
      <c r="W17" s="100" t="s">
        <v>749</v>
      </c>
      <c r="X17" s="100" t="s">
        <v>132</v>
      </c>
      <c r="Y17" s="147" t="s">
        <v>1041</v>
      </c>
    </row>
    <row r="18" spans="1:25">
      <c r="A18" s="107" t="s">
        <v>350</v>
      </c>
      <c r="B18" s="100" t="s">
        <v>351</v>
      </c>
      <c r="C18" s="100" t="s">
        <v>363</v>
      </c>
      <c r="D18" s="101">
        <v>592.16999999999996</v>
      </c>
      <c r="E18" s="100" t="s">
        <v>118</v>
      </c>
      <c r="F18" s="102">
        <v>202107</v>
      </c>
      <c r="G18" s="103">
        <v>44405</v>
      </c>
      <c r="H18" s="100" t="s">
        <v>125</v>
      </c>
      <c r="I18" s="102">
        <v>50000202</v>
      </c>
      <c r="J18" s="100" t="s">
        <v>0</v>
      </c>
      <c r="K18" s="100" t="s">
        <v>120</v>
      </c>
      <c r="L18" s="100" t="s">
        <v>121</v>
      </c>
      <c r="M18" s="100" t="s">
        <v>122</v>
      </c>
      <c r="N18" s="100" t="s">
        <v>40</v>
      </c>
      <c r="O18" s="100" t="s">
        <v>364</v>
      </c>
      <c r="P18" s="100" t="s">
        <v>120</v>
      </c>
      <c r="Q18" s="100" t="s">
        <v>744</v>
      </c>
      <c r="R18" s="100" t="s">
        <v>745</v>
      </c>
      <c r="S18" s="100" t="s">
        <v>746</v>
      </c>
      <c r="T18" s="100" t="s">
        <v>745</v>
      </c>
      <c r="U18" s="100" t="s">
        <v>747</v>
      </c>
      <c r="V18" s="100" t="s">
        <v>748</v>
      </c>
      <c r="W18" s="100" t="s">
        <v>749</v>
      </c>
      <c r="X18" s="100" t="s">
        <v>132</v>
      </c>
      <c r="Y18" s="147" t="s">
        <v>1041</v>
      </c>
    </row>
    <row r="19" spans="1:25">
      <c r="A19" s="107" t="s">
        <v>350</v>
      </c>
      <c r="B19" s="100" t="s">
        <v>351</v>
      </c>
      <c r="C19" s="100" t="s">
        <v>365</v>
      </c>
      <c r="D19" s="101">
        <v>688.06</v>
      </c>
      <c r="E19" s="100" t="s">
        <v>118</v>
      </c>
      <c r="F19" s="102">
        <v>202107</v>
      </c>
      <c r="G19" s="103">
        <v>44405</v>
      </c>
      <c r="H19" s="100" t="s">
        <v>125</v>
      </c>
      <c r="I19" s="102">
        <v>50000202</v>
      </c>
      <c r="J19" s="100" t="s">
        <v>0</v>
      </c>
      <c r="K19" s="100" t="s">
        <v>120</v>
      </c>
      <c r="L19" s="100" t="s">
        <v>121</v>
      </c>
      <c r="M19" s="100" t="s">
        <v>122</v>
      </c>
      <c r="N19" s="100" t="s">
        <v>32</v>
      </c>
      <c r="O19" s="100" t="s">
        <v>366</v>
      </c>
      <c r="P19" s="100" t="s">
        <v>120</v>
      </c>
      <c r="Q19" s="100" t="s">
        <v>744</v>
      </c>
      <c r="R19" s="100" t="s">
        <v>745</v>
      </c>
      <c r="S19" s="100" t="s">
        <v>746</v>
      </c>
      <c r="T19" s="100" t="s">
        <v>745</v>
      </c>
      <c r="U19" s="100" t="s">
        <v>747</v>
      </c>
      <c r="V19" s="100" t="s">
        <v>748</v>
      </c>
      <c r="W19" s="100" t="s">
        <v>749</v>
      </c>
      <c r="X19" s="100" t="s">
        <v>132</v>
      </c>
      <c r="Y19" s="147" t="s">
        <v>1041</v>
      </c>
    </row>
    <row r="20" spans="1:25">
      <c r="A20" s="107" t="s">
        <v>350</v>
      </c>
      <c r="B20" s="100" t="s">
        <v>351</v>
      </c>
      <c r="C20" s="100" t="s">
        <v>367</v>
      </c>
      <c r="D20" s="101">
        <v>873.73</v>
      </c>
      <c r="E20" s="100" t="s">
        <v>118</v>
      </c>
      <c r="F20" s="102">
        <v>202107</v>
      </c>
      <c r="G20" s="103">
        <v>44405</v>
      </c>
      <c r="H20" s="100" t="s">
        <v>125</v>
      </c>
      <c r="I20" s="102">
        <v>50000202</v>
      </c>
      <c r="J20" s="100" t="s">
        <v>0</v>
      </c>
      <c r="K20" s="100" t="s">
        <v>120</v>
      </c>
      <c r="L20" s="100" t="s">
        <v>121</v>
      </c>
      <c r="M20" s="100" t="s">
        <v>122</v>
      </c>
      <c r="N20" s="100" t="s">
        <v>30</v>
      </c>
      <c r="O20" s="100" t="s">
        <v>368</v>
      </c>
      <c r="P20" s="100" t="s">
        <v>120</v>
      </c>
      <c r="Q20" s="100" t="s">
        <v>744</v>
      </c>
      <c r="R20" s="100" t="s">
        <v>745</v>
      </c>
      <c r="S20" s="100" t="s">
        <v>746</v>
      </c>
      <c r="T20" s="100" t="s">
        <v>745</v>
      </c>
      <c r="U20" s="100" t="s">
        <v>747</v>
      </c>
      <c r="V20" s="100" t="s">
        <v>748</v>
      </c>
      <c r="W20" s="100" t="s">
        <v>749</v>
      </c>
      <c r="X20" s="100" t="s">
        <v>132</v>
      </c>
      <c r="Y20" s="147" t="s">
        <v>1041</v>
      </c>
    </row>
    <row r="21" spans="1:25">
      <c r="A21" s="107" t="s">
        <v>350</v>
      </c>
      <c r="B21" s="100" t="s">
        <v>351</v>
      </c>
      <c r="C21" s="100" t="s">
        <v>369</v>
      </c>
      <c r="D21" s="101">
        <v>1200.01</v>
      </c>
      <c r="E21" s="100" t="s">
        <v>118</v>
      </c>
      <c r="F21" s="102">
        <v>202107</v>
      </c>
      <c r="G21" s="103">
        <v>44405</v>
      </c>
      <c r="H21" s="100" t="s">
        <v>125</v>
      </c>
      <c r="I21" s="102">
        <v>50000202</v>
      </c>
      <c r="J21" s="100" t="s">
        <v>0</v>
      </c>
      <c r="K21" s="100" t="s">
        <v>120</v>
      </c>
      <c r="L21" s="100" t="s">
        <v>121</v>
      </c>
      <c r="M21" s="100" t="s">
        <v>122</v>
      </c>
      <c r="N21" s="100" t="s">
        <v>130</v>
      </c>
      <c r="O21" s="100" t="s">
        <v>131</v>
      </c>
      <c r="P21" s="100" t="s">
        <v>120</v>
      </c>
      <c r="Q21" s="100" t="s">
        <v>744</v>
      </c>
      <c r="R21" s="100" t="s">
        <v>745</v>
      </c>
      <c r="S21" s="100" t="s">
        <v>746</v>
      </c>
      <c r="T21" s="100" t="s">
        <v>745</v>
      </c>
      <c r="U21" s="100" t="s">
        <v>747</v>
      </c>
      <c r="V21" s="100" t="s">
        <v>748</v>
      </c>
      <c r="W21" s="100" t="s">
        <v>749</v>
      </c>
      <c r="X21" s="100" t="s">
        <v>132</v>
      </c>
      <c r="Y21" s="147" t="s">
        <v>1041</v>
      </c>
    </row>
    <row r="22" spans="1:25">
      <c r="A22" s="107" t="s">
        <v>350</v>
      </c>
      <c r="B22" s="100" t="s">
        <v>351</v>
      </c>
      <c r="C22" s="100" t="s">
        <v>370</v>
      </c>
      <c r="D22" s="101">
        <v>1995.3</v>
      </c>
      <c r="E22" s="100" t="s">
        <v>118</v>
      </c>
      <c r="F22" s="102">
        <v>202107</v>
      </c>
      <c r="G22" s="103">
        <v>44405</v>
      </c>
      <c r="H22" s="100" t="s">
        <v>125</v>
      </c>
      <c r="I22" s="102">
        <v>50000202</v>
      </c>
      <c r="J22" s="100" t="s">
        <v>0</v>
      </c>
      <c r="K22" s="100" t="s">
        <v>120</v>
      </c>
      <c r="L22" s="100" t="s">
        <v>121</v>
      </c>
      <c r="M22" s="100" t="s">
        <v>122</v>
      </c>
      <c r="N22" s="100" t="s">
        <v>36</v>
      </c>
      <c r="O22" s="100" t="s">
        <v>37</v>
      </c>
      <c r="P22" s="100" t="s">
        <v>120</v>
      </c>
      <c r="Q22" s="100" t="s">
        <v>744</v>
      </c>
      <c r="R22" s="100" t="s">
        <v>745</v>
      </c>
      <c r="S22" s="100" t="s">
        <v>746</v>
      </c>
      <c r="T22" s="100" t="s">
        <v>745</v>
      </c>
      <c r="U22" s="100" t="s">
        <v>747</v>
      </c>
      <c r="V22" s="100" t="s">
        <v>748</v>
      </c>
      <c r="W22" s="100" t="s">
        <v>749</v>
      </c>
      <c r="X22" s="100" t="s">
        <v>132</v>
      </c>
      <c r="Y22" s="147" t="s">
        <v>1041</v>
      </c>
    </row>
    <row r="23" spans="1:25">
      <c r="A23" s="107" t="s">
        <v>350</v>
      </c>
      <c r="B23" s="100" t="s">
        <v>351</v>
      </c>
      <c r="C23" s="100" t="s">
        <v>371</v>
      </c>
      <c r="D23" s="101">
        <v>2738.1</v>
      </c>
      <c r="E23" s="100" t="s">
        <v>118</v>
      </c>
      <c r="F23" s="102">
        <v>202107</v>
      </c>
      <c r="G23" s="103">
        <v>44405</v>
      </c>
      <c r="H23" s="100" t="s">
        <v>125</v>
      </c>
      <c r="I23" s="102">
        <v>50000202</v>
      </c>
      <c r="J23" s="100" t="s">
        <v>0</v>
      </c>
      <c r="K23" s="100" t="s">
        <v>120</v>
      </c>
      <c r="L23" s="100" t="s">
        <v>121</v>
      </c>
      <c r="M23" s="100" t="s">
        <v>122</v>
      </c>
      <c r="N23" s="100" t="s">
        <v>22</v>
      </c>
      <c r="O23" s="100" t="s">
        <v>23</v>
      </c>
      <c r="P23" s="100" t="s">
        <v>120</v>
      </c>
      <c r="Q23" s="100" t="s">
        <v>744</v>
      </c>
      <c r="R23" s="100" t="s">
        <v>745</v>
      </c>
      <c r="S23" s="100" t="s">
        <v>746</v>
      </c>
      <c r="T23" s="100" t="s">
        <v>745</v>
      </c>
      <c r="U23" s="100" t="s">
        <v>747</v>
      </c>
      <c r="V23" s="100" t="s">
        <v>748</v>
      </c>
      <c r="W23" s="100" t="s">
        <v>749</v>
      </c>
      <c r="X23" s="100" t="s">
        <v>132</v>
      </c>
      <c r="Y23" s="147" t="s">
        <v>1041</v>
      </c>
    </row>
    <row r="24" spans="1:25">
      <c r="A24" s="107" t="s">
        <v>350</v>
      </c>
      <c r="B24" s="100" t="s">
        <v>351</v>
      </c>
      <c r="C24" s="100" t="s">
        <v>372</v>
      </c>
      <c r="D24" s="101">
        <v>2738.1</v>
      </c>
      <c r="E24" s="100" t="s">
        <v>118</v>
      </c>
      <c r="F24" s="102">
        <v>202107</v>
      </c>
      <c r="G24" s="103">
        <v>44405</v>
      </c>
      <c r="H24" s="100" t="s">
        <v>125</v>
      </c>
      <c r="I24" s="102">
        <v>50000202</v>
      </c>
      <c r="J24" s="100" t="s">
        <v>0</v>
      </c>
      <c r="K24" s="100" t="s">
        <v>120</v>
      </c>
      <c r="L24" s="100" t="s">
        <v>121</v>
      </c>
      <c r="M24" s="100" t="s">
        <v>122</v>
      </c>
      <c r="N24" s="100" t="s">
        <v>20</v>
      </c>
      <c r="O24" s="100" t="s">
        <v>21</v>
      </c>
      <c r="P24" s="100" t="s">
        <v>120</v>
      </c>
      <c r="Q24" s="100" t="s">
        <v>744</v>
      </c>
      <c r="R24" s="100" t="s">
        <v>745</v>
      </c>
      <c r="S24" s="100" t="s">
        <v>746</v>
      </c>
      <c r="T24" s="100" t="s">
        <v>745</v>
      </c>
      <c r="U24" s="100" t="s">
        <v>747</v>
      </c>
      <c r="V24" s="100" t="s">
        <v>748</v>
      </c>
      <c r="W24" s="100" t="s">
        <v>749</v>
      </c>
      <c r="X24" s="100" t="s">
        <v>132</v>
      </c>
      <c r="Y24" s="147" t="s">
        <v>1041</v>
      </c>
    </row>
    <row r="25" spans="1:25">
      <c r="A25" s="107" t="s">
        <v>350</v>
      </c>
      <c r="B25" s="100" t="s">
        <v>351</v>
      </c>
      <c r="C25" s="100" t="s">
        <v>373</v>
      </c>
      <c r="D25" s="101">
        <v>2848.1</v>
      </c>
      <c r="E25" s="100" t="s">
        <v>118</v>
      </c>
      <c r="F25" s="102">
        <v>202107</v>
      </c>
      <c r="G25" s="103">
        <v>44405</v>
      </c>
      <c r="H25" s="100" t="s">
        <v>125</v>
      </c>
      <c r="I25" s="102">
        <v>50000202</v>
      </c>
      <c r="J25" s="100" t="s">
        <v>0</v>
      </c>
      <c r="K25" s="100" t="s">
        <v>120</v>
      </c>
      <c r="L25" s="100" t="s">
        <v>121</v>
      </c>
      <c r="M25" s="100" t="s">
        <v>122</v>
      </c>
      <c r="N25" s="100" t="s">
        <v>10</v>
      </c>
      <c r="O25" s="100" t="s">
        <v>11</v>
      </c>
      <c r="P25" s="100" t="s">
        <v>120</v>
      </c>
      <c r="Q25" s="100" t="s">
        <v>744</v>
      </c>
      <c r="R25" s="100" t="s">
        <v>745</v>
      </c>
      <c r="S25" s="100" t="s">
        <v>746</v>
      </c>
      <c r="T25" s="100" t="s">
        <v>745</v>
      </c>
      <c r="U25" s="100" t="s">
        <v>747</v>
      </c>
      <c r="V25" s="100" t="s">
        <v>748</v>
      </c>
      <c r="W25" s="100" t="s">
        <v>749</v>
      </c>
      <c r="X25" s="100" t="s">
        <v>132</v>
      </c>
      <c r="Y25" s="147" t="s">
        <v>1041</v>
      </c>
    </row>
    <row r="26" spans="1:25">
      <c r="A26" s="107" t="s">
        <v>350</v>
      </c>
      <c r="B26" s="100" t="s">
        <v>351</v>
      </c>
      <c r="C26" s="100" t="s">
        <v>374</v>
      </c>
      <c r="D26" s="101">
        <v>3184.18</v>
      </c>
      <c r="E26" s="100" t="s">
        <v>118</v>
      </c>
      <c r="F26" s="102">
        <v>202107</v>
      </c>
      <c r="G26" s="103">
        <v>44405</v>
      </c>
      <c r="H26" s="100" t="s">
        <v>125</v>
      </c>
      <c r="I26" s="102">
        <v>50000202</v>
      </c>
      <c r="J26" s="100" t="s">
        <v>0</v>
      </c>
      <c r="K26" s="100" t="s">
        <v>120</v>
      </c>
      <c r="L26" s="100" t="s">
        <v>121</v>
      </c>
      <c r="M26" s="100" t="s">
        <v>122</v>
      </c>
      <c r="N26" s="100" t="s">
        <v>24</v>
      </c>
      <c r="O26" s="100" t="s">
        <v>25</v>
      </c>
      <c r="P26" s="100" t="s">
        <v>120</v>
      </c>
      <c r="Q26" s="100" t="s">
        <v>744</v>
      </c>
      <c r="R26" s="100" t="s">
        <v>745</v>
      </c>
      <c r="S26" s="100" t="s">
        <v>746</v>
      </c>
      <c r="T26" s="100" t="s">
        <v>745</v>
      </c>
      <c r="U26" s="100" t="s">
        <v>747</v>
      </c>
      <c r="V26" s="100" t="s">
        <v>748</v>
      </c>
      <c r="W26" s="100" t="s">
        <v>749</v>
      </c>
      <c r="X26" s="100" t="s">
        <v>132</v>
      </c>
      <c r="Y26" s="147" t="s">
        <v>1041</v>
      </c>
    </row>
    <row r="27" spans="1:25">
      <c r="A27" s="107" t="s">
        <v>350</v>
      </c>
      <c r="B27" s="100" t="s">
        <v>351</v>
      </c>
      <c r="C27" s="100" t="s">
        <v>375</v>
      </c>
      <c r="D27" s="101">
        <v>3196.81</v>
      </c>
      <c r="E27" s="100" t="s">
        <v>118</v>
      </c>
      <c r="F27" s="102">
        <v>202107</v>
      </c>
      <c r="G27" s="103">
        <v>44405</v>
      </c>
      <c r="H27" s="100" t="s">
        <v>125</v>
      </c>
      <c r="I27" s="102">
        <v>50000202</v>
      </c>
      <c r="J27" s="100" t="s">
        <v>0</v>
      </c>
      <c r="K27" s="100" t="s">
        <v>120</v>
      </c>
      <c r="L27" s="100" t="s">
        <v>121</v>
      </c>
      <c r="M27" s="100" t="s">
        <v>122</v>
      </c>
      <c r="N27" s="100" t="s">
        <v>28</v>
      </c>
      <c r="O27" s="100" t="s">
        <v>29</v>
      </c>
      <c r="P27" s="100" t="s">
        <v>120</v>
      </c>
      <c r="Q27" s="100" t="s">
        <v>744</v>
      </c>
      <c r="R27" s="100" t="s">
        <v>745</v>
      </c>
      <c r="S27" s="100" t="s">
        <v>746</v>
      </c>
      <c r="T27" s="100" t="s">
        <v>745</v>
      </c>
      <c r="U27" s="100" t="s">
        <v>747</v>
      </c>
      <c r="V27" s="100" t="s">
        <v>748</v>
      </c>
      <c r="W27" s="100" t="s">
        <v>749</v>
      </c>
      <c r="X27" s="100" t="s">
        <v>132</v>
      </c>
      <c r="Y27" s="147" t="s">
        <v>1041</v>
      </c>
    </row>
    <row r="28" spans="1:25">
      <c r="A28" s="107" t="s">
        <v>350</v>
      </c>
      <c r="B28" s="100" t="s">
        <v>351</v>
      </c>
      <c r="C28" s="100" t="s">
        <v>376</v>
      </c>
      <c r="D28" s="101">
        <v>4403.1000000000004</v>
      </c>
      <c r="E28" s="100" t="s">
        <v>118</v>
      </c>
      <c r="F28" s="102">
        <v>202107</v>
      </c>
      <c r="G28" s="103">
        <v>44405</v>
      </c>
      <c r="H28" s="100" t="s">
        <v>125</v>
      </c>
      <c r="I28" s="102">
        <v>50000202</v>
      </c>
      <c r="J28" s="100" t="s">
        <v>0</v>
      </c>
      <c r="K28" s="100" t="s">
        <v>120</v>
      </c>
      <c r="L28" s="100" t="s">
        <v>121</v>
      </c>
      <c r="M28" s="100" t="s">
        <v>122</v>
      </c>
      <c r="N28" s="100" t="s">
        <v>20</v>
      </c>
      <c r="O28" s="100" t="s">
        <v>21</v>
      </c>
      <c r="P28" s="100" t="s">
        <v>120</v>
      </c>
      <c r="Q28" s="100" t="s">
        <v>744</v>
      </c>
      <c r="R28" s="100" t="s">
        <v>745</v>
      </c>
      <c r="S28" s="100" t="s">
        <v>746</v>
      </c>
      <c r="T28" s="100" t="s">
        <v>745</v>
      </c>
      <c r="U28" s="100" t="s">
        <v>747</v>
      </c>
      <c r="V28" s="100" t="s">
        <v>748</v>
      </c>
      <c r="W28" s="100" t="s">
        <v>749</v>
      </c>
      <c r="X28" s="100" t="s">
        <v>132</v>
      </c>
      <c r="Y28" s="147" t="s">
        <v>1041</v>
      </c>
    </row>
    <row r="29" spans="1:25">
      <c r="A29" s="107" t="s">
        <v>350</v>
      </c>
      <c r="B29" s="100" t="s">
        <v>351</v>
      </c>
      <c r="C29" s="100" t="s">
        <v>377</v>
      </c>
      <c r="D29" s="101">
        <v>5476.2</v>
      </c>
      <c r="E29" s="100" t="s">
        <v>118</v>
      </c>
      <c r="F29" s="102">
        <v>202107</v>
      </c>
      <c r="G29" s="103">
        <v>44405</v>
      </c>
      <c r="H29" s="100" t="s">
        <v>125</v>
      </c>
      <c r="I29" s="102">
        <v>50000202</v>
      </c>
      <c r="J29" s="100" t="s">
        <v>0</v>
      </c>
      <c r="K29" s="100" t="s">
        <v>120</v>
      </c>
      <c r="L29" s="100" t="s">
        <v>121</v>
      </c>
      <c r="M29" s="100" t="s">
        <v>122</v>
      </c>
      <c r="N29" s="100" t="s">
        <v>28</v>
      </c>
      <c r="O29" s="100" t="s">
        <v>29</v>
      </c>
      <c r="P29" s="100" t="s">
        <v>120</v>
      </c>
      <c r="Q29" s="100" t="s">
        <v>744</v>
      </c>
      <c r="R29" s="100" t="s">
        <v>745</v>
      </c>
      <c r="S29" s="100" t="s">
        <v>746</v>
      </c>
      <c r="T29" s="100" t="s">
        <v>745</v>
      </c>
      <c r="U29" s="100" t="s">
        <v>747</v>
      </c>
      <c r="V29" s="100" t="s">
        <v>748</v>
      </c>
      <c r="W29" s="100" t="s">
        <v>749</v>
      </c>
      <c r="X29" s="100" t="s">
        <v>132</v>
      </c>
      <c r="Y29" s="147" t="s">
        <v>1041</v>
      </c>
    </row>
    <row r="30" spans="1:25">
      <c r="A30" s="107" t="s">
        <v>350</v>
      </c>
      <c r="B30" s="100" t="s">
        <v>351</v>
      </c>
      <c r="C30" s="100" t="s">
        <v>378</v>
      </c>
      <c r="D30" s="101">
        <v>8560</v>
      </c>
      <c r="E30" s="100" t="s">
        <v>118</v>
      </c>
      <c r="F30" s="102">
        <v>202107</v>
      </c>
      <c r="G30" s="103">
        <v>44405</v>
      </c>
      <c r="H30" s="100" t="s">
        <v>125</v>
      </c>
      <c r="I30" s="102">
        <v>50000202</v>
      </c>
      <c r="J30" s="100" t="s">
        <v>0</v>
      </c>
      <c r="K30" s="100" t="s">
        <v>120</v>
      </c>
      <c r="L30" s="100" t="s">
        <v>121</v>
      </c>
      <c r="M30" s="100" t="s">
        <v>122</v>
      </c>
      <c r="N30" s="100" t="s">
        <v>357</v>
      </c>
      <c r="O30" s="100" t="s">
        <v>358</v>
      </c>
      <c r="P30" s="100" t="s">
        <v>120</v>
      </c>
      <c r="Q30" s="100" t="s">
        <v>744</v>
      </c>
      <c r="R30" s="100" t="s">
        <v>745</v>
      </c>
      <c r="S30" s="100" t="s">
        <v>746</v>
      </c>
      <c r="T30" s="100" t="s">
        <v>745</v>
      </c>
      <c r="U30" s="100" t="s">
        <v>747</v>
      </c>
      <c r="V30" s="100" t="s">
        <v>748</v>
      </c>
      <c r="W30" s="100" t="s">
        <v>749</v>
      </c>
      <c r="X30" s="100" t="s">
        <v>132</v>
      </c>
      <c r="Y30" s="147" t="s">
        <v>1041</v>
      </c>
    </row>
    <row r="31" spans="1:25">
      <c r="A31" s="107" t="s">
        <v>350</v>
      </c>
      <c r="B31" s="100" t="s">
        <v>351</v>
      </c>
      <c r="C31" s="100" t="s">
        <v>379</v>
      </c>
      <c r="D31" s="101">
        <v>11481.2</v>
      </c>
      <c r="E31" s="100" t="s">
        <v>118</v>
      </c>
      <c r="F31" s="102">
        <v>202107</v>
      </c>
      <c r="G31" s="103">
        <v>44405</v>
      </c>
      <c r="H31" s="100" t="s">
        <v>125</v>
      </c>
      <c r="I31" s="102">
        <v>50000202</v>
      </c>
      <c r="J31" s="100" t="s">
        <v>0</v>
      </c>
      <c r="K31" s="100" t="s">
        <v>120</v>
      </c>
      <c r="L31" s="100" t="s">
        <v>121</v>
      </c>
      <c r="M31" s="100" t="s">
        <v>122</v>
      </c>
      <c r="N31" s="100" t="s">
        <v>26</v>
      </c>
      <c r="O31" s="100" t="s">
        <v>354</v>
      </c>
      <c r="P31" s="100" t="s">
        <v>120</v>
      </c>
      <c r="Q31" s="100" t="s">
        <v>744</v>
      </c>
      <c r="R31" s="100" t="s">
        <v>745</v>
      </c>
      <c r="S31" s="100" t="s">
        <v>746</v>
      </c>
      <c r="T31" s="100" t="s">
        <v>745</v>
      </c>
      <c r="U31" s="100" t="s">
        <v>747</v>
      </c>
      <c r="V31" s="100" t="s">
        <v>748</v>
      </c>
      <c r="W31" s="100" t="s">
        <v>749</v>
      </c>
      <c r="X31" s="100" t="s">
        <v>132</v>
      </c>
      <c r="Y31" s="147" t="s">
        <v>1041</v>
      </c>
    </row>
    <row r="32" spans="1:25">
      <c r="A32" s="107" t="s">
        <v>350</v>
      </c>
      <c r="B32" s="100" t="s">
        <v>351</v>
      </c>
      <c r="C32" s="100" t="s">
        <v>380</v>
      </c>
      <c r="D32" s="101">
        <v>48923.1</v>
      </c>
      <c r="E32" s="100" t="s">
        <v>118</v>
      </c>
      <c r="F32" s="102">
        <v>202107</v>
      </c>
      <c r="G32" s="103">
        <v>44405</v>
      </c>
      <c r="H32" s="100" t="s">
        <v>125</v>
      </c>
      <c r="I32" s="102">
        <v>50000202</v>
      </c>
      <c r="J32" s="100" t="s">
        <v>0</v>
      </c>
      <c r="K32" s="100" t="s">
        <v>120</v>
      </c>
      <c r="L32" s="100" t="s">
        <v>121</v>
      </c>
      <c r="M32" s="100" t="s">
        <v>122</v>
      </c>
      <c r="N32" s="100" t="s">
        <v>339</v>
      </c>
      <c r="O32" s="100" t="s">
        <v>340</v>
      </c>
      <c r="P32" s="100" t="s">
        <v>120</v>
      </c>
      <c r="Q32" s="100" t="s">
        <v>744</v>
      </c>
      <c r="R32" s="100" t="s">
        <v>745</v>
      </c>
      <c r="S32" s="100" t="s">
        <v>746</v>
      </c>
      <c r="T32" s="100" t="s">
        <v>745</v>
      </c>
      <c r="U32" s="100" t="s">
        <v>747</v>
      </c>
      <c r="V32" s="100" t="s">
        <v>748</v>
      </c>
      <c r="W32" s="100" t="s">
        <v>749</v>
      </c>
      <c r="X32" s="100" t="s">
        <v>132</v>
      </c>
      <c r="Y32" s="147" t="s">
        <v>1041</v>
      </c>
    </row>
    <row r="33" spans="1:25">
      <c r="A33" s="107" t="s">
        <v>350</v>
      </c>
      <c r="B33" s="100" t="s">
        <v>351</v>
      </c>
      <c r="C33" s="100" t="s">
        <v>380</v>
      </c>
      <c r="D33" s="101">
        <v>-48923.1</v>
      </c>
      <c r="E33" s="100" t="s">
        <v>118</v>
      </c>
      <c r="F33" s="102">
        <v>202107</v>
      </c>
      <c r="G33" s="103">
        <v>44405</v>
      </c>
      <c r="H33" s="100" t="s">
        <v>125</v>
      </c>
      <c r="I33" s="102">
        <v>50000235</v>
      </c>
      <c r="J33" s="100" t="s">
        <v>0</v>
      </c>
      <c r="K33" s="100" t="s">
        <v>120</v>
      </c>
      <c r="L33" s="100" t="s">
        <v>121</v>
      </c>
      <c r="M33" s="100" t="s">
        <v>122</v>
      </c>
      <c r="N33" s="100" t="s">
        <v>339</v>
      </c>
      <c r="O33" s="100" t="s">
        <v>340</v>
      </c>
      <c r="P33" s="100" t="s">
        <v>120</v>
      </c>
      <c r="Q33" s="100" t="s">
        <v>744</v>
      </c>
      <c r="R33" s="100" t="s">
        <v>745</v>
      </c>
      <c r="S33" s="100" t="s">
        <v>746</v>
      </c>
      <c r="T33" s="100" t="s">
        <v>745</v>
      </c>
      <c r="U33" s="100" t="s">
        <v>747</v>
      </c>
      <c r="V33" s="100" t="s">
        <v>748</v>
      </c>
      <c r="W33" s="100" t="s">
        <v>749</v>
      </c>
      <c r="X33" s="100" t="s">
        <v>132</v>
      </c>
      <c r="Y33" s="147" t="s">
        <v>1041</v>
      </c>
    </row>
    <row r="34" spans="1:25">
      <c r="A34" s="107" t="s">
        <v>350</v>
      </c>
      <c r="B34" s="100" t="s">
        <v>351</v>
      </c>
      <c r="C34" s="100" t="s">
        <v>379</v>
      </c>
      <c r="D34" s="101">
        <v>-11481.2</v>
      </c>
      <c r="E34" s="100" t="s">
        <v>118</v>
      </c>
      <c r="F34" s="102">
        <v>202107</v>
      </c>
      <c r="G34" s="103">
        <v>44405</v>
      </c>
      <c r="H34" s="100" t="s">
        <v>125</v>
      </c>
      <c r="I34" s="102">
        <v>50000235</v>
      </c>
      <c r="J34" s="100" t="s">
        <v>0</v>
      </c>
      <c r="K34" s="100" t="s">
        <v>120</v>
      </c>
      <c r="L34" s="100" t="s">
        <v>121</v>
      </c>
      <c r="M34" s="100" t="s">
        <v>122</v>
      </c>
      <c r="N34" s="100" t="s">
        <v>26</v>
      </c>
      <c r="O34" s="100" t="s">
        <v>354</v>
      </c>
      <c r="P34" s="100" t="s">
        <v>120</v>
      </c>
      <c r="Q34" s="100" t="s">
        <v>744</v>
      </c>
      <c r="R34" s="100" t="s">
        <v>745</v>
      </c>
      <c r="S34" s="100" t="s">
        <v>746</v>
      </c>
      <c r="T34" s="100" t="s">
        <v>745</v>
      </c>
      <c r="U34" s="100" t="s">
        <v>747</v>
      </c>
      <c r="V34" s="100" t="s">
        <v>748</v>
      </c>
      <c r="W34" s="100" t="s">
        <v>749</v>
      </c>
      <c r="X34" s="100" t="s">
        <v>132</v>
      </c>
      <c r="Y34" s="147" t="s">
        <v>1041</v>
      </c>
    </row>
    <row r="35" spans="1:25">
      <c r="A35" s="107" t="s">
        <v>350</v>
      </c>
      <c r="B35" s="100" t="s">
        <v>351</v>
      </c>
      <c r="C35" s="100" t="s">
        <v>378</v>
      </c>
      <c r="D35" s="101">
        <v>-8560</v>
      </c>
      <c r="E35" s="100" t="s">
        <v>118</v>
      </c>
      <c r="F35" s="102">
        <v>202107</v>
      </c>
      <c r="G35" s="103">
        <v>44405</v>
      </c>
      <c r="H35" s="100" t="s">
        <v>125</v>
      </c>
      <c r="I35" s="102">
        <v>50000235</v>
      </c>
      <c r="J35" s="100" t="s">
        <v>0</v>
      </c>
      <c r="K35" s="100" t="s">
        <v>120</v>
      </c>
      <c r="L35" s="100" t="s">
        <v>121</v>
      </c>
      <c r="M35" s="100" t="s">
        <v>122</v>
      </c>
      <c r="N35" s="100" t="s">
        <v>357</v>
      </c>
      <c r="O35" s="100" t="s">
        <v>358</v>
      </c>
      <c r="P35" s="100" t="s">
        <v>120</v>
      </c>
      <c r="Q35" s="100" t="s">
        <v>744</v>
      </c>
      <c r="R35" s="100" t="s">
        <v>745</v>
      </c>
      <c r="S35" s="100" t="s">
        <v>746</v>
      </c>
      <c r="T35" s="100" t="s">
        <v>745</v>
      </c>
      <c r="U35" s="100" t="s">
        <v>747</v>
      </c>
      <c r="V35" s="100" t="s">
        <v>748</v>
      </c>
      <c r="W35" s="100" t="s">
        <v>749</v>
      </c>
      <c r="X35" s="100" t="s">
        <v>132</v>
      </c>
      <c r="Y35" s="147" t="s">
        <v>1041</v>
      </c>
    </row>
    <row r="36" spans="1:25">
      <c r="A36" s="107" t="s">
        <v>350</v>
      </c>
      <c r="B36" s="100" t="s">
        <v>351</v>
      </c>
      <c r="C36" s="100" t="s">
        <v>377</v>
      </c>
      <c r="D36" s="101">
        <v>-5476.2</v>
      </c>
      <c r="E36" s="100" t="s">
        <v>118</v>
      </c>
      <c r="F36" s="102">
        <v>202107</v>
      </c>
      <c r="G36" s="103">
        <v>44405</v>
      </c>
      <c r="H36" s="100" t="s">
        <v>125</v>
      </c>
      <c r="I36" s="102">
        <v>50000235</v>
      </c>
      <c r="J36" s="100" t="s">
        <v>0</v>
      </c>
      <c r="K36" s="100" t="s">
        <v>120</v>
      </c>
      <c r="L36" s="100" t="s">
        <v>121</v>
      </c>
      <c r="M36" s="100" t="s">
        <v>122</v>
      </c>
      <c r="N36" s="100" t="s">
        <v>28</v>
      </c>
      <c r="O36" s="100" t="s">
        <v>29</v>
      </c>
      <c r="P36" s="100" t="s">
        <v>120</v>
      </c>
      <c r="Q36" s="100" t="s">
        <v>744</v>
      </c>
      <c r="R36" s="100" t="s">
        <v>745</v>
      </c>
      <c r="S36" s="100" t="s">
        <v>746</v>
      </c>
      <c r="T36" s="100" t="s">
        <v>745</v>
      </c>
      <c r="U36" s="100" t="s">
        <v>747</v>
      </c>
      <c r="V36" s="100" t="s">
        <v>748</v>
      </c>
      <c r="W36" s="100" t="s">
        <v>749</v>
      </c>
      <c r="X36" s="100" t="s">
        <v>132</v>
      </c>
      <c r="Y36" s="147" t="s">
        <v>1041</v>
      </c>
    </row>
    <row r="37" spans="1:25">
      <c r="A37" s="107" t="s">
        <v>350</v>
      </c>
      <c r="B37" s="100" t="s">
        <v>351</v>
      </c>
      <c r="C37" s="100" t="s">
        <v>376</v>
      </c>
      <c r="D37" s="101">
        <v>-4403.1000000000004</v>
      </c>
      <c r="E37" s="100" t="s">
        <v>118</v>
      </c>
      <c r="F37" s="102">
        <v>202107</v>
      </c>
      <c r="G37" s="103">
        <v>44405</v>
      </c>
      <c r="H37" s="100" t="s">
        <v>125</v>
      </c>
      <c r="I37" s="102">
        <v>50000235</v>
      </c>
      <c r="J37" s="100" t="s">
        <v>0</v>
      </c>
      <c r="K37" s="100" t="s">
        <v>120</v>
      </c>
      <c r="L37" s="100" t="s">
        <v>121</v>
      </c>
      <c r="M37" s="100" t="s">
        <v>122</v>
      </c>
      <c r="N37" s="100" t="s">
        <v>20</v>
      </c>
      <c r="O37" s="100" t="s">
        <v>21</v>
      </c>
      <c r="P37" s="100" t="s">
        <v>120</v>
      </c>
      <c r="Q37" s="100" t="s">
        <v>744</v>
      </c>
      <c r="R37" s="100" t="s">
        <v>745</v>
      </c>
      <c r="S37" s="100" t="s">
        <v>746</v>
      </c>
      <c r="T37" s="100" t="s">
        <v>745</v>
      </c>
      <c r="U37" s="100" t="s">
        <v>747</v>
      </c>
      <c r="V37" s="100" t="s">
        <v>748</v>
      </c>
      <c r="W37" s="100" t="s">
        <v>749</v>
      </c>
      <c r="X37" s="100" t="s">
        <v>132</v>
      </c>
      <c r="Y37" s="147" t="s">
        <v>1041</v>
      </c>
    </row>
    <row r="38" spans="1:25">
      <c r="A38" s="107" t="s">
        <v>350</v>
      </c>
      <c r="B38" s="100" t="s">
        <v>351</v>
      </c>
      <c r="C38" s="100" t="s">
        <v>375</v>
      </c>
      <c r="D38" s="101">
        <v>-3196.81</v>
      </c>
      <c r="E38" s="100" t="s">
        <v>118</v>
      </c>
      <c r="F38" s="102">
        <v>202107</v>
      </c>
      <c r="G38" s="103">
        <v>44405</v>
      </c>
      <c r="H38" s="100" t="s">
        <v>125</v>
      </c>
      <c r="I38" s="102">
        <v>50000235</v>
      </c>
      <c r="J38" s="100" t="s">
        <v>0</v>
      </c>
      <c r="K38" s="100" t="s">
        <v>120</v>
      </c>
      <c r="L38" s="100" t="s">
        <v>121</v>
      </c>
      <c r="M38" s="100" t="s">
        <v>122</v>
      </c>
      <c r="N38" s="100" t="s">
        <v>28</v>
      </c>
      <c r="O38" s="100" t="s">
        <v>29</v>
      </c>
      <c r="P38" s="100" t="s">
        <v>120</v>
      </c>
      <c r="Q38" s="100" t="s">
        <v>744</v>
      </c>
      <c r="R38" s="100" t="s">
        <v>745</v>
      </c>
      <c r="S38" s="100" t="s">
        <v>746</v>
      </c>
      <c r="T38" s="100" t="s">
        <v>745</v>
      </c>
      <c r="U38" s="100" t="s">
        <v>747</v>
      </c>
      <c r="V38" s="100" t="s">
        <v>748</v>
      </c>
      <c r="W38" s="100" t="s">
        <v>749</v>
      </c>
      <c r="X38" s="100" t="s">
        <v>132</v>
      </c>
      <c r="Y38" s="147" t="s">
        <v>1041</v>
      </c>
    </row>
    <row r="39" spans="1:25">
      <c r="A39" s="107" t="s">
        <v>350</v>
      </c>
      <c r="B39" s="100" t="s">
        <v>351</v>
      </c>
      <c r="C39" s="100" t="s">
        <v>374</v>
      </c>
      <c r="D39" s="101">
        <v>-3184.18</v>
      </c>
      <c r="E39" s="100" t="s">
        <v>118</v>
      </c>
      <c r="F39" s="102">
        <v>202107</v>
      </c>
      <c r="G39" s="103">
        <v>44405</v>
      </c>
      <c r="H39" s="100" t="s">
        <v>125</v>
      </c>
      <c r="I39" s="102">
        <v>50000235</v>
      </c>
      <c r="J39" s="100" t="s">
        <v>0</v>
      </c>
      <c r="K39" s="100" t="s">
        <v>120</v>
      </c>
      <c r="L39" s="100" t="s">
        <v>121</v>
      </c>
      <c r="M39" s="100" t="s">
        <v>122</v>
      </c>
      <c r="N39" s="100" t="s">
        <v>24</v>
      </c>
      <c r="O39" s="100" t="s">
        <v>25</v>
      </c>
      <c r="P39" s="100" t="s">
        <v>120</v>
      </c>
      <c r="Q39" s="100" t="s">
        <v>744</v>
      </c>
      <c r="R39" s="100" t="s">
        <v>745</v>
      </c>
      <c r="S39" s="100" t="s">
        <v>746</v>
      </c>
      <c r="T39" s="100" t="s">
        <v>745</v>
      </c>
      <c r="U39" s="100" t="s">
        <v>747</v>
      </c>
      <c r="V39" s="100" t="s">
        <v>748</v>
      </c>
      <c r="W39" s="100" t="s">
        <v>749</v>
      </c>
      <c r="X39" s="100" t="s">
        <v>132</v>
      </c>
      <c r="Y39" s="147" t="s">
        <v>1041</v>
      </c>
    </row>
    <row r="40" spans="1:25">
      <c r="A40" s="107" t="s">
        <v>350</v>
      </c>
      <c r="B40" s="100" t="s">
        <v>351</v>
      </c>
      <c r="C40" s="100" t="s">
        <v>373</v>
      </c>
      <c r="D40" s="101">
        <v>-2848.1</v>
      </c>
      <c r="E40" s="100" t="s">
        <v>118</v>
      </c>
      <c r="F40" s="102">
        <v>202107</v>
      </c>
      <c r="G40" s="103">
        <v>44405</v>
      </c>
      <c r="H40" s="100" t="s">
        <v>125</v>
      </c>
      <c r="I40" s="102">
        <v>50000235</v>
      </c>
      <c r="J40" s="100" t="s">
        <v>0</v>
      </c>
      <c r="K40" s="100" t="s">
        <v>120</v>
      </c>
      <c r="L40" s="100" t="s">
        <v>121</v>
      </c>
      <c r="M40" s="100" t="s">
        <v>122</v>
      </c>
      <c r="N40" s="100" t="s">
        <v>10</v>
      </c>
      <c r="O40" s="100" t="s">
        <v>11</v>
      </c>
      <c r="P40" s="100" t="s">
        <v>120</v>
      </c>
      <c r="Q40" s="100" t="s">
        <v>744</v>
      </c>
      <c r="R40" s="100" t="s">
        <v>745</v>
      </c>
      <c r="S40" s="100" t="s">
        <v>746</v>
      </c>
      <c r="T40" s="100" t="s">
        <v>745</v>
      </c>
      <c r="U40" s="100" t="s">
        <v>747</v>
      </c>
      <c r="V40" s="100" t="s">
        <v>748</v>
      </c>
      <c r="W40" s="100" t="s">
        <v>749</v>
      </c>
      <c r="X40" s="100" t="s">
        <v>132</v>
      </c>
      <c r="Y40" s="147" t="s">
        <v>1041</v>
      </c>
    </row>
    <row r="41" spans="1:25">
      <c r="A41" s="107" t="s">
        <v>350</v>
      </c>
      <c r="B41" s="100" t="s">
        <v>351</v>
      </c>
      <c r="C41" s="100" t="s">
        <v>371</v>
      </c>
      <c r="D41" s="101">
        <v>-2738.1</v>
      </c>
      <c r="E41" s="100" t="s">
        <v>118</v>
      </c>
      <c r="F41" s="102">
        <v>202107</v>
      </c>
      <c r="G41" s="103">
        <v>44405</v>
      </c>
      <c r="H41" s="100" t="s">
        <v>125</v>
      </c>
      <c r="I41" s="102">
        <v>50000235</v>
      </c>
      <c r="J41" s="100" t="s">
        <v>0</v>
      </c>
      <c r="K41" s="100" t="s">
        <v>120</v>
      </c>
      <c r="L41" s="100" t="s">
        <v>121</v>
      </c>
      <c r="M41" s="100" t="s">
        <v>122</v>
      </c>
      <c r="N41" s="100" t="s">
        <v>22</v>
      </c>
      <c r="O41" s="100" t="s">
        <v>23</v>
      </c>
      <c r="P41" s="100" t="s">
        <v>120</v>
      </c>
      <c r="Q41" s="100" t="s">
        <v>744</v>
      </c>
      <c r="R41" s="100" t="s">
        <v>745</v>
      </c>
      <c r="S41" s="100" t="s">
        <v>746</v>
      </c>
      <c r="T41" s="100" t="s">
        <v>745</v>
      </c>
      <c r="U41" s="100" t="s">
        <v>747</v>
      </c>
      <c r="V41" s="100" t="s">
        <v>748</v>
      </c>
      <c r="W41" s="100" t="s">
        <v>749</v>
      </c>
      <c r="X41" s="100" t="s">
        <v>132</v>
      </c>
      <c r="Y41" s="147" t="s">
        <v>1041</v>
      </c>
    </row>
    <row r="42" spans="1:25">
      <c r="A42" s="107" t="s">
        <v>350</v>
      </c>
      <c r="B42" s="100" t="s">
        <v>351</v>
      </c>
      <c r="C42" s="100" t="s">
        <v>372</v>
      </c>
      <c r="D42" s="101">
        <v>-2738.1</v>
      </c>
      <c r="E42" s="100" t="s">
        <v>118</v>
      </c>
      <c r="F42" s="102">
        <v>202107</v>
      </c>
      <c r="G42" s="103">
        <v>44405</v>
      </c>
      <c r="H42" s="100" t="s">
        <v>125</v>
      </c>
      <c r="I42" s="102">
        <v>50000235</v>
      </c>
      <c r="J42" s="100" t="s">
        <v>0</v>
      </c>
      <c r="K42" s="100" t="s">
        <v>120</v>
      </c>
      <c r="L42" s="100" t="s">
        <v>121</v>
      </c>
      <c r="M42" s="100" t="s">
        <v>122</v>
      </c>
      <c r="N42" s="100" t="s">
        <v>20</v>
      </c>
      <c r="O42" s="100" t="s">
        <v>21</v>
      </c>
      <c r="P42" s="100" t="s">
        <v>120</v>
      </c>
      <c r="Q42" s="100" t="s">
        <v>744</v>
      </c>
      <c r="R42" s="100" t="s">
        <v>745</v>
      </c>
      <c r="S42" s="100" t="s">
        <v>746</v>
      </c>
      <c r="T42" s="100" t="s">
        <v>745</v>
      </c>
      <c r="U42" s="100" t="s">
        <v>747</v>
      </c>
      <c r="V42" s="100" t="s">
        <v>748</v>
      </c>
      <c r="W42" s="100" t="s">
        <v>749</v>
      </c>
      <c r="X42" s="100" t="s">
        <v>132</v>
      </c>
      <c r="Y42" s="147" t="s">
        <v>1041</v>
      </c>
    </row>
    <row r="43" spans="1:25">
      <c r="A43" s="107" t="s">
        <v>350</v>
      </c>
      <c r="B43" s="100" t="s">
        <v>351</v>
      </c>
      <c r="C43" s="100" t="s">
        <v>370</v>
      </c>
      <c r="D43" s="101">
        <v>-1995.3</v>
      </c>
      <c r="E43" s="100" t="s">
        <v>118</v>
      </c>
      <c r="F43" s="102">
        <v>202107</v>
      </c>
      <c r="G43" s="103">
        <v>44405</v>
      </c>
      <c r="H43" s="100" t="s">
        <v>125</v>
      </c>
      <c r="I43" s="102">
        <v>50000235</v>
      </c>
      <c r="J43" s="100" t="s">
        <v>0</v>
      </c>
      <c r="K43" s="100" t="s">
        <v>120</v>
      </c>
      <c r="L43" s="100" t="s">
        <v>121</v>
      </c>
      <c r="M43" s="100" t="s">
        <v>122</v>
      </c>
      <c r="N43" s="100" t="s">
        <v>36</v>
      </c>
      <c r="O43" s="100" t="s">
        <v>37</v>
      </c>
      <c r="P43" s="100" t="s">
        <v>120</v>
      </c>
      <c r="Q43" s="100" t="s">
        <v>744</v>
      </c>
      <c r="R43" s="100" t="s">
        <v>745</v>
      </c>
      <c r="S43" s="100" t="s">
        <v>746</v>
      </c>
      <c r="T43" s="100" t="s">
        <v>745</v>
      </c>
      <c r="U43" s="100" t="s">
        <v>747</v>
      </c>
      <c r="V43" s="100" t="s">
        <v>748</v>
      </c>
      <c r="W43" s="100" t="s">
        <v>749</v>
      </c>
      <c r="X43" s="100" t="s">
        <v>132</v>
      </c>
      <c r="Y43" s="147" t="s">
        <v>1041</v>
      </c>
    </row>
    <row r="44" spans="1:25">
      <c r="A44" s="107" t="s">
        <v>350</v>
      </c>
      <c r="B44" s="100" t="s">
        <v>351</v>
      </c>
      <c r="C44" s="100" t="s">
        <v>369</v>
      </c>
      <c r="D44" s="101">
        <v>-1200.01</v>
      </c>
      <c r="E44" s="100" t="s">
        <v>118</v>
      </c>
      <c r="F44" s="102">
        <v>202107</v>
      </c>
      <c r="G44" s="103">
        <v>44405</v>
      </c>
      <c r="H44" s="100" t="s">
        <v>125</v>
      </c>
      <c r="I44" s="102">
        <v>50000235</v>
      </c>
      <c r="J44" s="100" t="s">
        <v>0</v>
      </c>
      <c r="K44" s="100" t="s">
        <v>120</v>
      </c>
      <c r="L44" s="100" t="s">
        <v>121</v>
      </c>
      <c r="M44" s="100" t="s">
        <v>122</v>
      </c>
      <c r="N44" s="100" t="s">
        <v>130</v>
      </c>
      <c r="O44" s="100" t="s">
        <v>131</v>
      </c>
      <c r="P44" s="100" t="s">
        <v>120</v>
      </c>
      <c r="Q44" s="100" t="s">
        <v>744</v>
      </c>
      <c r="R44" s="100" t="s">
        <v>745</v>
      </c>
      <c r="S44" s="100" t="s">
        <v>746</v>
      </c>
      <c r="T44" s="100" t="s">
        <v>745</v>
      </c>
      <c r="U44" s="100" t="s">
        <v>747</v>
      </c>
      <c r="V44" s="100" t="s">
        <v>748</v>
      </c>
      <c r="W44" s="100" t="s">
        <v>749</v>
      </c>
      <c r="X44" s="100" t="s">
        <v>132</v>
      </c>
      <c r="Y44" s="147" t="s">
        <v>1041</v>
      </c>
    </row>
    <row r="45" spans="1:25">
      <c r="A45" s="107" t="s">
        <v>350</v>
      </c>
      <c r="B45" s="100" t="s">
        <v>351</v>
      </c>
      <c r="C45" s="100" t="s">
        <v>367</v>
      </c>
      <c r="D45" s="101">
        <v>-873.73</v>
      </c>
      <c r="E45" s="100" t="s">
        <v>118</v>
      </c>
      <c r="F45" s="102">
        <v>202107</v>
      </c>
      <c r="G45" s="103">
        <v>44405</v>
      </c>
      <c r="H45" s="100" t="s">
        <v>125</v>
      </c>
      <c r="I45" s="102">
        <v>50000235</v>
      </c>
      <c r="J45" s="100" t="s">
        <v>0</v>
      </c>
      <c r="K45" s="100" t="s">
        <v>120</v>
      </c>
      <c r="L45" s="100" t="s">
        <v>121</v>
      </c>
      <c r="M45" s="100" t="s">
        <v>122</v>
      </c>
      <c r="N45" s="100" t="s">
        <v>30</v>
      </c>
      <c r="O45" s="100" t="s">
        <v>368</v>
      </c>
      <c r="P45" s="100" t="s">
        <v>120</v>
      </c>
      <c r="Q45" s="100" t="s">
        <v>744</v>
      </c>
      <c r="R45" s="100" t="s">
        <v>745</v>
      </c>
      <c r="S45" s="100" t="s">
        <v>746</v>
      </c>
      <c r="T45" s="100" t="s">
        <v>745</v>
      </c>
      <c r="U45" s="100" t="s">
        <v>747</v>
      </c>
      <c r="V45" s="100" t="s">
        <v>748</v>
      </c>
      <c r="W45" s="100" t="s">
        <v>749</v>
      </c>
      <c r="X45" s="100" t="s">
        <v>132</v>
      </c>
      <c r="Y45" s="147" t="s">
        <v>1041</v>
      </c>
    </row>
    <row r="46" spans="1:25">
      <c r="A46" s="107" t="s">
        <v>350</v>
      </c>
      <c r="B46" s="100" t="s">
        <v>351</v>
      </c>
      <c r="C46" s="100" t="s">
        <v>365</v>
      </c>
      <c r="D46" s="101">
        <v>-688.06</v>
      </c>
      <c r="E46" s="100" t="s">
        <v>118</v>
      </c>
      <c r="F46" s="102">
        <v>202107</v>
      </c>
      <c r="G46" s="103">
        <v>44405</v>
      </c>
      <c r="H46" s="100" t="s">
        <v>125</v>
      </c>
      <c r="I46" s="102">
        <v>50000235</v>
      </c>
      <c r="J46" s="100" t="s">
        <v>0</v>
      </c>
      <c r="K46" s="100" t="s">
        <v>120</v>
      </c>
      <c r="L46" s="100" t="s">
        <v>121</v>
      </c>
      <c r="M46" s="100" t="s">
        <v>122</v>
      </c>
      <c r="N46" s="100" t="s">
        <v>32</v>
      </c>
      <c r="O46" s="100" t="s">
        <v>366</v>
      </c>
      <c r="P46" s="100" t="s">
        <v>120</v>
      </c>
      <c r="Q46" s="100" t="s">
        <v>744</v>
      </c>
      <c r="R46" s="100" t="s">
        <v>745</v>
      </c>
      <c r="S46" s="100" t="s">
        <v>746</v>
      </c>
      <c r="T46" s="100" t="s">
        <v>745</v>
      </c>
      <c r="U46" s="100" t="s">
        <v>747</v>
      </c>
      <c r="V46" s="100" t="s">
        <v>748</v>
      </c>
      <c r="W46" s="100" t="s">
        <v>749</v>
      </c>
      <c r="X46" s="100" t="s">
        <v>132</v>
      </c>
      <c r="Y46" s="147" t="s">
        <v>1041</v>
      </c>
    </row>
    <row r="47" spans="1:25">
      <c r="A47" s="107" t="s">
        <v>350</v>
      </c>
      <c r="B47" s="100" t="s">
        <v>351</v>
      </c>
      <c r="C47" s="100" t="s">
        <v>363</v>
      </c>
      <c r="D47" s="101">
        <v>-592.16999999999996</v>
      </c>
      <c r="E47" s="100" t="s">
        <v>118</v>
      </c>
      <c r="F47" s="102">
        <v>202107</v>
      </c>
      <c r="G47" s="103">
        <v>44405</v>
      </c>
      <c r="H47" s="100" t="s">
        <v>125</v>
      </c>
      <c r="I47" s="102">
        <v>50000235</v>
      </c>
      <c r="J47" s="100" t="s">
        <v>0</v>
      </c>
      <c r="K47" s="100" t="s">
        <v>120</v>
      </c>
      <c r="L47" s="100" t="s">
        <v>121</v>
      </c>
      <c r="M47" s="100" t="s">
        <v>122</v>
      </c>
      <c r="N47" s="100" t="s">
        <v>40</v>
      </c>
      <c r="O47" s="100" t="s">
        <v>364</v>
      </c>
      <c r="P47" s="100" t="s">
        <v>120</v>
      </c>
      <c r="Q47" s="100" t="s">
        <v>744</v>
      </c>
      <c r="R47" s="100" t="s">
        <v>745</v>
      </c>
      <c r="S47" s="100" t="s">
        <v>746</v>
      </c>
      <c r="T47" s="100" t="s">
        <v>745</v>
      </c>
      <c r="U47" s="100" t="s">
        <v>747</v>
      </c>
      <c r="V47" s="100" t="s">
        <v>748</v>
      </c>
      <c r="W47" s="100" t="s">
        <v>749</v>
      </c>
      <c r="X47" s="100" t="s">
        <v>132</v>
      </c>
      <c r="Y47" s="147" t="s">
        <v>1041</v>
      </c>
    </row>
    <row r="48" spans="1:25">
      <c r="A48" s="107" t="s">
        <v>350</v>
      </c>
      <c r="B48" s="100" t="s">
        <v>351</v>
      </c>
      <c r="C48" s="100" t="s">
        <v>361</v>
      </c>
      <c r="D48" s="101">
        <v>-546.08000000000004</v>
      </c>
      <c r="E48" s="100" t="s">
        <v>118</v>
      </c>
      <c r="F48" s="102">
        <v>202107</v>
      </c>
      <c r="G48" s="103">
        <v>44405</v>
      </c>
      <c r="H48" s="100" t="s">
        <v>125</v>
      </c>
      <c r="I48" s="102">
        <v>50000235</v>
      </c>
      <c r="J48" s="100" t="s">
        <v>0</v>
      </c>
      <c r="K48" s="100" t="s">
        <v>120</v>
      </c>
      <c r="L48" s="100" t="s">
        <v>121</v>
      </c>
      <c r="M48" s="100" t="s">
        <v>122</v>
      </c>
      <c r="N48" s="100" t="s">
        <v>34</v>
      </c>
      <c r="O48" s="100" t="s">
        <v>362</v>
      </c>
      <c r="P48" s="100" t="s">
        <v>120</v>
      </c>
      <c r="Q48" s="100" t="s">
        <v>744</v>
      </c>
      <c r="R48" s="100" t="s">
        <v>745</v>
      </c>
      <c r="S48" s="100" t="s">
        <v>746</v>
      </c>
      <c r="T48" s="100" t="s">
        <v>745</v>
      </c>
      <c r="U48" s="100" t="s">
        <v>747</v>
      </c>
      <c r="V48" s="100" t="s">
        <v>748</v>
      </c>
      <c r="W48" s="100" t="s">
        <v>749</v>
      </c>
      <c r="X48" s="100" t="s">
        <v>132</v>
      </c>
      <c r="Y48" s="147" t="s">
        <v>1041</v>
      </c>
    </row>
    <row r="49" spans="1:25">
      <c r="A49" s="107" t="s">
        <v>350</v>
      </c>
      <c r="B49" s="100" t="s">
        <v>351</v>
      </c>
      <c r="C49" s="100" t="s">
        <v>360</v>
      </c>
      <c r="D49" s="101">
        <v>-89.86</v>
      </c>
      <c r="E49" s="100" t="s">
        <v>118</v>
      </c>
      <c r="F49" s="102">
        <v>202107</v>
      </c>
      <c r="G49" s="103">
        <v>44405</v>
      </c>
      <c r="H49" s="100" t="s">
        <v>125</v>
      </c>
      <c r="I49" s="102">
        <v>50000235</v>
      </c>
      <c r="J49" s="100" t="s">
        <v>0</v>
      </c>
      <c r="K49" s="100" t="s">
        <v>120</v>
      </c>
      <c r="L49" s="100" t="s">
        <v>121</v>
      </c>
      <c r="M49" s="100" t="s">
        <v>122</v>
      </c>
      <c r="N49" s="100" t="s">
        <v>38</v>
      </c>
      <c r="O49" s="100" t="s">
        <v>39</v>
      </c>
      <c r="P49" s="100" t="s">
        <v>120</v>
      </c>
      <c r="Q49" s="100" t="s">
        <v>744</v>
      </c>
      <c r="R49" s="100" t="s">
        <v>745</v>
      </c>
      <c r="S49" s="100" t="s">
        <v>746</v>
      </c>
      <c r="T49" s="100" t="s">
        <v>745</v>
      </c>
      <c r="U49" s="100" t="s">
        <v>747</v>
      </c>
      <c r="V49" s="100" t="s">
        <v>748</v>
      </c>
      <c r="W49" s="100" t="s">
        <v>749</v>
      </c>
      <c r="X49" s="100" t="s">
        <v>132</v>
      </c>
      <c r="Y49" s="147" t="s">
        <v>1041</v>
      </c>
    </row>
    <row r="50" spans="1:25">
      <c r="A50" s="107" t="s">
        <v>350</v>
      </c>
      <c r="B50" s="100" t="s">
        <v>351</v>
      </c>
      <c r="C50" s="100" t="s">
        <v>359</v>
      </c>
      <c r="D50" s="101">
        <v>-85</v>
      </c>
      <c r="E50" s="100" t="s">
        <v>118</v>
      </c>
      <c r="F50" s="102">
        <v>202107</v>
      </c>
      <c r="G50" s="103">
        <v>44405</v>
      </c>
      <c r="H50" s="100" t="s">
        <v>125</v>
      </c>
      <c r="I50" s="102">
        <v>50000235</v>
      </c>
      <c r="J50" s="100" t="s">
        <v>0</v>
      </c>
      <c r="K50" s="100" t="s">
        <v>120</v>
      </c>
      <c r="L50" s="100" t="s">
        <v>121</v>
      </c>
      <c r="M50" s="100" t="s">
        <v>122</v>
      </c>
      <c r="N50" s="100" t="s">
        <v>28</v>
      </c>
      <c r="O50" s="100" t="s">
        <v>29</v>
      </c>
      <c r="P50" s="100" t="s">
        <v>120</v>
      </c>
      <c r="Q50" s="100" t="s">
        <v>744</v>
      </c>
      <c r="R50" s="100" t="s">
        <v>745</v>
      </c>
      <c r="S50" s="100" t="s">
        <v>746</v>
      </c>
      <c r="T50" s="100" t="s">
        <v>745</v>
      </c>
      <c r="U50" s="100" t="s">
        <v>747</v>
      </c>
      <c r="V50" s="100" t="s">
        <v>748</v>
      </c>
      <c r="W50" s="100" t="s">
        <v>749</v>
      </c>
      <c r="X50" s="100" t="s">
        <v>132</v>
      </c>
      <c r="Y50" s="147" t="s">
        <v>1041</v>
      </c>
    </row>
    <row r="51" spans="1:25">
      <c r="A51" s="107" t="s">
        <v>350</v>
      </c>
      <c r="B51" s="100" t="s">
        <v>351</v>
      </c>
      <c r="C51" s="100" t="s">
        <v>359</v>
      </c>
      <c r="D51" s="101">
        <v>85</v>
      </c>
      <c r="E51" s="100" t="s">
        <v>118</v>
      </c>
      <c r="F51" s="102">
        <v>202107</v>
      </c>
      <c r="G51" s="103">
        <v>44405</v>
      </c>
      <c r="H51" s="100" t="s">
        <v>125</v>
      </c>
      <c r="I51" s="102">
        <v>50000236</v>
      </c>
      <c r="J51" s="100" t="s">
        <v>0</v>
      </c>
      <c r="K51" s="100" t="s">
        <v>120</v>
      </c>
      <c r="L51" s="100" t="s">
        <v>121</v>
      </c>
      <c r="M51" s="100" t="s">
        <v>122</v>
      </c>
      <c r="N51" s="100" t="s">
        <v>28</v>
      </c>
      <c r="O51" s="100" t="s">
        <v>29</v>
      </c>
      <c r="P51" s="100" t="s">
        <v>120</v>
      </c>
      <c r="Q51" s="100" t="s">
        <v>744</v>
      </c>
      <c r="R51" s="100" t="s">
        <v>745</v>
      </c>
      <c r="S51" s="100" t="s">
        <v>746</v>
      </c>
      <c r="T51" s="100" t="s">
        <v>745</v>
      </c>
      <c r="U51" s="100" t="s">
        <v>747</v>
      </c>
      <c r="V51" s="100" t="s">
        <v>748</v>
      </c>
      <c r="W51" s="100" t="s">
        <v>749</v>
      </c>
      <c r="X51" s="100" t="s">
        <v>132</v>
      </c>
      <c r="Y51" s="147" t="s">
        <v>1041</v>
      </c>
    </row>
    <row r="52" spans="1:25">
      <c r="A52" s="107" t="s">
        <v>350</v>
      </c>
      <c r="B52" s="100" t="s">
        <v>351</v>
      </c>
      <c r="C52" s="100" t="s">
        <v>360</v>
      </c>
      <c r="D52" s="101">
        <v>89.86</v>
      </c>
      <c r="E52" s="100" t="s">
        <v>118</v>
      </c>
      <c r="F52" s="102">
        <v>202107</v>
      </c>
      <c r="G52" s="103">
        <v>44405</v>
      </c>
      <c r="H52" s="100" t="s">
        <v>125</v>
      </c>
      <c r="I52" s="102">
        <v>50000236</v>
      </c>
      <c r="J52" s="100" t="s">
        <v>0</v>
      </c>
      <c r="K52" s="100" t="s">
        <v>120</v>
      </c>
      <c r="L52" s="100" t="s">
        <v>121</v>
      </c>
      <c r="M52" s="100" t="s">
        <v>122</v>
      </c>
      <c r="N52" s="100" t="s">
        <v>38</v>
      </c>
      <c r="O52" s="100" t="s">
        <v>39</v>
      </c>
      <c r="P52" s="100" t="s">
        <v>120</v>
      </c>
      <c r="Q52" s="100" t="s">
        <v>744</v>
      </c>
      <c r="R52" s="100" t="s">
        <v>745</v>
      </c>
      <c r="S52" s="100" t="s">
        <v>746</v>
      </c>
      <c r="T52" s="100" t="s">
        <v>745</v>
      </c>
      <c r="U52" s="100" t="s">
        <v>747</v>
      </c>
      <c r="V52" s="100" t="s">
        <v>748</v>
      </c>
      <c r="W52" s="100" t="s">
        <v>749</v>
      </c>
      <c r="X52" s="100" t="s">
        <v>132</v>
      </c>
      <c r="Y52" s="147" t="s">
        <v>1041</v>
      </c>
    </row>
    <row r="53" spans="1:25">
      <c r="A53" s="107" t="s">
        <v>350</v>
      </c>
      <c r="B53" s="100" t="s">
        <v>351</v>
      </c>
      <c r="C53" s="100" t="s">
        <v>361</v>
      </c>
      <c r="D53" s="101">
        <v>546.08000000000004</v>
      </c>
      <c r="E53" s="100" t="s">
        <v>118</v>
      </c>
      <c r="F53" s="102">
        <v>202107</v>
      </c>
      <c r="G53" s="103">
        <v>44405</v>
      </c>
      <c r="H53" s="100" t="s">
        <v>125</v>
      </c>
      <c r="I53" s="102">
        <v>50000236</v>
      </c>
      <c r="J53" s="100" t="s">
        <v>0</v>
      </c>
      <c r="K53" s="100" t="s">
        <v>120</v>
      </c>
      <c r="L53" s="100" t="s">
        <v>121</v>
      </c>
      <c r="M53" s="100" t="s">
        <v>122</v>
      </c>
      <c r="N53" s="100" t="s">
        <v>34</v>
      </c>
      <c r="O53" s="100" t="s">
        <v>362</v>
      </c>
      <c r="P53" s="100" t="s">
        <v>120</v>
      </c>
      <c r="Q53" s="100" t="s">
        <v>744</v>
      </c>
      <c r="R53" s="100" t="s">
        <v>745</v>
      </c>
      <c r="S53" s="100" t="s">
        <v>746</v>
      </c>
      <c r="T53" s="100" t="s">
        <v>745</v>
      </c>
      <c r="U53" s="100" t="s">
        <v>747</v>
      </c>
      <c r="V53" s="100" t="s">
        <v>748</v>
      </c>
      <c r="W53" s="100" t="s">
        <v>749</v>
      </c>
      <c r="X53" s="100" t="s">
        <v>132</v>
      </c>
      <c r="Y53" s="147" t="s">
        <v>1041</v>
      </c>
    </row>
    <row r="54" spans="1:25">
      <c r="A54" s="107" t="s">
        <v>350</v>
      </c>
      <c r="B54" s="100" t="s">
        <v>351</v>
      </c>
      <c r="C54" s="100" t="s">
        <v>363</v>
      </c>
      <c r="D54" s="101">
        <v>592.16999999999996</v>
      </c>
      <c r="E54" s="100" t="s">
        <v>118</v>
      </c>
      <c r="F54" s="102">
        <v>202107</v>
      </c>
      <c r="G54" s="103">
        <v>44405</v>
      </c>
      <c r="H54" s="100" t="s">
        <v>125</v>
      </c>
      <c r="I54" s="102">
        <v>50000236</v>
      </c>
      <c r="J54" s="100" t="s">
        <v>0</v>
      </c>
      <c r="K54" s="100" t="s">
        <v>120</v>
      </c>
      <c r="L54" s="100" t="s">
        <v>121</v>
      </c>
      <c r="M54" s="100" t="s">
        <v>122</v>
      </c>
      <c r="N54" s="100" t="s">
        <v>40</v>
      </c>
      <c r="O54" s="100" t="s">
        <v>364</v>
      </c>
      <c r="P54" s="100" t="s">
        <v>120</v>
      </c>
      <c r="Q54" s="100" t="s">
        <v>744</v>
      </c>
      <c r="R54" s="100" t="s">
        <v>745</v>
      </c>
      <c r="S54" s="100" t="s">
        <v>746</v>
      </c>
      <c r="T54" s="100" t="s">
        <v>745</v>
      </c>
      <c r="U54" s="100" t="s">
        <v>747</v>
      </c>
      <c r="V54" s="100" t="s">
        <v>748</v>
      </c>
      <c r="W54" s="100" t="s">
        <v>749</v>
      </c>
      <c r="X54" s="100" t="s">
        <v>132</v>
      </c>
      <c r="Y54" s="147" t="s">
        <v>1041</v>
      </c>
    </row>
    <row r="55" spans="1:25">
      <c r="A55" s="107" t="s">
        <v>350</v>
      </c>
      <c r="B55" s="100" t="s">
        <v>351</v>
      </c>
      <c r="C55" s="100" t="s">
        <v>365</v>
      </c>
      <c r="D55" s="101">
        <v>688.06</v>
      </c>
      <c r="E55" s="100" t="s">
        <v>118</v>
      </c>
      <c r="F55" s="102">
        <v>202107</v>
      </c>
      <c r="G55" s="103">
        <v>44405</v>
      </c>
      <c r="H55" s="100" t="s">
        <v>125</v>
      </c>
      <c r="I55" s="102">
        <v>50000236</v>
      </c>
      <c r="J55" s="100" t="s">
        <v>0</v>
      </c>
      <c r="K55" s="100" t="s">
        <v>120</v>
      </c>
      <c r="L55" s="100" t="s">
        <v>121</v>
      </c>
      <c r="M55" s="100" t="s">
        <v>122</v>
      </c>
      <c r="N55" s="100" t="s">
        <v>32</v>
      </c>
      <c r="O55" s="100" t="s">
        <v>366</v>
      </c>
      <c r="P55" s="100" t="s">
        <v>120</v>
      </c>
      <c r="Q55" s="100" t="s">
        <v>744</v>
      </c>
      <c r="R55" s="100" t="s">
        <v>745</v>
      </c>
      <c r="S55" s="100" t="s">
        <v>746</v>
      </c>
      <c r="T55" s="100" t="s">
        <v>745</v>
      </c>
      <c r="U55" s="100" t="s">
        <v>747</v>
      </c>
      <c r="V55" s="100" t="s">
        <v>748</v>
      </c>
      <c r="W55" s="100" t="s">
        <v>749</v>
      </c>
      <c r="X55" s="100" t="s">
        <v>132</v>
      </c>
      <c r="Y55" s="147" t="s">
        <v>1041</v>
      </c>
    </row>
    <row r="56" spans="1:25">
      <c r="A56" s="107" t="s">
        <v>350</v>
      </c>
      <c r="B56" s="100" t="s">
        <v>351</v>
      </c>
      <c r="C56" s="100" t="s">
        <v>367</v>
      </c>
      <c r="D56" s="101">
        <v>873.73</v>
      </c>
      <c r="E56" s="100" t="s">
        <v>118</v>
      </c>
      <c r="F56" s="102">
        <v>202107</v>
      </c>
      <c r="G56" s="103">
        <v>44405</v>
      </c>
      <c r="H56" s="100" t="s">
        <v>125</v>
      </c>
      <c r="I56" s="102">
        <v>50000236</v>
      </c>
      <c r="J56" s="100" t="s">
        <v>0</v>
      </c>
      <c r="K56" s="100" t="s">
        <v>120</v>
      </c>
      <c r="L56" s="100" t="s">
        <v>121</v>
      </c>
      <c r="M56" s="100" t="s">
        <v>122</v>
      </c>
      <c r="N56" s="100" t="s">
        <v>30</v>
      </c>
      <c r="O56" s="100" t="s">
        <v>368</v>
      </c>
      <c r="P56" s="100" t="s">
        <v>120</v>
      </c>
      <c r="Q56" s="100" t="s">
        <v>744</v>
      </c>
      <c r="R56" s="100" t="s">
        <v>745</v>
      </c>
      <c r="S56" s="100" t="s">
        <v>746</v>
      </c>
      <c r="T56" s="100" t="s">
        <v>745</v>
      </c>
      <c r="U56" s="100" t="s">
        <v>747</v>
      </c>
      <c r="V56" s="100" t="s">
        <v>748</v>
      </c>
      <c r="W56" s="100" t="s">
        <v>749</v>
      </c>
      <c r="X56" s="100" t="s">
        <v>132</v>
      </c>
      <c r="Y56" s="147" t="s">
        <v>1041</v>
      </c>
    </row>
    <row r="57" spans="1:25">
      <c r="A57" s="107" t="s">
        <v>350</v>
      </c>
      <c r="B57" s="100" t="s">
        <v>351</v>
      </c>
      <c r="C57" s="100" t="s">
        <v>369</v>
      </c>
      <c r="D57" s="101">
        <v>1200</v>
      </c>
      <c r="E57" s="100" t="s">
        <v>118</v>
      </c>
      <c r="F57" s="102">
        <v>202107</v>
      </c>
      <c r="G57" s="103">
        <v>44405</v>
      </c>
      <c r="H57" s="100" t="s">
        <v>125</v>
      </c>
      <c r="I57" s="102">
        <v>50000236</v>
      </c>
      <c r="J57" s="100" t="s">
        <v>0</v>
      </c>
      <c r="K57" s="100" t="s">
        <v>120</v>
      </c>
      <c r="L57" s="100" t="s">
        <v>121</v>
      </c>
      <c r="M57" s="100" t="s">
        <v>122</v>
      </c>
      <c r="N57" s="100" t="s">
        <v>130</v>
      </c>
      <c r="O57" s="100" t="s">
        <v>131</v>
      </c>
      <c r="P57" s="100" t="s">
        <v>120</v>
      </c>
      <c r="Q57" s="100" t="s">
        <v>744</v>
      </c>
      <c r="R57" s="100" t="s">
        <v>745</v>
      </c>
      <c r="S57" s="100" t="s">
        <v>746</v>
      </c>
      <c r="T57" s="100" t="s">
        <v>745</v>
      </c>
      <c r="U57" s="100" t="s">
        <v>747</v>
      </c>
      <c r="V57" s="100" t="s">
        <v>748</v>
      </c>
      <c r="W57" s="100" t="s">
        <v>749</v>
      </c>
      <c r="X57" s="100" t="s">
        <v>132</v>
      </c>
      <c r="Y57" s="147" t="s">
        <v>1041</v>
      </c>
    </row>
    <row r="58" spans="1:25">
      <c r="A58" s="107" t="s">
        <v>350</v>
      </c>
      <c r="B58" s="100" t="s">
        <v>351</v>
      </c>
      <c r="C58" s="100" t="s">
        <v>370</v>
      </c>
      <c r="D58" s="101">
        <v>1995.3</v>
      </c>
      <c r="E58" s="100" t="s">
        <v>118</v>
      </c>
      <c r="F58" s="102">
        <v>202107</v>
      </c>
      <c r="G58" s="103">
        <v>44405</v>
      </c>
      <c r="H58" s="100" t="s">
        <v>125</v>
      </c>
      <c r="I58" s="102">
        <v>50000236</v>
      </c>
      <c r="J58" s="100" t="s">
        <v>0</v>
      </c>
      <c r="K58" s="100" t="s">
        <v>120</v>
      </c>
      <c r="L58" s="100" t="s">
        <v>121</v>
      </c>
      <c r="M58" s="100" t="s">
        <v>122</v>
      </c>
      <c r="N58" s="100" t="s">
        <v>36</v>
      </c>
      <c r="O58" s="100" t="s">
        <v>37</v>
      </c>
      <c r="P58" s="100" t="s">
        <v>120</v>
      </c>
      <c r="Q58" s="100" t="s">
        <v>744</v>
      </c>
      <c r="R58" s="100" t="s">
        <v>745</v>
      </c>
      <c r="S58" s="100" t="s">
        <v>746</v>
      </c>
      <c r="T58" s="100" t="s">
        <v>745</v>
      </c>
      <c r="U58" s="100" t="s">
        <v>747</v>
      </c>
      <c r="V58" s="100" t="s">
        <v>748</v>
      </c>
      <c r="W58" s="100" t="s">
        <v>749</v>
      </c>
      <c r="X58" s="100" t="s">
        <v>132</v>
      </c>
      <c r="Y58" s="147" t="s">
        <v>1041</v>
      </c>
    </row>
    <row r="59" spans="1:25">
      <c r="A59" s="107" t="s">
        <v>350</v>
      </c>
      <c r="B59" s="100" t="s">
        <v>351</v>
      </c>
      <c r="C59" s="100" t="s">
        <v>371</v>
      </c>
      <c r="D59" s="101">
        <v>2738.1</v>
      </c>
      <c r="E59" s="100" t="s">
        <v>118</v>
      </c>
      <c r="F59" s="102">
        <v>202107</v>
      </c>
      <c r="G59" s="103">
        <v>44405</v>
      </c>
      <c r="H59" s="100" t="s">
        <v>125</v>
      </c>
      <c r="I59" s="102">
        <v>50000236</v>
      </c>
      <c r="J59" s="100" t="s">
        <v>0</v>
      </c>
      <c r="K59" s="100" t="s">
        <v>120</v>
      </c>
      <c r="L59" s="100" t="s">
        <v>121</v>
      </c>
      <c r="M59" s="100" t="s">
        <v>122</v>
      </c>
      <c r="N59" s="100" t="s">
        <v>22</v>
      </c>
      <c r="O59" s="100" t="s">
        <v>23</v>
      </c>
      <c r="P59" s="100" t="s">
        <v>120</v>
      </c>
      <c r="Q59" s="100" t="s">
        <v>744</v>
      </c>
      <c r="R59" s="100" t="s">
        <v>745</v>
      </c>
      <c r="S59" s="100" t="s">
        <v>746</v>
      </c>
      <c r="T59" s="100" t="s">
        <v>745</v>
      </c>
      <c r="U59" s="100" t="s">
        <v>747</v>
      </c>
      <c r="V59" s="100" t="s">
        <v>748</v>
      </c>
      <c r="W59" s="100" t="s">
        <v>749</v>
      </c>
      <c r="X59" s="100" t="s">
        <v>132</v>
      </c>
      <c r="Y59" s="147" t="s">
        <v>1041</v>
      </c>
    </row>
    <row r="60" spans="1:25">
      <c r="A60" s="107" t="s">
        <v>350</v>
      </c>
      <c r="B60" s="100" t="s">
        <v>351</v>
      </c>
      <c r="C60" s="100" t="s">
        <v>372</v>
      </c>
      <c r="D60" s="101">
        <v>2738.1</v>
      </c>
      <c r="E60" s="100" t="s">
        <v>118</v>
      </c>
      <c r="F60" s="102">
        <v>202107</v>
      </c>
      <c r="G60" s="103">
        <v>44405</v>
      </c>
      <c r="H60" s="100" t="s">
        <v>125</v>
      </c>
      <c r="I60" s="102">
        <v>50000236</v>
      </c>
      <c r="J60" s="100" t="s">
        <v>0</v>
      </c>
      <c r="K60" s="100" t="s">
        <v>120</v>
      </c>
      <c r="L60" s="100" t="s">
        <v>121</v>
      </c>
      <c r="M60" s="100" t="s">
        <v>122</v>
      </c>
      <c r="N60" s="100" t="s">
        <v>20</v>
      </c>
      <c r="O60" s="100" t="s">
        <v>21</v>
      </c>
      <c r="P60" s="100" t="s">
        <v>120</v>
      </c>
      <c r="Q60" s="100" t="s">
        <v>744</v>
      </c>
      <c r="R60" s="100" t="s">
        <v>745</v>
      </c>
      <c r="S60" s="100" t="s">
        <v>746</v>
      </c>
      <c r="T60" s="100" t="s">
        <v>745</v>
      </c>
      <c r="U60" s="100" t="s">
        <v>747</v>
      </c>
      <c r="V60" s="100" t="s">
        <v>748</v>
      </c>
      <c r="W60" s="100" t="s">
        <v>749</v>
      </c>
      <c r="X60" s="100" t="s">
        <v>132</v>
      </c>
      <c r="Y60" s="147" t="s">
        <v>1041</v>
      </c>
    </row>
    <row r="61" spans="1:25">
      <c r="A61" s="107" t="s">
        <v>350</v>
      </c>
      <c r="B61" s="100" t="s">
        <v>351</v>
      </c>
      <c r="C61" s="100" t="s">
        <v>373</v>
      </c>
      <c r="D61" s="101">
        <v>2848.1</v>
      </c>
      <c r="E61" s="100" t="s">
        <v>118</v>
      </c>
      <c r="F61" s="102">
        <v>202107</v>
      </c>
      <c r="G61" s="103">
        <v>44405</v>
      </c>
      <c r="H61" s="100" t="s">
        <v>125</v>
      </c>
      <c r="I61" s="102">
        <v>50000236</v>
      </c>
      <c r="J61" s="100" t="s">
        <v>0</v>
      </c>
      <c r="K61" s="100" t="s">
        <v>120</v>
      </c>
      <c r="L61" s="100" t="s">
        <v>121</v>
      </c>
      <c r="M61" s="100" t="s">
        <v>122</v>
      </c>
      <c r="N61" s="100" t="s">
        <v>10</v>
      </c>
      <c r="O61" s="100" t="s">
        <v>11</v>
      </c>
      <c r="P61" s="100" t="s">
        <v>120</v>
      </c>
      <c r="Q61" s="100" t="s">
        <v>744</v>
      </c>
      <c r="R61" s="100" t="s">
        <v>745</v>
      </c>
      <c r="S61" s="100" t="s">
        <v>746</v>
      </c>
      <c r="T61" s="100" t="s">
        <v>745</v>
      </c>
      <c r="U61" s="100" t="s">
        <v>747</v>
      </c>
      <c r="V61" s="100" t="s">
        <v>748</v>
      </c>
      <c r="W61" s="100" t="s">
        <v>749</v>
      </c>
      <c r="X61" s="100" t="s">
        <v>132</v>
      </c>
      <c r="Y61" s="147" t="s">
        <v>1041</v>
      </c>
    </row>
    <row r="62" spans="1:25">
      <c r="A62" s="107" t="s">
        <v>350</v>
      </c>
      <c r="B62" s="100" t="s">
        <v>351</v>
      </c>
      <c r="C62" s="100" t="s">
        <v>374</v>
      </c>
      <c r="D62" s="101">
        <v>3184.18</v>
      </c>
      <c r="E62" s="100" t="s">
        <v>118</v>
      </c>
      <c r="F62" s="102">
        <v>202107</v>
      </c>
      <c r="G62" s="103">
        <v>44405</v>
      </c>
      <c r="H62" s="100" t="s">
        <v>125</v>
      </c>
      <c r="I62" s="102">
        <v>50000236</v>
      </c>
      <c r="J62" s="100" t="s">
        <v>0</v>
      </c>
      <c r="K62" s="100" t="s">
        <v>120</v>
      </c>
      <c r="L62" s="100" t="s">
        <v>121</v>
      </c>
      <c r="M62" s="100" t="s">
        <v>122</v>
      </c>
      <c r="N62" s="100" t="s">
        <v>24</v>
      </c>
      <c r="O62" s="100" t="s">
        <v>25</v>
      </c>
      <c r="P62" s="100" t="s">
        <v>120</v>
      </c>
      <c r="Q62" s="100" t="s">
        <v>744</v>
      </c>
      <c r="R62" s="100" t="s">
        <v>745</v>
      </c>
      <c r="S62" s="100" t="s">
        <v>746</v>
      </c>
      <c r="T62" s="100" t="s">
        <v>745</v>
      </c>
      <c r="U62" s="100" t="s">
        <v>747</v>
      </c>
      <c r="V62" s="100" t="s">
        <v>748</v>
      </c>
      <c r="W62" s="100" t="s">
        <v>749</v>
      </c>
      <c r="X62" s="100" t="s">
        <v>132</v>
      </c>
      <c r="Y62" s="147" t="s">
        <v>1041</v>
      </c>
    </row>
    <row r="63" spans="1:25">
      <c r="A63" s="107" t="s">
        <v>350</v>
      </c>
      <c r="B63" s="100" t="s">
        <v>351</v>
      </c>
      <c r="C63" s="100" t="s">
        <v>375</v>
      </c>
      <c r="D63" s="101">
        <v>3196.81</v>
      </c>
      <c r="E63" s="100" t="s">
        <v>118</v>
      </c>
      <c r="F63" s="102">
        <v>202107</v>
      </c>
      <c r="G63" s="103">
        <v>44405</v>
      </c>
      <c r="H63" s="100" t="s">
        <v>125</v>
      </c>
      <c r="I63" s="102">
        <v>50000236</v>
      </c>
      <c r="J63" s="100" t="s">
        <v>0</v>
      </c>
      <c r="K63" s="100" t="s">
        <v>120</v>
      </c>
      <c r="L63" s="100" t="s">
        <v>121</v>
      </c>
      <c r="M63" s="100" t="s">
        <v>122</v>
      </c>
      <c r="N63" s="100" t="s">
        <v>28</v>
      </c>
      <c r="O63" s="100" t="s">
        <v>29</v>
      </c>
      <c r="P63" s="100" t="s">
        <v>120</v>
      </c>
      <c r="Q63" s="100" t="s">
        <v>744</v>
      </c>
      <c r="R63" s="100" t="s">
        <v>745</v>
      </c>
      <c r="S63" s="100" t="s">
        <v>746</v>
      </c>
      <c r="T63" s="100" t="s">
        <v>745</v>
      </c>
      <c r="U63" s="100" t="s">
        <v>747</v>
      </c>
      <c r="V63" s="100" t="s">
        <v>748</v>
      </c>
      <c r="W63" s="100" t="s">
        <v>749</v>
      </c>
      <c r="X63" s="100" t="s">
        <v>132</v>
      </c>
      <c r="Y63" s="147" t="s">
        <v>1041</v>
      </c>
    </row>
    <row r="64" spans="1:25">
      <c r="A64" s="107" t="s">
        <v>350</v>
      </c>
      <c r="B64" s="100" t="s">
        <v>351</v>
      </c>
      <c r="C64" s="100" t="s">
        <v>376</v>
      </c>
      <c r="D64" s="101">
        <v>4403.1000000000004</v>
      </c>
      <c r="E64" s="100" t="s">
        <v>118</v>
      </c>
      <c r="F64" s="102">
        <v>202107</v>
      </c>
      <c r="G64" s="103">
        <v>44405</v>
      </c>
      <c r="H64" s="100" t="s">
        <v>125</v>
      </c>
      <c r="I64" s="102">
        <v>50000236</v>
      </c>
      <c r="J64" s="100" t="s">
        <v>0</v>
      </c>
      <c r="K64" s="100" t="s">
        <v>120</v>
      </c>
      <c r="L64" s="100" t="s">
        <v>121</v>
      </c>
      <c r="M64" s="100" t="s">
        <v>122</v>
      </c>
      <c r="N64" s="100" t="s">
        <v>20</v>
      </c>
      <c r="O64" s="100" t="s">
        <v>21</v>
      </c>
      <c r="P64" s="100" t="s">
        <v>120</v>
      </c>
      <c r="Q64" s="100" t="s">
        <v>744</v>
      </c>
      <c r="R64" s="100" t="s">
        <v>745</v>
      </c>
      <c r="S64" s="100" t="s">
        <v>746</v>
      </c>
      <c r="T64" s="100" t="s">
        <v>745</v>
      </c>
      <c r="U64" s="100" t="s">
        <v>747</v>
      </c>
      <c r="V64" s="100" t="s">
        <v>748</v>
      </c>
      <c r="W64" s="100" t="s">
        <v>749</v>
      </c>
      <c r="X64" s="100" t="s">
        <v>132</v>
      </c>
      <c r="Y64" s="147" t="s">
        <v>1041</v>
      </c>
    </row>
    <row r="65" spans="1:25">
      <c r="A65" s="107" t="s">
        <v>350</v>
      </c>
      <c r="B65" s="100" t="s">
        <v>351</v>
      </c>
      <c r="C65" s="100" t="s">
        <v>377</v>
      </c>
      <c r="D65" s="101">
        <v>5476.2</v>
      </c>
      <c r="E65" s="100" t="s">
        <v>118</v>
      </c>
      <c r="F65" s="102">
        <v>202107</v>
      </c>
      <c r="G65" s="103">
        <v>44405</v>
      </c>
      <c r="H65" s="100" t="s">
        <v>125</v>
      </c>
      <c r="I65" s="102">
        <v>50000236</v>
      </c>
      <c r="J65" s="100" t="s">
        <v>0</v>
      </c>
      <c r="K65" s="100" t="s">
        <v>120</v>
      </c>
      <c r="L65" s="100" t="s">
        <v>121</v>
      </c>
      <c r="M65" s="100" t="s">
        <v>122</v>
      </c>
      <c r="N65" s="100" t="s">
        <v>28</v>
      </c>
      <c r="O65" s="100" t="s">
        <v>29</v>
      </c>
      <c r="P65" s="100" t="s">
        <v>120</v>
      </c>
      <c r="Q65" s="100" t="s">
        <v>744</v>
      </c>
      <c r="R65" s="100" t="s">
        <v>745</v>
      </c>
      <c r="S65" s="100" t="s">
        <v>746</v>
      </c>
      <c r="T65" s="100" t="s">
        <v>745</v>
      </c>
      <c r="U65" s="100" t="s">
        <v>747</v>
      </c>
      <c r="V65" s="100" t="s">
        <v>748</v>
      </c>
      <c r="W65" s="100" t="s">
        <v>749</v>
      </c>
      <c r="X65" s="100" t="s">
        <v>132</v>
      </c>
      <c r="Y65" s="147" t="s">
        <v>1041</v>
      </c>
    </row>
    <row r="66" spans="1:25">
      <c r="A66" s="107" t="s">
        <v>350</v>
      </c>
      <c r="B66" s="100" t="s">
        <v>351</v>
      </c>
      <c r="C66" s="100" t="s">
        <v>378</v>
      </c>
      <c r="D66" s="101">
        <v>8560</v>
      </c>
      <c r="E66" s="100" t="s">
        <v>118</v>
      </c>
      <c r="F66" s="102">
        <v>202107</v>
      </c>
      <c r="G66" s="103">
        <v>44405</v>
      </c>
      <c r="H66" s="100" t="s">
        <v>125</v>
      </c>
      <c r="I66" s="102">
        <v>50000236</v>
      </c>
      <c r="J66" s="100" t="s">
        <v>0</v>
      </c>
      <c r="K66" s="100" t="s">
        <v>120</v>
      </c>
      <c r="L66" s="100" t="s">
        <v>121</v>
      </c>
      <c r="M66" s="100" t="s">
        <v>122</v>
      </c>
      <c r="N66" s="100" t="s">
        <v>357</v>
      </c>
      <c r="O66" s="100" t="s">
        <v>358</v>
      </c>
      <c r="P66" s="100" t="s">
        <v>120</v>
      </c>
      <c r="Q66" s="100" t="s">
        <v>744</v>
      </c>
      <c r="R66" s="100" t="s">
        <v>745</v>
      </c>
      <c r="S66" s="100" t="s">
        <v>746</v>
      </c>
      <c r="T66" s="100" t="s">
        <v>745</v>
      </c>
      <c r="U66" s="100" t="s">
        <v>747</v>
      </c>
      <c r="V66" s="100" t="s">
        <v>748</v>
      </c>
      <c r="W66" s="100" t="s">
        <v>749</v>
      </c>
      <c r="X66" s="100" t="s">
        <v>132</v>
      </c>
      <c r="Y66" s="147" t="s">
        <v>1041</v>
      </c>
    </row>
    <row r="67" spans="1:25">
      <c r="A67" s="107" t="s">
        <v>350</v>
      </c>
      <c r="B67" s="100" t="s">
        <v>351</v>
      </c>
      <c r="C67" s="100" t="s">
        <v>379</v>
      </c>
      <c r="D67" s="101">
        <v>11481.2</v>
      </c>
      <c r="E67" s="100" t="s">
        <v>118</v>
      </c>
      <c r="F67" s="102">
        <v>202107</v>
      </c>
      <c r="G67" s="103">
        <v>44405</v>
      </c>
      <c r="H67" s="100" t="s">
        <v>125</v>
      </c>
      <c r="I67" s="102">
        <v>50000236</v>
      </c>
      <c r="J67" s="100" t="s">
        <v>0</v>
      </c>
      <c r="K67" s="100" t="s">
        <v>120</v>
      </c>
      <c r="L67" s="100" t="s">
        <v>121</v>
      </c>
      <c r="M67" s="100" t="s">
        <v>122</v>
      </c>
      <c r="N67" s="100" t="s">
        <v>26</v>
      </c>
      <c r="O67" s="100" t="s">
        <v>354</v>
      </c>
      <c r="P67" s="100" t="s">
        <v>120</v>
      </c>
      <c r="Q67" s="100" t="s">
        <v>744</v>
      </c>
      <c r="R67" s="100" t="s">
        <v>745</v>
      </c>
      <c r="S67" s="100" t="s">
        <v>746</v>
      </c>
      <c r="T67" s="100" t="s">
        <v>745</v>
      </c>
      <c r="U67" s="100" t="s">
        <v>747</v>
      </c>
      <c r="V67" s="100" t="s">
        <v>748</v>
      </c>
      <c r="W67" s="100" t="s">
        <v>749</v>
      </c>
      <c r="X67" s="100" t="s">
        <v>132</v>
      </c>
      <c r="Y67" s="147" t="s">
        <v>1041</v>
      </c>
    </row>
    <row r="68" spans="1:25">
      <c r="A68" s="107" t="s">
        <v>350</v>
      </c>
      <c r="B68" s="100" t="s">
        <v>351</v>
      </c>
      <c r="C68" s="100" t="s">
        <v>380</v>
      </c>
      <c r="D68" s="101">
        <v>48923.1</v>
      </c>
      <c r="E68" s="100" t="s">
        <v>118</v>
      </c>
      <c r="F68" s="102">
        <v>202107</v>
      </c>
      <c r="G68" s="103">
        <v>44405</v>
      </c>
      <c r="H68" s="100" t="s">
        <v>125</v>
      </c>
      <c r="I68" s="102">
        <v>50000236</v>
      </c>
      <c r="J68" s="100" t="s">
        <v>0</v>
      </c>
      <c r="K68" s="100" t="s">
        <v>120</v>
      </c>
      <c r="L68" s="100" t="s">
        <v>121</v>
      </c>
      <c r="M68" s="100" t="s">
        <v>122</v>
      </c>
      <c r="N68" s="100" t="s">
        <v>339</v>
      </c>
      <c r="O68" s="100" t="s">
        <v>340</v>
      </c>
      <c r="P68" s="100" t="s">
        <v>120</v>
      </c>
      <c r="Q68" s="100" t="s">
        <v>744</v>
      </c>
      <c r="R68" s="100" t="s">
        <v>745</v>
      </c>
      <c r="S68" s="100" t="s">
        <v>746</v>
      </c>
      <c r="T68" s="100" t="s">
        <v>745</v>
      </c>
      <c r="U68" s="100" t="s">
        <v>747</v>
      </c>
      <c r="V68" s="100" t="s">
        <v>748</v>
      </c>
      <c r="W68" s="100" t="s">
        <v>749</v>
      </c>
      <c r="X68" s="100" t="s">
        <v>132</v>
      </c>
      <c r="Y68" s="147" t="s">
        <v>1041</v>
      </c>
    </row>
    <row r="69" spans="1:25">
      <c r="A69" s="107" t="s">
        <v>350</v>
      </c>
      <c r="B69" s="100" t="s">
        <v>351</v>
      </c>
      <c r="C69" s="100" t="s">
        <v>17</v>
      </c>
      <c r="D69" s="101">
        <v>85</v>
      </c>
      <c r="E69" s="100" t="s">
        <v>118</v>
      </c>
      <c r="F69" s="102">
        <v>202109</v>
      </c>
      <c r="G69" s="103">
        <v>44468</v>
      </c>
      <c r="H69" s="100" t="s">
        <v>125</v>
      </c>
      <c r="I69" s="102">
        <v>50000219</v>
      </c>
      <c r="J69" s="100" t="s">
        <v>0</v>
      </c>
      <c r="K69" s="100" t="s">
        <v>120</v>
      </c>
      <c r="L69" s="100" t="s">
        <v>121</v>
      </c>
      <c r="M69" s="100" t="s">
        <v>122</v>
      </c>
      <c r="N69" s="100" t="s">
        <v>16</v>
      </c>
      <c r="O69" s="100" t="s">
        <v>17</v>
      </c>
      <c r="P69" s="100" t="s">
        <v>120</v>
      </c>
      <c r="Q69" s="100" t="s">
        <v>744</v>
      </c>
      <c r="R69" s="100" t="s">
        <v>745</v>
      </c>
      <c r="S69" s="100" t="s">
        <v>746</v>
      </c>
      <c r="T69" s="100" t="s">
        <v>745</v>
      </c>
      <c r="U69" s="100" t="s">
        <v>747</v>
      </c>
      <c r="V69" s="100" t="s">
        <v>748</v>
      </c>
      <c r="W69" s="100" t="s">
        <v>749</v>
      </c>
      <c r="X69" s="100" t="s">
        <v>132</v>
      </c>
      <c r="Y69" s="147" t="s">
        <v>1041</v>
      </c>
    </row>
    <row r="70" spans="1:25">
      <c r="A70" s="107" t="s">
        <v>350</v>
      </c>
      <c r="B70" s="100" t="s">
        <v>351</v>
      </c>
      <c r="C70" s="100" t="s">
        <v>381</v>
      </c>
      <c r="D70" s="101">
        <v>1200</v>
      </c>
      <c r="E70" s="100" t="s">
        <v>118</v>
      </c>
      <c r="F70" s="102">
        <v>202109</v>
      </c>
      <c r="G70" s="103">
        <v>44468</v>
      </c>
      <c r="H70" s="100" t="s">
        <v>125</v>
      </c>
      <c r="I70" s="102">
        <v>50000219</v>
      </c>
      <c r="J70" s="100" t="s">
        <v>0</v>
      </c>
      <c r="K70" s="100" t="s">
        <v>120</v>
      </c>
      <c r="L70" s="100" t="s">
        <v>121</v>
      </c>
      <c r="M70" s="100" t="s">
        <v>122</v>
      </c>
      <c r="N70" s="100" t="s">
        <v>130</v>
      </c>
      <c r="O70" s="100" t="s">
        <v>131</v>
      </c>
      <c r="P70" s="100" t="s">
        <v>120</v>
      </c>
      <c r="Q70" s="100" t="s">
        <v>744</v>
      </c>
      <c r="R70" s="100" t="s">
        <v>745</v>
      </c>
      <c r="S70" s="100" t="s">
        <v>746</v>
      </c>
      <c r="T70" s="100" t="s">
        <v>745</v>
      </c>
      <c r="U70" s="100" t="s">
        <v>747</v>
      </c>
      <c r="V70" s="100" t="s">
        <v>748</v>
      </c>
      <c r="W70" s="100" t="s">
        <v>749</v>
      </c>
      <c r="X70" s="100" t="s">
        <v>132</v>
      </c>
      <c r="Y70" s="147" t="s">
        <v>1041</v>
      </c>
    </row>
    <row r="71" spans="1:25">
      <c r="A71" s="107" t="s">
        <v>350</v>
      </c>
      <c r="B71" s="100" t="s">
        <v>351</v>
      </c>
      <c r="C71" s="100" t="s">
        <v>366</v>
      </c>
      <c r="D71" s="101">
        <v>1948.07</v>
      </c>
      <c r="E71" s="100" t="s">
        <v>118</v>
      </c>
      <c r="F71" s="102">
        <v>202109</v>
      </c>
      <c r="G71" s="103">
        <v>44468</v>
      </c>
      <c r="H71" s="100" t="s">
        <v>125</v>
      </c>
      <c r="I71" s="102">
        <v>50000219</v>
      </c>
      <c r="J71" s="100" t="s">
        <v>0</v>
      </c>
      <c r="K71" s="100" t="s">
        <v>120</v>
      </c>
      <c r="L71" s="100" t="s">
        <v>121</v>
      </c>
      <c r="M71" s="100" t="s">
        <v>122</v>
      </c>
      <c r="N71" s="100" t="s">
        <v>32</v>
      </c>
      <c r="O71" s="100" t="s">
        <v>366</v>
      </c>
      <c r="P71" s="100" t="s">
        <v>120</v>
      </c>
      <c r="Q71" s="100" t="s">
        <v>744</v>
      </c>
      <c r="R71" s="100" t="s">
        <v>745</v>
      </c>
      <c r="S71" s="100" t="s">
        <v>746</v>
      </c>
      <c r="T71" s="100" t="s">
        <v>745</v>
      </c>
      <c r="U71" s="100" t="s">
        <v>747</v>
      </c>
      <c r="V71" s="100" t="s">
        <v>748</v>
      </c>
      <c r="W71" s="100" t="s">
        <v>749</v>
      </c>
      <c r="X71" s="100" t="s">
        <v>132</v>
      </c>
      <c r="Y71" s="147" t="s">
        <v>1041</v>
      </c>
    </row>
    <row r="72" spans="1:25">
      <c r="A72" s="107" t="s">
        <v>350</v>
      </c>
      <c r="B72" s="100" t="s">
        <v>351</v>
      </c>
      <c r="C72" s="100" t="s">
        <v>39</v>
      </c>
      <c r="D72" s="101">
        <v>2719.86</v>
      </c>
      <c r="E72" s="100" t="s">
        <v>118</v>
      </c>
      <c r="F72" s="102">
        <v>202109</v>
      </c>
      <c r="G72" s="103">
        <v>44468</v>
      </c>
      <c r="H72" s="100" t="s">
        <v>125</v>
      </c>
      <c r="I72" s="102">
        <v>50000219</v>
      </c>
      <c r="J72" s="100" t="s">
        <v>0</v>
      </c>
      <c r="K72" s="100" t="s">
        <v>120</v>
      </c>
      <c r="L72" s="100" t="s">
        <v>121</v>
      </c>
      <c r="M72" s="100" t="s">
        <v>122</v>
      </c>
      <c r="N72" s="100" t="s">
        <v>38</v>
      </c>
      <c r="O72" s="100" t="s">
        <v>39</v>
      </c>
      <c r="P72" s="100" t="s">
        <v>120</v>
      </c>
      <c r="Q72" s="100" t="s">
        <v>744</v>
      </c>
      <c r="R72" s="100" t="s">
        <v>745</v>
      </c>
      <c r="S72" s="100" t="s">
        <v>746</v>
      </c>
      <c r="T72" s="100" t="s">
        <v>745</v>
      </c>
      <c r="U72" s="100" t="s">
        <v>747</v>
      </c>
      <c r="V72" s="100" t="s">
        <v>748</v>
      </c>
      <c r="W72" s="100" t="s">
        <v>749</v>
      </c>
      <c r="X72" s="100" t="s">
        <v>132</v>
      </c>
      <c r="Y72" s="147" t="s">
        <v>1041</v>
      </c>
    </row>
    <row r="73" spans="1:25">
      <c r="A73" s="107" t="s">
        <v>350</v>
      </c>
      <c r="B73" s="100" t="s">
        <v>351</v>
      </c>
      <c r="C73" s="100" t="s">
        <v>362</v>
      </c>
      <c r="D73" s="101">
        <v>3246.08</v>
      </c>
      <c r="E73" s="100" t="s">
        <v>118</v>
      </c>
      <c r="F73" s="102">
        <v>202109</v>
      </c>
      <c r="G73" s="103">
        <v>44468</v>
      </c>
      <c r="H73" s="100" t="s">
        <v>125</v>
      </c>
      <c r="I73" s="102">
        <v>50000219</v>
      </c>
      <c r="J73" s="100" t="s">
        <v>0</v>
      </c>
      <c r="K73" s="100" t="s">
        <v>120</v>
      </c>
      <c r="L73" s="100" t="s">
        <v>121</v>
      </c>
      <c r="M73" s="100" t="s">
        <v>122</v>
      </c>
      <c r="N73" s="100" t="s">
        <v>34</v>
      </c>
      <c r="O73" s="100" t="s">
        <v>362</v>
      </c>
      <c r="P73" s="100" t="s">
        <v>120</v>
      </c>
      <c r="Q73" s="100" t="s">
        <v>744</v>
      </c>
      <c r="R73" s="100" t="s">
        <v>745</v>
      </c>
      <c r="S73" s="100" t="s">
        <v>746</v>
      </c>
      <c r="T73" s="100" t="s">
        <v>745</v>
      </c>
      <c r="U73" s="100" t="s">
        <v>747</v>
      </c>
      <c r="V73" s="100" t="s">
        <v>748</v>
      </c>
      <c r="W73" s="100" t="s">
        <v>749</v>
      </c>
      <c r="X73" s="100" t="s">
        <v>132</v>
      </c>
      <c r="Y73" s="147" t="s">
        <v>1041</v>
      </c>
    </row>
    <row r="74" spans="1:25">
      <c r="A74" s="107" t="s">
        <v>350</v>
      </c>
      <c r="B74" s="100" t="s">
        <v>351</v>
      </c>
      <c r="C74" s="100" t="s">
        <v>368</v>
      </c>
      <c r="D74" s="101">
        <v>3453.73</v>
      </c>
      <c r="E74" s="100" t="s">
        <v>118</v>
      </c>
      <c r="F74" s="102">
        <v>202109</v>
      </c>
      <c r="G74" s="103">
        <v>44468</v>
      </c>
      <c r="H74" s="100" t="s">
        <v>125</v>
      </c>
      <c r="I74" s="102">
        <v>50000219</v>
      </c>
      <c r="J74" s="100" t="s">
        <v>0</v>
      </c>
      <c r="K74" s="100" t="s">
        <v>120</v>
      </c>
      <c r="L74" s="100" t="s">
        <v>121</v>
      </c>
      <c r="M74" s="100" t="s">
        <v>122</v>
      </c>
      <c r="N74" s="100" t="s">
        <v>30</v>
      </c>
      <c r="O74" s="100" t="s">
        <v>368</v>
      </c>
      <c r="P74" s="100" t="s">
        <v>120</v>
      </c>
      <c r="Q74" s="100" t="s">
        <v>744</v>
      </c>
      <c r="R74" s="100" t="s">
        <v>745</v>
      </c>
      <c r="S74" s="100" t="s">
        <v>746</v>
      </c>
      <c r="T74" s="100" t="s">
        <v>745</v>
      </c>
      <c r="U74" s="100" t="s">
        <v>747</v>
      </c>
      <c r="V74" s="100" t="s">
        <v>748</v>
      </c>
      <c r="W74" s="100" t="s">
        <v>749</v>
      </c>
      <c r="X74" s="100" t="s">
        <v>132</v>
      </c>
      <c r="Y74" s="147" t="s">
        <v>1041</v>
      </c>
    </row>
    <row r="75" spans="1:25">
      <c r="A75" s="107" t="s">
        <v>350</v>
      </c>
      <c r="B75" s="100" t="s">
        <v>351</v>
      </c>
      <c r="C75" s="100" t="s">
        <v>364</v>
      </c>
      <c r="D75" s="101">
        <v>4067.17</v>
      </c>
      <c r="E75" s="100" t="s">
        <v>118</v>
      </c>
      <c r="F75" s="102">
        <v>202109</v>
      </c>
      <c r="G75" s="103">
        <v>44468</v>
      </c>
      <c r="H75" s="100" t="s">
        <v>125</v>
      </c>
      <c r="I75" s="102">
        <v>50000219</v>
      </c>
      <c r="J75" s="100" t="s">
        <v>0</v>
      </c>
      <c r="K75" s="100" t="s">
        <v>120</v>
      </c>
      <c r="L75" s="100" t="s">
        <v>121</v>
      </c>
      <c r="M75" s="100" t="s">
        <v>122</v>
      </c>
      <c r="N75" s="100" t="s">
        <v>40</v>
      </c>
      <c r="O75" s="100" t="s">
        <v>364</v>
      </c>
      <c r="P75" s="100" t="s">
        <v>120</v>
      </c>
      <c r="Q75" s="100" t="s">
        <v>744</v>
      </c>
      <c r="R75" s="100" t="s">
        <v>745</v>
      </c>
      <c r="S75" s="100" t="s">
        <v>746</v>
      </c>
      <c r="T75" s="100" t="s">
        <v>745</v>
      </c>
      <c r="U75" s="100" t="s">
        <v>747</v>
      </c>
      <c r="V75" s="100" t="s">
        <v>748</v>
      </c>
      <c r="W75" s="100" t="s">
        <v>749</v>
      </c>
      <c r="X75" s="100" t="s">
        <v>132</v>
      </c>
      <c r="Y75" s="147" t="s">
        <v>1041</v>
      </c>
    </row>
    <row r="76" spans="1:25">
      <c r="A76" s="107" t="s">
        <v>350</v>
      </c>
      <c r="B76" s="100" t="s">
        <v>351</v>
      </c>
      <c r="C76" s="100" t="s">
        <v>23</v>
      </c>
      <c r="D76" s="101">
        <v>4273.3999999999996</v>
      </c>
      <c r="E76" s="100" t="s">
        <v>118</v>
      </c>
      <c r="F76" s="102">
        <v>202109</v>
      </c>
      <c r="G76" s="103">
        <v>44468</v>
      </c>
      <c r="H76" s="100" t="s">
        <v>125</v>
      </c>
      <c r="I76" s="102">
        <v>50000219</v>
      </c>
      <c r="J76" s="100" t="s">
        <v>0</v>
      </c>
      <c r="K76" s="100" t="s">
        <v>120</v>
      </c>
      <c r="L76" s="100" t="s">
        <v>121</v>
      </c>
      <c r="M76" s="100" t="s">
        <v>122</v>
      </c>
      <c r="N76" s="100" t="s">
        <v>22</v>
      </c>
      <c r="O76" s="100" t="s">
        <v>23</v>
      </c>
      <c r="P76" s="100" t="s">
        <v>120</v>
      </c>
      <c r="Q76" s="100" t="s">
        <v>744</v>
      </c>
      <c r="R76" s="100" t="s">
        <v>745</v>
      </c>
      <c r="S76" s="100" t="s">
        <v>746</v>
      </c>
      <c r="T76" s="100" t="s">
        <v>745</v>
      </c>
      <c r="U76" s="100" t="s">
        <v>747</v>
      </c>
      <c r="V76" s="100" t="s">
        <v>748</v>
      </c>
      <c r="W76" s="100" t="s">
        <v>749</v>
      </c>
      <c r="X76" s="100" t="s">
        <v>132</v>
      </c>
      <c r="Y76" s="147" t="s">
        <v>1041</v>
      </c>
    </row>
    <row r="77" spans="1:25">
      <c r="A77" s="107" t="s">
        <v>350</v>
      </c>
      <c r="B77" s="100" t="s">
        <v>351</v>
      </c>
      <c r="C77" s="100" t="s">
        <v>21</v>
      </c>
      <c r="D77" s="101">
        <v>4273.3999999999996</v>
      </c>
      <c r="E77" s="100" t="s">
        <v>118</v>
      </c>
      <c r="F77" s="102">
        <v>202109</v>
      </c>
      <c r="G77" s="103">
        <v>44468</v>
      </c>
      <c r="H77" s="100" t="s">
        <v>125</v>
      </c>
      <c r="I77" s="102">
        <v>50000219</v>
      </c>
      <c r="J77" s="100" t="s">
        <v>0</v>
      </c>
      <c r="K77" s="100" t="s">
        <v>120</v>
      </c>
      <c r="L77" s="100" t="s">
        <v>121</v>
      </c>
      <c r="M77" s="100" t="s">
        <v>122</v>
      </c>
      <c r="N77" s="100" t="s">
        <v>20</v>
      </c>
      <c r="O77" s="100" t="s">
        <v>21</v>
      </c>
      <c r="P77" s="100" t="s">
        <v>120</v>
      </c>
      <c r="Q77" s="100" t="s">
        <v>744</v>
      </c>
      <c r="R77" s="100" t="s">
        <v>745</v>
      </c>
      <c r="S77" s="100" t="s">
        <v>746</v>
      </c>
      <c r="T77" s="100" t="s">
        <v>745</v>
      </c>
      <c r="U77" s="100" t="s">
        <v>747</v>
      </c>
      <c r="V77" s="100" t="s">
        <v>748</v>
      </c>
      <c r="W77" s="100" t="s">
        <v>749</v>
      </c>
      <c r="X77" s="100" t="s">
        <v>132</v>
      </c>
      <c r="Y77" s="147" t="s">
        <v>1041</v>
      </c>
    </row>
    <row r="78" spans="1:25">
      <c r="A78" s="107" t="s">
        <v>350</v>
      </c>
      <c r="B78" s="100" t="s">
        <v>351</v>
      </c>
      <c r="C78" s="100" t="s">
        <v>37</v>
      </c>
      <c r="D78" s="101">
        <v>4295.3</v>
      </c>
      <c r="E78" s="100" t="s">
        <v>118</v>
      </c>
      <c r="F78" s="102">
        <v>202109</v>
      </c>
      <c r="G78" s="103">
        <v>44468</v>
      </c>
      <c r="H78" s="100" t="s">
        <v>125</v>
      </c>
      <c r="I78" s="102">
        <v>50000219</v>
      </c>
      <c r="J78" s="100" t="s">
        <v>0</v>
      </c>
      <c r="K78" s="100" t="s">
        <v>120</v>
      </c>
      <c r="L78" s="100" t="s">
        <v>121</v>
      </c>
      <c r="M78" s="100" t="s">
        <v>122</v>
      </c>
      <c r="N78" s="100" t="s">
        <v>36</v>
      </c>
      <c r="O78" s="100" t="s">
        <v>37</v>
      </c>
      <c r="P78" s="100" t="s">
        <v>120</v>
      </c>
      <c r="Q78" s="100" t="s">
        <v>744</v>
      </c>
      <c r="R78" s="100" t="s">
        <v>745</v>
      </c>
      <c r="S78" s="100" t="s">
        <v>746</v>
      </c>
      <c r="T78" s="100" t="s">
        <v>745</v>
      </c>
      <c r="U78" s="100" t="s">
        <v>747</v>
      </c>
      <c r="V78" s="100" t="s">
        <v>748</v>
      </c>
      <c r="W78" s="100" t="s">
        <v>749</v>
      </c>
      <c r="X78" s="100" t="s">
        <v>132</v>
      </c>
      <c r="Y78" s="147" t="s">
        <v>1041</v>
      </c>
    </row>
    <row r="79" spans="1:25">
      <c r="A79" s="107" t="s">
        <v>350</v>
      </c>
      <c r="B79" s="100" t="s">
        <v>351</v>
      </c>
      <c r="C79" s="100" t="s">
        <v>25</v>
      </c>
      <c r="D79" s="101">
        <v>4719.4799999999996</v>
      </c>
      <c r="E79" s="100" t="s">
        <v>118</v>
      </c>
      <c r="F79" s="102">
        <v>202109</v>
      </c>
      <c r="G79" s="103">
        <v>44468</v>
      </c>
      <c r="H79" s="100" t="s">
        <v>125</v>
      </c>
      <c r="I79" s="102">
        <v>50000219</v>
      </c>
      <c r="J79" s="100" t="s">
        <v>0</v>
      </c>
      <c r="K79" s="100" t="s">
        <v>120</v>
      </c>
      <c r="L79" s="100" t="s">
        <v>121</v>
      </c>
      <c r="M79" s="100" t="s">
        <v>122</v>
      </c>
      <c r="N79" s="100" t="s">
        <v>24</v>
      </c>
      <c r="O79" s="100" t="s">
        <v>25</v>
      </c>
      <c r="P79" s="100" t="s">
        <v>120</v>
      </c>
      <c r="Q79" s="100" t="s">
        <v>744</v>
      </c>
      <c r="R79" s="100" t="s">
        <v>745</v>
      </c>
      <c r="S79" s="100" t="s">
        <v>746</v>
      </c>
      <c r="T79" s="100" t="s">
        <v>745</v>
      </c>
      <c r="U79" s="100" t="s">
        <v>747</v>
      </c>
      <c r="V79" s="100" t="s">
        <v>748</v>
      </c>
      <c r="W79" s="100" t="s">
        <v>749</v>
      </c>
      <c r="X79" s="100" t="s">
        <v>132</v>
      </c>
      <c r="Y79" s="147" t="s">
        <v>1041</v>
      </c>
    </row>
    <row r="80" spans="1:25">
      <c r="A80" s="107" t="s">
        <v>350</v>
      </c>
      <c r="B80" s="100" t="s">
        <v>351</v>
      </c>
      <c r="C80" s="100" t="s">
        <v>29</v>
      </c>
      <c r="D80" s="101">
        <v>5572.11</v>
      </c>
      <c r="E80" s="100" t="s">
        <v>118</v>
      </c>
      <c r="F80" s="102">
        <v>202109</v>
      </c>
      <c r="G80" s="103">
        <v>44468</v>
      </c>
      <c r="H80" s="100" t="s">
        <v>125</v>
      </c>
      <c r="I80" s="102">
        <v>50000219</v>
      </c>
      <c r="J80" s="100" t="s">
        <v>0</v>
      </c>
      <c r="K80" s="100" t="s">
        <v>120</v>
      </c>
      <c r="L80" s="100" t="s">
        <v>121</v>
      </c>
      <c r="M80" s="100" t="s">
        <v>122</v>
      </c>
      <c r="N80" s="100" t="s">
        <v>28</v>
      </c>
      <c r="O80" s="100" t="s">
        <v>29</v>
      </c>
      <c r="P80" s="100" t="s">
        <v>120</v>
      </c>
      <c r="Q80" s="100" t="s">
        <v>744</v>
      </c>
      <c r="R80" s="100" t="s">
        <v>745</v>
      </c>
      <c r="S80" s="100" t="s">
        <v>746</v>
      </c>
      <c r="T80" s="100" t="s">
        <v>745</v>
      </c>
      <c r="U80" s="100" t="s">
        <v>747</v>
      </c>
      <c r="V80" s="100" t="s">
        <v>748</v>
      </c>
      <c r="W80" s="100" t="s">
        <v>749</v>
      </c>
      <c r="X80" s="100" t="s">
        <v>132</v>
      </c>
      <c r="Y80" s="147" t="s">
        <v>1041</v>
      </c>
    </row>
    <row r="81" spans="1:25">
      <c r="A81" s="107" t="s">
        <v>350</v>
      </c>
      <c r="B81" s="100" t="s">
        <v>351</v>
      </c>
      <c r="C81" s="100" t="s">
        <v>11</v>
      </c>
      <c r="D81" s="101">
        <v>5808.4</v>
      </c>
      <c r="E81" s="100" t="s">
        <v>118</v>
      </c>
      <c r="F81" s="102">
        <v>202109</v>
      </c>
      <c r="G81" s="103">
        <v>44468</v>
      </c>
      <c r="H81" s="100" t="s">
        <v>125</v>
      </c>
      <c r="I81" s="102">
        <v>50000219</v>
      </c>
      <c r="J81" s="100" t="s">
        <v>0</v>
      </c>
      <c r="K81" s="100" t="s">
        <v>120</v>
      </c>
      <c r="L81" s="100" t="s">
        <v>121</v>
      </c>
      <c r="M81" s="100" t="s">
        <v>122</v>
      </c>
      <c r="N81" s="100" t="s">
        <v>10</v>
      </c>
      <c r="O81" s="100" t="s">
        <v>11</v>
      </c>
      <c r="P81" s="100" t="s">
        <v>120</v>
      </c>
      <c r="Q81" s="100" t="s">
        <v>744</v>
      </c>
      <c r="R81" s="100" t="s">
        <v>745</v>
      </c>
      <c r="S81" s="100" t="s">
        <v>746</v>
      </c>
      <c r="T81" s="100" t="s">
        <v>745</v>
      </c>
      <c r="U81" s="100" t="s">
        <v>747</v>
      </c>
      <c r="V81" s="100" t="s">
        <v>748</v>
      </c>
      <c r="W81" s="100" t="s">
        <v>749</v>
      </c>
      <c r="X81" s="100" t="s">
        <v>132</v>
      </c>
      <c r="Y81" s="147" t="s">
        <v>1041</v>
      </c>
    </row>
    <row r="82" spans="1:25">
      <c r="A82" s="107" t="s">
        <v>350</v>
      </c>
      <c r="B82" s="100" t="s">
        <v>351</v>
      </c>
      <c r="C82" s="100" t="s">
        <v>353</v>
      </c>
      <c r="D82" s="101">
        <v>6733.4</v>
      </c>
      <c r="E82" s="100" t="s">
        <v>118</v>
      </c>
      <c r="F82" s="102">
        <v>202109</v>
      </c>
      <c r="G82" s="103">
        <v>44468</v>
      </c>
      <c r="H82" s="100" t="s">
        <v>125</v>
      </c>
      <c r="I82" s="102">
        <v>50000219</v>
      </c>
      <c r="J82" s="100" t="s">
        <v>0</v>
      </c>
      <c r="K82" s="100" t="s">
        <v>120</v>
      </c>
      <c r="L82" s="100" t="s">
        <v>121</v>
      </c>
      <c r="M82" s="100" t="s">
        <v>122</v>
      </c>
      <c r="N82" s="100" t="s">
        <v>12</v>
      </c>
      <c r="O82" s="100" t="s">
        <v>353</v>
      </c>
      <c r="P82" s="100" t="s">
        <v>120</v>
      </c>
      <c r="Q82" s="100" t="s">
        <v>744</v>
      </c>
      <c r="R82" s="100" t="s">
        <v>745</v>
      </c>
      <c r="S82" s="100" t="s">
        <v>746</v>
      </c>
      <c r="T82" s="100" t="s">
        <v>745</v>
      </c>
      <c r="U82" s="100" t="s">
        <v>747</v>
      </c>
      <c r="V82" s="100" t="s">
        <v>748</v>
      </c>
      <c r="W82" s="100" t="s">
        <v>749</v>
      </c>
      <c r="X82" s="100" t="s">
        <v>132</v>
      </c>
      <c r="Y82" s="147" t="s">
        <v>1041</v>
      </c>
    </row>
    <row r="83" spans="1:25">
      <c r="A83" s="107" t="s">
        <v>350</v>
      </c>
      <c r="B83" s="100" t="s">
        <v>351</v>
      </c>
      <c r="C83" s="100" t="s">
        <v>19</v>
      </c>
      <c r="D83" s="101">
        <v>8546.7999999999993</v>
      </c>
      <c r="E83" s="100" t="s">
        <v>118</v>
      </c>
      <c r="F83" s="102">
        <v>202109</v>
      </c>
      <c r="G83" s="103">
        <v>44468</v>
      </c>
      <c r="H83" s="100" t="s">
        <v>125</v>
      </c>
      <c r="I83" s="102">
        <v>50000219</v>
      </c>
      <c r="J83" s="100" t="s">
        <v>0</v>
      </c>
      <c r="K83" s="100" t="s">
        <v>120</v>
      </c>
      <c r="L83" s="100" t="s">
        <v>121</v>
      </c>
      <c r="M83" s="100" t="s">
        <v>122</v>
      </c>
      <c r="N83" s="100" t="s">
        <v>18</v>
      </c>
      <c r="O83" s="100" t="s">
        <v>19</v>
      </c>
      <c r="P83" s="100" t="s">
        <v>120</v>
      </c>
      <c r="Q83" s="100" t="s">
        <v>744</v>
      </c>
      <c r="R83" s="100" t="s">
        <v>745</v>
      </c>
      <c r="S83" s="100" t="s">
        <v>746</v>
      </c>
      <c r="T83" s="100" t="s">
        <v>745</v>
      </c>
      <c r="U83" s="100" t="s">
        <v>747</v>
      </c>
      <c r="V83" s="100" t="s">
        <v>748</v>
      </c>
      <c r="W83" s="100" t="s">
        <v>749</v>
      </c>
      <c r="X83" s="100" t="s">
        <v>132</v>
      </c>
      <c r="Y83" s="147" t="s">
        <v>1041</v>
      </c>
    </row>
    <row r="84" spans="1:25">
      <c r="A84" s="107" t="s">
        <v>350</v>
      </c>
      <c r="B84" s="100" t="s">
        <v>351</v>
      </c>
      <c r="C84" s="100" t="s">
        <v>382</v>
      </c>
      <c r="D84" s="101">
        <v>12040</v>
      </c>
      <c r="E84" s="100" t="s">
        <v>118</v>
      </c>
      <c r="F84" s="102">
        <v>202109</v>
      </c>
      <c r="G84" s="103">
        <v>44468</v>
      </c>
      <c r="H84" s="100" t="s">
        <v>125</v>
      </c>
      <c r="I84" s="102">
        <v>50000219</v>
      </c>
      <c r="J84" s="100" t="s">
        <v>0</v>
      </c>
      <c r="K84" s="100" t="s">
        <v>120</v>
      </c>
      <c r="L84" s="100" t="s">
        <v>121</v>
      </c>
      <c r="M84" s="100" t="s">
        <v>122</v>
      </c>
      <c r="N84" s="100" t="s">
        <v>357</v>
      </c>
      <c r="O84" s="100" t="s">
        <v>358</v>
      </c>
      <c r="P84" s="100" t="s">
        <v>120</v>
      </c>
      <c r="Q84" s="100" t="s">
        <v>744</v>
      </c>
      <c r="R84" s="100" t="s">
        <v>745</v>
      </c>
      <c r="S84" s="100" t="s">
        <v>746</v>
      </c>
      <c r="T84" s="100" t="s">
        <v>745</v>
      </c>
      <c r="U84" s="100" t="s">
        <v>747</v>
      </c>
      <c r="V84" s="100" t="s">
        <v>748</v>
      </c>
      <c r="W84" s="100" t="s">
        <v>749</v>
      </c>
      <c r="X84" s="100" t="s">
        <v>132</v>
      </c>
      <c r="Y84" s="147" t="s">
        <v>1041</v>
      </c>
    </row>
    <row r="85" spans="1:25">
      <c r="A85" s="107" t="s">
        <v>350</v>
      </c>
      <c r="B85" s="100" t="s">
        <v>351</v>
      </c>
      <c r="C85" s="100" t="s">
        <v>354</v>
      </c>
      <c r="D85" s="101">
        <v>16651.8</v>
      </c>
      <c r="E85" s="100" t="s">
        <v>118</v>
      </c>
      <c r="F85" s="102">
        <v>202109</v>
      </c>
      <c r="G85" s="103">
        <v>44468</v>
      </c>
      <c r="H85" s="100" t="s">
        <v>125</v>
      </c>
      <c r="I85" s="102">
        <v>50000219</v>
      </c>
      <c r="J85" s="100" t="s">
        <v>0</v>
      </c>
      <c r="K85" s="100" t="s">
        <v>120</v>
      </c>
      <c r="L85" s="100" t="s">
        <v>121</v>
      </c>
      <c r="M85" s="100" t="s">
        <v>122</v>
      </c>
      <c r="N85" s="100" t="s">
        <v>26</v>
      </c>
      <c r="O85" s="100" t="s">
        <v>354</v>
      </c>
      <c r="P85" s="100" t="s">
        <v>120</v>
      </c>
      <c r="Q85" s="100" t="s">
        <v>744</v>
      </c>
      <c r="R85" s="100" t="s">
        <v>745</v>
      </c>
      <c r="S85" s="100" t="s">
        <v>746</v>
      </c>
      <c r="T85" s="100" t="s">
        <v>745</v>
      </c>
      <c r="U85" s="100" t="s">
        <v>747</v>
      </c>
      <c r="V85" s="100" t="s">
        <v>748</v>
      </c>
      <c r="W85" s="100" t="s">
        <v>749</v>
      </c>
      <c r="X85" s="100" t="s">
        <v>132</v>
      </c>
      <c r="Y85" s="147" t="s">
        <v>1041</v>
      </c>
    </row>
    <row r="86" spans="1:25">
      <c r="A86" s="107" t="s">
        <v>350</v>
      </c>
      <c r="B86" s="100" t="s">
        <v>351</v>
      </c>
      <c r="C86" s="100" t="s">
        <v>383</v>
      </c>
      <c r="D86" s="101">
        <v>57419.49</v>
      </c>
      <c r="E86" s="100" t="s">
        <v>118</v>
      </c>
      <c r="F86" s="102">
        <v>202109</v>
      </c>
      <c r="G86" s="103">
        <v>44468</v>
      </c>
      <c r="H86" s="100" t="s">
        <v>125</v>
      </c>
      <c r="I86" s="102">
        <v>50000219</v>
      </c>
      <c r="J86" s="100" t="s">
        <v>0</v>
      </c>
      <c r="K86" s="100" t="s">
        <v>120</v>
      </c>
      <c r="L86" s="100" t="s">
        <v>121</v>
      </c>
      <c r="M86" s="100" t="s">
        <v>122</v>
      </c>
      <c r="N86" s="100" t="s">
        <v>339</v>
      </c>
      <c r="O86" s="100" t="s">
        <v>340</v>
      </c>
      <c r="P86" s="100" t="s">
        <v>120</v>
      </c>
      <c r="Q86" s="100" t="s">
        <v>744</v>
      </c>
      <c r="R86" s="100" t="s">
        <v>745</v>
      </c>
      <c r="S86" s="100" t="s">
        <v>746</v>
      </c>
      <c r="T86" s="100" t="s">
        <v>745</v>
      </c>
      <c r="U86" s="100" t="s">
        <v>747</v>
      </c>
      <c r="V86" s="100" t="s">
        <v>748</v>
      </c>
      <c r="W86" s="100" t="s">
        <v>749</v>
      </c>
      <c r="X86" s="100" t="s">
        <v>132</v>
      </c>
      <c r="Y86" s="147" t="s">
        <v>1041</v>
      </c>
    </row>
    <row r="87" spans="1:25">
      <c r="A87" s="107" t="s">
        <v>350</v>
      </c>
      <c r="B87" s="100" t="s">
        <v>351</v>
      </c>
      <c r="C87" s="100" t="s">
        <v>383</v>
      </c>
      <c r="D87" s="101">
        <v>-57419.49</v>
      </c>
      <c r="E87" s="100" t="s">
        <v>118</v>
      </c>
      <c r="F87" s="102">
        <v>202109</v>
      </c>
      <c r="G87" s="103">
        <v>44468</v>
      </c>
      <c r="H87" s="100" t="s">
        <v>125</v>
      </c>
      <c r="I87" s="102">
        <v>50000241</v>
      </c>
      <c r="J87" s="100" t="s">
        <v>0</v>
      </c>
      <c r="K87" s="100" t="s">
        <v>120</v>
      </c>
      <c r="L87" s="100" t="s">
        <v>121</v>
      </c>
      <c r="M87" s="100" t="s">
        <v>122</v>
      </c>
      <c r="N87" s="100" t="s">
        <v>339</v>
      </c>
      <c r="O87" s="100" t="s">
        <v>340</v>
      </c>
      <c r="P87" s="100" t="s">
        <v>120</v>
      </c>
      <c r="Q87" s="100" t="s">
        <v>744</v>
      </c>
      <c r="R87" s="100" t="s">
        <v>745</v>
      </c>
      <c r="S87" s="100" t="s">
        <v>746</v>
      </c>
      <c r="T87" s="100" t="s">
        <v>745</v>
      </c>
      <c r="U87" s="100" t="s">
        <v>747</v>
      </c>
      <c r="V87" s="100" t="s">
        <v>748</v>
      </c>
      <c r="W87" s="100" t="s">
        <v>749</v>
      </c>
      <c r="X87" s="100" t="s">
        <v>132</v>
      </c>
      <c r="Y87" s="147" t="s">
        <v>1041</v>
      </c>
    </row>
    <row r="88" spans="1:25">
      <c r="A88" s="107" t="s">
        <v>350</v>
      </c>
      <c r="B88" s="100" t="s">
        <v>351</v>
      </c>
      <c r="C88" s="100" t="s">
        <v>354</v>
      </c>
      <c r="D88" s="101">
        <v>-16651.8</v>
      </c>
      <c r="E88" s="100" t="s">
        <v>118</v>
      </c>
      <c r="F88" s="102">
        <v>202109</v>
      </c>
      <c r="G88" s="103">
        <v>44468</v>
      </c>
      <c r="H88" s="100" t="s">
        <v>125</v>
      </c>
      <c r="I88" s="102">
        <v>50000241</v>
      </c>
      <c r="J88" s="100" t="s">
        <v>0</v>
      </c>
      <c r="K88" s="100" t="s">
        <v>120</v>
      </c>
      <c r="L88" s="100" t="s">
        <v>121</v>
      </c>
      <c r="M88" s="100" t="s">
        <v>122</v>
      </c>
      <c r="N88" s="100" t="s">
        <v>26</v>
      </c>
      <c r="O88" s="100" t="s">
        <v>354</v>
      </c>
      <c r="P88" s="100" t="s">
        <v>120</v>
      </c>
      <c r="Q88" s="100" t="s">
        <v>744</v>
      </c>
      <c r="R88" s="100" t="s">
        <v>745</v>
      </c>
      <c r="S88" s="100" t="s">
        <v>746</v>
      </c>
      <c r="T88" s="100" t="s">
        <v>745</v>
      </c>
      <c r="U88" s="100" t="s">
        <v>747</v>
      </c>
      <c r="V88" s="100" t="s">
        <v>748</v>
      </c>
      <c r="W88" s="100" t="s">
        <v>749</v>
      </c>
      <c r="X88" s="100" t="s">
        <v>132</v>
      </c>
      <c r="Y88" s="147" t="s">
        <v>1041</v>
      </c>
    </row>
    <row r="89" spans="1:25">
      <c r="A89" s="107" t="s">
        <v>350</v>
      </c>
      <c r="B89" s="100" t="s">
        <v>351</v>
      </c>
      <c r="C89" s="100" t="s">
        <v>382</v>
      </c>
      <c r="D89" s="101">
        <v>-12040</v>
      </c>
      <c r="E89" s="100" t="s">
        <v>118</v>
      </c>
      <c r="F89" s="102">
        <v>202109</v>
      </c>
      <c r="G89" s="103">
        <v>44468</v>
      </c>
      <c r="H89" s="100" t="s">
        <v>125</v>
      </c>
      <c r="I89" s="102">
        <v>50000241</v>
      </c>
      <c r="J89" s="100" t="s">
        <v>0</v>
      </c>
      <c r="K89" s="100" t="s">
        <v>120</v>
      </c>
      <c r="L89" s="100" t="s">
        <v>121</v>
      </c>
      <c r="M89" s="100" t="s">
        <v>122</v>
      </c>
      <c r="N89" s="100" t="s">
        <v>357</v>
      </c>
      <c r="O89" s="100" t="s">
        <v>358</v>
      </c>
      <c r="P89" s="100" t="s">
        <v>120</v>
      </c>
      <c r="Q89" s="100" t="s">
        <v>744</v>
      </c>
      <c r="R89" s="100" t="s">
        <v>745</v>
      </c>
      <c r="S89" s="100" t="s">
        <v>746</v>
      </c>
      <c r="T89" s="100" t="s">
        <v>745</v>
      </c>
      <c r="U89" s="100" t="s">
        <v>747</v>
      </c>
      <c r="V89" s="100" t="s">
        <v>748</v>
      </c>
      <c r="W89" s="100" t="s">
        <v>749</v>
      </c>
      <c r="X89" s="100" t="s">
        <v>132</v>
      </c>
      <c r="Y89" s="147" t="s">
        <v>1041</v>
      </c>
    </row>
    <row r="90" spans="1:25">
      <c r="A90" s="107" t="s">
        <v>350</v>
      </c>
      <c r="B90" s="100" t="s">
        <v>351</v>
      </c>
      <c r="C90" s="100" t="s">
        <v>19</v>
      </c>
      <c r="D90" s="101">
        <v>-8546.7999999999993</v>
      </c>
      <c r="E90" s="100" t="s">
        <v>118</v>
      </c>
      <c r="F90" s="102">
        <v>202109</v>
      </c>
      <c r="G90" s="103">
        <v>44468</v>
      </c>
      <c r="H90" s="100" t="s">
        <v>125</v>
      </c>
      <c r="I90" s="102">
        <v>50000241</v>
      </c>
      <c r="J90" s="100" t="s">
        <v>0</v>
      </c>
      <c r="K90" s="100" t="s">
        <v>120</v>
      </c>
      <c r="L90" s="100" t="s">
        <v>121</v>
      </c>
      <c r="M90" s="100" t="s">
        <v>122</v>
      </c>
      <c r="N90" s="100" t="s">
        <v>18</v>
      </c>
      <c r="O90" s="100" t="s">
        <v>19</v>
      </c>
      <c r="P90" s="100" t="s">
        <v>120</v>
      </c>
      <c r="Q90" s="100" t="s">
        <v>744</v>
      </c>
      <c r="R90" s="100" t="s">
        <v>745</v>
      </c>
      <c r="S90" s="100" t="s">
        <v>746</v>
      </c>
      <c r="T90" s="100" t="s">
        <v>745</v>
      </c>
      <c r="U90" s="100" t="s">
        <v>747</v>
      </c>
      <c r="V90" s="100" t="s">
        <v>748</v>
      </c>
      <c r="W90" s="100" t="s">
        <v>749</v>
      </c>
      <c r="X90" s="100" t="s">
        <v>132</v>
      </c>
      <c r="Y90" s="147" t="s">
        <v>1041</v>
      </c>
    </row>
    <row r="91" spans="1:25">
      <c r="A91" s="107" t="s">
        <v>350</v>
      </c>
      <c r="B91" s="100" t="s">
        <v>351</v>
      </c>
      <c r="C91" s="100" t="s">
        <v>353</v>
      </c>
      <c r="D91" s="101">
        <v>-6733.4</v>
      </c>
      <c r="E91" s="100" t="s">
        <v>118</v>
      </c>
      <c r="F91" s="102">
        <v>202109</v>
      </c>
      <c r="G91" s="103">
        <v>44468</v>
      </c>
      <c r="H91" s="100" t="s">
        <v>125</v>
      </c>
      <c r="I91" s="102">
        <v>50000241</v>
      </c>
      <c r="J91" s="100" t="s">
        <v>0</v>
      </c>
      <c r="K91" s="100" t="s">
        <v>120</v>
      </c>
      <c r="L91" s="100" t="s">
        <v>121</v>
      </c>
      <c r="M91" s="100" t="s">
        <v>122</v>
      </c>
      <c r="N91" s="100" t="s">
        <v>12</v>
      </c>
      <c r="O91" s="100" t="s">
        <v>353</v>
      </c>
      <c r="P91" s="100" t="s">
        <v>120</v>
      </c>
      <c r="Q91" s="100" t="s">
        <v>744</v>
      </c>
      <c r="R91" s="100" t="s">
        <v>745</v>
      </c>
      <c r="S91" s="100" t="s">
        <v>746</v>
      </c>
      <c r="T91" s="100" t="s">
        <v>745</v>
      </c>
      <c r="U91" s="100" t="s">
        <v>747</v>
      </c>
      <c r="V91" s="100" t="s">
        <v>748</v>
      </c>
      <c r="W91" s="100" t="s">
        <v>749</v>
      </c>
      <c r="X91" s="100" t="s">
        <v>132</v>
      </c>
      <c r="Y91" s="147" t="s">
        <v>1041</v>
      </c>
    </row>
    <row r="92" spans="1:25">
      <c r="A92" s="107" t="s">
        <v>350</v>
      </c>
      <c r="B92" s="100" t="s">
        <v>351</v>
      </c>
      <c r="C92" s="100" t="s">
        <v>11</v>
      </c>
      <c r="D92" s="101">
        <v>-5808.4</v>
      </c>
      <c r="E92" s="100" t="s">
        <v>118</v>
      </c>
      <c r="F92" s="102">
        <v>202109</v>
      </c>
      <c r="G92" s="103">
        <v>44468</v>
      </c>
      <c r="H92" s="100" t="s">
        <v>125</v>
      </c>
      <c r="I92" s="102">
        <v>50000241</v>
      </c>
      <c r="J92" s="100" t="s">
        <v>0</v>
      </c>
      <c r="K92" s="100" t="s">
        <v>120</v>
      </c>
      <c r="L92" s="100" t="s">
        <v>121</v>
      </c>
      <c r="M92" s="100" t="s">
        <v>122</v>
      </c>
      <c r="N92" s="100" t="s">
        <v>10</v>
      </c>
      <c r="O92" s="100" t="s">
        <v>11</v>
      </c>
      <c r="P92" s="100" t="s">
        <v>120</v>
      </c>
      <c r="Q92" s="100" t="s">
        <v>744</v>
      </c>
      <c r="R92" s="100" t="s">
        <v>745</v>
      </c>
      <c r="S92" s="100" t="s">
        <v>746</v>
      </c>
      <c r="T92" s="100" t="s">
        <v>745</v>
      </c>
      <c r="U92" s="100" t="s">
        <v>747</v>
      </c>
      <c r="V92" s="100" t="s">
        <v>748</v>
      </c>
      <c r="W92" s="100" t="s">
        <v>749</v>
      </c>
      <c r="X92" s="100" t="s">
        <v>132</v>
      </c>
      <c r="Y92" s="147" t="s">
        <v>1041</v>
      </c>
    </row>
    <row r="93" spans="1:25">
      <c r="A93" s="107" t="s">
        <v>350</v>
      </c>
      <c r="B93" s="100" t="s">
        <v>351</v>
      </c>
      <c r="C93" s="100" t="s">
        <v>29</v>
      </c>
      <c r="D93" s="101">
        <v>-5572.11</v>
      </c>
      <c r="E93" s="100" t="s">
        <v>118</v>
      </c>
      <c r="F93" s="102">
        <v>202109</v>
      </c>
      <c r="G93" s="103">
        <v>44468</v>
      </c>
      <c r="H93" s="100" t="s">
        <v>125</v>
      </c>
      <c r="I93" s="102">
        <v>50000241</v>
      </c>
      <c r="J93" s="100" t="s">
        <v>0</v>
      </c>
      <c r="K93" s="100" t="s">
        <v>120</v>
      </c>
      <c r="L93" s="100" t="s">
        <v>121</v>
      </c>
      <c r="M93" s="100" t="s">
        <v>122</v>
      </c>
      <c r="N93" s="100" t="s">
        <v>28</v>
      </c>
      <c r="O93" s="100" t="s">
        <v>29</v>
      </c>
      <c r="P93" s="100" t="s">
        <v>120</v>
      </c>
      <c r="Q93" s="100" t="s">
        <v>744</v>
      </c>
      <c r="R93" s="100" t="s">
        <v>745</v>
      </c>
      <c r="S93" s="100" t="s">
        <v>746</v>
      </c>
      <c r="T93" s="100" t="s">
        <v>745</v>
      </c>
      <c r="U93" s="100" t="s">
        <v>747</v>
      </c>
      <c r="V93" s="100" t="s">
        <v>748</v>
      </c>
      <c r="W93" s="100" t="s">
        <v>749</v>
      </c>
      <c r="X93" s="100" t="s">
        <v>132</v>
      </c>
      <c r="Y93" s="147" t="s">
        <v>1041</v>
      </c>
    </row>
    <row r="94" spans="1:25">
      <c r="A94" s="107" t="s">
        <v>350</v>
      </c>
      <c r="B94" s="100" t="s">
        <v>351</v>
      </c>
      <c r="C94" s="100" t="s">
        <v>25</v>
      </c>
      <c r="D94" s="101">
        <v>-4719.4799999999996</v>
      </c>
      <c r="E94" s="100" t="s">
        <v>118</v>
      </c>
      <c r="F94" s="102">
        <v>202109</v>
      </c>
      <c r="G94" s="103">
        <v>44468</v>
      </c>
      <c r="H94" s="100" t="s">
        <v>125</v>
      </c>
      <c r="I94" s="102">
        <v>50000241</v>
      </c>
      <c r="J94" s="100" t="s">
        <v>0</v>
      </c>
      <c r="K94" s="100" t="s">
        <v>120</v>
      </c>
      <c r="L94" s="100" t="s">
        <v>121</v>
      </c>
      <c r="M94" s="100" t="s">
        <v>122</v>
      </c>
      <c r="N94" s="100" t="s">
        <v>24</v>
      </c>
      <c r="O94" s="100" t="s">
        <v>25</v>
      </c>
      <c r="P94" s="100" t="s">
        <v>120</v>
      </c>
      <c r="Q94" s="100" t="s">
        <v>744</v>
      </c>
      <c r="R94" s="100" t="s">
        <v>745</v>
      </c>
      <c r="S94" s="100" t="s">
        <v>746</v>
      </c>
      <c r="T94" s="100" t="s">
        <v>745</v>
      </c>
      <c r="U94" s="100" t="s">
        <v>747</v>
      </c>
      <c r="V94" s="100" t="s">
        <v>748</v>
      </c>
      <c r="W94" s="100" t="s">
        <v>749</v>
      </c>
      <c r="X94" s="100" t="s">
        <v>132</v>
      </c>
      <c r="Y94" s="147" t="s">
        <v>1041</v>
      </c>
    </row>
    <row r="95" spans="1:25">
      <c r="A95" s="107" t="s">
        <v>350</v>
      </c>
      <c r="B95" s="100" t="s">
        <v>351</v>
      </c>
      <c r="C95" s="100" t="s">
        <v>37</v>
      </c>
      <c r="D95" s="101">
        <v>-4295.3</v>
      </c>
      <c r="E95" s="100" t="s">
        <v>118</v>
      </c>
      <c r="F95" s="102">
        <v>202109</v>
      </c>
      <c r="G95" s="103">
        <v>44468</v>
      </c>
      <c r="H95" s="100" t="s">
        <v>125</v>
      </c>
      <c r="I95" s="102">
        <v>50000241</v>
      </c>
      <c r="J95" s="100" t="s">
        <v>0</v>
      </c>
      <c r="K95" s="100" t="s">
        <v>120</v>
      </c>
      <c r="L95" s="100" t="s">
        <v>121</v>
      </c>
      <c r="M95" s="100" t="s">
        <v>122</v>
      </c>
      <c r="N95" s="100" t="s">
        <v>36</v>
      </c>
      <c r="O95" s="100" t="s">
        <v>37</v>
      </c>
      <c r="P95" s="100" t="s">
        <v>120</v>
      </c>
      <c r="Q95" s="100" t="s">
        <v>744</v>
      </c>
      <c r="R95" s="100" t="s">
        <v>745</v>
      </c>
      <c r="S95" s="100" t="s">
        <v>746</v>
      </c>
      <c r="T95" s="100" t="s">
        <v>745</v>
      </c>
      <c r="U95" s="100" t="s">
        <v>747</v>
      </c>
      <c r="V95" s="100" t="s">
        <v>748</v>
      </c>
      <c r="W95" s="100" t="s">
        <v>749</v>
      </c>
      <c r="X95" s="100" t="s">
        <v>132</v>
      </c>
      <c r="Y95" s="147" t="s">
        <v>1041</v>
      </c>
    </row>
    <row r="96" spans="1:25">
      <c r="A96" s="107" t="s">
        <v>350</v>
      </c>
      <c r="B96" s="100" t="s">
        <v>351</v>
      </c>
      <c r="C96" s="100" t="s">
        <v>23</v>
      </c>
      <c r="D96" s="101">
        <v>-4273.3999999999996</v>
      </c>
      <c r="E96" s="100" t="s">
        <v>118</v>
      </c>
      <c r="F96" s="102">
        <v>202109</v>
      </c>
      <c r="G96" s="103">
        <v>44468</v>
      </c>
      <c r="H96" s="100" t="s">
        <v>125</v>
      </c>
      <c r="I96" s="102">
        <v>50000241</v>
      </c>
      <c r="J96" s="100" t="s">
        <v>0</v>
      </c>
      <c r="K96" s="100" t="s">
        <v>120</v>
      </c>
      <c r="L96" s="100" t="s">
        <v>121</v>
      </c>
      <c r="M96" s="100" t="s">
        <v>122</v>
      </c>
      <c r="N96" s="100" t="s">
        <v>22</v>
      </c>
      <c r="O96" s="100" t="s">
        <v>23</v>
      </c>
      <c r="P96" s="100" t="s">
        <v>120</v>
      </c>
      <c r="Q96" s="100" t="s">
        <v>744</v>
      </c>
      <c r="R96" s="100" t="s">
        <v>745</v>
      </c>
      <c r="S96" s="100" t="s">
        <v>746</v>
      </c>
      <c r="T96" s="100" t="s">
        <v>745</v>
      </c>
      <c r="U96" s="100" t="s">
        <v>747</v>
      </c>
      <c r="V96" s="100" t="s">
        <v>748</v>
      </c>
      <c r="W96" s="100" t="s">
        <v>749</v>
      </c>
      <c r="X96" s="100" t="s">
        <v>132</v>
      </c>
      <c r="Y96" s="147" t="s">
        <v>1041</v>
      </c>
    </row>
    <row r="97" spans="1:25">
      <c r="A97" s="107" t="s">
        <v>350</v>
      </c>
      <c r="B97" s="100" t="s">
        <v>351</v>
      </c>
      <c r="C97" s="100" t="s">
        <v>21</v>
      </c>
      <c r="D97" s="101">
        <v>-4273.3999999999996</v>
      </c>
      <c r="E97" s="100" t="s">
        <v>118</v>
      </c>
      <c r="F97" s="102">
        <v>202109</v>
      </c>
      <c r="G97" s="103">
        <v>44468</v>
      </c>
      <c r="H97" s="100" t="s">
        <v>125</v>
      </c>
      <c r="I97" s="102">
        <v>50000241</v>
      </c>
      <c r="J97" s="100" t="s">
        <v>0</v>
      </c>
      <c r="K97" s="100" t="s">
        <v>120</v>
      </c>
      <c r="L97" s="100" t="s">
        <v>121</v>
      </c>
      <c r="M97" s="100" t="s">
        <v>122</v>
      </c>
      <c r="N97" s="100" t="s">
        <v>20</v>
      </c>
      <c r="O97" s="100" t="s">
        <v>21</v>
      </c>
      <c r="P97" s="100" t="s">
        <v>120</v>
      </c>
      <c r="Q97" s="100" t="s">
        <v>744</v>
      </c>
      <c r="R97" s="100" t="s">
        <v>745</v>
      </c>
      <c r="S97" s="100" t="s">
        <v>746</v>
      </c>
      <c r="T97" s="100" t="s">
        <v>745</v>
      </c>
      <c r="U97" s="100" t="s">
        <v>747</v>
      </c>
      <c r="V97" s="100" t="s">
        <v>748</v>
      </c>
      <c r="W97" s="100" t="s">
        <v>749</v>
      </c>
      <c r="X97" s="100" t="s">
        <v>132</v>
      </c>
      <c r="Y97" s="147" t="s">
        <v>1041</v>
      </c>
    </row>
    <row r="98" spans="1:25">
      <c r="A98" s="107" t="s">
        <v>350</v>
      </c>
      <c r="B98" s="100" t="s">
        <v>351</v>
      </c>
      <c r="C98" s="100" t="s">
        <v>364</v>
      </c>
      <c r="D98" s="101">
        <v>-4067.17</v>
      </c>
      <c r="E98" s="100" t="s">
        <v>118</v>
      </c>
      <c r="F98" s="102">
        <v>202109</v>
      </c>
      <c r="G98" s="103">
        <v>44468</v>
      </c>
      <c r="H98" s="100" t="s">
        <v>125</v>
      </c>
      <c r="I98" s="102">
        <v>50000241</v>
      </c>
      <c r="J98" s="100" t="s">
        <v>0</v>
      </c>
      <c r="K98" s="100" t="s">
        <v>120</v>
      </c>
      <c r="L98" s="100" t="s">
        <v>121</v>
      </c>
      <c r="M98" s="100" t="s">
        <v>122</v>
      </c>
      <c r="N98" s="100" t="s">
        <v>40</v>
      </c>
      <c r="O98" s="100" t="s">
        <v>364</v>
      </c>
      <c r="P98" s="100" t="s">
        <v>120</v>
      </c>
      <c r="Q98" s="100" t="s">
        <v>744</v>
      </c>
      <c r="R98" s="100" t="s">
        <v>745</v>
      </c>
      <c r="S98" s="100" t="s">
        <v>746</v>
      </c>
      <c r="T98" s="100" t="s">
        <v>745</v>
      </c>
      <c r="U98" s="100" t="s">
        <v>747</v>
      </c>
      <c r="V98" s="100" t="s">
        <v>748</v>
      </c>
      <c r="W98" s="100" t="s">
        <v>749</v>
      </c>
      <c r="X98" s="100" t="s">
        <v>132</v>
      </c>
      <c r="Y98" s="147" t="s">
        <v>1041</v>
      </c>
    </row>
    <row r="99" spans="1:25">
      <c r="A99" s="107" t="s">
        <v>350</v>
      </c>
      <c r="B99" s="100" t="s">
        <v>351</v>
      </c>
      <c r="C99" s="100" t="s">
        <v>368</v>
      </c>
      <c r="D99" s="101">
        <v>-3453.73</v>
      </c>
      <c r="E99" s="100" t="s">
        <v>118</v>
      </c>
      <c r="F99" s="102">
        <v>202109</v>
      </c>
      <c r="G99" s="103">
        <v>44468</v>
      </c>
      <c r="H99" s="100" t="s">
        <v>125</v>
      </c>
      <c r="I99" s="102">
        <v>50000241</v>
      </c>
      <c r="J99" s="100" t="s">
        <v>0</v>
      </c>
      <c r="K99" s="100" t="s">
        <v>120</v>
      </c>
      <c r="L99" s="100" t="s">
        <v>121</v>
      </c>
      <c r="M99" s="100" t="s">
        <v>122</v>
      </c>
      <c r="N99" s="100" t="s">
        <v>30</v>
      </c>
      <c r="O99" s="100" t="s">
        <v>368</v>
      </c>
      <c r="P99" s="100" t="s">
        <v>120</v>
      </c>
      <c r="Q99" s="100" t="s">
        <v>744</v>
      </c>
      <c r="R99" s="100" t="s">
        <v>745</v>
      </c>
      <c r="S99" s="100" t="s">
        <v>746</v>
      </c>
      <c r="T99" s="100" t="s">
        <v>745</v>
      </c>
      <c r="U99" s="100" t="s">
        <v>747</v>
      </c>
      <c r="V99" s="100" t="s">
        <v>748</v>
      </c>
      <c r="W99" s="100" t="s">
        <v>749</v>
      </c>
      <c r="X99" s="100" t="s">
        <v>132</v>
      </c>
      <c r="Y99" s="147" t="s">
        <v>1041</v>
      </c>
    </row>
    <row r="100" spans="1:25">
      <c r="A100" s="107" t="s">
        <v>350</v>
      </c>
      <c r="B100" s="100" t="s">
        <v>351</v>
      </c>
      <c r="C100" s="100" t="s">
        <v>362</v>
      </c>
      <c r="D100" s="101">
        <v>-3246.08</v>
      </c>
      <c r="E100" s="100" t="s">
        <v>118</v>
      </c>
      <c r="F100" s="102">
        <v>202109</v>
      </c>
      <c r="G100" s="103">
        <v>44468</v>
      </c>
      <c r="H100" s="100" t="s">
        <v>125</v>
      </c>
      <c r="I100" s="102">
        <v>50000241</v>
      </c>
      <c r="J100" s="100" t="s">
        <v>0</v>
      </c>
      <c r="K100" s="100" t="s">
        <v>120</v>
      </c>
      <c r="L100" s="100" t="s">
        <v>121</v>
      </c>
      <c r="M100" s="100" t="s">
        <v>122</v>
      </c>
      <c r="N100" s="100" t="s">
        <v>34</v>
      </c>
      <c r="O100" s="100" t="s">
        <v>362</v>
      </c>
      <c r="P100" s="100" t="s">
        <v>120</v>
      </c>
      <c r="Q100" s="100" t="s">
        <v>744</v>
      </c>
      <c r="R100" s="100" t="s">
        <v>745</v>
      </c>
      <c r="S100" s="100" t="s">
        <v>746</v>
      </c>
      <c r="T100" s="100" t="s">
        <v>745</v>
      </c>
      <c r="U100" s="100" t="s">
        <v>747</v>
      </c>
      <c r="V100" s="100" t="s">
        <v>748</v>
      </c>
      <c r="W100" s="100" t="s">
        <v>749</v>
      </c>
      <c r="X100" s="100" t="s">
        <v>132</v>
      </c>
      <c r="Y100" s="147" t="s">
        <v>1041</v>
      </c>
    </row>
    <row r="101" spans="1:25">
      <c r="A101" s="107" t="s">
        <v>350</v>
      </c>
      <c r="B101" s="100" t="s">
        <v>351</v>
      </c>
      <c r="C101" s="100" t="s">
        <v>39</v>
      </c>
      <c r="D101" s="101">
        <v>-2719.86</v>
      </c>
      <c r="E101" s="100" t="s">
        <v>118</v>
      </c>
      <c r="F101" s="102">
        <v>202109</v>
      </c>
      <c r="G101" s="103">
        <v>44468</v>
      </c>
      <c r="H101" s="100" t="s">
        <v>125</v>
      </c>
      <c r="I101" s="102">
        <v>50000241</v>
      </c>
      <c r="J101" s="100" t="s">
        <v>0</v>
      </c>
      <c r="K101" s="100" t="s">
        <v>120</v>
      </c>
      <c r="L101" s="100" t="s">
        <v>121</v>
      </c>
      <c r="M101" s="100" t="s">
        <v>122</v>
      </c>
      <c r="N101" s="100" t="s">
        <v>38</v>
      </c>
      <c r="O101" s="100" t="s">
        <v>39</v>
      </c>
      <c r="P101" s="100" t="s">
        <v>120</v>
      </c>
      <c r="Q101" s="100" t="s">
        <v>744</v>
      </c>
      <c r="R101" s="100" t="s">
        <v>745</v>
      </c>
      <c r="S101" s="100" t="s">
        <v>746</v>
      </c>
      <c r="T101" s="100" t="s">
        <v>745</v>
      </c>
      <c r="U101" s="100" t="s">
        <v>747</v>
      </c>
      <c r="V101" s="100" t="s">
        <v>748</v>
      </c>
      <c r="W101" s="100" t="s">
        <v>749</v>
      </c>
      <c r="X101" s="100" t="s">
        <v>132</v>
      </c>
      <c r="Y101" s="147" t="s">
        <v>1041</v>
      </c>
    </row>
    <row r="102" spans="1:25">
      <c r="A102" s="107" t="s">
        <v>350</v>
      </c>
      <c r="B102" s="100" t="s">
        <v>351</v>
      </c>
      <c r="C102" s="100" t="s">
        <v>366</v>
      </c>
      <c r="D102" s="101">
        <v>-1948.07</v>
      </c>
      <c r="E102" s="100" t="s">
        <v>118</v>
      </c>
      <c r="F102" s="102">
        <v>202109</v>
      </c>
      <c r="G102" s="103">
        <v>44468</v>
      </c>
      <c r="H102" s="100" t="s">
        <v>125</v>
      </c>
      <c r="I102" s="102">
        <v>50000241</v>
      </c>
      <c r="J102" s="100" t="s">
        <v>0</v>
      </c>
      <c r="K102" s="100" t="s">
        <v>120</v>
      </c>
      <c r="L102" s="100" t="s">
        <v>121</v>
      </c>
      <c r="M102" s="100" t="s">
        <v>122</v>
      </c>
      <c r="N102" s="100" t="s">
        <v>32</v>
      </c>
      <c r="O102" s="100" t="s">
        <v>366</v>
      </c>
      <c r="P102" s="100" t="s">
        <v>120</v>
      </c>
      <c r="Q102" s="100" t="s">
        <v>744</v>
      </c>
      <c r="R102" s="100" t="s">
        <v>745</v>
      </c>
      <c r="S102" s="100" t="s">
        <v>746</v>
      </c>
      <c r="T102" s="100" t="s">
        <v>745</v>
      </c>
      <c r="U102" s="100" t="s">
        <v>747</v>
      </c>
      <c r="V102" s="100" t="s">
        <v>748</v>
      </c>
      <c r="W102" s="100" t="s">
        <v>749</v>
      </c>
      <c r="X102" s="100" t="s">
        <v>132</v>
      </c>
      <c r="Y102" s="147" t="s">
        <v>1041</v>
      </c>
    </row>
    <row r="103" spans="1:25">
      <c r="A103" s="107" t="s">
        <v>350</v>
      </c>
      <c r="B103" s="100" t="s">
        <v>351</v>
      </c>
      <c r="C103" s="100" t="s">
        <v>381</v>
      </c>
      <c r="D103" s="101">
        <v>-1200</v>
      </c>
      <c r="E103" s="100" t="s">
        <v>118</v>
      </c>
      <c r="F103" s="102">
        <v>202109</v>
      </c>
      <c r="G103" s="103">
        <v>44468</v>
      </c>
      <c r="H103" s="100" t="s">
        <v>125</v>
      </c>
      <c r="I103" s="102">
        <v>50000241</v>
      </c>
      <c r="J103" s="100" t="s">
        <v>0</v>
      </c>
      <c r="K103" s="100" t="s">
        <v>120</v>
      </c>
      <c r="L103" s="100" t="s">
        <v>121</v>
      </c>
      <c r="M103" s="100" t="s">
        <v>122</v>
      </c>
      <c r="N103" s="100" t="s">
        <v>130</v>
      </c>
      <c r="O103" s="100" t="s">
        <v>131</v>
      </c>
      <c r="P103" s="100" t="s">
        <v>120</v>
      </c>
      <c r="Q103" s="100" t="s">
        <v>744</v>
      </c>
      <c r="R103" s="100" t="s">
        <v>745</v>
      </c>
      <c r="S103" s="100" t="s">
        <v>746</v>
      </c>
      <c r="T103" s="100" t="s">
        <v>745</v>
      </c>
      <c r="U103" s="100" t="s">
        <v>747</v>
      </c>
      <c r="V103" s="100" t="s">
        <v>748</v>
      </c>
      <c r="W103" s="100" t="s">
        <v>749</v>
      </c>
      <c r="X103" s="100" t="s">
        <v>132</v>
      </c>
      <c r="Y103" s="147" t="s">
        <v>1041</v>
      </c>
    </row>
    <row r="104" spans="1:25">
      <c r="A104" s="107" t="s">
        <v>350</v>
      </c>
      <c r="B104" s="100" t="s">
        <v>351</v>
      </c>
      <c r="C104" s="100" t="s">
        <v>17</v>
      </c>
      <c r="D104" s="101">
        <v>-85</v>
      </c>
      <c r="E104" s="100" t="s">
        <v>118</v>
      </c>
      <c r="F104" s="102">
        <v>202109</v>
      </c>
      <c r="G104" s="103">
        <v>44468</v>
      </c>
      <c r="H104" s="100" t="s">
        <v>125</v>
      </c>
      <c r="I104" s="102">
        <v>50000241</v>
      </c>
      <c r="J104" s="100" t="s">
        <v>0</v>
      </c>
      <c r="K104" s="100" t="s">
        <v>120</v>
      </c>
      <c r="L104" s="100" t="s">
        <v>121</v>
      </c>
      <c r="M104" s="100" t="s">
        <v>122</v>
      </c>
      <c r="N104" s="100" t="s">
        <v>16</v>
      </c>
      <c r="O104" s="100" t="s">
        <v>17</v>
      </c>
      <c r="P104" s="100" t="s">
        <v>120</v>
      </c>
      <c r="Q104" s="100" t="s">
        <v>744</v>
      </c>
      <c r="R104" s="100" t="s">
        <v>745</v>
      </c>
      <c r="S104" s="100" t="s">
        <v>746</v>
      </c>
      <c r="T104" s="100" t="s">
        <v>745</v>
      </c>
      <c r="U104" s="100" t="s">
        <v>747</v>
      </c>
      <c r="V104" s="100" t="s">
        <v>748</v>
      </c>
      <c r="W104" s="100" t="s">
        <v>749</v>
      </c>
      <c r="X104" s="100" t="s">
        <v>132</v>
      </c>
      <c r="Y104" s="147" t="s">
        <v>1041</v>
      </c>
    </row>
    <row r="105" spans="1:25">
      <c r="A105" s="107" t="s">
        <v>350</v>
      </c>
      <c r="B105" s="100" t="s">
        <v>351</v>
      </c>
      <c r="C105" s="100" t="s">
        <v>17</v>
      </c>
      <c r="D105" s="101">
        <v>85</v>
      </c>
      <c r="E105" s="100" t="s">
        <v>118</v>
      </c>
      <c r="F105" s="102">
        <v>202109</v>
      </c>
      <c r="G105" s="103">
        <v>44468</v>
      </c>
      <c r="H105" s="100" t="s">
        <v>125</v>
      </c>
      <c r="I105" s="102">
        <v>50000242</v>
      </c>
      <c r="J105" s="100" t="s">
        <v>0</v>
      </c>
      <c r="K105" s="100" t="s">
        <v>120</v>
      </c>
      <c r="L105" s="100" t="s">
        <v>121</v>
      </c>
      <c r="M105" s="100" t="s">
        <v>122</v>
      </c>
      <c r="N105" s="100" t="s">
        <v>16</v>
      </c>
      <c r="O105" s="100" t="s">
        <v>17</v>
      </c>
      <c r="P105" s="100" t="s">
        <v>120</v>
      </c>
      <c r="Q105" s="100" t="s">
        <v>744</v>
      </c>
      <c r="R105" s="100" t="s">
        <v>745</v>
      </c>
      <c r="S105" s="100" t="s">
        <v>746</v>
      </c>
      <c r="T105" s="100" t="s">
        <v>745</v>
      </c>
      <c r="U105" s="100" t="s">
        <v>747</v>
      </c>
      <c r="V105" s="100" t="s">
        <v>748</v>
      </c>
      <c r="W105" s="100" t="s">
        <v>749</v>
      </c>
      <c r="X105" s="100" t="s">
        <v>132</v>
      </c>
      <c r="Y105" s="147" t="s">
        <v>1041</v>
      </c>
    </row>
    <row r="106" spans="1:25">
      <c r="A106" s="107" t="s">
        <v>350</v>
      </c>
      <c r="B106" s="100" t="s">
        <v>351</v>
      </c>
      <c r="C106" s="100" t="s">
        <v>381</v>
      </c>
      <c r="D106" s="101">
        <v>1200</v>
      </c>
      <c r="E106" s="100" t="s">
        <v>118</v>
      </c>
      <c r="F106" s="102">
        <v>202109</v>
      </c>
      <c r="G106" s="103">
        <v>44468</v>
      </c>
      <c r="H106" s="100" t="s">
        <v>125</v>
      </c>
      <c r="I106" s="102">
        <v>50000242</v>
      </c>
      <c r="J106" s="100" t="s">
        <v>0</v>
      </c>
      <c r="K106" s="100" t="s">
        <v>120</v>
      </c>
      <c r="L106" s="100" t="s">
        <v>121</v>
      </c>
      <c r="M106" s="100" t="s">
        <v>122</v>
      </c>
      <c r="N106" s="100" t="s">
        <v>130</v>
      </c>
      <c r="O106" s="100" t="s">
        <v>131</v>
      </c>
      <c r="P106" s="100" t="s">
        <v>120</v>
      </c>
      <c r="Q106" s="100" t="s">
        <v>744</v>
      </c>
      <c r="R106" s="100" t="s">
        <v>745</v>
      </c>
      <c r="S106" s="100" t="s">
        <v>746</v>
      </c>
      <c r="T106" s="100" t="s">
        <v>745</v>
      </c>
      <c r="U106" s="100" t="s">
        <v>747</v>
      </c>
      <c r="V106" s="100" t="s">
        <v>748</v>
      </c>
      <c r="W106" s="100" t="s">
        <v>749</v>
      </c>
      <c r="X106" s="100" t="s">
        <v>132</v>
      </c>
      <c r="Y106" s="147" t="s">
        <v>1041</v>
      </c>
    </row>
    <row r="107" spans="1:25">
      <c r="A107" s="107" t="s">
        <v>350</v>
      </c>
      <c r="B107" s="100" t="s">
        <v>351</v>
      </c>
      <c r="C107" s="100" t="s">
        <v>366</v>
      </c>
      <c r="D107" s="101">
        <v>1948.07</v>
      </c>
      <c r="E107" s="100" t="s">
        <v>118</v>
      </c>
      <c r="F107" s="102">
        <v>202109</v>
      </c>
      <c r="G107" s="103">
        <v>44468</v>
      </c>
      <c r="H107" s="100" t="s">
        <v>125</v>
      </c>
      <c r="I107" s="102">
        <v>50000242</v>
      </c>
      <c r="J107" s="100" t="s">
        <v>0</v>
      </c>
      <c r="K107" s="100" t="s">
        <v>120</v>
      </c>
      <c r="L107" s="100" t="s">
        <v>121</v>
      </c>
      <c r="M107" s="100" t="s">
        <v>122</v>
      </c>
      <c r="N107" s="100" t="s">
        <v>32</v>
      </c>
      <c r="O107" s="100" t="s">
        <v>366</v>
      </c>
      <c r="P107" s="100" t="s">
        <v>120</v>
      </c>
      <c r="Q107" s="100" t="s">
        <v>744</v>
      </c>
      <c r="R107" s="100" t="s">
        <v>745</v>
      </c>
      <c r="S107" s="100" t="s">
        <v>746</v>
      </c>
      <c r="T107" s="100" t="s">
        <v>745</v>
      </c>
      <c r="U107" s="100" t="s">
        <v>747</v>
      </c>
      <c r="V107" s="100" t="s">
        <v>748</v>
      </c>
      <c r="W107" s="100" t="s">
        <v>749</v>
      </c>
      <c r="X107" s="100" t="s">
        <v>132</v>
      </c>
      <c r="Y107" s="147" t="s">
        <v>1041</v>
      </c>
    </row>
    <row r="108" spans="1:25">
      <c r="A108" s="107" t="s">
        <v>350</v>
      </c>
      <c r="B108" s="100" t="s">
        <v>351</v>
      </c>
      <c r="C108" s="100" t="s">
        <v>39</v>
      </c>
      <c r="D108" s="101">
        <v>2719.86</v>
      </c>
      <c r="E108" s="100" t="s">
        <v>118</v>
      </c>
      <c r="F108" s="102">
        <v>202109</v>
      </c>
      <c r="G108" s="103">
        <v>44468</v>
      </c>
      <c r="H108" s="100" t="s">
        <v>125</v>
      </c>
      <c r="I108" s="102">
        <v>50000242</v>
      </c>
      <c r="J108" s="100" t="s">
        <v>0</v>
      </c>
      <c r="K108" s="100" t="s">
        <v>120</v>
      </c>
      <c r="L108" s="100" t="s">
        <v>121</v>
      </c>
      <c r="M108" s="100" t="s">
        <v>122</v>
      </c>
      <c r="N108" s="100" t="s">
        <v>38</v>
      </c>
      <c r="O108" s="100" t="s">
        <v>39</v>
      </c>
      <c r="P108" s="100" t="s">
        <v>120</v>
      </c>
      <c r="Q108" s="100" t="s">
        <v>744</v>
      </c>
      <c r="R108" s="100" t="s">
        <v>745</v>
      </c>
      <c r="S108" s="100" t="s">
        <v>746</v>
      </c>
      <c r="T108" s="100" t="s">
        <v>745</v>
      </c>
      <c r="U108" s="100" t="s">
        <v>747</v>
      </c>
      <c r="V108" s="100" t="s">
        <v>748</v>
      </c>
      <c r="W108" s="100" t="s">
        <v>749</v>
      </c>
      <c r="X108" s="100" t="s">
        <v>132</v>
      </c>
      <c r="Y108" s="147" t="s">
        <v>1041</v>
      </c>
    </row>
    <row r="109" spans="1:25">
      <c r="A109" s="107" t="s">
        <v>350</v>
      </c>
      <c r="B109" s="100" t="s">
        <v>351</v>
      </c>
      <c r="C109" s="100" t="s">
        <v>362</v>
      </c>
      <c r="D109" s="101">
        <v>3246.08</v>
      </c>
      <c r="E109" s="100" t="s">
        <v>118</v>
      </c>
      <c r="F109" s="102">
        <v>202109</v>
      </c>
      <c r="G109" s="103">
        <v>44468</v>
      </c>
      <c r="H109" s="100" t="s">
        <v>125</v>
      </c>
      <c r="I109" s="102">
        <v>50000242</v>
      </c>
      <c r="J109" s="100" t="s">
        <v>0</v>
      </c>
      <c r="K109" s="100" t="s">
        <v>120</v>
      </c>
      <c r="L109" s="100" t="s">
        <v>121</v>
      </c>
      <c r="M109" s="100" t="s">
        <v>122</v>
      </c>
      <c r="N109" s="100" t="s">
        <v>34</v>
      </c>
      <c r="O109" s="100" t="s">
        <v>362</v>
      </c>
      <c r="P109" s="100" t="s">
        <v>120</v>
      </c>
      <c r="Q109" s="100" t="s">
        <v>744</v>
      </c>
      <c r="R109" s="100" t="s">
        <v>745</v>
      </c>
      <c r="S109" s="100" t="s">
        <v>746</v>
      </c>
      <c r="T109" s="100" t="s">
        <v>745</v>
      </c>
      <c r="U109" s="100" t="s">
        <v>747</v>
      </c>
      <c r="V109" s="100" t="s">
        <v>748</v>
      </c>
      <c r="W109" s="100" t="s">
        <v>749</v>
      </c>
      <c r="X109" s="100" t="s">
        <v>132</v>
      </c>
      <c r="Y109" s="147" t="s">
        <v>1041</v>
      </c>
    </row>
    <row r="110" spans="1:25">
      <c r="A110" s="107" t="s">
        <v>350</v>
      </c>
      <c r="B110" s="100" t="s">
        <v>351</v>
      </c>
      <c r="C110" s="100" t="s">
        <v>368</v>
      </c>
      <c r="D110" s="101">
        <v>3453.73</v>
      </c>
      <c r="E110" s="100" t="s">
        <v>118</v>
      </c>
      <c r="F110" s="102">
        <v>202109</v>
      </c>
      <c r="G110" s="103">
        <v>44468</v>
      </c>
      <c r="H110" s="100" t="s">
        <v>125</v>
      </c>
      <c r="I110" s="102">
        <v>50000242</v>
      </c>
      <c r="J110" s="100" t="s">
        <v>0</v>
      </c>
      <c r="K110" s="100" t="s">
        <v>120</v>
      </c>
      <c r="L110" s="100" t="s">
        <v>121</v>
      </c>
      <c r="M110" s="100" t="s">
        <v>122</v>
      </c>
      <c r="N110" s="100" t="s">
        <v>30</v>
      </c>
      <c r="O110" s="100" t="s">
        <v>368</v>
      </c>
      <c r="P110" s="100" t="s">
        <v>120</v>
      </c>
      <c r="Q110" s="100" t="s">
        <v>744</v>
      </c>
      <c r="R110" s="100" t="s">
        <v>745</v>
      </c>
      <c r="S110" s="100" t="s">
        <v>746</v>
      </c>
      <c r="T110" s="100" t="s">
        <v>745</v>
      </c>
      <c r="U110" s="100" t="s">
        <v>747</v>
      </c>
      <c r="V110" s="100" t="s">
        <v>748</v>
      </c>
      <c r="W110" s="100" t="s">
        <v>749</v>
      </c>
      <c r="X110" s="100" t="s">
        <v>132</v>
      </c>
      <c r="Y110" s="147" t="s">
        <v>1041</v>
      </c>
    </row>
    <row r="111" spans="1:25">
      <c r="A111" s="107" t="s">
        <v>350</v>
      </c>
      <c r="B111" s="100" t="s">
        <v>351</v>
      </c>
      <c r="C111" s="100" t="s">
        <v>364</v>
      </c>
      <c r="D111" s="101">
        <v>4067.17</v>
      </c>
      <c r="E111" s="100" t="s">
        <v>118</v>
      </c>
      <c r="F111" s="102">
        <v>202109</v>
      </c>
      <c r="G111" s="103">
        <v>44468</v>
      </c>
      <c r="H111" s="100" t="s">
        <v>125</v>
      </c>
      <c r="I111" s="102">
        <v>50000242</v>
      </c>
      <c r="J111" s="100" t="s">
        <v>0</v>
      </c>
      <c r="K111" s="100" t="s">
        <v>120</v>
      </c>
      <c r="L111" s="100" t="s">
        <v>121</v>
      </c>
      <c r="M111" s="100" t="s">
        <v>122</v>
      </c>
      <c r="N111" s="100" t="s">
        <v>40</v>
      </c>
      <c r="O111" s="100" t="s">
        <v>364</v>
      </c>
      <c r="P111" s="100" t="s">
        <v>120</v>
      </c>
      <c r="Q111" s="100" t="s">
        <v>744</v>
      </c>
      <c r="R111" s="100" t="s">
        <v>745</v>
      </c>
      <c r="S111" s="100" t="s">
        <v>746</v>
      </c>
      <c r="T111" s="100" t="s">
        <v>745</v>
      </c>
      <c r="U111" s="100" t="s">
        <v>747</v>
      </c>
      <c r="V111" s="100" t="s">
        <v>748</v>
      </c>
      <c r="W111" s="100" t="s">
        <v>749</v>
      </c>
      <c r="X111" s="100" t="s">
        <v>132</v>
      </c>
      <c r="Y111" s="147" t="s">
        <v>1041</v>
      </c>
    </row>
    <row r="112" spans="1:25">
      <c r="A112" s="107" t="s">
        <v>350</v>
      </c>
      <c r="B112" s="100" t="s">
        <v>351</v>
      </c>
      <c r="C112" s="100" t="s">
        <v>23</v>
      </c>
      <c r="D112" s="101">
        <v>4273.3999999999996</v>
      </c>
      <c r="E112" s="100" t="s">
        <v>118</v>
      </c>
      <c r="F112" s="102">
        <v>202109</v>
      </c>
      <c r="G112" s="103">
        <v>44468</v>
      </c>
      <c r="H112" s="100" t="s">
        <v>125</v>
      </c>
      <c r="I112" s="102">
        <v>50000242</v>
      </c>
      <c r="J112" s="100" t="s">
        <v>0</v>
      </c>
      <c r="K112" s="100" t="s">
        <v>120</v>
      </c>
      <c r="L112" s="100" t="s">
        <v>121</v>
      </c>
      <c r="M112" s="100" t="s">
        <v>122</v>
      </c>
      <c r="N112" s="100" t="s">
        <v>22</v>
      </c>
      <c r="O112" s="100" t="s">
        <v>23</v>
      </c>
      <c r="P112" s="100" t="s">
        <v>120</v>
      </c>
      <c r="Q112" s="100" t="s">
        <v>744</v>
      </c>
      <c r="R112" s="100" t="s">
        <v>745</v>
      </c>
      <c r="S112" s="100" t="s">
        <v>746</v>
      </c>
      <c r="T112" s="100" t="s">
        <v>745</v>
      </c>
      <c r="U112" s="100" t="s">
        <v>747</v>
      </c>
      <c r="V112" s="100" t="s">
        <v>748</v>
      </c>
      <c r="W112" s="100" t="s">
        <v>749</v>
      </c>
      <c r="X112" s="100" t="s">
        <v>132</v>
      </c>
      <c r="Y112" s="147" t="s">
        <v>1041</v>
      </c>
    </row>
    <row r="113" spans="1:25">
      <c r="A113" s="107" t="s">
        <v>350</v>
      </c>
      <c r="B113" s="100" t="s">
        <v>351</v>
      </c>
      <c r="C113" s="100" t="s">
        <v>21</v>
      </c>
      <c r="D113" s="101">
        <v>4273.3999999999996</v>
      </c>
      <c r="E113" s="100" t="s">
        <v>118</v>
      </c>
      <c r="F113" s="102">
        <v>202109</v>
      </c>
      <c r="G113" s="103">
        <v>44468</v>
      </c>
      <c r="H113" s="100" t="s">
        <v>125</v>
      </c>
      <c r="I113" s="102">
        <v>50000242</v>
      </c>
      <c r="J113" s="100" t="s">
        <v>0</v>
      </c>
      <c r="K113" s="100" t="s">
        <v>120</v>
      </c>
      <c r="L113" s="100" t="s">
        <v>121</v>
      </c>
      <c r="M113" s="100" t="s">
        <v>122</v>
      </c>
      <c r="N113" s="100" t="s">
        <v>20</v>
      </c>
      <c r="O113" s="100" t="s">
        <v>21</v>
      </c>
      <c r="P113" s="100" t="s">
        <v>120</v>
      </c>
      <c r="Q113" s="100" t="s">
        <v>744</v>
      </c>
      <c r="R113" s="100" t="s">
        <v>745</v>
      </c>
      <c r="S113" s="100" t="s">
        <v>746</v>
      </c>
      <c r="T113" s="100" t="s">
        <v>745</v>
      </c>
      <c r="U113" s="100" t="s">
        <v>747</v>
      </c>
      <c r="V113" s="100" t="s">
        <v>748</v>
      </c>
      <c r="W113" s="100" t="s">
        <v>749</v>
      </c>
      <c r="X113" s="100" t="s">
        <v>132</v>
      </c>
      <c r="Y113" s="147" t="s">
        <v>1041</v>
      </c>
    </row>
    <row r="114" spans="1:25">
      <c r="A114" s="107" t="s">
        <v>350</v>
      </c>
      <c r="B114" s="100" t="s">
        <v>351</v>
      </c>
      <c r="C114" s="100" t="s">
        <v>37</v>
      </c>
      <c r="D114" s="101">
        <v>4295.3</v>
      </c>
      <c r="E114" s="100" t="s">
        <v>118</v>
      </c>
      <c r="F114" s="102">
        <v>202109</v>
      </c>
      <c r="G114" s="103">
        <v>44468</v>
      </c>
      <c r="H114" s="100" t="s">
        <v>125</v>
      </c>
      <c r="I114" s="102">
        <v>50000242</v>
      </c>
      <c r="J114" s="100" t="s">
        <v>0</v>
      </c>
      <c r="K114" s="100" t="s">
        <v>120</v>
      </c>
      <c r="L114" s="100" t="s">
        <v>121</v>
      </c>
      <c r="M114" s="100" t="s">
        <v>122</v>
      </c>
      <c r="N114" s="100" t="s">
        <v>36</v>
      </c>
      <c r="O114" s="100" t="s">
        <v>37</v>
      </c>
      <c r="P114" s="100" t="s">
        <v>120</v>
      </c>
      <c r="Q114" s="100" t="s">
        <v>744</v>
      </c>
      <c r="R114" s="100" t="s">
        <v>745</v>
      </c>
      <c r="S114" s="100" t="s">
        <v>746</v>
      </c>
      <c r="T114" s="100" t="s">
        <v>745</v>
      </c>
      <c r="U114" s="100" t="s">
        <v>747</v>
      </c>
      <c r="V114" s="100" t="s">
        <v>748</v>
      </c>
      <c r="W114" s="100" t="s">
        <v>749</v>
      </c>
      <c r="X114" s="100" t="s">
        <v>132</v>
      </c>
      <c r="Y114" s="147" t="s">
        <v>1041</v>
      </c>
    </row>
    <row r="115" spans="1:25">
      <c r="A115" s="107" t="s">
        <v>350</v>
      </c>
      <c r="B115" s="100" t="s">
        <v>351</v>
      </c>
      <c r="C115" s="100" t="s">
        <v>25</v>
      </c>
      <c r="D115" s="101">
        <v>4719.4799999999996</v>
      </c>
      <c r="E115" s="100" t="s">
        <v>118</v>
      </c>
      <c r="F115" s="102">
        <v>202109</v>
      </c>
      <c r="G115" s="103">
        <v>44468</v>
      </c>
      <c r="H115" s="100" t="s">
        <v>125</v>
      </c>
      <c r="I115" s="102">
        <v>50000242</v>
      </c>
      <c r="J115" s="100" t="s">
        <v>0</v>
      </c>
      <c r="K115" s="100" t="s">
        <v>120</v>
      </c>
      <c r="L115" s="100" t="s">
        <v>121</v>
      </c>
      <c r="M115" s="100" t="s">
        <v>122</v>
      </c>
      <c r="N115" s="100" t="s">
        <v>24</v>
      </c>
      <c r="O115" s="100" t="s">
        <v>25</v>
      </c>
      <c r="P115" s="100" t="s">
        <v>120</v>
      </c>
      <c r="Q115" s="100" t="s">
        <v>744</v>
      </c>
      <c r="R115" s="100" t="s">
        <v>745</v>
      </c>
      <c r="S115" s="100" t="s">
        <v>746</v>
      </c>
      <c r="T115" s="100" t="s">
        <v>745</v>
      </c>
      <c r="U115" s="100" t="s">
        <v>747</v>
      </c>
      <c r="V115" s="100" t="s">
        <v>748</v>
      </c>
      <c r="W115" s="100" t="s">
        <v>749</v>
      </c>
      <c r="X115" s="100" t="s">
        <v>132</v>
      </c>
      <c r="Y115" s="147" t="s">
        <v>1041</v>
      </c>
    </row>
    <row r="116" spans="1:25">
      <c r="A116" s="107" t="s">
        <v>350</v>
      </c>
      <c r="B116" s="100" t="s">
        <v>351</v>
      </c>
      <c r="C116" s="100" t="s">
        <v>29</v>
      </c>
      <c r="D116" s="101">
        <v>5572.11</v>
      </c>
      <c r="E116" s="100" t="s">
        <v>118</v>
      </c>
      <c r="F116" s="102">
        <v>202109</v>
      </c>
      <c r="G116" s="103">
        <v>44468</v>
      </c>
      <c r="H116" s="100" t="s">
        <v>125</v>
      </c>
      <c r="I116" s="102">
        <v>50000242</v>
      </c>
      <c r="J116" s="100" t="s">
        <v>0</v>
      </c>
      <c r="K116" s="100" t="s">
        <v>120</v>
      </c>
      <c r="L116" s="100" t="s">
        <v>121</v>
      </c>
      <c r="M116" s="100" t="s">
        <v>122</v>
      </c>
      <c r="N116" s="100" t="s">
        <v>28</v>
      </c>
      <c r="O116" s="100" t="s">
        <v>29</v>
      </c>
      <c r="P116" s="100" t="s">
        <v>120</v>
      </c>
      <c r="Q116" s="100" t="s">
        <v>744</v>
      </c>
      <c r="R116" s="100" t="s">
        <v>745</v>
      </c>
      <c r="S116" s="100" t="s">
        <v>746</v>
      </c>
      <c r="T116" s="100" t="s">
        <v>745</v>
      </c>
      <c r="U116" s="100" t="s">
        <v>747</v>
      </c>
      <c r="V116" s="100" t="s">
        <v>748</v>
      </c>
      <c r="W116" s="100" t="s">
        <v>749</v>
      </c>
      <c r="X116" s="100" t="s">
        <v>132</v>
      </c>
      <c r="Y116" s="147" t="s">
        <v>1041</v>
      </c>
    </row>
    <row r="117" spans="1:25">
      <c r="A117" s="107" t="s">
        <v>350</v>
      </c>
      <c r="B117" s="100" t="s">
        <v>351</v>
      </c>
      <c r="C117" s="100" t="s">
        <v>11</v>
      </c>
      <c r="D117" s="101">
        <v>5808.4</v>
      </c>
      <c r="E117" s="100" t="s">
        <v>118</v>
      </c>
      <c r="F117" s="102">
        <v>202109</v>
      </c>
      <c r="G117" s="103">
        <v>44468</v>
      </c>
      <c r="H117" s="100" t="s">
        <v>125</v>
      </c>
      <c r="I117" s="102">
        <v>50000242</v>
      </c>
      <c r="J117" s="100" t="s">
        <v>0</v>
      </c>
      <c r="K117" s="100" t="s">
        <v>120</v>
      </c>
      <c r="L117" s="100" t="s">
        <v>121</v>
      </c>
      <c r="M117" s="100" t="s">
        <v>122</v>
      </c>
      <c r="N117" s="100" t="s">
        <v>10</v>
      </c>
      <c r="O117" s="100" t="s">
        <v>11</v>
      </c>
      <c r="P117" s="100" t="s">
        <v>120</v>
      </c>
      <c r="Q117" s="100" t="s">
        <v>744</v>
      </c>
      <c r="R117" s="100" t="s">
        <v>745</v>
      </c>
      <c r="S117" s="100" t="s">
        <v>746</v>
      </c>
      <c r="T117" s="100" t="s">
        <v>745</v>
      </c>
      <c r="U117" s="100" t="s">
        <v>747</v>
      </c>
      <c r="V117" s="100" t="s">
        <v>748</v>
      </c>
      <c r="W117" s="100" t="s">
        <v>749</v>
      </c>
      <c r="X117" s="100" t="s">
        <v>132</v>
      </c>
      <c r="Y117" s="147" t="s">
        <v>1041</v>
      </c>
    </row>
    <row r="118" spans="1:25">
      <c r="A118" s="107" t="s">
        <v>350</v>
      </c>
      <c r="B118" s="100" t="s">
        <v>351</v>
      </c>
      <c r="C118" s="100" t="s">
        <v>353</v>
      </c>
      <c r="D118" s="101">
        <v>6733.4</v>
      </c>
      <c r="E118" s="100" t="s">
        <v>118</v>
      </c>
      <c r="F118" s="102">
        <v>202109</v>
      </c>
      <c r="G118" s="103">
        <v>44468</v>
      </c>
      <c r="H118" s="100" t="s">
        <v>125</v>
      </c>
      <c r="I118" s="102">
        <v>50000242</v>
      </c>
      <c r="J118" s="100" t="s">
        <v>0</v>
      </c>
      <c r="K118" s="100" t="s">
        <v>120</v>
      </c>
      <c r="L118" s="100" t="s">
        <v>121</v>
      </c>
      <c r="M118" s="100" t="s">
        <v>122</v>
      </c>
      <c r="N118" s="100" t="s">
        <v>12</v>
      </c>
      <c r="O118" s="100" t="s">
        <v>353</v>
      </c>
      <c r="P118" s="100" t="s">
        <v>120</v>
      </c>
      <c r="Q118" s="100" t="s">
        <v>744</v>
      </c>
      <c r="R118" s="100" t="s">
        <v>745</v>
      </c>
      <c r="S118" s="100" t="s">
        <v>746</v>
      </c>
      <c r="T118" s="100" t="s">
        <v>745</v>
      </c>
      <c r="U118" s="100" t="s">
        <v>747</v>
      </c>
      <c r="V118" s="100" t="s">
        <v>748</v>
      </c>
      <c r="W118" s="100" t="s">
        <v>749</v>
      </c>
      <c r="X118" s="100" t="s">
        <v>132</v>
      </c>
      <c r="Y118" s="147" t="s">
        <v>1041</v>
      </c>
    </row>
    <row r="119" spans="1:25">
      <c r="A119" s="107" t="s">
        <v>350</v>
      </c>
      <c r="B119" s="100" t="s">
        <v>351</v>
      </c>
      <c r="C119" s="100" t="s">
        <v>19</v>
      </c>
      <c r="D119" s="101">
        <v>8546.7999999999993</v>
      </c>
      <c r="E119" s="100" t="s">
        <v>118</v>
      </c>
      <c r="F119" s="102">
        <v>202109</v>
      </c>
      <c r="G119" s="103">
        <v>44468</v>
      </c>
      <c r="H119" s="100" t="s">
        <v>125</v>
      </c>
      <c r="I119" s="102">
        <v>50000242</v>
      </c>
      <c r="J119" s="100" t="s">
        <v>0</v>
      </c>
      <c r="K119" s="100" t="s">
        <v>120</v>
      </c>
      <c r="L119" s="100" t="s">
        <v>121</v>
      </c>
      <c r="M119" s="100" t="s">
        <v>122</v>
      </c>
      <c r="N119" s="100" t="s">
        <v>18</v>
      </c>
      <c r="O119" s="100" t="s">
        <v>19</v>
      </c>
      <c r="P119" s="100" t="s">
        <v>120</v>
      </c>
      <c r="Q119" s="100" t="s">
        <v>744</v>
      </c>
      <c r="R119" s="100" t="s">
        <v>745</v>
      </c>
      <c r="S119" s="100" t="s">
        <v>746</v>
      </c>
      <c r="T119" s="100" t="s">
        <v>745</v>
      </c>
      <c r="U119" s="100" t="s">
        <v>747</v>
      </c>
      <c r="V119" s="100" t="s">
        <v>748</v>
      </c>
      <c r="W119" s="100" t="s">
        <v>749</v>
      </c>
      <c r="X119" s="100" t="s">
        <v>132</v>
      </c>
      <c r="Y119" s="147" t="s">
        <v>1041</v>
      </c>
    </row>
    <row r="120" spans="1:25">
      <c r="A120" s="107" t="s">
        <v>350</v>
      </c>
      <c r="B120" s="100" t="s">
        <v>351</v>
      </c>
      <c r="C120" s="100" t="s">
        <v>382</v>
      </c>
      <c r="D120" s="101">
        <v>12040</v>
      </c>
      <c r="E120" s="100" t="s">
        <v>118</v>
      </c>
      <c r="F120" s="102">
        <v>202109</v>
      </c>
      <c r="G120" s="103">
        <v>44468</v>
      </c>
      <c r="H120" s="100" t="s">
        <v>125</v>
      </c>
      <c r="I120" s="102">
        <v>50000242</v>
      </c>
      <c r="J120" s="100" t="s">
        <v>0</v>
      </c>
      <c r="K120" s="100" t="s">
        <v>120</v>
      </c>
      <c r="L120" s="100" t="s">
        <v>121</v>
      </c>
      <c r="M120" s="100" t="s">
        <v>122</v>
      </c>
      <c r="N120" s="100" t="s">
        <v>357</v>
      </c>
      <c r="O120" s="100" t="s">
        <v>358</v>
      </c>
      <c r="P120" s="100" t="s">
        <v>120</v>
      </c>
      <c r="Q120" s="100" t="s">
        <v>744</v>
      </c>
      <c r="R120" s="100" t="s">
        <v>745</v>
      </c>
      <c r="S120" s="100" t="s">
        <v>746</v>
      </c>
      <c r="T120" s="100" t="s">
        <v>745</v>
      </c>
      <c r="U120" s="100" t="s">
        <v>747</v>
      </c>
      <c r="V120" s="100" t="s">
        <v>748</v>
      </c>
      <c r="W120" s="100" t="s">
        <v>749</v>
      </c>
      <c r="X120" s="100" t="s">
        <v>132</v>
      </c>
      <c r="Y120" s="147" t="s">
        <v>1041</v>
      </c>
    </row>
    <row r="121" spans="1:25">
      <c r="A121" s="107" t="s">
        <v>350</v>
      </c>
      <c r="B121" s="100" t="s">
        <v>351</v>
      </c>
      <c r="C121" s="100" t="s">
        <v>354</v>
      </c>
      <c r="D121" s="101">
        <v>16651.8</v>
      </c>
      <c r="E121" s="100" t="s">
        <v>118</v>
      </c>
      <c r="F121" s="102">
        <v>202109</v>
      </c>
      <c r="G121" s="103">
        <v>44468</v>
      </c>
      <c r="H121" s="100" t="s">
        <v>125</v>
      </c>
      <c r="I121" s="102">
        <v>50000242</v>
      </c>
      <c r="J121" s="100" t="s">
        <v>0</v>
      </c>
      <c r="K121" s="100" t="s">
        <v>120</v>
      </c>
      <c r="L121" s="100" t="s">
        <v>121</v>
      </c>
      <c r="M121" s="100" t="s">
        <v>122</v>
      </c>
      <c r="N121" s="100" t="s">
        <v>26</v>
      </c>
      <c r="O121" s="100" t="s">
        <v>354</v>
      </c>
      <c r="P121" s="100" t="s">
        <v>120</v>
      </c>
      <c r="Q121" s="100" t="s">
        <v>744</v>
      </c>
      <c r="R121" s="100" t="s">
        <v>745</v>
      </c>
      <c r="S121" s="100" t="s">
        <v>746</v>
      </c>
      <c r="T121" s="100" t="s">
        <v>745</v>
      </c>
      <c r="U121" s="100" t="s">
        <v>747</v>
      </c>
      <c r="V121" s="100" t="s">
        <v>748</v>
      </c>
      <c r="W121" s="100" t="s">
        <v>749</v>
      </c>
      <c r="X121" s="100" t="s">
        <v>132</v>
      </c>
      <c r="Y121" s="147" t="s">
        <v>1041</v>
      </c>
    </row>
    <row r="122" spans="1:25">
      <c r="A122" s="107" t="s">
        <v>350</v>
      </c>
      <c r="B122" s="100" t="s">
        <v>351</v>
      </c>
      <c r="C122" s="100" t="s">
        <v>383</v>
      </c>
      <c r="D122" s="101">
        <v>57419.49</v>
      </c>
      <c r="E122" s="100" t="s">
        <v>118</v>
      </c>
      <c r="F122" s="102">
        <v>202109</v>
      </c>
      <c r="G122" s="103">
        <v>44468</v>
      </c>
      <c r="H122" s="100" t="s">
        <v>125</v>
      </c>
      <c r="I122" s="102">
        <v>50000242</v>
      </c>
      <c r="J122" s="100" t="s">
        <v>0</v>
      </c>
      <c r="K122" s="100" t="s">
        <v>120</v>
      </c>
      <c r="L122" s="100" t="s">
        <v>121</v>
      </c>
      <c r="M122" s="100" t="s">
        <v>122</v>
      </c>
      <c r="N122" s="100" t="s">
        <v>339</v>
      </c>
      <c r="O122" s="100" t="s">
        <v>340</v>
      </c>
      <c r="P122" s="100" t="s">
        <v>120</v>
      </c>
      <c r="Q122" s="100" t="s">
        <v>744</v>
      </c>
      <c r="R122" s="100" t="s">
        <v>745</v>
      </c>
      <c r="S122" s="100" t="s">
        <v>746</v>
      </c>
      <c r="T122" s="100" t="s">
        <v>745</v>
      </c>
      <c r="U122" s="100" t="s">
        <v>747</v>
      </c>
      <c r="V122" s="100" t="s">
        <v>748</v>
      </c>
      <c r="W122" s="100" t="s">
        <v>749</v>
      </c>
      <c r="X122" s="100" t="s">
        <v>132</v>
      </c>
      <c r="Y122" s="147" t="s">
        <v>1041</v>
      </c>
    </row>
    <row r="123" spans="1:25">
      <c r="A123" s="107" t="s">
        <v>350</v>
      </c>
      <c r="B123" s="100" t="s">
        <v>351</v>
      </c>
      <c r="C123" s="100" t="s">
        <v>353</v>
      </c>
      <c r="D123" s="101">
        <v>0.1</v>
      </c>
      <c r="E123" s="100" t="s">
        <v>118</v>
      </c>
      <c r="F123" s="102">
        <v>202112</v>
      </c>
      <c r="G123" s="103">
        <v>44547</v>
      </c>
      <c r="H123" s="100" t="s">
        <v>119</v>
      </c>
      <c r="I123" s="102">
        <v>11002993</v>
      </c>
      <c r="J123" s="100" t="s">
        <v>0</v>
      </c>
      <c r="K123" s="100" t="s">
        <v>120</v>
      </c>
      <c r="L123" s="100" t="s">
        <v>121</v>
      </c>
      <c r="M123" s="100" t="s">
        <v>122</v>
      </c>
      <c r="N123" s="100" t="s">
        <v>12</v>
      </c>
      <c r="O123" s="100" t="s">
        <v>353</v>
      </c>
      <c r="P123" s="100" t="s">
        <v>120</v>
      </c>
      <c r="Q123" s="100" t="s">
        <v>744</v>
      </c>
      <c r="R123" s="100" t="s">
        <v>745</v>
      </c>
      <c r="S123" s="100" t="s">
        <v>746</v>
      </c>
      <c r="T123" s="100" t="s">
        <v>745</v>
      </c>
      <c r="U123" s="100" t="s">
        <v>747</v>
      </c>
      <c r="V123" s="100" t="s">
        <v>748</v>
      </c>
      <c r="W123" s="100" t="s">
        <v>749</v>
      </c>
      <c r="X123" s="100" t="s">
        <v>132</v>
      </c>
      <c r="Y123" s="147" t="s">
        <v>1041</v>
      </c>
    </row>
    <row r="124" spans="1:25">
      <c r="A124" s="107" t="s">
        <v>350</v>
      </c>
      <c r="B124" s="100" t="s">
        <v>351</v>
      </c>
      <c r="C124" s="100" t="s">
        <v>366</v>
      </c>
      <c r="D124" s="101">
        <v>99.46</v>
      </c>
      <c r="E124" s="100" t="s">
        <v>118</v>
      </c>
      <c r="F124" s="102">
        <v>202112</v>
      </c>
      <c r="G124" s="103">
        <v>44547</v>
      </c>
      <c r="H124" s="100" t="s">
        <v>119</v>
      </c>
      <c r="I124" s="102">
        <v>11002993</v>
      </c>
      <c r="J124" s="100" t="s">
        <v>0</v>
      </c>
      <c r="K124" s="100" t="s">
        <v>120</v>
      </c>
      <c r="L124" s="100" t="s">
        <v>121</v>
      </c>
      <c r="M124" s="100" t="s">
        <v>122</v>
      </c>
      <c r="N124" s="100" t="s">
        <v>32</v>
      </c>
      <c r="O124" s="100" t="s">
        <v>366</v>
      </c>
      <c r="P124" s="100" t="s">
        <v>120</v>
      </c>
      <c r="Q124" s="100" t="s">
        <v>744</v>
      </c>
      <c r="R124" s="100" t="s">
        <v>745</v>
      </c>
      <c r="S124" s="100" t="s">
        <v>746</v>
      </c>
      <c r="T124" s="100" t="s">
        <v>745</v>
      </c>
      <c r="U124" s="100" t="s">
        <v>747</v>
      </c>
      <c r="V124" s="100" t="s">
        <v>748</v>
      </c>
      <c r="W124" s="100" t="s">
        <v>749</v>
      </c>
      <c r="X124" s="100" t="s">
        <v>132</v>
      </c>
      <c r="Y124" s="147" t="s">
        <v>1041</v>
      </c>
    </row>
    <row r="125" spans="1:25">
      <c r="A125" s="107" t="s">
        <v>350</v>
      </c>
      <c r="B125" s="100" t="s">
        <v>351</v>
      </c>
      <c r="C125" s="100" t="s">
        <v>368</v>
      </c>
      <c r="D125" s="101">
        <v>3217.4</v>
      </c>
      <c r="E125" s="100" t="s">
        <v>118</v>
      </c>
      <c r="F125" s="102">
        <v>202112</v>
      </c>
      <c r="G125" s="103">
        <v>44547</v>
      </c>
      <c r="H125" s="100" t="s">
        <v>119</v>
      </c>
      <c r="I125" s="102">
        <v>11002993</v>
      </c>
      <c r="J125" s="100" t="s">
        <v>0</v>
      </c>
      <c r="K125" s="100" t="s">
        <v>120</v>
      </c>
      <c r="L125" s="100" t="s">
        <v>121</v>
      </c>
      <c r="M125" s="100" t="s">
        <v>122</v>
      </c>
      <c r="N125" s="100" t="s">
        <v>30</v>
      </c>
      <c r="O125" s="100" t="s">
        <v>368</v>
      </c>
      <c r="P125" s="100" t="s">
        <v>120</v>
      </c>
      <c r="Q125" s="100" t="s">
        <v>744</v>
      </c>
      <c r="R125" s="100" t="s">
        <v>745</v>
      </c>
      <c r="S125" s="100" t="s">
        <v>746</v>
      </c>
      <c r="T125" s="100" t="s">
        <v>745</v>
      </c>
      <c r="U125" s="100" t="s">
        <v>747</v>
      </c>
      <c r="V125" s="100" t="s">
        <v>748</v>
      </c>
      <c r="W125" s="100" t="s">
        <v>749</v>
      </c>
      <c r="X125" s="100" t="s">
        <v>132</v>
      </c>
      <c r="Y125" s="147" t="s">
        <v>1041</v>
      </c>
    </row>
    <row r="126" spans="1:25">
      <c r="A126" s="107" t="s">
        <v>350</v>
      </c>
      <c r="B126" s="100" t="s">
        <v>351</v>
      </c>
      <c r="C126" s="100" t="s">
        <v>25</v>
      </c>
      <c r="D126" s="101">
        <v>3764.3</v>
      </c>
      <c r="E126" s="100" t="s">
        <v>118</v>
      </c>
      <c r="F126" s="102">
        <v>202112</v>
      </c>
      <c r="G126" s="103">
        <v>44547</v>
      </c>
      <c r="H126" s="100" t="s">
        <v>119</v>
      </c>
      <c r="I126" s="102">
        <v>11002993</v>
      </c>
      <c r="J126" s="100" t="s">
        <v>0</v>
      </c>
      <c r="K126" s="100" t="s">
        <v>120</v>
      </c>
      <c r="L126" s="100" t="s">
        <v>121</v>
      </c>
      <c r="M126" s="100" t="s">
        <v>122</v>
      </c>
      <c r="N126" s="100" t="s">
        <v>24</v>
      </c>
      <c r="O126" s="100" t="s">
        <v>25</v>
      </c>
      <c r="P126" s="100" t="s">
        <v>120</v>
      </c>
      <c r="Q126" s="100" t="s">
        <v>744</v>
      </c>
      <c r="R126" s="100" t="s">
        <v>745</v>
      </c>
      <c r="S126" s="100" t="s">
        <v>746</v>
      </c>
      <c r="T126" s="100" t="s">
        <v>745</v>
      </c>
      <c r="U126" s="100" t="s">
        <v>747</v>
      </c>
      <c r="V126" s="100" t="s">
        <v>748</v>
      </c>
      <c r="W126" s="100" t="s">
        <v>749</v>
      </c>
      <c r="X126" s="100" t="s">
        <v>132</v>
      </c>
      <c r="Y126" s="147" t="s">
        <v>1041</v>
      </c>
    </row>
    <row r="127" spans="1:25">
      <c r="A127" s="107" t="s">
        <v>350</v>
      </c>
      <c r="B127" s="100" t="s">
        <v>351</v>
      </c>
      <c r="C127" s="100" t="s">
        <v>37</v>
      </c>
      <c r="D127" s="101">
        <v>5787.18</v>
      </c>
      <c r="E127" s="100" t="s">
        <v>118</v>
      </c>
      <c r="F127" s="102">
        <v>202112</v>
      </c>
      <c r="G127" s="103">
        <v>44547</v>
      </c>
      <c r="H127" s="100" t="s">
        <v>119</v>
      </c>
      <c r="I127" s="102">
        <v>11002993</v>
      </c>
      <c r="J127" s="100" t="s">
        <v>0</v>
      </c>
      <c r="K127" s="100" t="s">
        <v>120</v>
      </c>
      <c r="L127" s="100" t="s">
        <v>121</v>
      </c>
      <c r="M127" s="100" t="s">
        <v>122</v>
      </c>
      <c r="N127" s="100" t="s">
        <v>36</v>
      </c>
      <c r="O127" s="100" t="s">
        <v>37</v>
      </c>
      <c r="P127" s="100" t="s">
        <v>120</v>
      </c>
      <c r="Q127" s="100" t="s">
        <v>744</v>
      </c>
      <c r="R127" s="100" t="s">
        <v>745</v>
      </c>
      <c r="S127" s="100" t="s">
        <v>746</v>
      </c>
      <c r="T127" s="100" t="s">
        <v>745</v>
      </c>
      <c r="U127" s="100" t="s">
        <v>747</v>
      </c>
      <c r="V127" s="100" t="s">
        <v>748</v>
      </c>
      <c r="W127" s="100" t="s">
        <v>749</v>
      </c>
      <c r="X127" s="100" t="s">
        <v>132</v>
      </c>
      <c r="Y127" s="147" t="s">
        <v>1041</v>
      </c>
    </row>
    <row r="128" spans="1:25">
      <c r="A128" s="107" t="s">
        <v>350</v>
      </c>
      <c r="B128" s="100" t="s">
        <v>351</v>
      </c>
      <c r="C128" s="100" t="s">
        <v>17</v>
      </c>
      <c r="D128" s="101">
        <v>6635</v>
      </c>
      <c r="E128" s="100" t="s">
        <v>118</v>
      </c>
      <c r="F128" s="102">
        <v>202112</v>
      </c>
      <c r="G128" s="103">
        <v>44547</v>
      </c>
      <c r="H128" s="100" t="s">
        <v>119</v>
      </c>
      <c r="I128" s="102">
        <v>11002993</v>
      </c>
      <c r="J128" s="100" t="s">
        <v>0</v>
      </c>
      <c r="K128" s="100" t="s">
        <v>120</v>
      </c>
      <c r="L128" s="100" t="s">
        <v>121</v>
      </c>
      <c r="M128" s="100" t="s">
        <v>122</v>
      </c>
      <c r="N128" s="100" t="s">
        <v>16</v>
      </c>
      <c r="O128" s="100" t="s">
        <v>17</v>
      </c>
      <c r="P128" s="100" t="s">
        <v>120</v>
      </c>
      <c r="Q128" s="100" t="s">
        <v>744</v>
      </c>
      <c r="R128" s="100" t="s">
        <v>745</v>
      </c>
      <c r="S128" s="100" t="s">
        <v>746</v>
      </c>
      <c r="T128" s="100" t="s">
        <v>745</v>
      </c>
      <c r="U128" s="100" t="s">
        <v>747</v>
      </c>
      <c r="V128" s="100" t="s">
        <v>748</v>
      </c>
      <c r="W128" s="100" t="s">
        <v>749</v>
      </c>
      <c r="X128" s="100" t="s">
        <v>132</v>
      </c>
      <c r="Y128" s="147" t="s">
        <v>1041</v>
      </c>
    </row>
    <row r="129" spans="1:25">
      <c r="A129" s="107" t="s">
        <v>350</v>
      </c>
      <c r="B129" s="100" t="s">
        <v>351</v>
      </c>
      <c r="C129" s="100" t="s">
        <v>362</v>
      </c>
      <c r="D129" s="101">
        <v>8183.92</v>
      </c>
      <c r="E129" s="100" t="s">
        <v>118</v>
      </c>
      <c r="F129" s="102">
        <v>202112</v>
      </c>
      <c r="G129" s="103">
        <v>44547</v>
      </c>
      <c r="H129" s="100" t="s">
        <v>119</v>
      </c>
      <c r="I129" s="102">
        <v>11002993</v>
      </c>
      <c r="J129" s="100" t="s">
        <v>0</v>
      </c>
      <c r="K129" s="100" t="s">
        <v>120</v>
      </c>
      <c r="L129" s="100" t="s">
        <v>121</v>
      </c>
      <c r="M129" s="100" t="s">
        <v>122</v>
      </c>
      <c r="N129" s="100" t="s">
        <v>34</v>
      </c>
      <c r="O129" s="100" t="s">
        <v>362</v>
      </c>
      <c r="P129" s="100" t="s">
        <v>120</v>
      </c>
      <c r="Q129" s="100" t="s">
        <v>744</v>
      </c>
      <c r="R129" s="100" t="s">
        <v>745</v>
      </c>
      <c r="S129" s="100" t="s">
        <v>746</v>
      </c>
      <c r="T129" s="100" t="s">
        <v>745</v>
      </c>
      <c r="U129" s="100" t="s">
        <v>747</v>
      </c>
      <c r="V129" s="100" t="s">
        <v>748</v>
      </c>
      <c r="W129" s="100" t="s">
        <v>749</v>
      </c>
      <c r="X129" s="100" t="s">
        <v>132</v>
      </c>
      <c r="Y129" s="147" t="s">
        <v>1041</v>
      </c>
    </row>
    <row r="130" spans="1:25">
      <c r="A130" s="107" t="s">
        <v>350</v>
      </c>
      <c r="B130" s="100" t="s">
        <v>351</v>
      </c>
      <c r="C130" s="100" t="s">
        <v>43</v>
      </c>
      <c r="D130" s="101">
        <v>8360</v>
      </c>
      <c r="E130" s="100" t="s">
        <v>118</v>
      </c>
      <c r="F130" s="102">
        <v>202112</v>
      </c>
      <c r="G130" s="103">
        <v>44547</v>
      </c>
      <c r="H130" s="100" t="s">
        <v>119</v>
      </c>
      <c r="I130" s="102">
        <v>11002993</v>
      </c>
      <c r="J130" s="100" t="s">
        <v>0</v>
      </c>
      <c r="K130" s="100" t="s">
        <v>120</v>
      </c>
      <c r="L130" s="100" t="s">
        <v>121</v>
      </c>
      <c r="M130" s="100" t="s">
        <v>122</v>
      </c>
      <c r="N130" s="100" t="s">
        <v>42</v>
      </c>
      <c r="O130" s="100" t="s">
        <v>43</v>
      </c>
      <c r="P130" s="100" t="s">
        <v>120</v>
      </c>
      <c r="Q130" s="100" t="s">
        <v>744</v>
      </c>
      <c r="R130" s="100" t="s">
        <v>745</v>
      </c>
      <c r="S130" s="100" t="s">
        <v>746</v>
      </c>
      <c r="T130" s="100" t="s">
        <v>745</v>
      </c>
      <c r="U130" s="100" t="s">
        <v>747</v>
      </c>
      <c r="V130" s="100" t="s">
        <v>748</v>
      </c>
      <c r="W130" s="100" t="s">
        <v>749</v>
      </c>
      <c r="X130" s="100" t="s">
        <v>132</v>
      </c>
      <c r="Y130" s="147" t="s">
        <v>1041</v>
      </c>
    </row>
    <row r="131" spans="1:25">
      <c r="A131" s="107" t="s">
        <v>350</v>
      </c>
      <c r="B131" s="100" t="s">
        <v>351</v>
      </c>
      <c r="C131" s="100" t="s">
        <v>29</v>
      </c>
      <c r="D131" s="101">
        <v>12361.29</v>
      </c>
      <c r="E131" s="100" t="s">
        <v>118</v>
      </c>
      <c r="F131" s="102">
        <v>202112</v>
      </c>
      <c r="G131" s="103">
        <v>44547</v>
      </c>
      <c r="H131" s="100" t="s">
        <v>119</v>
      </c>
      <c r="I131" s="102">
        <v>11002993</v>
      </c>
      <c r="J131" s="100" t="s">
        <v>0</v>
      </c>
      <c r="K131" s="100" t="s">
        <v>120</v>
      </c>
      <c r="L131" s="100" t="s">
        <v>121</v>
      </c>
      <c r="M131" s="100" t="s">
        <v>122</v>
      </c>
      <c r="N131" s="100" t="s">
        <v>28</v>
      </c>
      <c r="O131" s="100" t="s">
        <v>29</v>
      </c>
      <c r="P131" s="100" t="s">
        <v>120</v>
      </c>
      <c r="Q131" s="100" t="s">
        <v>744</v>
      </c>
      <c r="R131" s="100" t="s">
        <v>745</v>
      </c>
      <c r="S131" s="100" t="s">
        <v>746</v>
      </c>
      <c r="T131" s="100" t="s">
        <v>745</v>
      </c>
      <c r="U131" s="100" t="s">
        <v>747</v>
      </c>
      <c r="V131" s="100" t="s">
        <v>748</v>
      </c>
      <c r="W131" s="100" t="s">
        <v>749</v>
      </c>
      <c r="X131" s="100" t="s">
        <v>132</v>
      </c>
      <c r="Y131" s="147" t="s">
        <v>1041</v>
      </c>
    </row>
    <row r="132" spans="1:25">
      <c r="A132" s="107" t="s">
        <v>350</v>
      </c>
      <c r="B132" s="100" t="s">
        <v>351</v>
      </c>
      <c r="C132" s="100" t="s">
        <v>364</v>
      </c>
      <c r="D132" s="101">
        <v>12449.1</v>
      </c>
      <c r="E132" s="100" t="s">
        <v>118</v>
      </c>
      <c r="F132" s="102">
        <v>202112</v>
      </c>
      <c r="G132" s="103">
        <v>44547</v>
      </c>
      <c r="H132" s="100" t="s">
        <v>119</v>
      </c>
      <c r="I132" s="102">
        <v>11002993</v>
      </c>
      <c r="J132" s="100" t="s">
        <v>0</v>
      </c>
      <c r="K132" s="100" t="s">
        <v>120</v>
      </c>
      <c r="L132" s="100" t="s">
        <v>121</v>
      </c>
      <c r="M132" s="100" t="s">
        <v>122</v>
      </c>
      <c r="N132" s="100" t="s">
        <v>40</v>
      </c>
      <c r="O132" s="100" t="s">
        <v>364</v>
      </c>
      <c r="P132" s="100" t="s">
        <v>120</v>
      </c>
      <c r="Q132" s="100" t="s">
        <v>744</v>
      </c>
      <c r="R132" s="100" t="s">
        <v>745</v>
      </c>
      <c r="S132" s="100" t="s">
        <v>746</v>
      </c>
      <c r="T132" s="100" t="s">
        <v>745</v>
      </c>
      <c r="U132" s="100" t="s">
        <v>747</v>
      </c>
      <c r="V132" s="100" t="s">
        <v>748</v>
      </c>
      <c r="W132" s="100" t="s">
        <v>749</v>
      </c>
      <c r="X132" s="100" t="s">
        <v>132</v>
      </c>
      <c r="Y132" s="147" t="s">
        <v>1041</v>
      </c>
    </row>
    <row r="133" spans="1:25">
      <c r="A133" s="107" t="s">
        <v>350</v>
      </c>
      <c r="B133" s="100" t="s">
        <v>351</v>
      </c>
      <c r="C133" s="100" t="s">
        <v>15</v>
      </c>
      <c r="D133" s="101">
        <v>16100</v>
      </c>
      <c r="E133" s="100" t="s">
        <v>118</v>
      </c>
      <c r="F133" s="102">
        <v>202112</v>
      </c>
      <c r="G133" s="103">
        <v>44547</v>
      </c>
      <c r="H133" s="100" t="s">
        <v>119</v>
      </c>
      <c r="I133" s="102">
        <v>11002993</v>
      </c>
      <c r="J133" s="100" t="s">
        <v>0</v>
      </c>
      <c r="K133" s="100" t="s">
        <v>120</v>
      </c>
      <c r="L133" s="100" t="s">
        <v>121</v>
      </c>
      <c r="M133" s="100" t="s">
        <v>122</v>
      </c>
      <c r="N133" s="100" t="s">
        <v>14</v>
      </c>
      <c r="O133" s="100" t="s">
        <v>15</v>
      </c>
      <c r="P133" s="100" t="s">
        <v>120</v>
      </c>
      <c r="Q133" s="100" t="s">
        <v>744</v>
      </c>
      <c r="R133" s="100" t="s">
        <v>745</v>
      </c>
      <c r="S133" s="100" t="s">
        <v>746</v>
      </c>
      <c r="T133" s="100" t="s">
        <v>745</v>
      </c>
      <c r="U133" s="100" t="s">
        <v>747</v>
      </c>
      <c r="V133" s="100" t="s">
        <v>748</v>
      </c>
      <c r="W133" s="100" t="s">
        <v>749</v>
      </c>
      <c r="X133" s="100" t="s">
        <v>132</v>
      </c>
      <c r="Y133" s="147" t="s">
        <v>1041</v>
      </c>
    </row>
    <row r="134" spans="1:25">
      <c r="A134" s="107" t="s">
        <v>350</v>
      </c>
      <c r="B134" s="100" t="s">
        <v>351</v>
      </c>
      <c r="C134" s="100" t="s">
        <v>21</v>
      </c>
      <c r="D134" s="101">
        <v>19800.099999999999</v>
      </c>
      <c r="E134" s="100" t="s">
        <v>118</v>
      </c>
      <c r="F134" s="102">
        <v>202112</v>
      </c>
      <c r="G134" s="103">
        <v>44547</v>
      </c>
      <c r="H134" s="100" t="s">
        <v>119</v>
      </c>
      <c r="I134" s="102">
        <v>11002993</v>
      </c>
      <c r="J134" s="100" t="s">
        <v>0</v>
      </c>
      <c r="K134" s="100" t="s">
        <v>120</v>
      </c>
      <c r="L134" s="100" t="s">
        <v>121</v>
      </c>
      <c r="M134" s="100" t="s">
        <v>122</v>
      </c>
      <c r="N134" s="100" t="s">
        <v>20</v>
      </c>
      <c r="O134" s="100" t="s">
        <v>21</v>
      </c>
      <c r="P134" s="100" t="s">
        <v>120</v>
      </c>
      <c r="Q134" s="100" t="s">
        <v>744</v>
      </c>
      <c r="R134" s="100" t="s">
        <v>745</v>
      </c>
      <c r="S134" s="100" t="s">
        <v>746</v>
      </c>
      <c r="T134" s="100" t="s">
        <v>745</v>
      </c>
      <c r="U134" s="100" t="s">
        <v>747</v>
      </c>
      <c r="V134" s="100" t="s">
        <v>748</v>
      </c>
      <c r="W134" s="100" t="s">
        <v>749</v>
      </c>
      <c r="X134" s="100" t="s">
        <v>132</v>
      </c>
      <c r="Y134" s="147" t="s">
        <v>1041</v>
      </c>
    </row>
    <row r="135" spans="1:25">
      <c r="A135" s="107" t="s">
        <v>350</v>
      </c>
      <c r="B135" s="100" t="s">
        <v>351</v>
      </c>
      <c r="C135" s="100" t="s">
        <v>354</v>
      </c>
      <c r="D135" s="101">
        <v>20347.13</v>
      </c>
      <c r="E135" s="100" t="s">
        <v>118</v>
      </c>
      <c r="F135" s="102">
        <v>202112</v>
      </c>
      <c r="G135" s="103">
        <v>44547</v>
      </c>
      <c r="H135" s="100" t="s">
        <v>119</v>
      </c>
      <c r="I135" s="102">
        <v>11002993</v>
      </c>
      <c r="J135" s="100" t="s">
        <v>0</v>
      </c>
      <c r="K135" s="100" t="s">
        <v>120</v>
      </c>
      <c r="L135" s="100" t="s">
        <v>121</v>
      </c>
      <c r="M135" s="100" t="s">
        <v>122</v>
      </c>
      <c r="N135" s="100" t="s">
        <v>26</v>
      </c>
      <c r="O135" s="100" t="s">
        <v>354</v>
      </c>
      <c r="P135" s="100" t="s">
        <v>120</v>
      </c>
      <c r="Q135" s="100" t="s">
        <v>744</v>
      </c>
      <c r="R135" s="100" t="s">
        <v>745</v>
      </c>
      <c r="S135" s="100" t="s">
        <v>746</v>
      </c>
      <c r="T135" s="100" t="s">
        <v>745</v>
      </c>
      <c r="U135" s="100" t="s">
        <v>747</v>
      </c>
      <c r="V135" s="100" t="s">
        <v>748</v>
      </c>
      <c r="W135" s="100" t="s">
        <v>749</v>
      </c>
      <c r="X135" s="100" t="s">
        <v>132</v>
      </c>
      <c r="Y135" s="147" t="s">
        <v>1041</v>
      </c>
    </row>
    <row r="136" spans="1:25">
      <c r="A136" s="107" t="s">
        <v>350</v>
      </c>
      <c r="B136" s="100" t="s">
        <v>351</v>
      </c>
      <c r="C136" s="100" t="s">
        <v>39</v>
      </c>
      <c r="D136" s="101">
        <v>26643.26</v>
      </c>
      <c r="E136" s="100" t="s">
        <v>118</v>
      </c>
      <c r="F136" s="102">
        <v>202112</v>
      </c>
      <c r="G136" s="103">
        <v>44547</v>
      </c>
      <c r="H136" s="100" t="s">
        <v>119</v>
      </c>
      <c r="I136" s="102">
        <v>11002993</v>
      </c>
      <c r="J136" s="100" t="s">
        <v>0</v>
      </c>
      <c r="K136" s="100" t="s">
        <v>120</v>
      </c>
      <c r="L136" s="100" t="s">
        <v>121</v>
      </c>
      <c r="M136" s="100" t="s">
        <v>122</v>
      </c>
      <c r="N136" s="100" t="s">
        <v>38</v>
      </c>
      <c r="O136" s="100" t="s">
        <v>39</v>
      </c>
      <c r="P136" s="100" t="s">
        <v>120</v>
      </c>
      <c r="Q136" s="100" t="s">
        <v>744</v>
      </c>
      <c r="R136" s="100" t="s">
        <v>745</v>
      </c>
      <c r="S136" s="100" t="s">
        <v>746</v>
      </c>
      <c r="T136" s="100" t="s">
        <v>745</v>
      </c>
      <c r="U136" s="100" t="s">
        <v>747</v>
      </c>
      <c r="V136" s="100" t="s">
        <v>748</v>
      </c>
      <c r="W136" s="100" t="s">
        <v>749</v>
      </c>
      <c r="X136" s="100" t="s">
        <v>132</v>
      </c>
      <c r="Y136" s="147" t="s">
        <v>1041</v>
      </c>
    </row>
    <row r="137" spans="1:25">
      <c r="A137" s="107" t="s">
        <v>350</v>
      </c>
      <c r="B137" s="100" t="s">
        <v>351</v>
      </c>
      <c r="C137" s="100" t="s">
        <v>23</v>
      </c>
      <c r="D137" s="101">
        <v>30960</v>
      </c>
      <c r="E137" s="100" t="s">
        <v>118</v>
      </c>
      <c r="F137" s="102">
        <v>202112</v>
      </c>
      <c r="G137" s="103">
        <v>44547</v>
      </c>
      <c r="H137" s="100" t="s">
        <v>119</v>
      </c>
      <c r="I137" s="102">
        <v>11002993</v>
      </c>
      <c r="J137" s="100" t="s">
        <v>0</v>
      </c>
      <c r="K137" s="100" t="s">
        <v>120</v>
      </c>
      <c r="L137" s="100" t="s">
        <v>121</v>
      </c>
      <c r="M137" s="100" t="s">
        <v>122</v>
      </c>
      <c r="N137" s="100" t="s">
        <v>22</v>
      </c>
      <c r="O137" s="100" t="s">
        <v>23</v>
      </c>
      <c r="P137" s="100" t="s">
        <v>120</v>
      </c>
      <c r="Q137" s="100" t="s">
        <v>744</v>
      </c>
      <c r="R137" s="100" t="s">
        <v>745</v>
      </c>
      <c r="S137" s="100" t="s">
        <v>746</v>
      </c>
      <c r="T137" s="100" t="s">
        <v>745</v>
      </c>
      <c r="U137" s="100" t="s">
        <v>747</v>
      </c>
      <c r="V137" s="100" t="s">
        <v>748</v>
      </c>
      <c r="W137" s="100" t="s">
        <v>749</v>
      </c>
      <c r="X137" s="100" t="s">
        <v>132</v>
      </c>
      <c r="Y137" s="147" t="s">
        <v>1041</v>
      </c>
    </row>
    <row r="138" spans="1:25">
      <c r="A138" s="107" t="s">
        <v>350</v>
      </c>
      <c r="B138" s="100" t="s">
        <v>351</v>
      </c>
      <c r="C138" s="100" t="s">
        <v>19</v>
      </c>
      <c r="D138" s="101">
        <v>53024.32</v>
      </c>
      <c r="E138" s="100" t="s">
        <v>118</v>
      </c>
      <c r="F138" s="102">
        <v>202112</v>
      </c>
      <c r="G138" s="103">
        <v>44547</v>
      </c>
      <c r="H138" s="100" t="s">
        <v>119</v>
      </c>
      <c r="I138" s="102">
        <v>11002993</v>
      </c>
      <c r="J138" s="100" t="s">
        <v>0</v>
      </c>
      <c r="K138" s="100" t="s">
        <v>120</v>
      </c>
      <c r="L138" s="100" t="s">
        <v>121</v>
      </c>
      <c r="M138" s="100" t="s">
        <v>122</v>
      </c>
      <c r="N138" s="100" t="s">
        <v>18</v>
      </c>
      <c r="O138" s="100" t="s">
        <v>19</v>
      </c>
      <c r="P138" s="100" t="s">
        <v>120</v>
      </c>
      <c r="Q138" s="100" t="s">
        <v>744</v>
      </c>
      <c r="R138" s="100" t="s">
        <v>745</v>
      </c>
      <c r="S138" s="100" t="s">
        <v>746</v>
      </c>
      <c r="T138" s="100" t="s">
        <v>745</v>
      </c>
      <c r="U138" s="100" t="s">
        <v>747</v>
      </c>
      <c r="V138" s="100" t="s">
        <v>748</v>
      </c>
      <c r="W138" s="100" t="s">
        <v>749</v>
      </c>
      <c r="X138" s="100" t="s">
        <v>132</v>
      </c>
      <c r="Y138" s="147" t="s">
        <v>1041</v>
      </c>
    </row>
    <row r="139" spans="1:25">
      <c r="A139" s="107" t="s">
        <v>350</v>
      </c>
      <c r="B139" s="100" t="s">
        <v>351</v>
      </c>
      <c r="C139" s="100" t="s">
        <v>384</v>
      </c>
      <c r="D139" s="101">
        <v>-53581.599999999999</v>
      </c>
      <c r="E139" s="100" t="s">
        <v>118</v>
      </c>
      <c r="F139" s="102">
        <v>202203</v>
      </c>
      <c r="G139" s="103">
        <v>44650</v>
      </c>
      <c r="H139" s="100" t="s">
        <v>119</v>
      </c>
      <c r="I139" s="102">
        <v>11001984</v>
      </c>
      <c r="J139" s="100" t="s">
        <v>0</v>
      </c>
      <c r="K139" s="100" t="s">
        <v>120</v>
      </c>
      <c r="L139" s="100" t="s">
        <v>121</v>
      </c>
      <c r="M139" s="100" t="s">
        <v>122</v>
      </c>
      <c r="N139" s="100" t="s">
        <v>339</v>
      </c>
      <c r="O139" s="100" t="s">
        <v>340</v>
      </c>
      <c r="P139" s="100" t="s">
        <v>120</v>
      </c>
      <c r="Q139" s="100" t="s">
        <v>744</v>
      </c>
      <c r="R139" s="100" t="s">
        <v>745</v>
      </c>
      <c r="S139" s="100" t="s">
        <v>746</v>
      </c>
      <c r="T139" s="100" t="s">
        <v>745</v>
      </c>
      <c r="U139" s="100" t="s">
        <v>747</v>
      </c>
      <c r="V139" s="100" t="s">
        <v>748</v>
      </c>
      <c r="W139" s="100" t="s">
        <v>749</v>
      </c>
      <c r="X139" s="100" t="s">
        <v>132</v>
      </c>
      <c r="Y139" s="147" t="s">
        <v>1041</v>
      </c>
    </row>
    <row r="140" spans="1:25">
      <c r="A140" s="107" t="s">
        <v>350</v>
      </c>
      <c r="B140" s="100" t="s">
        <v>351</v>
      </c>
      <c r="C140" s="100" t="s">
        <v>354</v>
      </c>
      <c r="D140" s="101">
        <v>-10021.799999999999</v>
      </c>
      <c r="E140" s="100" t="s">
        <v>118</v>
      </c>
      <c r="F140" s="102">
        <v>202203</v>
      </c>
      <c r="G140" s="103">
        <v>44650</v>
      </c>
      <c r="H140" s="100" t="s">
        <v>119</v>
      </c>
      <c r="I140" s="102">
        <v>11001984</v>
      </c>
      <c r="J140" s="100" t="s">
        <v>0</v>
      </c>
      <c r="K140" s="100" t="s">
        <v>120</v>
      </c>
      <c r="L140" s="100" t="s">
        <v>121</v>
      </c>
      <c r="M140" s="100" t="s">
        <v>122</v>
      </c>
      <c r="N140" s="100" t="s">
        <v>26</v>
      </c>
      <c r="O140" s="100" t="s">
        <v>354</v>
      </c>
      <c r="P140" s="100" t="s">
        <v>120</v>
      </c>
      <c r="Q140" s="100" t="s">
        <v>744</v>
      </c>
      <c r="R140" s="100" t="s">
        <v>745</v>
      </c>
      <c r="S140" s="100" t="s">
        <v>746</v>
      </c>
      <c r="T140" s="100" t="s">
        <v>745</v>
      </c>
      <c r="U140" s="100" t="s">
        <v>747</v>
      </c>
      <c r="V140" s="100" t="s">
        <v>748</v>
      </c>
      <c r="W140" s="100" t="s">
        <v>749</v>
      </c>
      <c r="X140" s="100" t="s">
        <v>132</v>
      </c>
      <c r="Y140" s="147" t="s">
        <v>1041</v>
      </c>
    </row>
    <row r="141" spans="1:25">
      <c r="A141" s="107" t="s">
        <v>350</v>
      </c>
      <c r="B141" s="100" t="s">
        <v>351</v>
      </c>
      <c r="C141" s="100" t="s">
        <v>29</v>
      </c>
      <c r="D141" s="101">
        <v>-8085.81</v>
      </c>
      <c r="E141" s="100" t="s">
        <v>118</v>
      </c>
      <c r="F141" s="102">
        <v>202203</v>
      </c>
      <c r="G141" s="103">
        <v>44650</v>
      </c>
      <c r="H141" s="100" t="s">
        <v>119</v>
      </c>
      <c r="I141" s="102">
        <v>11001984</v>
      </c>
      <c r="J141" s="100" t="s">
        <v>0</v>
      </c>
      <c r="K141" s="100" t="s">
        <v>120</v>
      </c>
      <c r="L141" s="100" t="s">
        <v>121</v>
      </c>
      <c r="M141" s="100" t="s">
        <v>122</v>
      </c>
      <c r="N141" s="100" t="s">
        <v>28</v>
      </c>
      <c r="O141" s="100" t="s">
        <v>29</v>
      </c>
      <c r="P141" s="100" t="s">
        <v>120</v>
      </c>
      <c r="Q141" s="100" t="s">
        <v>744</v>
      </c>
      <c r="R141" s="100" t="s">
        <v>745</v>
      </c>
      <c r="S141" s="100" t="s">
        <v>746</v>
      </c>
      <c r="T141" s="100" t="s">
        <v>745</v>
      </c>
      <c r="U141" s="100" t="s">
        <v>747</v>
      </c>
      <c r="V141" s="100" t="s">
        <v>748</v>
      </c>
      <c r="W141" s="100" t="s">
        <v>749</v>
      </c>
      <c r="X141" s="100" t="s">
        <v>132</v>
      </c>
      <c r="Y141" s="147" t="s">
        <v>1041</v>
      </c>
    </row>
    <row r="142" spans="1:25">
      <c r="A142" s="107" t="s">
        <v>350</v>
      </c>
      <c r="B142" s="100" t="s">
        <v>351</v>
      </c>
      <c r="C142" s="100" t="s">
        <v>21</v>
      </c>
      <c r="D142" s="101">
        <v>-6469</v>
      </c>
      <c r="E142" s="100" t="s">
        <v>118</v>
      </c>
      <c r="F142" s="102">
        <v>202203</v>
      </c>
      <c r="G142" s="103">
        <v>44650</v>
      </c>
      <c r="H142" s="100" t="s">
        <v>119</v>
      </c>
      <c r="I142" s="102">
        <v>11001984</v>
      </c>
      <c r="J142" s="100" t="s">
        <v>0</v>
      </c>
      <c r="K142" s="100" t="s">
        <v>120</v>
      </c>
      <c r="L142" s="100" t="s">
        <v>121</v>
      </c>
      <c r="M142" s="100" t="s">
        <v>122</v>
      </c>
      <c r="N142" s="100" t="s">
        <v>20</v>
      </c>
      <c r="O142" s="100" t="s">
        <v>21</v>
      </c>
      <c r="P142" s="100" t="s">
        <v>120</v>
      </c>
      <c r="Q142" s="100" t="s">
        <v>744</v>
      </c>
      <c r="R142" s="100" t="s">
        <v>745</v>
      </c>
      <c r="S142" s="100" t="s">
        <v>746</v>
      </c>
      <c r="T142" s="100" t="s">
        <v>745</v>
      </c>
      <c r="U142" s="100" t="s">
        <v>747</v>
      </c>
      <c r="V142" s="100" t="s">
        <v>748</v>
      </c>
      <c r="W142" s="100" t="s">
        <v>749</v>
      </c>
      <c r="X142" s="100" t="s">
        <v>132</v>
      </c>
      <c r="Y142" s="147" t="s">
        <v>1041</v>
      </c>
    </row>
    <row r="143" spans="1:25">
      <c r="A143" s="107" t="s">
        <v>350</v>
      </c>
      <c r="B143" s="100" t="s">
        <v>351</v>
      </c>
      <c r="C143" s="100" t="s">
        <v>23</v>
      </c>
      <c r="D143" s="101">
        <v>-2065.9</v>
      </c>
      <c r="E143" s="100" t="s">
        <v>118</v>
      </c>
      <c r="F143" s="102">
        <v>202203</v>
      </c>
      <c r="G143" s="103">
        <v>44650</v>
      </c>
      <c r="H143" s="100" t="s">
        <v>119</v>
      </c>
      <c r="I143" s="102">
        <v>11001984</v>
      </c>
      <c r="J143" s="100" t="s">
        <v>0</v>
      </c>
      <c r="K143" s="100" t="s">
        <v>120</v>
      </c>
      <c r="L143" s="100" t="s">
        <v>121</v>
      </c>
      <c r="M143" s="100" t="s">
        <v>122</v>
      </c>
      <c r="N143" s="100" t="s">
        <v>22</v>
      </c>
      <c r="O143" s="100" t="s">
        <v>23</v>
      </c>
      <c r="P143" s="100" t="s">
        <v>120</v>
      </c>
      <c r="Q143" s="100" t="s">
        <v>744</v>
      </c>
      <c r="R143" s="100" t="s">
        <v>745</v>
      </c>
      <c r="S143" s="100" t="s">
        <v>746</v>
      </c>
      <c r="T143" s="100" t="s">
        <v>745</v>
      </c>
      <c r="U143" s="100" t="s">
        <v>747</v>
      </c>
      <c r="V143" s="100" t="s">
        <v>748</v>
      </c>
      <c r="W143" s="100" t="s">
        <v>749</v>
      </c>
      <c r="X143" s="100" t="s">
        <v>132</v>
      </c>
      <c r="Y143" s="147" t="s">
        <v>1041</v>
      </c>
    </row>
    <row r="144" spans="1:25">
      <c r="A144" s="107" t="s">
        <v>350</v>
      </c>
      <c r="B144" s="100" t="s">
        <v>351</v>
      </c>
      <c r="C144" s="100" t="s">
        <v>11</v>
      </c>
      <c r="D144" s="101">
        <v>-1850.8</v>
      </c>
      <c r="E144" s="100" t="s">
        <v>118</v>
      </c>
      <c r="F144" s="102">
        <v>202203</v>
      </c>
      <c r="G144" s="103">
        <v>44650</v>
      </c>
      <c r="H144" s="100" t="s">
        <v>119</v>
      </c>
      <c r="I144" s="102">
        <v>11001984</v>
      </c>
      <c r="J144" s="100" t="s">
        <v>0</v>
      </c>
      <c r="K144" s="100" t="s">
        <v>120</v>
      </c>
      <c r="L144" s="100" t="s">
        <v>121</v>
      </c>
      <c r="M144" s="100" t="s">
        <v>122</v>
      </c>
      <c r="N144" s="100" t="s">
        <v>10</v>
      </c>
      <c r="O144" s="100" t="s">
        <v>11</v>
      </c>
      <c r="P144" s="100" t="s">
        <v>120</v>
      </c>
      <c r="Q144" s="100" t="s">
        <v>744</v>
      </c>
      <c r="R144" s="100" t="s">
        <v>745</v>
      </c>
      <c r="S144" s="100" t="s">
        <v>746</v>
      </c>
      <c r="T144" s="100" t="s">
        <v>745</v>
      </c>
      <c r="U144" s="100" t="s">
        <v>747</v>
      </c>
      <c r="V144" s="100" t="s">
        <v>748</v>
      </c>
      <c r="W144" s="100" t="s">
        <v>749</v>
      </c>
      <c r="X144" s="100" t="s">
        <v>132</v>
      </c>
      <c r="Y144" s="147" t="s">
        <v>1041</v>
      </c>
    </row>
    <row r="145" spans="1:25">
      <c r="A145" s="107" t="s">
        <v>350</v>
      </c>
      <c r="B145" s="100" t="s">
        <v>351</v>
      </c>
      <c r="C145" s="100" t="s">
        <v>356</v>
      </c>
      <c r="D145" s="101">
        <v>-1449.14</v>
      </c>
      <c r="E145" s="100" t="s">
        <v>118</v>
      </c>
      <c r="F145" s="102">
        <v>202203</v>
      </c>
      <c r="G145" s="103">
        <v>44650</v>
      </c>
      <c r="H145" s="100" t="s">
        <v>119</v>
      </c>
      <c r="I145" s="102">
        <v>11001984</v>
      </c>
      <c r="J145" s="100" t="s">
        <v>0</v>
      </c>
      <c r="K145" s="100" t="s">
        <v>120</v>
      </c>
      <c r="L145" s="100" t="s">
        <v>121</v>
      </c>
      <c r="M145" s="100" t="s">
        <v>122</v>
      </c>
      <c r="N145" s="100" t="s">
        <v>355</v>
      </c>
      <c r="O145" s="100" t="s">
        <v>356</v>
      </c>
      <c r="P145" s="100" t="s">
        <v>120</v>
      </c>
      <c r="Q145" s="100" t="s">
        <v>744</v>
      </c>
      <c r="R145" s="100" t="s">
        <v>745</v>
      </c>
      <c r="S145" s="100" t="s">
        <v>746</v>
      </c>
      <c r="T145" s="100" t="s">
        <v>745</v>
      </c>
      <c r="U145" s="100" t="s">
        <v>747</v>
      </c>
      <c r="V145" s="100" t="s">
        <v>748</v>
      </c>
      <c r="W145" s="100" t="s">
        <v>749</v>
      </c>
      <c r="X145" s="100" t="s">
        <v>132</v>
      </c>
      <c r="Y145" s="147" t="s">
        <v>1041</v>
      </c>
    </row>
    <row r="146" spans="1:25">
      <c r="A146" s="107" t="s">
        <v>350</v>
      </c>
      <c r="B146" s="100" t="s">
        <v>351</v>
      </c>
      <c r="C146" s="100" t="s">
        <v>37</v>
      </c>
      <c r="D146" s="101">
        <v>161.1</v>
      </c>
      <c r="E146" s="100" t="s">
        <v>118</v>
      </c>
      <c r="F146" s="102">
        <v>202203</v>
      </c>
      <c r="G146" s="103">
        <v>44650</v>
      </c>
      <c r="H146" s="100" t="s">
        <v>119</v>
      </c>
      <c r="I146" s="102">
        <v>11001984</v>
      </c>
      <c r="J146" s="100" t="s">
        <v>0</v>
      </c>
      <c r="K146" s="100" t="s">
        <v>120</v>
      </c>
      <c r="L146" s="100" t="s">
        <v>121</v>
      </c>
      <c r="M146" s="100" t="s">
        <v>122</v>
      </c>
      <c r="N146" s="100" t="s">
        <v>36</v>
      </c>
      <c r="O146" s="100" t="s">
        <v>37</v>
      </c>
      <c r="P146" s="100" t="s">
        <v>120</v>
      </c>
      <c r="Q146" s="100" t="s">
        <v>744</v>
      </c>
      <c r="R146" s="100" t="s">
        <v>745</v>
      </c>
      <c r="S146" s="100" t="s">
        <v>746</v>
      </c>
      <c r="T146" s="100" t="s">
        <v>745</v>
      </c>
      <c r="U146" s="100" t="s">
        <v>747</v>
      </c>
      <c r="V146" s="100" t="s">
        <v>748</v>
      </c>
      <c r="W146" s="100" t="s">
        <v>749</v>
      </c>
      <c r="X146" s="100" t="s">
        <v>132</v>
      </c>
      <c r="Y146" s="147" t="s">
        <v>1041</v>
      </c>
    </row>
    <row r="147" spans="1:25">
      <c r="A147" s="107" t="s">
        <v>350</v>
      </c>
      <c r="B147" s="100" t="s">
        <v>351</v>
      </c>
      <c r="C147" s="100" t="s">
        <v>353</v>
      </c>
      <c r="D147" s="101">
        <v>757.2</v>
      </c>
      <c r="E147" s="100" t="s">
        <v>118</v>
      </c>
      <c r="F147" s="102">
        <v>202203</v>
      </c>
      <c r="G147" s="103">
        <v>44650</v>
      </c>
      <c r="H147" s="100" t="s">
        <v>119</v>
      </c>
      <c r="I147" s="102">
        <v>11001984</v>
      </c>
      <c r="J147" s="100" t="s">
        <v>0</v>
      </c>
      <c r="K147" s="100" t="s">
        <v>120</v>
      </c>
      <c r="L147" s="100" t="s">
        <v>121</v>
      </c>
      <c r="M147" s="100" t="s">
        <v>122</v>
      </c>
      <c r="N147" s="100" t="s">
        <v>12</v>
      </c>
      <c r="O147" s="100" t="s">
        <v>353</v>
      </c>
      <c r="P147" s="100" t="s">
        <v>120</v>
      </c>
      <c r="Q147" s="100" t="s">
        <v>744</v>
      </c>
      <c r="R147" s="100" t="s">
        <v>745</v>
      </c>
      <c r="S147" s="100" t="s">
        <v>746</v>
      </c>
      <c r="T147" s="100" t="s">
        <v>745</v>
      </c>
      <c r="U147" s="100" t="s">
        <v>747</v>
      </c>
      <c r="V147" s="100" t="s">
        <v>748</v>
      </c>
      <c r="W147" s="100" t="s">
        <v>749</v>
      </c>
      <c r="X147" s="100" t="s">
        <v>132</v>
      </c>
      <c r="Y147" s="147" t="s">
        <v>1041</v>
      </c>
    </row>
    <row r="148" spans="1:25">
      <c r="A148" s="107" t="s">
        <v>350</v>
      </c>
      <c r="B148" s="100" t="s">
        <v>351</v>
      </c>
      <c r="C148" s="100" t="s">
        <v>25</v>
      </c>
      <c r="D148" s="101">
        <v>1281.94</v>
      </c>
      <c r="E148" s="100" t="s">
        <v>118</v>
      </c>
      <c r="F148" s="102">
        <v>202203</v>
      </c>
      <c r="G148" s="103">
        <v>44650</v>
      </c>
      <c r="H148" s="100" t="s">
        <v>119</v>
      </c>
      <c r="I148" s="102">
        <v>11001984</v>
      </c>
      <c r="J148" s="100" t="s">
        <v>0</v>
      </c>
      <c r="K148" s="100" t="s">
        <v>120</v>
      </c>
      <c r="L148" s="100" t="s">
        <v>121</v>
      </c>
      <c r="M148" s="100" t="s">
        <v>122</v>
      </c>
      <c r="N148" s="100" t="s">
        <v>24</v>
      </c>
      <c r="O148" s="100" t="s">
        <v>25</v>
      </c>
      <c r="P148" s="100" t="s">
        <v>120</v>
      </c>
      <c r="Q148" s="100" t="s">
        <v>744</v>
      </c>
      <c r="R148" s="100" t="s">
        <v>745</v>
      </c>
      <c r="S148" s="100" t="s">
        <v>746</v>
      </c>
      <c r="T148" s="100" t="s">
        <v>745</v>
      </c>
      <c r="U148" s="100" t="s">
        <v>747</v>
      </c>
      <c r="V148" s="100" t="s">
        <v>748</v>
      </c>
      <c r="W148" s="100" t="s">
        <v>749</v>
      </c>
      <c r="X148" s="100" t="s">
        <v>132</v>
      </c>
      <c r="Y148" s="147" t="s">
        <v>1041</v>
      </c>
    </row>
    <row r="149" spans="1:25">
      <c r="A149" s="107" t="s">
        <v>350</v>
      </c>
      <c r="B149" s="100" t="s">
        <v>351</v>
      </c>
      <c r="C149" s="100" t="s">
        <v>19</v>
      </c>
      <c r="D149" s="101">
        <v>1493.3</v>
      </c>
      <c r="E149" s="100" t="s">
        <v>118</v>
      </c>
      <c r="F149" s="102">
        <v>202203</v>
      </c>
      <c r="G149" s="103">
        <v>44650</v>
      </c>
      <c r="H149" s="100" t="s">
        <v>119</v>
      </c>
      <c r="I149" s="102">
        <v>11001984</v>
      </c>
      <c r="J149" s="100" t="s">
        <v>0</v>
      </c>
      <c r="K149" s="100" t="s">
        <v>120</v>
      </c>
      <c r="L149" s="100" t="s">
        <v>121</v>
      </c>
      <c r="M149" s="100" t="s">
        <v>122</v>
      </c>
      <c r="N149" s="100" t="s">
        <v>18</v>
      </c>
      <c r="O149" s="100" t="s">
        <v>19</v>
      </c>
      <c r="P149" s="100" t="s">
        <v>120</v>
      </c>
      <c r="Q149" s="100" t="s">
        <v>744</v>
      </c>
      <c r="R149" s="100" t="s">
        <v>745</v>
      </c>
      <c r="S149" s="100" t="s">
        <v>746</v>
      </c>
      <c r="T149" s="100" t="s">
        <v>745</v>
      </c>
      <c r="U149" s="100" t="s">
        <v>747</v>
      </c>
      <c r="V149" s="100" t="s">
        <v>748</v>
      </c>
      <c r="W149" s="100" t="s">
        <v>749</v>
      </c>
      <c r="X149" s="100" t="s">
        <v>132</v>
      </c>
      <c r="Y149" s="147" t="s">
        <v>1041</v>
      </c>
    </row>
    <row r="150" spans="1:25">
      <c r="A150" s="107" t="s">
        <v>350</v>
      </c>
      <c r="B150" s="100" t="s">
        <v>351</v>
      </c>
      <c r="C150" s="100" t="s">
        <v>385</v>
      </c>
      <c r="D150" s="101">
        <v>4420.99</v>
      </c>
      <c r="E150" s="100" t="s">
        <v>118</v>
      </c>
      <c r="F150" s="102">
        <v>202203</v>
      </c>
      <c r="G150" s="103">
        <v>44650</v>
      </c>
      <c r="H150" s="100" t="s">
        <v>119</v>
      </c>
      <c r="I150" s="102">
        <v>11001984</v>
      </c>
      <c r="J150" s="100" t="s">
        <v>0</v>
      </c>
      <c r="K150" s="100" t="s">
        <v>120</v>
      </c>
      <c r="L150" s="100" t="s">
        <v>121</v>
      </c>
      <c r="M150" s="100" t="s">
        <v>122</v>
      </c>
      <c r="N150" s="100" t="s">
        <v>357</v>
      </c>
      <c r="O150" s="100" t="s">
        <v>358</v>
      </c>
      <c r="P150" s="100" t="s">
        <v>120</v>
      </c>
      <c r="Q150" s="100" t="s">
        <v>744</v>
      </c>
      <c r="R150" s="100" t="s">
        <v>745</v>
      </c>
      <c r="S150" s="100" t="s">
        <v>746</v>
      </c>
      <c r="T150" s="100" t="s">
        <v>745</v>
      </c>
      <c r="U150" s="100" t="s">
        <v>747</v>
      </c>
      <c r="V150" s="100" t="s">
        <v>748</v>
      </c>
      <c r="W150" s="100" t="s">
        <v>749</v>
      </c>
      <c r="X150" s="100" t="s">
        <v>132</v>
      </c>
      <c r="Y150" s="147" t="s">
        <v>1041</v>
      </c>
    </row>
    <row r="151" spans="1:25">
      <c r="A151" s="107" t="s">
        <v>350</v>
      </c>
      <c r="B151" s="100" t="s">
        <v>351</v>
      </c>
      <c r="C151" s="100" t="s">
        <v>39</v>
      </c>
      <c r="D151" s="101">
        <v>4737.42</v>
      </c>
      <c r="E151" s="100" t="s">
        <v>118</v>
      </c>
      <c r="F151" s="102">
        <v>202203</v>
      </c>
      <c r="G151" s="103">
        <v>44650</v>
      </c>
      <c r="H151" s="100" t="s">
        <v>119</v>
      </c>
      <c r="I151" s="102">
        <v>11001984</v>
      </c>
      <c r="J151" s="100" t="s">
        <v>0</v>
      </c>
      <c r="K151" s="100" t="s">
        <v>120</v>
      </c>
      <c r="L151" s="100" t="s">
        <v>121</v>
      </c>
      <c r="M151" s="100" t="s">
        <v>122</v>
      </c>
      <c r="N151" s="100" t="s">
        <v>38</v>
      </c>
      <c r="O151" s="100" t="s">
        <v>39</v>
      </c>
      <c r="P151" s="100" t="s">
        <v>120</v>
      </c>
      <c r="Q151" s="100" t="s">
        <v>744</v>
      </c>
      <c r="R151" s="100" t="s">
        <v>745</v>
      </c>
      <c r="S151" s="100" t="s">
        <v>746</v>
      </c>
      <c r="T151" s="100" t="s">
        <v>745</v>
      </c>
      <c r="U151" s="100" t="s">
        <v>747</v>
      </c>
      <c r="V151" s="100" t="s">
        <v>748</v>
      </c>
      <c r="W151" s="100" t="s">
        <v>749</v>
      </c>
      <c r="X151" s="100" t="s">
        <v>132</v>
      </c>
      <c r="Y151" s="147" t="s">
        <v>1041</v>
      </c>
    </row>
    <row r="152" spans="1:25">
      <c r="A152" s="107" t="s">
        <v>350</v>
      </c>
      <c r="B152" s="100" t="s">
        <v>351</v>
      </c>
      <c r="C152" s="100" t="s">
        <v>43</v>
      </c>
      <c r="D152" s="101">
        <v>4840</v>
      </c>
      <c r="E152" s="100" t="s">
        <v>118</v>
      </c>
      <c r="F152" s="102">
        <v>202203</v>
      </c>
      <c r="G152" s="103">
        <v>44650</v>
      </c>
      <c r="H152" s="100" t="s">
        <v>119</v>
      </c>
      <c r="I152" s="102">
        <v>11001984</v>
      </c>
      <c r="J152" s="100" t="s">
        <v>0</v>
      </c>
      <c r="K152" s="100" t="s">
        <v>120</v>
      </c>
      <c r="L152" s="100" t="s">
        <v>121</v>
      </c>
      <c r="M152" s="100" t="s">
        <v>122</v>
      </c>
      <c r="N152" s="100" t="s">
        <v>42</v>
      </c>
      <c r="O152" s="100" t="s">
        <v>43</v>
      </c>
      <c r="P152" s="100" t="s">
        <v>120</v>
      </c>
      <c r="Q152" s="100" t="s">
        <v>744</v>
      </c>
      <c r="R152" s="100" t="s">
        <v>745</v>
      </c>
      <c r="S152" s="100" t="s">
        <v>746</v>
      </c>
      <c r="T152" s="100" t="s">
        <v>745</v>
      </c>
      <c r="U152" s="100" t="s">
        <v>747</v>
      </c>
      <c r="V152" s="100" t="s">
        <v>748</v>
      </c>
      <c r="W152" s="100" t="s">
        <v>749</v>
      </c>
      <c r="X152" s="100" t="s">
        <v>132</v>
      </c>
      <c r="Y152" s="147" t="s">
        <v>1041</v>
      </c>
    </row>
    <row r="153" spans="1:25">
      <c r="A153" s="107" t="s">
        <v>350</v>
      </c>
      <c r="B153" s="100" t="s">
        <v>351</v>
      </c>
      <c r="C153" s="100" t="s">
        <v>131</v>
      </c>
      <c r="D153" s="101">
        <v>5514.99</v>
      </c>
      <c r="E153" s="100" t="s">
        <v>118</v>
      </c>
      <c r="F153" s="102">
        <v>202203</v>
      </c>
      <c r="G153" s="103">
        <v>44650</v>
      </c>
      <c r="H153" s="100" t="s">
        <v>119</v>
      </c>
      <c r="I153" s="102">
        <v>11001984</v>
      </c>
      <c r="J153" s="100" t="s">
        <v>0</v>
      </c>
      <c r="K153" s="100" t="s">
        <v>120</v>
      </c>
      <c r="L153" s="100" t="s">
        <v>121</v>
      </c>
      <c r="M153" s="100" t="s">
        <v>122</v>
      </c>
      <c r="N153" s="100" t="s">
        <v>130</v>
      </c>
      <c r="O153" s="100" t="s">
        <v>131</v>
      </c>
      <c r="P153" s="100" t="s">
        <v>120</v>
      </c>
      <c r="Q153" s="100" t="s">
        <v>744</v>
      </c>
      <c r="R153" s="100" t="s">
        <v>745</v>
      </c>
      <c r="S153" s="100" t="s">
        <v>746</v>
      </c>
      <c r="T153" s="100" t="s">
        <v>745</v>
      </c>
      <c r="U153" s="100" t="s">
        <v>747</v>
      </c>
      <c r="V153" s="100" t="s">
        <v>748</v>
      </c>
      <c r="W153" s="100" t="s">
        <v>749</v>
      </c>
      <c r="X153" s="100" t="s">
        <v>132</v>
      </c>
      <c r="Y153" s="147" t="s">
        <v>1041</v>
      </c>
    </row>
    <row r="154" spans="1:25">
      <c r="A154" s="107" t="s">
        <v>350</v>
      </c>
      <c r="B154" s="100" t="s">
        <v>351</v>
      </c>
      <c r="C154" s="100" t="s">
        <v>362</v>
      </c>
      <c r="D154" s="101">
        <v>6735.32</v>
      </c>
      <c r="E154" s="100" t="s">
        <v>118</v>
      </c>
      <c r="F154" s="102">
        <v>202203</v>
      </c>
      <c r="G154" s="103">
        <v>44650</v>
      </c>
      <c r="H154" s="100" t="s">
        <v>119</v>
      </c>
      <c r="I154" s="102">
        <v>11001984</v>
      </c>
      <c r="J154" s="100" t="s">
        <v>0</v>
      </c>
      <c r="K154" s="100" t="s">
        <v>120</v>
      </c>
      <c r="L154" s="100" t="s">
        <v>121</v>
      </c>
      <c r="M154" s="100" t="s">
        <v>122</v>
      </c>
      <c r="N154" s="100" t="s">
        <v>34</v>
      </c>
      <c r="O154" s="100" t="s">
        <v>362</v>
      </c>
      <c r="P154" s="100" t="s">
        <v>120</v>
      </c>
      <c r="Q154" s="100" t="s">
        <v>744</v>
      </c>
      <c r="R154" s="100" t="s">
        <v>745</v>
      </c>
      <c r="S154" s="100" t="s">
        <v>746</v>
      </c>
      <c r="T154" s="100" t="s">
        <v>745</v>
      </c>
      <c r="U154" s="100" t="s">
        <v>747</v>
      </c>
      <c r="V154" s="100" t="s">
        <v>748</v>
      </c>
      <c r="W154" s="100" t="s">
        <v>749</v>
      </c>
      <c r="X154" s="100" t="s">
        <v>132</v>
      </c>
      <c r="Y154" s="147" t="s">
        <v>1041</v>
      </c>
    </row>
    <row r="155" spans="1:25">
      <c r="A155" s="107" t="s">
        <v>350</v>
      </c>
      <c r="B155" s="100" t="s">
        <v>351</v>
      </c>
      <c r="C155" s="100" t="s">
        <v>386</v>
      </c>
      <c r="D155" s="101">
        <v>9380</v>
      </c>
      <c r="E155" s="100" t="s">
        <v>118</v>
      </c>
      <c r="F155" s="102">
        <v>202203</v>
      </c>
      <c r="G155" s="103">
        <v>44650</v>
      </c>
      <c r="H155" s="100" t="s">
        <v>119</v>
      </c>
      <c r="I155" s="102">
        <v>11001984</v>
      </c>
      <c r="J155" s="100" t="s">
        <v>0</v>
      </c>
      <c r="K155" s="100" t="s">
        <v>120</v>
      </c>
      <c r="L155" s="100" t="s">
        <v>121</v>
      </c>
      <c r="M155" s="100" t="s">
        <v>122</v>
      </c>
      <c r="N155" s="100" t="s">
        <v>16</v>
      </c>
      <c r="O155" s="100" t="s">
        <v>17</v>
      </c>
      <c r="P155" s="100" t="s">
        <v>120</v>
      </c>
      <c r="Q155" s="100" t="s">
        <v>744</v>
      </c>
      <c r="R155" s="100" t="s">
        <v>745</v>
      </c>
      <c r="S155" s="100" t="s">
        <v>746</v>
      </c>
      <c r="T155" s="100" t="s">
        <v>745</v>
      </c>
      <c r="U155" s="100" t="s">
        <v>747</v>
      </c>
      <c r="V155" s="100" t="s">
        <v>748</v>
      </c>
      <c r="W155" s="100" t="s">
        <v>749</v>
      </c>
      <c r="X155" s="100" t="s">
        <v>132</v>
      </c>
      <c r="Y155" s="147" t="s">
        <v>1041</v>
      </c>
    </row>
    <row r="156" spans="1:25">
      <c r="A156" s="107" t="s">
        <v>350</v>
      </c>
      <c r="B156" s="100" t="s">
        <v>351</v>
      </c>
      <c r="C156" s="100" t="s">
        <v>368</v>
      </c>
      <c r="D156" s="101">
        <v>16395.54</v>
      </c>
      <c r="E156" s="100" t="s">
        <v>118</v>
      </c>
      <c r="F156" s="102">
        <v>202203</v>
      </c>
      <c r="G156" s="103">
        <v>44650</v>
      </c>
      <c r="H156" s="100" t="s">
        <v>119</v>
      </c>
      <c r="I156" s="102">
        <v>11001984</v>
      </c>
      <c r="J156" s="100" t="s">
        <v>0</v>
      </c>
      <c r="K156" s="100" t="s">
        <v>120</v>
      </c>
      <c r="L156" s="100" t="s">
        <v>121</v>
      </c>
      <c r="M156" s="100" t="s">
        <v>122</v>
      </c>
      <c r="N156" s="100" t="s">
        <v>30</v>
      </c>
      <c r="O156" s="100" t="s">
        <v>368</v>
      </c>
      <c r="P156" s="100" t="s">
        <v>120</v>
      </c>
      <c r="Q156" s="100" t="s">
        <v>744</v>
      </c>
      <c r="R156" s="100" t="s">
        <v>745</v>
      </c>
      <c r="S156" s="100" t="s">
        <v>746</v>
      </c>
      <c r="T156" s="100" t="s">
        <v>745</v>
      </c>
      <c r="U156" s="100" t="s">
        <v>747</v>
      </c>
      <c r="V156" s="100" t="s">
        <v>748</v>
      </c>
      <c r="W156" s="100" t="s">
        <v>749</v>
      </c>
      <c r="X156" s="100" t="s">
        <v>132</v>
      </c>
      <c r="Y156" s="147" t="s">
        <v>1041</v>
      </c>
    </row>
    <row r="157" spans="1:25">
      <c r="A157" s="107" t="s">
        <v>350</v>
      </c>
      <c r="B157" s="100" t="s">
        <v>351</v>
      </c>
      <c r="C157" s="100" t="s">
        <v>364</v>
      </c>
      <c r="D157" s="101">
        <v>16536.96</v>
      </c>
      <c r="E157" s="100" t="s">
        <v>118</v>
      </c>
      <c r="F157" s="102">
        <v>202203</v>
      </c>
      <c r="G157" s="103">
        <v>44650</v>
      </c>
      <c r="H157" s="100" t="s">
        <v>119</v>
      </c>
      <c r="I157" s="102">
        <v>11001984</v>
      </c>
      <c r="J157" s="100" t="s">
        <v>0</v>
      </c>
      <c r="K157" s="100" t="s">
        <v>120</v>
      </c>
      <c r="L157" s="100" t="s">
        <v>121</v>
      </c>
      <c r="M157" s="100" t="s">
        <v>122</v>
      </c>
      <c r="N157" s="100" t="s">
        <v>40</v>
      </c>
      <c r="O157" s="100" t="s">
        <v>364</v>
      </c>
      <c r="P157" s="100" t="s">
        <v>120</v>
      </c>
      <c r="Q157" s="100" t="s">
        <v>744</v>
      </c>
      <c r="R157" s="100" t="s">
        <v>745</v>
      </c>
      <c r="S157" s="100" t="s">
        <v>746</v>
      </c>
      <c r="T157" s="100" t="s">
        <v>745</v>
      </c>
      <c r="U157" s="100" t="s">
        <v>747</v>
      </c>
      <c r="V157" s="100" t="s">
        <v>748</v>
      </c>
      <c r="W157" s="100" t="s">
        <v>749</v>
      </c>
      <c r="X157" s="100" t="s">
        <v>132</v>
      </c>
      <c r="Y157" s="147" t="s">
        <v>1041</v>
      </c>
    </row>
    <row r="158" spans="1:25">
      <c r="A158" s="107" t="s">
        <v>350</v>
      </c>
      <c r="B158" s="100" t="s">
        <v>351</v>
      </c>
      <c r="C158" s="100" t="s">
        <v>366</v>
      </c>
      <c r="D158" s="101">
        <v>51958.61</v>
      </c>
      <c r="E158" s="100" t="s">
        <v>118</v>
      </c>
      <c r="F158" s="102">
        <v>202203</v>
      </c>
      <c r="G158" s="103">
        <v>44650</v>
      </c>
      <c r="H158" s="100" t="s">
        <v>119</v>
      </c>
      <c r="I158" s="102">
        <v>11001984</v>
      </c>
      <c r="J158" s="100" t="s">
        <v>0</v>
      </c>
      <c r="K158" s="100" t="s">
        <v>120</v>
      </c>
      <c r="L158" s="100" t="s">
        <v>121</v>
      </c>
      <c r="M158" s="100" t="s">
        <v>122</v>
      </c>
      <c r="N158" s="100" t="s">
        <v>32</v>
      </c>
      <c r="O158" s="100" t="s">
        <v>366</v>
      </c>
      <c r="P158" s="100" t="s">
        <v>120</v>
      </c>
      <c r="Q158" s="100" t="s">
        <v>744</v>
      </c>
      <c r="R158" s="100" t="s">
        <v>745</v>
      </c>
      <c r="S158" s="100" t="s">
        <v>746</v>
      </c>
      <c r="T158" s="100" t="s">
        <v>745</v>
      </c>
      <c r="U158" s="100" t="s">
        <v>747</v>
      </c>
      <c r="V158" s="100" t="s">
        <v>748</v>
      </c>
      <c r="W158" s="100" t="s">
        <v>749</v>
      </c>
      <c r="X158" s="100" t="s">
        <v>132</v>
      </c>
      <c r="Y158" s="147" t="s">
        <v>1041</v>
      </c>
    </row>
    <row r="159" spans="1:25">
      <c r="A159" s="107" t="s">
        <v>350</v>
      </c>
      <c r="B159" s="100" t="s">
        <v>351</v>
      </c>
      <c r="C159" s="100" t="s">
        <v>371</v>
      </c>
      <c r="D159" s="101">
        <v>85.1</v>
      </c>
      <c r="E159" s="100" t="s">
        <v>118</v>
      </c>
      <c r="F159" s="102">
        <v>202206</v>
      </c>
      <c r="G159" s="103">
        <v>44733</v>
      </c>
      <c r="H159" s="100" t="s">
        <v>119</v>
      </c>
      <c r="I159" s="102">
        <v>11002289</v>
      </c>
      <c r="J159" s="100" t="s">
        <v>0</v>
      </c>
      <c r="K159" s="100" t="s">
        <v>120</v>
      </c>
      <c r="L159" s="100" t="s">
        <v>121</v>
      </c>
      <c r="M159" s="100" t="s">
        <v>122</v>
      </c>
      <c r="N159" s="100" t="s">
        <v>22</v>
      </c>
      <c r="O159" s="100" t="s">
        <v>23</v>
      </c>
      <c r="P159" s="100" t="s">
        <v>120</v>
      </c>
      <c r="Q159" s="100" t="s">
        <v>744</v>
      </c>
      <c r="R159" s="100" t="s">
        <v>745</v>
      </c>
      <c r="S159" s="100" t="s">
        <v>746</v>
      </c>
      <c r="T159" s="100" t="s">
        <v>745</v>
      </c>
      <c r="U159" s="100" t="s">
        <v>747</v>
      </c>
      <c r="V159" s="100" t="s">
        <v>748</v>
      </c>
      <c r="W159" s="100" t="s">
        <v>749</v>
      </c>
      <c r="X159" s="100" t="s">
        <v>132</v>
      </c>
      <c r="Y159" s="147" t="s">
        <v>1041</v>
      </c>
    </row>
    <row r="160" spans="1:25">
      <c r="A160" s="107" t="s">
        <v>350</v>
      </c>
      <c r="B160" s="100" t="s">
        <v>351</v>
      </c>
      <c r="C160" s="100" t="s">
        <v>375</v>
      </c>
      <c r="D160" s="101">
        <v>86.1</v>
      </c>
      <c r="E160" s="100" t="s">
        <v>118</v>
      </c>
      <c r="F160" s="102">
        <v>202206</v>
      </c>
      <c r="G160" s="103">
        <v>44733</v>
      </c>
      <c r="H160" s="100" t="s">
        <v>119</v>
      </c>
      <c r="I160" s="102">
        <v>11002289</v>
      </c>
      <c r="J160" s="100" t="s">
        <v>0</v>
      </c>
      <c r="K160" s="100" t="s">
        <v>120</v>
      </c>
      <c r="L160" s="100" t="s">
        <v>121</v>
      </c>
      <c r="M160" s="100" t="s">
        <v>122</v>
      </c>
      <c r="N160" s="100" t="s">
        <v>28</v>
      </c>
      <c r="O160" s="100" t="s">
        <v>29</v>
      </c>
      <c r="P160" s="100" t="s">
        <v>120</v>
      </c>
      <c r="Q160" s="100" t="s">
        <v>744</v>
      </c>
      <c r="R160" s="100" t="s">
        <v>745</v>
      </c>
      <c r="S160" s="100" t="s">
        <v>746</v>
      </c>
      <c r="T160" s="100" t="s">
        <v>745</v>
      </c>
      <c r="U160" s="100" t="s">
        <v>747</v>
      </c>
      <c r="V160" s="100" t="s">
        <v>748</v>
      </c>
      <c r="W160" s="100" t="s">
        <v>749</v>
      </c>
      <c r="X160" s="100" t="s">
        <v>132</v>
      </c>
      <c r="Y160" s="147" t="s">
        <v>1041</v>
      </c>
    </row>
    <row r="161" spans="1:25">
      <c r="A161" s="107" t="s">
        <v>350</v>
      </c>
      <c r="B161" s="100" t="s">
        <v>351</v>
      </c>
      <c r="C161" s="100" t="s">
        <v>367</v>
      </c>
      <c r="D161" s="101">
        <v>107.7</v>
      </c>
      <c r="E161" s="100" t="s">
        <v>118</v>
      </c>
      <c r="F161" s="102">
        <v>202206</v>
      </c>
      <c r="G161" s="103">
        <v>44733</v>
      </c>
      <c r="H161" s="100" t="s">
        <v>119</v>
      </c>
      <c r="I161" s="102">
        <v>11002289</v>
      </c>
      <c r="J161" s="100" t="s">
        <v>0</v>
      </c>
      <c r="K161" s="100" t="s">
        <v>120</v>
      </c>
      <c r="L161" s="100" t="s">
        <v>121</v>
      </c>
      <c r="M161" s="100" t="s">
        <v>122</v>
      </c>
      <c r="N161" s="100" t="s">
        <v>30</v>
      </c>
      <c r="O161" s="100" t="s">
        <v>368</v>
      </c>
      <c r="P161" s="100" t="s">
        <v>120</v>
      </c>
      <c r="Q161" s="100" t="s">
        <v>744</v>
      </c>
      <c r="R161" s="100" t="s">
        <v>745</v>
      </c>
      <c r="S161" s="100" t="s">
        <v>746</v>
      </c>
      <c r="T161" s="100" t="s">
        <v>745</v>
      </c>
      <c r="U161" s="100" t="s">
        <v>747</v>
      </c>
      <c r="V161" s="100" t="s">
        <v>748</v>
      </c>
      <c r="W161" s="100" t="s">
        <v>749</v>
      </c>
      <c r="X161" s="100" t="s">
        <v>132</v>
      </c>
      <c r="Y161" s="147" t="s">
        <v>1041</v>
      </c>
    </row>
    <row r="162" spans="1:25">
      <c r="A162" s="107" t="s">
        <v>350</v>
      </c>
      <c r="B162" s="100" t="s">
        <v>351</v>
      </c>
      <c r="C162" s="100" t="s">
        <v>376</v>
      </c>
      <c r="D162" s="101">
        <v>200</v>
      </c>
      <c r="E162" s="100" t="s">
        <v>118</v>
      </c>
      <c r="F162" s="102">
        <v>202206</v>
      </c>
      <c r="G162" s="103">
        <v>44733</v>
      </c>
      <c r="H162" s="100" t="s">
        <v>119</v>
      </c>
      <c r="I162" s="102">
        <v>11002289</v>
      </c>
      <c r="J162" s="100" t="s">
        <v>0</v>
      </c>
      <c r="K162" s="100" t="s">
        <v>120</v>
      </c>
      <c r="L162" s="100" t="s">
        <v>121</v>
      </c>
      <c r="M162" s="100" t="s">
        <v>122</v>
      </c>
      <c r="N162" s="100" t="s">
        <v>12</v>
      </c>
      <c r="O162" s="100" t="s">
        <v>353</v>
      </c>
      <c r="P162" s="100" t="s">
        <v>120</v>
      </c>
      <c r="Q162" s="100" t="s">
        <v>744</v>
      </c>
      <c r="R162" s="100" t="s">
        <v>745</v>
      </c>
      <c r="S162" s="100" t="s">
        <v>746</v>
      </c>
      <c r="T162" s="100" t="s">
        <v>745</v>
      </c>
      <c r="U162" s="100" t="s">
        <v>747</v>
      </c>
      <c r="V162" s="100" t="s">
        <v>748</v>
      </c>
      <c r="W162" s="100" t="s">
        <v>749</v>
      </c>
      <c r="X162" s="100" t="s">
        <v>132</v>
      </c>
      <c r="Y162" s="147" t="s">
        <v>1041</v>
      </c>
    </row>
    <row r="163" spans="1:25">
      <c r="A163" s="107" t="s">
        <v>350</v>
      </c>
      <c r="B163" s="100" t="s">
        <v>351</v>
      </c>
      <c r="C163" s="100" t="s">
        <v>373</v>
      </c>
      <c r="D163" s="101">
        <v>385</v>
      </c>
      <c r="E163" s="100" t="s">
        <v>118</v>
      </c>
      <c r="F163" s="102">
        <v>202206</v>
      </c>
      <c r="G163" s="103">
        <v>44733</v>
      </c>
      <c r="H163" s="100" t="s">
        <v>119</v>
      </c>
      <c r="I163" s="102">
        <v>11002289</v>
      </c>
      <c r="J163" s="100" t="s">
        <v>0</v>
      </c>
      <c r="K163" s="100" t="s">
        <v>120</v>
      </c>
      <c r="L163" s="100" t="s">
        <v>121</v>
      </c>
      <c r="M163" s="100" t="s">
        <v>122</v>
      </c>
      <c r="N163" s="100" t="s">
        <v>10</v>
      </c>
      <c r="O163" s="100" t="s">
        <v>11</v>
      </c>
      <c r="P163" s="100" t="s">
        <v>120</v>
      </c>
      <c r="Q163" s="100" t="s">
        <v>744</v>
      </c>
      <c r="R163" s="100" t="s">
        <v>745</v>
      </c>
      <c r="S163" s="100" t="s">
        <v>746</v>
      </c>
      <c r="T163" s="100" t="s">
        <v>745</v>
      </c>
      <c r="U163" s="100" t="s">
        <v>747</v>
      </c>
      <c r="V163" s="100" t="s">
        <v>748</v>
      </c>
      <c r="W163" s="100" t="s">
        <v>749</v>
      </c>
      <c r="X163" s="100" t="s">
        <v>132</v>
      </c>
      <c r="Y163" s="147" t="s">
        <v>1041</v>
      </c>
    </row>
    <row r="164" spans="1:25">
      <c r="A164" s="107" t="s">
        <v>350</v>
      </c>
      <c r="B164" s="100" t="s">
        <v>351</v>
      </c>
      <c r="C164" s="100" t="s">
        <v>387</v>
      </c>
      <c r="D164" s="101">
        <v>1200</v>
      </c>
      <c r="E164" s="100" t="s">
        <v>118</v>
      </c>
      <c r="F164" s="102">
        <v>202206</v>
      </c>
      <c r="G164" s="103">
        <v>44733</v>
      </c>
      <c r="H164" s="100" t="s">
        <v>119</v>
      </c>
      <c r="I164" s="102">
        <v>11002289</v>
      </c>
      <c r="J164" s="100" t="s">
        <v>0</v>
      </c>
      <c r="K164" s="100" t="s">
        <v>120</v>
      </c>
      <c r="L164" s="100" t="s">
        <v>121</v>
      </c>
      <c r="M164" s="100" t="s">
        <v>122</v>
      </c>
      <c r="N164" s="100" t="s">
        <v>130</v>
      </c>
      <c r="O164" s="100" t="s">
        <v>131</v>
      </c>
      <c r="P164" s="100" t="s">
        <v>120</v>
      </c>
      <c r="Q164" s="100" t="s">
        <v>744</v>
      </c>
      <c r="R164" s="100" t="s">
        <v>745</v>
      </c>
      <c r="S164" s="100" t="s">
        <v>746</v>
      </c>
      <c r="T164" s="100" t="s">
        <v>745</v>
      </c>
      <c r="U164" s="100" t="s">
        <v>747</v>
      </c>
      <c r="V164" s="100" t="s">
        <v>748</v>
      </c>
      <c r="W164" s="100" t="s">
        <v>749</v>
      </c>
      <c r="X164" s="100" t="s">
        <v>132</v>
      </c>
      <c r="Y164" s="147" t="s">
        <v>1041</v>
      </c>
    </row>
    <row r="165" spans="1:25">
      <c r="A165" s="107" t="s">
        <v>350</v>
      </c>
      <c r="B165" s="100" t="s">
        <v>351</v>
      </c>
      <c r="C165" s="100" t="s">
        <v>361</v>
      </c>
      <c r="D165" s="101">
        <v>1685.3</v>
      </c>
      <c r="E165" s="100" t="s">
        <v>118</v>
      </c>
      <c r="F165" s="102">
        <v>202206</v>
      </c>
      <c r="G165" s="103">
        <v>44733</v>
      </c>
      <c r="H165" s="100" t="s">
        <v>119</v>
      </c>
      <c r="I165" s="102">
        <v>11002289</v>
      </c>
      <c r="J165" s="100" t="s">
        <v>0</v>
      </c>
      <c r="K165" s="100" t="s">
        <v>120</v>
      </c>
      <c r="L165" s="100" t="s">
        <v>121</v>
      </c>
      <c r="M165" s="100" t="s">
        <v>122</v>
      </c>
      <c r="N165" s="100" t="s">
        <v>34</v>
      </c>
      <c r="O165" s="100" t="s">
        <v>362</v>
      </c>
      <c r="P165" s="100" t="s">
        <v>120</v>
      </c>
      <c r="Q165" s="100" t="s">
        <v>744</v>
      </c>
      <c r="R165" s="100" t="s">
        <v>745</v>
      </c>
      <c r="S165" s="100" t="s">
        <v>746</v>
      </c>
      <c r="T165" s="100" t="s">
        <v>745</v>
      </c>
      <c r="U165" s="100" t="s">
        <v>747</v>
      </c>
      <c r="V165" s="100" t="s">
        <v>748</v>
      </c>
      <c r="W165" s="100" t="s">
        <v>749</v>
      </c>
      <c r="X165" s="100" t="s">
        <v>132</v>
      </c>
      <c r="Y165" s="147" t="s">
        <v>1041</v>
      </c>
    </row>
    <row r="166" spans="1:25">
      <c r="A166" s="107" t="s">
        <v>350</v>
      </c>
      <c r="B166" s="100" t="s">
        <v>351</v>
      </c>
      <c r="C166" s="100" t="s">
        <v>359</v>
      </c>
      <c r="D166" s="101">
        <v>1900</v>
      </c>
      <c r="E166" s="100" t="s">
        <v>118</v>
      </c>
      <c r="F166" s="102">
        <v>202206</v>
      </c>
      <c r="G166" s="103">
        <v>44733</v>
      </c>
      <c r="H166" s="100" t="s">
        <v>119</v>
      </c>
      <c r="I166" s="102">
        <v>11002289</v>
      </c>
      <c r="J166" s="100" t="s">
        <v>0</v>
      </c>
      <c r="K166" s="100" t="s">
        <v>120</v>
      </c>
      <c r="L166" s="100" t="s">
        <v>121</v>
      </c>
      <c r="M166" s="100" t="s">
        <v>122</v>
      </c>
      <c r="N166" s="100" t="s">
        <v>16</v>
      </c>
      <c r="O166" s="100" t="s">
        <v>17</v>
      </c>
      <c r="P166" s="100" t="s">
        <v>120</v>
      </c>
      <c r="Q166" s="100" t="s">
        <v>744</v>
      </c>
      <c r="R166" s="100" t="s">
        <v>745</v>
      </c>
      <c r="S166" s="100" t="s">
        <v>746</v>
      </c>
      <c r="T166" s="100" t="s">
        <v>745</v>
      </c>
      <c r="U166" s="100" t="s">
        <v>747</v>
      </c>
      <c r="V166" s="100" t="s">
        <v>748</v>
      </c>
      <c r="W166" s="100" t="s">
        <v>749</v>
      </c>
      <c r="X166" s="100" t="s">
        <v>132</v>
      </c>
      <c r="Y166" s="147" t="s">
        <v>1041</v>
      </c>
    </row>
    <row r="167" spans="1:25">
      <c r="A167" s="107" t="s">
        <v>350</v>
      </c>
      <c r="B167" s="100" t="s">
        <v>351</v>
      </c>
      <c r="C167" s="100" t="s">
        <v>374</v>
      </c>
      <c r="D167" s="101">
        <v>3040.8</v>
      </c>
      <c r="E167" s="100" t="s">
        <v>118</v>
      </c>
      <c r="F167" s="102">
        <v>202206</v>
      </c>
      <c r="G167" s="103">
        <v>44733</v>
      </c>
      <c r="H167" s="100" t="s">
        <v>119</v>
      </c>
      <c r="I167" s="102">
        <v>11002289</v>
      </c>
      <c r="J167" s="100" t="s">
        <v>0</v>
      </c>
      <c r="K167" s="100" t="s">
        <v>120</v>
      </c>
      <c r="L167" s="100" t="s">
        <v>121</v>
      </c>
      <c r="M167" s="100" t="s">
        <v>122</v>
      </c>
      <c r="N167" s="100" t="s">
        <v>24</v>
      </c>
      <c r="O167" s="100" t="s">
        <v>25</v>
      </c>
      <c r="P167" s="100" t="s">
        <v>120</v>
      </c>
      <c r="Q167" s="100" t="s">
        <v>744</v>
      </c>
      <c r="R167" s="100" t="s">
        <v>745</v>
      </c>
      <c r="S167" s="100" t="s">
        <v>746</v>
      </c>
      <c r="T167" s="100" t="s">
        <v>745</v>
      </c>
      <c r="U167" s="100" t="s">
        <v>747</v>
      </c>
      <c r="V167" s="100" t="s">
        <v>748</v>
      </c>
      <c r="W167" s="100" t="s">
        <v>749</v>
      </c>
      <c r="X167" s="100" t="s">
        <v>132</v>
      </c>
      <c r="Y167" s="147" t="s">
        <v>1041</v>
      </c>
    </row>
    <row r="168" spans="1:25">
      <c r="A168" s="107" t="s">
        <v>350</v>
      </c>
      <c r="B168" s="100" t="s">
        <v>351</v>
      </c>
      <c r="C168" s="100" t="s">
        <v>365</v>
      </c>
      <c r="D168" s="101">
        <v>3237</v>
      </c>
      <c r="E168" s="100" t="s">
        <v>118</v>
      </c>
      <c r="F168" s="102">
        <v>202206</v>
      </c>
      <c r="G168" s="103">
        <v>44733</v>
      </c>
      <c r="H168" s="100" t="s">
        <v>119</v>
      </c>
      <c r="I168" s="102">
        <v>11002289</v>
      </c>
      <c r="J168" s="100" t="s">
        <v>0</v>
      </c>
      <c r="K168" s="100" t="s">
        <v>120</v>
      </c>
      <c r="L168" s="100" t="s">
        <v>121</v>
      </c>
      <c r="M168" s="100" t="s">
        <v>122</v>
      </c>
      <c r="N168" s="100" t="s">
        <v>32</v>
      </c>
      <c r="O168" s="100" t="s">
        <v>366</v>
      </c>
      <c r="P168" s="100" t="s">
        <v>120</v>
      </c>
      <c r="Q168" s="100" t="s">
        <v>744</v>
      </c>
      <c r="R168" s="100" t="s">
        <v>745</v>
      </c>
      <c r="S168" s="100" t="s">
        <v>746</v>
      </c>
      <c r="T168" s="100" t="s">
        <v>745</v>
      </c>
      <c r="U168" s="100" t="s">
        <v>747</v>
      </c>
      <c r="V168" s="100" t="s">
        <v>748</v>
      </c>
      <c r="W168" s="100" t="s">
        <v>749</v>
      </c>
      <c r="X168" s="100" t="s">
        <v>132</v>
      </c>
      <c r="Y168" s="147" t="s">
        <v>1041</v>
      </c>
    </row>
    <row r="169" spans="1:25">
      <c r="A169" s="107" t="s">
        <v>350</v>
      </c>
      <c r="B169" s="100" t="s">
        <v>351</v>
      </c>
      <c r="C169" s="100" t="s">
        <v>388</v>
      </c>
      <c r="D169" s="101">
        <v>3900</v>
      </c>
      <c r="E169" s="100" t="s">
        <v>118</v>
      </c>
      <c r="F169" s="102">
        <v>202206</v>
      </c>
      <c r="G169" s="103">
        <v>44733</v>
      </c>
      <c r="H169" s="100" t="s">
        <v>119</v>
      </c>
      <c r="I169" s="102">
        <v>11002289</v>
      </c>
      <c r="J169" s="100" t="s">
        <v>0</v>
      </c>
      <c r="K169" s="100" t="s">
        <v>120</v>
      </c>
      <c r="L169" s="100" t="s">
        <v>121</v>
      </c>
      <c r="M169" s="100" t="s">
        <v>122</v>
      </c>
      <c r="N169" s="100" t="s">
        <v>14</v>
      </c>
      <c r="O169" s="100" t="s">
        <v>15</v>
      </c>
      <c r="P169" s="100" t="s">
        <v>120</v>
      </c>
      <c r="Q169" s="100" t="s">
        <v>744</v>
      </c>
      <c r="R169" s="100" t="s">
        <v>745</v>
      </c>
      <c r="S169" s="100" t="s">
        <v>746</v>
      </c>
      <c r="T169" s="100" t="s">
        <v>745</v>
      </c>
      <c r="U169" s="100" t="s">
        <v>747</v>
      </c>
      <c r="V169" s="100" t="s">
        <v>748</v>
      </c>
      <c r="W169" s="100" t="s">
        <v>749</v>
      </c>
      <c r="X169" s="100" t="s">
        <v>132</v>
      </c>
      <c r="Y169" s="147" t="s">
        <v>1041</v>
      </c>
    </row>
    <row r="170" spans="1:25">
      <c r="A170" s="107" t="s">
        <v>350</v>
      </c>
      <c r="B170" s="100" t="s">
        <v>351</v>
      </c>
      <c r="C170" s="100" t="s">
        <v>389</v>
      </c>
      <c r="D170" s="101">
        <v>6570</v>
      </c>
      <c r="E170" s="100" t="s">
        <v>118</v>
      </c>
      <c r="F170" s="102">
        <v>202206</v>
      </c>
      <c r="G170" s="103">
        <v>44733</v>
      </c>
      <c r="H170" s="100" t="s">
        <v>119</v>
      </c>
      <c r="I170" s="102">
        <v>11002289</v>
      </c>
      <c r="J170" s="100" t="s">
        <v>0</v>
      </c>
      <c r="K170" s="100" t="s">
        <v>120</v>
      </c>
      <c r="L170" s="100" t="s">
        <v>121</v>
      </c>
      <c r="M170" s="100" t="s">
        <v>122</v>
      </c>
      <c r="N170" s="100" t="s">
        <v>357</v>
      </c>
      <c r="O170" s="100" t="s">
        <v>358</v>
      </c>
      <c r="P170" s="100" t="s">
        <v>120</v>
      </c>
      <c r="Q170" s="100" t="s">
        <v>744</v>
      </c>
      <c r="R170" s="100" t="s">
        <v>745</v>
      </c>
      <c r="S170" s="100" t="s">
        <v>746</v>
      </c>
      <c r="T170" s="100" t="s">
        <v>745</v>
      </c>
      <c r="U170" s="100" t="s">
        <v>747</v>
      </c>
      <c r="V170" s="100" t="s">
        <v>748</v>
      </c>
      <c r="W170" s="100" t="s">
        <v>749</v>
      </c>
      <c r="X170" s="100" t="s">
        <v>132</v>
      </c>
      <c r="Y170" s="147" t="s">
        <v>1041</v>
      </c>
    </row>
    <row r="171" spans="1:25">
      <c r="A171" s="107" t="s">
        <v>350</v>
      </c>
      <c r="B171" s="100" t="s">
        <v>351</v>
      </c>
      <c r="C171" s="100" t="s">
        <v>390</v>
      </c>
      <c r="D171" s="101">
        <v>7044</v>
      </c>
      <c r="E171" s="100" t="s">
        <v>118</v>
      </c>
      <c r="F171" s="102">
        <v>202206</v>
      </c>
      <c r="G171" s="103">
        <v>44733</v>
      </c>
      <c r="H171" s="100" t="s">
        <v>119</v>
      </c>
      <c r="I171" s="102">
        <v>11002289</v>
      </c>
      <c r="J171" s="100" t="s">
        <v>0</v>
      </c>
      <c r="K171" s="100" t="s">
        <v>120</v>
      </c>
      <c r="L171" s="100" t="s">
        <v>121</v>
      </c>
      <c r="M171" s="100" t="s">
        <v>122</v>
      </c>
      <c r="N171" s="100" t="s">
        <v>339</v>
      </c>
      <c r="O171" s="100" t="s">
        <v>340</v>
      </c>
      <c r="P171" s="100" t="s">
        <v>120</v>
      </c>
      <c r="Q171" s="100" t="s">
        <v>744</v>
      </c>
      <c r="R171" s="100" t="s">
        <v>745</v>
      </c>
      <c r="S171" s="100" t="s">
        <v>746</v>
      </c>
      <c r="T171" s="100" t="s">
        <v>745</v>
      </c>
      <c r="U171" s="100" t="s">
        <v>747</v>
      </c>
      <c r="V171" s="100" t="s">
        <v>748</v>
      </c>
      <c r="W171" s="100" t="s">
        <v>749</v>
      </c>
      <c r="X171" s="100" t="s">
        <v>132</v>
      </c>
      <c r="Y171" s="147" t="s">
        <v>1041</v>
      </c>
    </row>
    <row r="172" spans="1:25">
      <c r="A172" s="107" t="s">
        <v>350</v>
      </c>
      <c r="B172" s="100" t="s">
        <v>351</v>
      </c>
      <c r="C172" s="100" t="s">
        <v>370</v>
      </c>
      <c r="D172" s="101">
        <v>8201.32</v>
      </c>
      <c r="E172" s="100" t="s">
        <v>118</v>
      </c>
      <c r="F172" s="102">
        <v>202206</v>
      </c>
      <c r="G172" s="103">
        <v>44733</v>
      </c>
      <c r="H172" s="100" t="s">
        <v>119</v>
      </c>
      <c r="I172" s="102">
        <v>11002289</v>
      </c>
      <c r="J172" s="100" t="s">
        <v>0</v>
      </c>
      <c r="K172" s="100" t="s">
        <v>120</v>
      </c>
      <c r="L172" s="100" t="s">
        <v>121</v>
      </c>
      <c r="M172" s="100" t="s">
        <v>122</v>
      </c>
      <c r="N172" s="100" t="s">
        <v>36</v>
      </c>
      <c r="O172" s="100" t="s">
        <v>37</v>
      </c>
      <c r="P172" s="100" t="s">
        <v>120</v>
      </c>
      <c r="Q172" s="100" t="s">
        <v>744</v>
      </c>
      <c r="R172" s="100" t="s">
        <v>745</v>
      </c>
      <c r="S172" s="100" t="s">
        <v>746</v>
      </c>
      <c r="T172" s="100" t="s">
        <v>745</v>
      </c>
      <c r="U172" s="100" t="s">
        <v>747</v>
      </c>
      <c r="V172" s="100" t="s">
        <v>748</v>
      </c>
      <c r="W172" s="100" t="s">
        <v>749</v>
      </c>
      <c r="X172" s="100" t="s">
        <v>132</v>
      </c>
      <c r="Y172" s="147" t="s">
        <v>1041</v>
      </c>
    </row>
    <row r="173" spans="1:25">
      <c r="A173" s="107" t="s">
        <v>350</v>
      </c>
      <c r="B173" s="100" t="s">
        <v>351</v>
      </c>
      <c r="C173" s="100" t="s">
        <v>360</v>
      </c>
      <c r="D173" s="101">
        <v>10990</v>
      </c>
      <c r="E173" s="100" t="s">
        <v>118</v>
      </c>
      <c r="F173" s="102">
        <v>202206</v>
      </c>
      <c r="G173" s="103">
        <v>44733</v>
      </c>
      <c r="H173" s="100" t="s">
        <v>119</v>
      </c>
      <c r="I173" s="102">
        <v>11002289</v>
      </c>
      <c r="J173" s="100" t="s">
        <v>0</v>
      </c>
      <c r="K173" s="100" t="s">
        <v>120</v>
      </c>
      <c r="L173" s="100" t="s">
        <v>121</v>
      </c>
      <c r="M173" s="100" t="s">
        <v>122</v>
      </c>
      <c r="N173" s="100" t="s">
        <v>38</v>
      </c>
      <c r="O173" s="100" t="s">
        <v>39</v>
      </c>
      <c r="P173" s="100" t="s">
        <v>120</v>
      </c>
      <c r="Q173" s="100" t="s">
        <v>744</v>
      </c>
      <c r="R173" s="100" t="s">
        <v>745</v>
      </c>
      <c r="S173" s="100" t="s">
        <v>746</v>
      </c>
      <c r="T173" s="100" t="s">
        <v>745</v>
      </c>
      <c r="U173" s="100" t="s">
        <v>747</v>
      </c>
      <c r="V173" s="100" t="s">
        <v>748</v>
      </c>
      <c r="W173" s="100" t="s">
        <v>749</v>
      </c>
      <c r="X173" s="100" t="s">
        <v>132</v>
      </c>
      <c r="Y173" s="147" t="s">
        <v>1041</v>
      </c>
    </row>
    <row r="174" spans="1:25">
      <c r="A174" s="107" t="s">
        <v>350</v>
      </c>
      <c r="B174" s="100" t="s">
        <v>351</v>
      </c>
      <c r="C174" s="100" t="s">
        <v>377</v>
      </c>
      <c r="D174" s="101">
        <v>14516.98</v>
      </c>
      <c r="E174" s="100" t="s">
        <v>118</v>
      </c>
      <c r="F174" s="102">
        <v>202206</v>
      </c>
      <c r="G174" s="103">
        <v>44733</v>
      </c>
      <c r="H174" s="100" t="s">
        <v>119</v>
      </c>
      <c r="I174" s="102">
        <v>11002289</v>
      </c>
      <c r="J174" s="100" t="s">
        <v>0</v>
      </c>
      <c r="K174" s="100" t="s">
        <v>120</v>
      </c>
      <c r="L174" s="100" t="s">
        <v>121</v>
      </c>
      <c r="M174" s="100" t="s">
        <v>122</v>
      </c>
      <c r="N174" s="100" t="s">
        <v>18</v>
      </c>
      <c r="O174" s="100" t="s">
        <v>19</v>
      </c>
      <c r="P174" s="100" t="s">
        <v>120</v>
      </c>
      <c r="Q174" s="100" t="s">
        <v>744</v>
      </c>
      <c r="R174" s="100" t="s">
        <v>745</v>
      </c>
      <c r="S174" s="100" t="s">
        <v>746</v>
      </c>
      <c r="T174" s="100" t="s">
        <v>745</v>
      </c>
      <c r="U174" s="100" t="s">
        <v>747</v>
      </c>
      <c r="V174" s="100" t="s">
        <v>748</v>
      </c>
      <c r="W174" s="100" t="s">
        <v>749</v>
      </c>
      <c r="X174" s="100" t="s">
        <v>132</v>
      </c>
      <c r="Y174" s="147" t="s">
        <v>1041</v>
      </c>
    </row>
    <row r="175" spans="1:25">
      <c r="A175" s="107" t="s">
        <v>350</v>
      </c>
      <c r="B175" s="100" t="s">
        <v>351</v>
      </c>
      <c r="C175" s="100" t="s">
        <v>363</v>
      </c>
      <c r="D175" s="101">
        <v>16675</v>
      </c>
      <c r="E175" s="100" t="s">
        <v>118</v>
      </c>
      <c r="F175" s="102">
        <v>202206</v>
      </c>
      <c r="G175" s="103">
        <v>44733</v>
      </c>
      <c r="H175" s="100" t="s">
        <v>119</v>
      </c>
      <c r="I175" s="102">
        <v>11002289</v>
      </c>
      <c r="J175" s="100" t="s">
        <v>0</v>
      </c>
      <c r="K175" s="100" t="s">
        <v>120</v>
      </c>
      <c r="L175" s="100" t="s">
        <v>121</v>
      </c>
      <c r="M175" s="100" t="s">
        <v>122</v>
      </c>
      <c r="N175" s="100" t="s">
        <v>40</v>
      </c>
      <c r="O175" s="100" t="s">
        <v>364</v>
      </c>
      <c r="P175" s="100" t="s">
        <v>120</v>
      </c>
      <c r="Q175" s="100" t="s">
        <v>744</v>
      </c>
      <c r="R175" s="100" t="s">
        <v>745</v>
      </c>
      <c r="S175" s="100" t="s">
        <v>746</v>
      </c>
      <c r="T175" s="100" t="s">
        <v>745</v>
      </c>
      <c r="U175" s="100" t="s">
        <v>747</v>
      </c>
      <c r="V175" s="100" t="s">
        <v>748</v>
      </c>
      <c r="W175" s="100" t="s">
        <v>749</v>
      </c>
      <c r="X175" s="100" t="s">
        <v>132</v>
      </c>
      <c r="Y175" s="147" t="s">
        <v>1041</v>
      </c>
    </row>
    <row r="176" spans="1:25">
      <c r="A176" s="107" t="s">
        <v>350</v>
      </c>
      <c r="B176" s="100" t="s">
        <v>351</v>
      </c>
      <c r="C176" s="100" t="s">
        <v>372</v>
      </c>
      <c r="D176" s="101">
        <v>35245</v>
      </c>
      <c r="E176" s="100" t="s">
        <v>118</v>
      </c>
      <c r="F176" s="102">
        <v>202206</v>
      </c>
      <c r="G176" s="103">
        <v>44733</v>
      </c>
      <c r="H176" s="100" t="s">
        <v>119</v>
      </c>
      <c r="I176" s="102">
        <v>11002289</v>
      </c>
      <c r="J176" s="100" t="s">
        <v>0</v>
      </c>
      <c r="K176" s="100" t="s">
        <v>120</v>
      </c>
      <c r="L176" s="100" t="s">
        <v>121</v>
      </c>
      <c r="M176" s="100" t="s">
        <v>122</v>
      </c>
      <c r="N176" s="100" t="s">
        <v>20</v>
      </c>
      <c r="O176" s="100" t="s">
        <v>21</v>
      </c>
      <c r="P176" s="100" t="s">
        <v>120</v>
      </c>
      <c r="Q176" s="100" t="s">
        <v>744</v>
      </c>
      <c r="R176" s="100" t="s">
        <v>745</v>
      </c>
      <c r="S176" s="100" t="s">
        <v>746</v>
      </c>
      <c r="T176" s="100" t="s">
        <v>745</v>
      </c>
      <c r="U176" s="100" t="s">
        <v>747</v>
      </c>
      <c r="V176" s="100" t="s">
        <v>748</v>
      </c>
      <c r="W176" s="100" t="s">
        <v>749</v>
      </c>
      <c r="X176" s="100" t="s">
        <v>132</v>
      </c>
      <c r="Y176" s="147" t="s">
        <v>1041</v>
      </c>
    </row>
    <row r="177" spans="1:25">
      <c r="A177" s="107" t="s">
        <v>350</v>
      </c>
      <c r="B177" s="100" t="s">
        <v>351</v>
      </c>
      <c r="C177" s="100" t="s">
        <v>379</v>
      </c>
      <c r="D177" s="101">
        <v>55523.07</v>
      </c>
      <c r="E177" s="100" t="s">
        <v>118</v>
      </c>
      <c r="F177" s="102">
        <v>202206</v>
      </c>
      <c r="G177" s="103">
        <v>44733</v>
      </c>
      <c r="H177" s="100" t="s">
        <v>119</v>
      </c>
      <c r="I177" s="102">
        <v>11002289</v>
      </c>
      <c r="J177" s="100" t="s">
        <v>0</v>
      </c>
      <c r="K177" s="100" t="s">
        <v>120</v>
      </c>
      <c r="L177" s="100" t="s">
        <v>121</v>
      </c>
      <c r="M177" s="100" t="s">
        <v>122</v>
      </c>
      <c r="N177" s="100" t="s">
        <v>26</v>
      </c>
      <c r="O177" s="100" t="s">
        <v>354</v>
      </c>
      <c r="P177" s="100" t="s">
        <v>120</v>
      </c>
      <c r="Q177" s="100" t="s">
        <v>744</v>
      </c>
      <c r="R177" s="100" t="s">
        <v>745</v>
      </c>
      <c r="S177" s="100" t="s">
        <v>746</v>
      </c>
      <c r="T177" s="100" t="s">
        <v>745</v>
      </c>
      <c r="U177" s="100" t="s">
        <v>747</v>
      </c>
      <c r="V177" s="100" t="s">
        <v>748</v>
      </c>
      <c r="W177" s="100" t="s">
        <v>749</v>
      </c>
      <c r="X177" s="100" t="s">
        <v>132</v>
      </c>
      <c r="Y177" s="147" t="s">
        <v>1041</v>
      </c>
    </row>
    <row r="178" spans="1:25">
      <c r="A178" s="107" t="s">
        <v>350</v>
      </c>
      <c r="B178" s="100" t="s">
        <v>351</v>
      </c>
      <c r="C178" s="100" t="s">
        <v>914</v>
      </c>
      <c r="D178" s="101">
        <v>33607.379999999997</v>
      </c>
      <c r="E178" s="100" t="s">
        <v>118</v>
      </c>
      <c r="F178" s="102">
        <v>202206</v>
      </c>
      <c r="G178" s="103">
        <v>44741</v>
      </c>
      <c r="H178" s="100" t="s">
        <v>119</v>
      </c>
      <c r="I178" s="102">
        <v>11002446</v>
      </c>
      <c r="J178" s="100" t="s">
        <v>0</v>
      </c>
      <c r="K178" s="100" t="s">
        <v>120</v>
      </c>
      <c r="L178" s="100" t="s">
        <v>121</v>
      </c>
      <c r="M178" s="100" t="s">
        <v>122</v>
      </c>
      <c r="N178" s="100" t="s">
        <v>355</v>
      </c>
      <c r="O178" s="100" t="s">
        <v>356</v>
      </c>
      <c r="P178" s="100" t="s">
        <v>120</v>
      </c>
      <c r="Q178" s="100" t="s">
        <v>744</v>
      </c>
      <c r="R178" s="100" t="s">
        <v>745</v>
      </c>
      <c r="S178" s="100" t="s">
        <v>746</v>
      </c>
      <c r="T178" s="100" t="s">
        <v>745</v>
      </c>
      <c r="U178" s="100" t="s">
        <v>747</v>
      </c>
      <c r="V178" s="100" t="s">
        <v>748</v>
      </c>
      <c r="W178" s="100" t="s">
        <v>749</v>
      </c>
      <c r="X178" s="100" t="s">
        <v>132</v>
      </c>
      <c r="Y178" s="147" t="s">
        <v>1041</v>
      </c>
    </row>
    <row r="179" spans="1:25">
      <c r="A179" s="107" t="s">
        <v>350</v>
      </c>
      <c r="B179" s="100" t="s">
        <v>351</v>
      </c>
      <c r="C179" s="100" t="s">
        <v>375</v>
      </c>
      <c r="D179" s="101">
        <v>-1</v>
      </c>
      <c r="E179" s="100" t="s">
        <v>118</v>
      </c>
      <c r="F179" s="102">
        <v>202207</v>
      </c>
      <c r="G179" s="103">
        <v>44746</v>
      </c>
      <c r="H179" s="100" t="s">
        <v>119</v>
      </c>
      <c r="I179" s="102">
        <v>11002524</v>
      </c>
      <c r="J179" s="100" t="s">
        <v>0</v>
      </c>
      <c r="K179" s="100" t="s">
        <v>120</v>
      </c>
      <c r="L179" s="100" t="s">
        <v>121</v>
      </c>
      <c r="M179" s="100" t="s">
        <v>122</v>
      </c>
      <c r="N179" s="100" t="s">
        <v>28</v>
      </c>
      <c r="O179" s="100" t="s">
        <v>29</v>
      </c>
      <c r="P179" s="100" t="s">
        <v>120</v>
      </c>
      <c r="Q179" s="100" t="s">
        <v>744</v>
      </c>
      <c r="R179" s="100" t="s">
        <v>745</v>
      </c>
      <c r="S179" s="100" t="s">
        <v>746</v>
      </c>
      <c r="T179" s="100" t="s">
        <v>745</v>
      </c>
      <c r="U179" s="100" t="s">
        <v>747</v>
      </c>
      <c r="V179" s="100" t="s">
        <v>748</v>
      </c>
      <c r="W179" s="100" t="s">
        <v>749</v>
      </c>
      <c r="X179" s="100" t="s">
        <v>132</v>
      </c>
      <c r="Y179" s="147" t="s">
        <v>1041</v>
      </c>
    </row>
    <row r="180" spans="1:25">
      <c r="A180" s="107" t="s">
        <v>350</v>
      </c>
      <c r="B180" s="100" t="s">
        <v>351</v>
      </c>
      <c r="C180" s="100" t="s">
        <v>361</v>
      </c>
      <c r="D180" s="101">
        <v>1</v>
      </c>
      <c r="E180" s="100" t="s">
        <v>118</v>
      </c>
      <c r="F180" s="102">
        <v>202207</v>
      </c>
      <c r="G180" s="103">
        <v>44746</v>
      </c>
      <c r="H180" s="100" t="s">
        <v>119</v>
      </c>
      <c r="I180" s="102">
        <v>11002524</v>
      </c>
      <c r="J180" s="100" t="s">
        <v>0</v>
      </c>
      <c r="K180" s="100" t="s">
        <v>120</v>
      </c>
      <c r="L180" s="100" t="s">
        <v>121</v>
      </c>
      <c r="M180" s="100" t="s">
        <v>122</v>
      </c>
      <c r="N180" s="100" t="s">
        <v>34</v>
      </c>
      <c r="O180" s="100" t="s">
        <v>362</v>
      </c>
      <c r="P180" s="100" t="s">
        <v>120</v>
      </c>
      <c r="Q180" s="100" t="s">
        <v>744</v>
      </c>
      <c r="R180" s="100" t="s">
        <v>745</v>
      </c>
      <c r="S180" s="100" t="s">
        <v>746</v>
      </c>
      <c r="T180" s="100" t="s">
        <v>745</v>
      </c>
      <c r="U180" s="100" t="s">
        <v>747</v>
      </c>
      <c r="V180" s="100" t="s">
        <v>748</v>
      </c>
      <c r="W180" s="100" t="s">
        <v>749</v>
      </c>
      <c r="X180" s="100" t="s">
        <v>132</v>
      </c>
      <c r="Y180" s="147" t="s">
        <v>1041</v>
      </c>
    </row>
    <row r="181" spans="1:25">
      <c r="A181" s="107" t="s">
        <v>350</v>
      </c>
      <c r="B181" s="100" t="s">
        <v>351</v>
      </c>
      <c r="C181" s="100" t="s">
        <v>371</v>
      </c>
      <c r="D181" s="101">
        <v>1200</v>
      </c>
      <c r="E181" s="100" t="s">
        <v>118</v>
      </c>
      <c r="F181" s="102">
        <v>202207</v>
      </c>
      <c r="G181" s="103">
        <v>44746</v>
      </c>
      <c r="H181" s="100" t="s">
        <v>119</v>
      </c>
      <c r="I181" s="102">
        <v>11002524</v>
      </c>
      <c r="J181" s="100" t="s">
        <v>0</v>
      </c>
      <c r="K181" s="100" t="s">
        <v>120</v>
      </c>
      <c r="L181" s="100" t="s">
        <v>121</v>
      </c>
      <c r="M181" s="100" t="s">
        <v>122</v>
      </c>
      <c r="N181" s="100" t="s">
        <v>22</v>
      </c>
      <c r="O181" s="100" t="s">
        <v>23</v>
      </c>
      <c r="P181" s="100" t="s">
        <v>120</v>
      </c>
      <c r="Q181" s="100" t="s">
        <v>744</v>
      </c>
      <c r="R181" s="100" t="s">
        <v>745</v>
      </c>
      <c r="S181" s="100" t="s">
        <v>746</v>
      </c>
      <c r="T181" s="100" t="s">
        <v>745</v>
      </c>
      <c r="U181" s="100" t="s">
        <v>747</v>
      </c>
      <c r="V181" s="100" t="s">
        <v>748</v>
      </c>
      <c r="W181" s="100" t="s">
        <v>749</v>
      </c>
      <c r="X181" s="100" t="s">
        <v>132</v>
      </c>
      <c r="Y181" s="147" t="s">
        <v>1041</v>
      </c>
    </row>
    <row r="182" spans="1:25">
      <c r="A182" s="107" t="s">
        <v>350</v>
      </c>
      <c r="B182" s="100" t="s">
        <v>351</v>
      </c>
      <c r="C182" s="100" t="s">
        <v>915</v>
      </c>
      <c r="D182" s="101">
        <v>2499.34</v>
      </c>
      <c r="E182" s="100" t="s">
        <v>118</v>
      </c>
      <c r="F182" s="102">
        <v>202207</v>
      </c>
      <c r="G182" s="103">
        <v>44746</v>
      </c>
      <c r="H182" s="100" t="s">
        <v>119</v>
      </c>
      <c r="I182" s="102">
        <v>11002524</v>
      </c>
      <c r="J182" s="100" t="s">
        <v>0</v>
      </c>
      <c r="K182" s="100" t="s">
        <v>120</v>
      </c>
      <c r="L182" s="100" t="s">
        <v>121</v>
      </c>
      <c r="M182" s="100" t="s">
        <v>122</v>
      </c>
      <c r="N182" s="100" t="s">
        <v>355</v>
      </c>
      <c r="O182" s="100" t="s">
        <v>356</v>
      </c>
      <c r="P182" s="100" t="s">
        <v>120</v>
      </c>
      <c r="Q182" s="100" t="s">
        <v>744</v>
      </c>
      <c r="R182" s="100" t="s">
        <v>745</v>
      </c>
      <c r="S182" s="100" t="s">
        <v>746</v>
      </c>
      <c r="T182" s="100" t="s">
        <v>745</v>
      </c>
      <c r="U182" s="100" t="s">
        <v>747</v>
      </c>
      <c r="V182" s="100" t="s">
        <v>748</v>
      </c>
      <c r="W182" s="100" t="s">
        <v>749</v>
      </c>
      <c r="X182" s="100" t="s">
        <v>132</v>
      </c>
      <c r="Y182" s="147" t="s">
        <v>1041</v>
      </c>
    </row>
    <row r="183" spans="1:25">
      <c r="A183" s="107" t="s">
        <v>350</v>
      </c>
      <c r="B183" s="100" t="s">
        <v>351</v>
      </c>
      <c r="C183" s="100" t="s">
        <v>916</v>
      </c>
      <c r="D183" s="101">
        <v>10064.799999999999</v>
      </c>
      <c r="E183" s="100" t="s">
        <v>118</v>
      </c>
      <c r="F183" s="102">
        <v>202207</v>
      </c>
      <c r="G183" s="103">
        <v>44746</v>
      </c>
      <c r="H183" s="100" t="s">
        <v>119</v>
      </c>
      <c r="I183" s="102">
        <v>11002524</v>
      </c>
      <c r="J183" s="100" t="s">
        <v>0</v>
      </c>
      <c r="K183" s="100" t="s">
        <v>120</v>
      </c>
      <c r="L183" s="100" t="s">
        <v>121</v>
      </c>
      <c r="M183" s="100" t="s">
        <v>122</v>
      </c>
      <c r="N183" s="100" t="s">
        <v>339</v>
      </c>
      <c r="O183" s="100" t="s">
        <v>340</v>
      </c>
      <c r="P183" s="100" t="s">
        <v>120</v>
      </c>
      <c r="Q183" s="100" t="s">
        <v>744</v>
      </c>
      <c r="R183" s="100" t="s">
        <v>745</v>
      </c>
      <c r="S183" s="100" t="s">
        <v>746</v>
      </c>
      <c r="T183" s="100" t="s">
        <v>745</v>
      </c>
      <c r="U183" s="100" t="s">
        <v>747</v>
      </c>
      <c r="V183" s="100" t="s">
        <v>748</v>
      </c>
      <c r="W183" s="100" t="s">
        <v>749</v>
      </c>
      <c r="X183" s="100" t="s">
        <v>132</v>
      </c>
      <c r="Y183" s="147" t="s">
        <v>1041</v>
      </c>
    </row>
    <row r="184" spans="1:25">
      <c r="A184" s="107" t="s">
        <v>350</v>
      </c>
      <c r="B184" s="100" t="s">
        <v>351</v>
      </c>
      <c r="C184" s="100" t="s">
        <v>377</v>
      </c>
      <c r="D184" s="101">
        <v>10400</v>
      </c>
      <c r="E184" s="100" t="s">
        <v>118</v>
      </c>
      <c r="F184" s="102">
        <v>202207</v>
      </c>
      <c r="G184" s="103">
        <v>44746</v>
      </c>
      <c r="H184" s="100" t="s">
        <v>119</v>
      </c>
      <c r="I184" s="102">
        <v>11002524</v>
      </c>
      <c r="J184" s="100" t="s">
        <v>0</v>
      </c>
      <c r="K184" s="100" t="s">
        <v>120</v>
      </c>
      <c r="L184" s="100" t="s">
        <v>121</v>
      </c>
      <c r="M184" s="100" t="s">
        <v>122</v>
      </c>
      <c r="N184" s="100" t="s">
        <v>18</v>
      </c>
      <c r="O184" s="100" t="s">
        <v>19</v>
      </c>
      <c r="P184" s="100" t="s">
        <v>120</v>
      </c>
      <c r="Q184" s="100" t="s">
        <v>744</v>
      </c>
      <c r="R184" s="100" t="s">
        <v>745</v>
      </c>
      <c r="S184" s="100" t="s">
        <v>746</v>
      </c>
      <c r="T184" s="100" t="s">
        <v>745</v>
      </c>
      <c r="U184" s="100" t="s">
        <v>747</v>
      </c>
      <c r="V184" s="100" t="s">
        <v>748</v>
      </c>
      <c r="W184" s="100" t="s">
        <v>749</v>
      </c>
      <c r="X184" s="100" t="s">
        <v>132</v>
      </c>
      <c r="Y184" s="147" t="s">
        <v>1041</v>
      </c>
    </row>
    <row r="185" spans="1:25">
      <c r="A185" s="107" t="s">
        <v>350</v>
      </c>
      <c r="B185" s="100" t="s">
        <v>351</v>
      </c>
      <c r="C185" s="100" t="s">
        <v>372</v>
      </c>
      <c r="D185" s="101">
        <v>14040</v>
      </c>
      <c r="E185" s="100" t="s">
        <v>118</v>
      </c>
      <c r="F185" s="102">
        <v>202207</v>
      </c>
      <c r="G185" s="103">
        <v>44746</v>
      </c>
      <c r="H185" s="100" t="s">
        <v>119</v>
      </c>
      <c r="I185" s="102">
        <v>11002524</v>
      </c>
      <c r="J185" s="100" t="s">
        <v>0</v>
      </c>
      <c r="K185" s="100" t="s">
        <v>120</v>
      </c>
      <c r="L185" s="100" t="s">
        <v>121</v>
      </c>
      <c r="M185" s="100" t="s">
        <v>122</v>
      </c>
      <c r="N185" s="100" t="s">
        <v>20</v>
      </c>
      <c r="O185" s="100" t="s">
        <v>21</v>
      </c>
      <c r="P185" s="100" t="s">
        <v>120</v>
      </c>
      <c r="Q185" s="100" t="s">
        <v>744</v>
      </c>
      <c r="R185" s="100" t="s">
        <v>745</v>
      </c>
      <c r="S185" s="100" t="s">
        <v>746</v>
      </c>
      <c r="T185" s="100" t="s">
        <v>745</v>
      </c>
      <c r="U185" s="100" t="s">
        <v>747</v>
      </c>
      <c r="V185" s="100" t="s">
        <v>748</v>
      </c>
      <c r="W185" s="100" t="s">
        <v>749</v>
      </c>
      <c r="X185" s="100" t="s">
        <v>132</v>
      </c>
      <c r="Y185" s="147" t="s">
        <v>1041</v>
      </c>
    </row>
    <row r="186" spans="1:25">
      <c r="A186" s="107" t="s">
        <v>350</v>
      </c>
      <c r="B186" s="100" t="s">
        <v>351</v>
      </c>
      <c r="C186" s="100" t="s">
        <v>917</v>
      </c>
      <c r="D186" s="101">
        <v>-14040</v>
      </c>
      <c r="E186" s="100" t="s">
        <v>118</v>
      </c>
      <c r="F186" s="102">
        <v>202207</v>
      </c>
      <c r="G186" s="103">
        <v>44746</v>
      </c>
      <c r="H186" s="100" t="s">
        <v>119</v>
      </c>
      <c r="I186" s="102">
        <v>11002859</v>
      </c>
      <c r="J186" s="100" t="s">
        <v>0</v>
      </c>
      <c r="K186" s="100" t="s">
        <v>120</v>
      </c>
      <c r="L186" s="100" t="s">
        <v>121</v>
      </c>
      <c r="M186" s="100" t="s">
        <v>122</v>
      </c>
      <c r="N186" s="100" t="s">
        <v>20</v>
      </c>
      <c r="O186" s="100" t="s">
        <v>21</v>
      </c>
      <c r="P186" s="100" t="s">
        <v>120</v>
      </c>
      <c r="Q186" s="100" t="s">
        <v>744</v>
      </c>
      <c r="R186" s="100" t="s">
        <v>745</v>
      </c>
      <c r="S186" s="100" t="s">
        <v>746</v>
      </c>
      <c r="T186" s="100" t="s">
        <v>745</v>
      </c>
      <c r="U186" s="100" t="s">
        <v>747</v>
      </c>
      <c r="V186" s="100" t="s">
        <v>748</v>
      </c>
      <c r="W186" s="100" t="s">
        <v>749</v>
      </c>
      <c r="X186" s="100" t="s">
        <v>132</v>
      </c>
      <c r="Y186" s="147" t="s">
        <v>1041</v>
      </c>
    </row>
    <row r="187" spans="1:25">
      <c r="A187" s="107" t="s">
        <v>350</v>
      </c>
      <c r="B187" s="100" t="s">
        <v>351</v>
      </c>
      <c r="C187" s="100" t="s">
        <v>918</v>
      </c>
      <c r="D187" s="101">
        <v>-10400</v>
      </c>
      <c r="E187" s="100" t="s">
        <v>118</v>
      </c>
      <c r="F187" s="102">
        <v>202207</v>
      </c>
      <c r="G187" s="103">
        <v>44746</v>
      </c>
      <c r="H187" s="100" t="s">
        <v>119</v>
      </c>
      <c r="I187" s="102">
        <v>11002859</v>
      </c>
      <c r="J187" s="100" t="s">
        <v>0</v>
      </c>
      <c r="K187" s="100" t="s">
        <v>120</v>
      </c>
      <c r="L187" s="100" t="s">
        <v>121</v>
      </c>
      <c r="M187" s="100" t="s">
        <v>122</v>
      </c>
      <c r="N187" s="100" t="s">
        <v>18</v>
      </c>
      <c r="O187" s="100" t="s">
        <v>19</v>
      </c>
      <c r="P187" s="100" t="s">
        <v>120</v>
      </c>
      <c r="Q187" s="100" t="s">
        <v>744</v>
      </c>
      <c r="R187" s="100" t="s">
        <v>745</v>
      </c>
      <c r="S187" s="100" t="s">
        <v>746</v>
      </c>
      <c r="T187" s="100" t="s">
        <v>745</v>
      </c>
      <c r="U187" s="100" t="s">
        <v>747</v>
      </c>
      <c r="V187" s="100" t="s">
        <v>748</v>
      </c>
      <c r="W187" s="100" t="s">
        <v>749</v>
      </c>
      <c r="X187" s="100" t="s">
        <v>132</v>
      </c>
      <c r="Y187" s="147" t="s">
        <v>1041</v>
      </c>
    </row>
    <row r="188" spans="1:25">
      <c r="A188" s="107" t="s">
        <v>350</v>
      </c>
      <c r="B188" s="100" t="s">
        <v>351</v>
      </c>
      <c r="C188" s="100" t="s">
        <v>919</v>
      </c>
      <c r="D188" s="101">
        <v>-10064.799999999999</v>
      </c>
      <c r="E188" s="100" t="s">
        <v>118</v>
      </c>
      <c r="F188" s="102">
        <v>202207</v>
      </c>
      <c r="G188" s="103">
        <v>44746</v>
      </c>
      <c r="H188" s="100" t="s">
        <v>119</v>
      </c>
      <c r="I188" s="102">
        <v>11002859</v>
      </c>
      <c r="J188" s="100" t="s">
        <v>0</v>
      </c>
      <c r="K188" s="100" t="s">
        <v>120</v>
      </c>
      <c r="L188" s="100" t="s">
        <v>121</v>
      </c>
      <c r="M188" s="100" t="s">
        <v>122</v>
      </c>
      <c r="N188" s="100" t="s">
        <v>339</v>
      </c>
      <c r="O188" s="100" t="s">
        <v>340</v>
      </c>
      <c r="P188" s="100" t="s">
        <v>120</v>
      </c>
      <c r="Q188" s="100" t="s">
        <v>744</v>
      </c>
      <c r="R188" s="100" t="s">
        <v>745</v>
      </c>
      <c r="S188" s="100" t="s">
        <v>746</v>
      </c>
      <c r="T188" s="100" t="s">
        <v>745</v>
      </c>
      <c r="U188" s="100" t="s">
        <v>747</v>
      </c>
      <c r="V188" s="100" t="s">
        <v>748</v>
      </c>
      <c r="W188" s="100" t="s">
        <v>749</v>
      </c>
      <c r="X188" s="100" t="s">
        <v>132</v>
      </c>
      <c r="Y188" s="147" t="s">
        <v>1041</v>
      </c>
    </row>
    <row r="189" spans="1:25">
      <c r="A189" s="107" t="s">
        <v>350</v>
      </c>
      <c r="B189" s="100" t="s">
        <v>351</v>
      </c>
      <c r="C189" s="100" t="s">
        <v>920</v>
      </c>
      <c r="D189" s="101">
        <v>-2499.34</v>
      </c>
      <c r="E189" s="100" t="s">
        <v>118</v>
      </c>
      <c r="F189" s="102">
        <v>202207</v>
      </c>
      <c r="G189" s="103">
        <v>44746</v>
      </c>
      <c r="H189" s="100" t="s">
        <v>119</v>
      </c>
      <c r="I189" s="102">
        <v>11002859</v>
      </c>
      <c r="J189" s="100" t="s">
        <v>0</v>
      </c>
      <c r="K189" s="100" t="s">
        <v>120</v>
      </c>
      <c r="L189" s="100" t="s">
        <v>121</v>
      </c>
      <c r="M189" s="100" t="s">
        <v>122</v>
      </c>
      <c r="N189" s="100" t="s">
        <v>355</v>
      </c>
      <c r="O189" s="100" t="s">
        <v>356</v>
      </c>
      <c r="P189" s="100" t="s">
        <v>120</v>
      </c>
      <c r="Q189" s="100" t="s">
        <v>744</v>
      </c>
      <c r="R189" s="100" t="s">
        <v>745</v>
      </c>
      <c r="S189" s="100" t="s">
        <v>746</v>
      </c>
      <c r="T189" s="100" t="s">
        <v>745</v>
      </c>
      <c r="U189" s="100" t="s">
        <v>747</v>
      </c>
      <c r="V189" s="100" t="s">
        <v>748</v>
      </c>
      <c r="W189" s="100" t="s">
        <v>749</v>
      </c>
      <c r="X189" s="100" t="s">
        <v>132</v>
      </c>
      <c r="Y189" s="147" t="s">
        <v>1041</v>
      </c>
    </row>
    <row r="190" spans="1:25">
      <c r="A190" s="107" t="s">
        <v>350</v>
      </c>
      <c r="B190" s="100" t="s">
        <v>351</v>
      </c>
      <c r="C190" s="100" t="s">
        <v>921</v>
      </c>
      <c r="D190" s="101">
        <v>-1200</v>
      </c>
      <c r="E190" s="100" t="s">
        <v>118</v>
      </c>
      <c r="F190" s="102">
        <v>202207</v>
      </c>
      <c r="G190" s="103">
        <v>44746</v>
      </c>
      <c r="H190" s="100" t="s">
        <v>119</v>
      </c>
      <c r="I190" s="102">
        <v>11002859</v>
      </c>
      <c r="J190" s="100" t="s">
        <v>0</v>
      </c>
      <c r="K190" s="100" t="s">
        <v>120</v>
      </c>
      <c r="L190" s="100" t="s">
        <v>121</v>
      </c>
      <c r="M190" s="100" t="s">
        <v>122</v>
      </c>
      <c r="N190" s="100" t="s">
        <v>22</v>
      </c>
      <c r="O190" s="100" t="s">
        <v>23</v>
      </c>
      <c r="P190" s="100" t="s">
        <v>120</v>
      </c>
      <c r="Q190" s="100" t="s">
        <v>744</v>
      </c>
      <c r="R190" s="100" t="s">
        <v>745</v>
      </c>
      <c r="S190" s="100" t="s">
        <v>746</v>
      </c>
      <c r="T190" s="100" t="s">
        <v>745</v>
      </c>
      <c r="U190" s="100" t="s">
        <v>747</v>
      </c>
      <c r="V190" s="100" t="s">
        <v>748</v>
      </c>
      <c r="W190" s="100" t="s">
        <v>749</v>
      </c>
      <c r="X190" s="100" t="s">
        <v>132</v>
      </c>
      <c r="Y190" s="147" t="s">
        <v>1041</v>
      </c>
    </row>
    <row r="191" spans="1:25">
      <c r="A191" s="107" t="s">
        <v>350</v>
      </c>
      <c r="B191" s="100" t="s">
        <v>351</v>
      </c>
      <c r="C191" s="100" t="s">
        <v>922</v>
      </c>
      <c r="D191" s="101">
        <v>2674.29</v>
      </c>
      <c r="E191" s="100" t="s">
        <v>118</v>
      </c>
      <c r="F191" s="102">
        <v>202208</v>
      </c>
      <c r="G191" s="103">
        <v>44792</v>
      </c>
      <c r="H191" s="100" t="s">
        <v>119</v>
      </c>
      <c r="I191" s="102">
        <v>11002858</v>
      </c>
      <c r="J191" s="100" t="s">
        <v>0</v>
      </c>
      <c r="K191" s="100" t="s">
        <v>120</v>
      </c>
      <c r="L191" s="100" t="s">
        <v>121</v>
      </c>
      <c r="M191" s="100" t="s">
        <v>122</v>
      </c>
      <c r="N191" s="100" t="s">
        <v>355</v>
      </c>
      <c r="O191" s="100" t="s">
        <v>356</v>
      </c>
      <c r="P191" s="100" t="s">
        <v>120</v>
      </c>
      <c r="Q191" s="100" t="s">
        <v>744</v>
      </c>
      <c r="R191" s="100" t="s">
        <v>745</v>
      </c>
      <c r="S191" s="100" t="s">
        <v>746</v>
      </c>
      <c r="T191" s="100" t="s">
        <v>745</v>
      </c>
      <c r="U191" s="100" t="s">
        <v>747</v>
      </c>
      <c r="V191" s="100" t="s">
        <v>748</v>
      </c>
      <c r="W191" s="100" t="s">
        <v>749</v>
      </c>
      <c r="X191" s="100" t="s">
        <v>132</v>
      </c>
      <c r="Y191" s="147" t="s">
        <v>1041</v>
      </c>
    </row>
    <row r="192" spans="1:25">
      <c r="A192" s="107" t="s">
        <v>350</v>
      </c>
      <c r="B192" s="100" t="s">
        <v>351</v>
      </c>
      <c r="C192" s="100" t="s">
        <v>923</v>
      </c>
      <c r="D192" s="101">
        <v>-2674.29</v>
      </c>
      <c r="E192" s="100" t="s">
        <v>118</v>
      </c>
      <c r="F192" s="102">
        <v>202208</v>
      </c>
      <c r="G192" s="103">
        <v>44792</v>
      </c>
      <c r="H192" s="100" t="s">
        <v>119</v>
      </c>
      <c r="I192" s="102">
        <v>11002860</v>
      </c>
      <c r="J192" s="100" t="s">
        <v>0</v>
      </c>
      <c r="K192" s="100" t="s">
        <v>120</v>
      </c>
      <c r="L192" s="100" t="s">
        <v>121</v>
      </c>
      <c r="M192" s="100" t="s">
        <v>122</v>
      </c>
      <c r="N192" s="100" t="s">
        <v>355</v>
      </c>
      <c r="O192" s="100" t="s">
        <v>356</v>
      </c>
      <c r="P192" s="100" t="s">
        <v>120</v>
      </c>
      <c r="Q192" s="100" t="s">
        <v>744</v>
      </c>
      <c r="R192" s="100" t="s">
        <v>745</v>
      </c>
      <c r="S192" s="100" t="s">
        <v>746</v>
      </c>
      <c r="T192" s="100" t="s">
        <v>745</v>
      </c>
      <c r="U192" s="100" t="s">
        <v>747</v>
      </c>
      <c r="V192" s="100" t="s">
        <v>748</v>
      </c>
      <c r="W192" s="100" t="s">
        <v>749</v>
      </c>
      <c r="X192" s="100" t="s">
        <v>132</v>
      </c>
      <c r="Y192" s="147" t="s">
        <v>1041</v>
      </c>
    </row>
    <row r="193" spans="1:25">
      <c r="A193" s="107" t="s">
        <v>350</v>
      </c>
      <c r="B193" s="100" t="s">
        <v>351</v>
      </c>
      <c r="C193" s="100" t="s">
        <v>924</v>
      </c>
      <c r="D193" s="101">
        <v>-31602.93</v>
      </c>
      <c r="E193" s="100" t="s">
        <v>118</v>
      </c>
      <c r="F193" s="102">
        <v>202208</v>
      </c>
      <c r="G193" s="103">
        <v>44792</v>
      </c>
      <c r="H193" s="100" t="s">
        <v>119</v>
      </c>
      <c r="I193" s="102">
        <v>11002972</v>
      </c>
      <c r="J193" s="100" t="s">
        <v>0</v>
      </c>
      <c r="K193" s="100" t="s">
        <v>120</v>
      </c>
      <c r="L193" s="100" t="s">
        <v>121</v>
      </c>
      <c r="M193" s="100" t="s">
        <v>122</v>
      </c>
      <c r="N193" s="100" t="s">
        <v>355</v>
      </c>
      <c r="O193" s="100" t="s">
        <v>356</v>
      </c>
      <c r="P193" s="100" t="s">
        <v>120</v>
      </c>
      <c r="Q193" s="100" t="s">
        <v>744</v>
      </c>
      <c r="R193" s="100" t="s">
        <v>745</v>
      </c>
      <c r="S193" s="100" t="s">
        <v>746</v>
      </c>
      <c r="T193" s="100" t="s">
        <v>745</v>
      </c>
      <c r="U193" s="100" t="s">
        <v>747</v>
      </c>
      <c r="V193" s="100" t="s">
        <v>748</v>
      </c>
      <c r="W193" s="100" t="s">
        <v>749</v>
      </c>
      <c r="X193" s="100" t="s">
        <v>132</v>
      </c>
      <c r="Y193" s="147" t="s">
        <v>1041</v>
      </c>
    </row>
    <row r="194" spans="1:25">
      <c r="A194" s="107" t="s">
        <v>350</v>
      </c>
      <c r="B194" s="100" t="s">
        <v>351</v>
      </c>
      <c r="C194" s="100" t="s">
        <v>382</v>
      </c>
      <c r="D194" s="101">
        <v>4789.01</v>
      </c>
      <c r="E194" s="100" t="s">
        <v>118</v>
      </c>
      <c r="F194" s="102">
        <v>202208</v>
      </c>
      <c r="G194" s="103">
        <v>44792</v>
      </c>
      <c r="H194" s="100" t="s">
        <v>119</v>
      </c>
      <c r="I194" s="102">
        <v>11002988</v>
      </c>
      <c r="J194" s="100" t="s">
        <v>0</v>
      </c>
      <c r="K194" s="100" t="s">
        <v>120</v>
      </c>
      <c r="L194" s="100" t="s">
        <v>121</v>
      </c>
      <c r="M194" s="100" t="s">
        <v>122</v>
      </c>
      <c r="N194" s="100" t="s">
        <v>357</v>
      </c>
      <c r="O194" s="100" t="s">
        <v>358</v>
      </c>
      <c r="P194" s="100" t="s">
        <v>120</v>
      </c>
      <c r="Q194" s="100" t="s">
        <v>744</v>
      </c>
      <c r="R194" s="100" t="s">
        <v>745</v>
      </c>
      <c r="S194" s="100" t="s">
        <v>746</v>
      </c>
      <c r="T194" s="100" t="s">
        <v>745</v>
      </c>
      <c r="U194" s="100" t="s">
        <v>747</v>
      </c>
      <c r="V194" s="100" t="s">
        <v>748</v>
      </c>
      <c r="W194" s="100" t="s">
        <v>749</v>
      </c>
      <c r="X194" s="100" t="s">
        <v>132</v>
      </c>
      <c r="Y194" s="147" t="s">
        <v>1041</v>
      </c>
    </row>
    <row r="195" spans="1:25">
      <c r="A195" s="107" t="s">
        <v>350</v>
      </c>
      <c r="B195" s="100" t="s">
        <v>351</v>
      </c>
      <c r="C195" s="100" t="s">
        <v>381</v>
      </c>
      <c r="D195" s="101">
        <v>12885</v>
      </c>
      <c r="E195" s="100" t="s">
        <v>118</v>
      </c>
      <c r="F195" s="102">
        <v>202208</v>
      </c>
      <c r="G195" s="103">
        <v>44792</v>
      </c>
      <c r="H195" s="100" t="s">
        <v>119</v>
      </c>
      <c r="I195" s="102">
        <v>11002988</v>
      </c>
      <c r="J195" s="100" t="s">
        <v>0</v>
      </c>
      <c r="K195" s="100" t="s">
        <v>120</v>
      </c>
      <c r="L195" s="100" t="s">
        <v>121</v>
      </c>
      <c r="M195" s="100" t="s">
        <v>122</v>
      </c>
      <c r="N195" s="100" t="s">
        <v>130</v>
      </c>
      <c r="O195" s="100" t="s">
        <v>131</v>
      </c>
      <c r="P195" s="100" t="s">
        <v>120</v>
      </c>
      <c r="Q195" s="100" t="s">
        <v>744</v>
      </c>
      <c r="R195" s="100" t="s">
        <v>745</v>
      </c>
      <c r="S195" s="100" t="s">
        <v>746</v>
      </c>
      <c r="T195" s="100" t="s">
        <v>745</v>
      </c>
      <c r="U195" s="100" t="s">
        <v>747</v>
      </c>
      <c r="V195" s="100" t="s">
        <v>748</v>
      </c>
      <c r="W195" s="100" t="s">
        <v>749</v>
      </c>
      <c r="X195" s="100" t="s">
        <v>132</v>
      </c>
      <c r="Y195" s="147" t="s">
        <v>1041</v>
      </c>
    </row>
    <row r="196" spans="1:25">
      <c r="A196" s="107" t="s">
        <v>350</v>
      </c>
      <c r="B196" s="100" t="s">
        <v>351</v>
      </c>
      <c r="C196" s="100" t="s">
        <v>383</v>
      </c>
      <c r="D196" s="101">
        <v>19148.009999999998</v>
      </c>
      <c r="E196" s="100" t="s">
        <v>118</v>
      </c>
      <c r="F196" s="102">
        <v>202208</v>
      </c>
      <c r="G196" s="103">
        <v>44792</v>
      </c>
      <c r="H196" s="100" t="s">
        <v>119</v>
      </c>
      <c r="I196" s="102">
        <v>11002988</v>
      </c>
      <c r="J196" s="100" t="s">
        <v>0</v>
      </c>
      <c r="K196" s="100" t="s">
        <v>120</v>
      </c>
      <c r="L196" s="100" t="s">
        <v>121</v>
      </c>
      <c r="M196" s="100" t="s">
        <v>122</v>
      </c>
      <c r="N196" s="100" t="s">
        <v>339</v>
      </c>
      <c r="O196" s="100" t="s">
        <v>340</v>
      </c>
      <c r="P196" s="100" t="s">
        <v>120</v>
      </c>
      <c r="Q196" s="100" t="s">
        <v>744</v>
      </c>
      <c r="R196" s="100" t="s">
        <v>745</v>
      </c>
      <c r="S196" s="100" t="s">
        <v>746</v>
      </c>
      <c r="T196" s="100" t="s">
        <v>745</v>
      </c>
      <c r="U196" s="100" t="s">
        <v>747</v>
      </c>
      <c r="V196" s="100" t="s">
        <v>748</v>
      </c>
      <c r="W196" s="100" t="s">
        <v>749</v>
      </c>
      <c r="X196" s="100" t="s">
        <v>132</v>
      </c>
      <c r="Y196" s="147" t="s">
        <v>1041</v>
      </c>
    </row>
    <row r="197" spans="1:25">
      <c r="A197" s="107" t="s">
        <v>350</v>
      </c>
      <c r="B197" s="100" t="s">
        <v>351</v>
      </c>
      <c r="C197" s="100" t="s">
        <v>925</v>
      </c>
      <c r="D197" s="101">
        <v>50121.75</v>
      </c>
      <c r="E197" s="100" t="s">
        <v>118</v>
      </c>
      <c r="F197" s="102">
        <v>202208</v>
      </c>
      <c r="G197" s="103">
        <v>44792</v>
      </c>
      <c r="H197" s="100" t="s">
        <v>119</v>
      </c>
      <c r="I197" s="102">
        <v>11002988</v>
      </c>
      <c r="J197" s="100" t="s">
        <v>0</v>
      </c>
      <c r="K197" s="100" t="s">
        <v>120</v>
      </c>
      <c r="L197" s="100" t="s">
        <v>121</v>
      </c>
      <c r="M197" s="100" t="s">
        <v>122</v>
      </c>
      <c r="N197" s="100" t="s">
        <v>355</v>
      </c>
      <c r="O197" s="100" t="s">
        <v>356</v>
      </c>
      <c r="P197" s="100" t="s">
        <v>120</v>
      </c>
      <c r="Q197" s="100" t="s">
        <v>744</v>
      </c>
      <c r="R197" s="100" t="s">
        <v>745</v>
      </c>
      <c r="S197" s="100" t="s">
        <v>746</v>
      </c>
      <c r="T197" s="100" t="s">
        <v>745</v>
      </c>
      <c r="U197" s="100" t="s">
        <v>747</v>
      </c>
      <c r="V197" s="100" t="s">
        <v>748</v>
      </c>
      <c r="W197" s="100" t="s">
        <v>749</v>
      </c>
      <c r="X197" s="100" t="s">
        <v>132</v>
      </c>
      <c r="Y197" s="147" t="s">
        <v>1041</v>
      </c>
    </row>
    <row r="198" spans="1:25" ht="13.5" thickBot="1">
      <c r="A198" s="127"/>
      <c r="B198" s="128"/>
      <c r="C198" s="131" t="s">
        <v>714</v>
      </c>
      <c r="D198" s="132">
        <f>SUM(D2:D197)</f>
        <v>796786.18999999971</v>
      </c>
      <c r="E198" s="129"/>
      <c r="F198" s="128"/>
      <c r="G198" s="128"/>
      <c r="H198" s="128"/>
      <c r="I198" s="128"/>
      <c r="J198" s="128"/>
      <c r="K198" s="128"/>
      <c r="L198" s="128"/>
      <c r="M198" s="128"/>
      <c r="N198" s="128"/>
      <c r="O198" s="128"/>
      <c r="P198" s="128"/>
      <c r="Q198" s="128"/>
      <c r="R198" s="128"/>
      <c r="S198" s="128"/>
      <c r="T198" s="128"/>
      <c r="U198" s="128"/>
      <c r="V198" s="128"/>
      <c r="W198" s="128"/>
      <c r="X198" s="128"/>
      <c r="Y198" s="130"/>
    </row>
    <row r="200" spans="1:25" ht="14.5">
      <c r="D200" s="133"/>
    </row>
    <row r="202" spans="1:25">
      <c r="D202" s="134"/>
    </row>
  </sheetData>
  <autoFilter ref="A1:X198" xr:uid="{00000000-0001-0000-0100-000000000000}"/>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4C3F-E8CA-403B-B781-F8395B814C5F}">
  <sheetPr>
    <tabColor rgb="FFFFFF00"/>
  </sheetPr>
  <dimension ref="A1:L225"/>
  <sheetViews>
    <sheetView showGridLines="0" zoomScaleNormal="100" workbookViewId="0">
      <pane xSplit="2" ySplit="5" topLeftCell="C180" activePane="bottomRight" state="frozen"/>
      <selection pane="topRight" activeCell="C1" sqref="C1"/>
      <selection pane="bottomLeft" activeCell="A6" sqref="A6"/>
      <selection pane="bottomRight" activeCell="B202" sqref="B202:B216"/>
    </sheetView>
  </sheetViews>
  <sheetFormatPr defaultColWidth="9.1796875" defaultRowHeight="14.5"/>
  <cols>
    <col min="1" max="1" width="2.1796875" style="156" customWidth="1"/>
    <col min="2" max="2" width="21.1796875" style="156" customWidth="1"/>
    <col min="3" max="3" width="29.54296875" style="156" customWidth="1"/>
    <col min="4" max="4" width="17.453125" style="156" customWidth="1"/>
    <col min="5" max="5" width="15.1796875" style="156" customWidth="1"/>
    <col min="6" max="6" width="14.81640625" style="156" customWidth="1"/>
    <col min="7" max="7" width="11.81640625" style="156" customWidth="1"/>
    <col min="8" max="8" width="20" style="156" customWidth="1"/>
    <col min="9" max="9" width="19.81640625" style="157" customWidth="1"/>
    <col min="10" max="10" width="33" style="158" customWidth="1"/>
    <col min="11" max="11" width="31.453125" style="156" customWidth="1"/>
    <col min="12" max="12" width="18.81640625" style="156" customWidth="1"/>
    <col min="13" max="13" width="9.1796875" style="156"/>
    <col min="14" max="14" width="17.81640625" style="156" customWidth="1"/>
    <col min="15" max="15" width="26.453125" style="156" customWidth="1"/>
    <col min="16" max="16" width="22.453125" style="156" customWidth="1"/>
    <col min="17" max="17" width="29.81640625" style="156" customWidth="1"/>
    <col min="18" max="18" width="23.453125" style="156" customWidth="1"/>
    <col min="19" max="19" width="18.453125" style="156" customWidth="1"/>
    <col min="20" max="20" width="17.453125" style="156" customWidth="1"/>
    <col min="21" max="21" width="25.1796875" style="156" customWidth="1"/>
    <col min="22" max="16384" width="9.1796875" style="156"/>
  </cols>
  <sheetData>
    <row r="1" spans="2:12" ht="30" customHeight="1">
      <c r="B1" s="273" t="s">
        <v>1048</v>
      </c>
      <c r="C1" s="273"/>
      <c r="D1" s="273"/>
      <c r="E1" s="273"/>
      <c r="F1" s="155"/>
      <c r="G1" s="155"/>
    </row>
    <row r="2" spans="2:12">
      <c r="B2" s="159" t="s">
        <v>1049</v>
      </c>
    </row>
    <row r="3" spans="2:12">
      <c r="B3" s="274" t="s">
        <v>1050</v>
      </c>
      <c r="C3" s="274"/>
      <c r="D3" s="274"/>
      <c r="E3" s="274"/>
    </row>
    <row r="4" spans="2:12">
      <c r="B4" s="160"/>
      <c r="C4" s="160"/>
      <c r="D4" s="160"/>
      <c r="E4" s="160"/>
    </row>
    <row r="5" spans="2:12" ht="84.75" customHeight="1">
      <c r="B5" s="161" t="s">
        <v>1051</v>
      </c>
      <c r="C5" s="161" t="s">
        <v>1052</v>
      </c>
      <c r="D5" s="162" t="s">
        <v>1053</v>
      </c>
      <c r="E5" s="161" t="s">
        <v>1054</v>
      </c>
      <c r="F5" s="161" t="s">
        <v>1055</v>
      </c>
      <c r="G5" s="161" t="s">
        <v>714</v>
      </c>
      <c r="H5" s="161" t="s">
        <v>1056</v>
      </c>
      <c r="I5" s="163" t="s">
        <v>1057</v>
      </c>
      <c r="J5" s="161" t="s">
        <v>1058</v>
      </c>
      <c r="K5" s="161" t="s">
        <v>1059</v>
      </c>
      <c r="L5" s="164"/>
    </row>
    <row r="6" spans="2:12" ht="34.5" customHeight="1">
      <c r="B6" s="165" t="s">
        <v>1060</v>
      </c>
      <c r="C6" s="275" t="s">
        <v>1061</v>
      </c>
      <c r="D6" s="275"/>
      <c r="E6" s="275"/>
      <c r="F6" s="275"/>
      <c r="G6" s="275"/>
      <c r="H6" s="275"/>
      <c r="I6" s="276"/>
      <c r="J6" s="276"/>
      <c r="K6" s="275"/>
      <c r="L6" s="166"/>
    </row>
    <row r="7" spans="2:12" ht="42.75" customHeight="1">
      <c r="B7" s="165" t="s">
        <v>1062</v>
      </c>
      <c r="C7" s="277" t="s">
        <v>1063</v>
      </c>
      <c r="D7" s="277"/>
      <c r="E7" s="277"/>
      <c r="F7" s="277"/>
      <c r="G7" s="277"/>
      <c r="H7" s="277"/>
      <c r="I7" s="272"/>
      <c r="J7" s="272"/>
      <c r="K7" s="277"/>
      <c r="L7" s="167"/>
    </row>
    <row r="8" spans="2:12" ht="56.25" customHeight="1">
      <c r="B8" s="168" t="s">
        <v>1064</v>
      </c>
      <c r="C8" s="169" t="s">
        <v>11</v>
      </c>
      <c r="D8" s="170">
        <v>7772.4</v>
      </c>
      <c r="E8" s="171"/>
      <c r="F8" s="171"/>
      <c r="G8" s="172">
        <f>D8</f>
        <v>7772.4</v>
      </c>
      <c r="H8" s="173">
        <v>1</v>
      </c>
      <c r="I8" s="174">
        <v>7772.4</v>
      </c>
      <c r="J8" s="175" t="s">
        <v>373</v>
      </c>
      <c r="K8" s="176" t="s">
        <v>1065</v>
      </c>
      <c r="L8" s="177"/>
    </row>
    <row r="9" spans="2:12" ht="72.5">
      <c r="B9" s="168" t="s">
        <v>1066</v>
      </c>
      <c r="C9" s="169" t="s">
        <v>13</v>
      </c>
      <c r="D9" s="170">
        <v>8272.4</v>
      </c>
      <c r="E9" s="171"/>
      <c r="F9" s="171"/>
      <c r="G9" s="172">
        <f t="shared" ref="G9:G17" si="0">D9</f>
        <v>8272.4</v>
      </c>
      <c r="H9" s="173">
        <v>1</v>
      </c>
      <c r="I9" s="174">
        <v>8272.4</v>
      </c>
      <c r="J9" s="175" t="s">
        <v>376</v>
      </c>
      <c r="K9" s="176" t="s">
        <v>1067</v>
      </c>
      <c r="L9" s="177"/>
    </row>
    <row r="10" spans="2:12" ht="43.5">
      <c r="B10" s="168" t="s">
        <v>1068</v>
      </c>
      <c r="C10" s="169" t="s">
        <v>15</v>
      </c>
      <c r="D10" s="178">
        <v>20000</v>
      </c>
      <c r="E10" s="171"/>
      <c r="F10" s="171"/>
      <c r="G10" s="172">
        <f t="shared" si="0"/>
        <v>20000</v>
      </c>
      <c r="H10" s="173">
        <v>1</v>
      </c>
      <c r="I10" s="174">
        <v>20000</v>
      </c>
      <c r="J10" s="175" t="s">
        <v>1069</v>
      </c>
      <c r="K10" s="176" t="s">
        <v>388</v>
      </c>
      <c r="L10" s="177"/>
    </row>
    <row r="11" spans="2:12" ht="43.5">
      <c r="B11" s="168" t="s">
        <v>1070</v>
      </c>
      <c r="C11" s="169" t="s">
        <v>17</v>
      </c>
      <c r="D11" s="178">
        <v>18000</v>
      </c>
      <c r="E11" s="171"/>
      <c r="F11" s="171"/>
      <c r="G11" s="172">
        <f t="shared" si="0"/>
        <v>18000</v>
      </c>
      <c r="H11" s="173">
        <v>1</v>
      </c>
      <c r="I11" s="174">
        <v>18000</v>
      </c>
      <c r="J11" s="175" t="s">
        <v>359</v>
      </c>
      <c r="K11" s="176" t="s">
        <v>1071</v>
      </c>
      <c r="L11" s="177"/>
    </row>
    <row r="12" spans="2:12" ht="58">
      <c r="B12" s="168" t="s">
        <v>1072</v>
      </c>
      <c r="C12" s="169" t="s">
        <v>19</v>
      </c>
      <c r="D12" s="170">
        <v>78744.800000000003</v>
      </c>
      <c r="E12" s="171"/>
      <c r="F12" s="171"/>
      <c r="G12" s="172">
        <f t="shared" si="0"/>
        <v>78744.800000000003</v>
      </c>
      <c r="H12" s="173">
        <v>1</v>
      </c>
      <c r="I12" s="174">
        <v>78744.58</v>
      </c>
      <c r="J12" s="175" t="s">
        <v>377</v>
      </c>
      <c r="K12" s="176" t="s">
        <v>1073</v>
      </c>
      <c r="L12" s="177"/>
    </row>
    <row r="13" spans="2:12" ht="43.5">
      <c r="B13" s="168" t="s">
        <v>1074</v>
      </c>
      <c r="C13" s="169" t="s">
        <v>21</v>
      </c>
      <c r="D13" s="170">
        <v>60572.4</v>
      </c>
      <c r="E13" s="171"/>
      <c r="F13" s="171"/>
      <c r="G13" s="172">
        <f t="shared" si="0"/>
        <v>60572.4</v>
      </c>
      <c r="H13" s="173">
        <v>1</v>
      </c>
      <c r="I13" s="174">
        <v>60572.4</v>
      </c>
      <c r="J13" s="175" t="s">
        <v>372</v>
      </c>
      <c r="K13" s="176" t="s">
        <v>1075</v>
      </c>
      <c r="L13" s="177"/>
    </row>
    <row r="14" spans="2:12" ht="58">
      <c r="B14" s="168" t="s">
        <v>1076</v>
      </c>
      <c r="C14" s="169" t="s">
        <v>23</v>
      </c>
      <c r="D14" s="170">
        <v>36572.400000000001</v>
      </c>
      <c r="E14" s="175"/>
      <c r="F14" s="175"/>
      <c r="G14" s="172">
        <f t="shared" si="0"/>
        <v>36572.400000000001</v>
      </c>
      <c r="H14" s="179">
        <v>1</v>
      </c>
      <c r="I14" s="174">
        <v>36571.629999999997</v>
      </c>
      <c r="J14" s="175" t="s">
        <v>371</v>
      </c>
      <c r="K14" s="176" t="s">
        <v>1077</v>
      </c>
      <c r="L14" s="177"/>
    </row>
    <row r="15" spans="2:12" ht="58">
      <c r="B15" s="168" t="s">
        <v>1078</v>
      </c>
      <c r="C15" s="180" t="s">
        <v>25</v>
      </c>
      <c r="D15" s="170">
        <v>16572.400000000001</v>
      </c>
      <c r="E15" s="175"/>
      <c r="F15" s="175"/>
      <c r="G15" s="172">
        <f t="shared" si="0"/>
        <v>16572.400000000001</v>
      </c>
      <c r="H15" s="179">
        <v>1</v>
      </c>
      <c r="I15" s="174">
        <v>16572.402949308751</v>
      </c>
      <c r="J15" s="175" t="s">
        <v>374</v>
      </c>
      <c r="K15" s="176" t="s">
        <v>1079</v>
      </c>
      <c r="L15" s="177"/>
    </row>
    <row r="16" spans="2:12" ht="58">
      <c r="B16" s="168" t="s">
        <v>1080</v>
      </c>
      <c r="C16" s="180" t="s">
        <v>27</v>
      </c>
      <c r="D16" s="170">
        <v>95144.8</v>
      </c>
      <c r="E16" s="175"/>
      <c r="F16" s="175"/>
      <c r="G16" s="172">
        <f t="shared" si="0"/>
        <v>95144.8</v>
      </c>
      <c r="H16" s="179">
        <v>1</v>
      </c>
      <c r="I16" s="174">
        <v>95143.865999999995</v>
      </c>
      <c r="J16" s="175" t="s">
        <v>379</v>
      </c>
      <c r="K16" s="176" t="s">
        <v>1081</v>
      </c>
      <c r="L16" s="177"/>
    </row>
    <row r="17" spans="1:12" ht="43.5">
      <c r="A17" s="181"/>
      <c r="B17" s="168" t="s">
        <v>1082</v>
      </c>
      <c r="C17" s="180" t="s">
        <v>29</v>
      </c>
      <c r="D17" s="170">
        <v>19272.400000000001</v>
      </c>
      <c r="E17" s="175"/>
      <c r="F17" s="175"/>
      <c r="G17" s="172">
        <f t="shared" si="0"/>
        <v>19272.400000000001</v>
      </c>
      <c r="H17" s="179">
        <v>1</v>
      </c>
      <c r="I17" s="174">
        <v>19272.399677419355</v>
      </c>
      <c r="J17" s="175" t="s">
        <v>375</v>
      </c>
      <c r="K17" s="182" t="s">
        <v>1079</v>
      </c>
    </row>
    <row r="18" spans="1:12">
      <c r="A18" s="181"/>
      <c r="C18" s="165" t="s">
        <v>1083</v>
      </c>
      <c r="D18" s="183">
        <f>SUM(D8:D17)</f>
        <v>360924</v>
      </c>
      <c r="E18" s="183">
        <f>SUM(E8:E17)</f>
        <v>0</v>
      </c>
      <c r="F18" s="183">
        <f>SUM(F8:F17)</f>
        <v>0</v>
      </c>
      <c r="G18" s="183">
        <f>SUM(G8:G17)</f>
        <v>360924</v>
      </c>
      <c r="H18" s="183">
        <f>(H8*G8)+(H9*G9)+(H10*G10)+(H11*G11)+(H12*G12)+(H13*G13)+(H14*G14)+(H15*G15)+(H16*G16)+(H17*G17)</f>
        <v>360924</v>
      </c>
      <c r="I18" s="184">
        <f>SUM(I8:I17)</f>
        <v>360922.07862672809</v>
      </c>
      <c r="J18" s="185"/>
      <c r="K18" s="182"/>
      <c r="L18" s="186"/>
    </row>
    <row r="19" spans="1:12" ht="51" customHeight="1">
      <c r="A19" s="181"/>
      <c r="B19" s="165" t="s">
        <v>1084</v>
      </c>
      <c r="C19" s="271" t="s">
        <v>1085</v>
      </c>
      <c r="D19" s="271"/>
      <c r="E19" s="271"/>
      <c r="F19" s="271"/>
      <c r="G19" s="271"/>
      <c r="H19" s="271"/>
      <c r="I19" s="272"/>
      <c r="J19" s="272"/>
      <c r="K19" s="271"/>
      <c r="L19" s="167"/>
    </row>
    <row r="20" spans="1:12" ht="58">
      <c r="A20" s="181"/>
      <c r="B20" s="168" t="s">
        <v>1086</v>
      </c>
      <c r="C20" s="169" t="s">
        <v>31</v>
      </c>
      <c r="D20" s="170">
        <v>24048.1</v>
      </c>
      <c r="E20" s="171"/>
      <c r="F20" s="171"/>
      <c r="G20" s="172">
        <f>D20</f>
        <v>24048.1</v>
      </c>
      <c r="H20" s="173">
        <v>1</v>
      </c>
      <c r="I20" s="174">
        <v>24047.702718894005</v>
      </c>
      <c r="J20" s="171" t="s">
        <v>367</v>
      </c>
      <c r="K20" s="176" t="s">
        <v>1087</v>
      </c>
      <c r="L20" s="177"/>
    </row>
    <row r="21" spans="1:12" ht="58">
      <c r="A21" s="181"/>
      <c r="B21" s="168" t="s">
        <v>1088</v>
      </c>
      <c r="C21" s="169" t="s">
        <v>33</v>
      </c>
      <c r="D21" s="170">
        <v>57931.199999999997</v>
      </c>
      <c r="E21" s="171"/>
      <c r="F21" s="171"/>
      <c r="G21" s="172">
        <f t="shared" ref="G21:G27" si="1">D21</f>
        <v>57931.199999999997</v>
      </c>
      <c r="H21" s="173">
        <v>1</v>
      </c>
      <c r="I21" s="174">
        <v>57931.20451612903</v>
      </c>
      <c r="J21" s="171" t="s">
        <v>365</v>
      </c>
      <c r="K21" s="176" t="s">
        <v>1089</v>
      </c>
      <c r="L21" s="177"/>
    </row>
    <row r="22" spans="1:12" ht="58">
      <c r="A22" s="181"/>
      <c r="B22" s="168" t="s">
        <v>1090</v>
      </c>
      <c r="C22" s="169" t="s">
        <v>35</v>
      </c>
      <c r="D22" s="170">
        <v>20397.7</v>
      </c>
      <c r="E22" s="171"/>
      <c r="F22" s="171"/>
      <c r="G22" s="172">
        <f t="shared" si="1"/>
        <v>20397.7</v>
      </c>
      <c r="H22" s="173">
        <v>1</v>
      </c>
      <c r="I22" s="174">
        <v>20397.702949308758</v>
      </c>
      <c r="J22" s="171" t="s">
        <v>361</v>
      </c>
      <c r="K22" s="176" t="s">
        <v>1091</v>
      </c>
      <c r="L22" s="177"/>
    </row>
    <row r="23" spans="1:12">
      <c r="A23" s="181"/>
      <c r="B23" s="168" t="s">
        <v>1092</v>
      </c>
      <c r="C23" s="169"/>
      <c r="D23" s="171"/>
      <c r="E23" s="171"/>
      <c r="F23" s="171"/>
      <c r="G23" s="172">
        <f t="shared" si="1"/>
        <v>0</v>
      </c>
      <c r="H23" s="173"/>
      <c r="I23" s="174"/>
      <c r="J23" s="171"/>
      <c r="K23" s="176"/>
      <c r="L23" s="177"/>
    </row>
    <row r="24" spans="1:12">
      <c r="A24" s="181"/>
      <c r="B24" s="168" t="s">
        <v>1093</v>
      </c>
      <c r="C24" s="169"/>
      <c r="D24" s="171"/>
      <c r="E24" s="171"/>
      <c r="F24" s="171"/>
      <c r="G24" s="172">
        <f t="shared" si="1"/>
        <v>0</v>
      </c>
      <c r="H24" s="173"/>
      <c r="I24" s="174"/>
      <c r="J24" s="171"/>
      <c r="K24" s="176"/>
      <c r="L24" s="177"/>
    </row>
    <row r="25" spans="1:12">
      <c r="A25" s="181"/>
      <c r="B25" s="168" t="s">
        <v>1094</v>
      </c>
      <c r="C25" s="169"/>
      <c r="D25" s="171"/>
      <c r="E25" s="171"/>
      <c r="F25" s="171"/>
      <c r="G25" s="172">
        <f t="shared" si="1"/>
        <v>0</v>
      </c>
      <c r="H25" s="173"/>
      <c r="I25" s="174"/>
      <c r="J25" s="171"/>
      <c r="K25" s="176"/>
      <c r="L25" s="177"/>
    </row>
    <row r="26" spans="1:12">
      <c r="A26" s="181"/>
      <c r="B26" s="168" t="s">
        <v>1095</v>
      </c>
      <c r="C26" s="180"/>
      <c r="D26" s="175"/>
      <c r="E26" s="175"/>
      <c r="F26" s="175"/>
      <c r="G26" s="172">
        <f t="shared" si="1"/>
        <v>0</v>
      </c>
      <c r="H26" s="179"/>
      <c r="I26" s="174"/>
      <c r="J26" s="175"/>
      <c r="K26" s="182"/>
      <c r="L26" s="177"/>
    </row>
    <row r="27" spans="1:12">
      <c r="A27" s="181"/>
      <c r="B27" s="168" t="s">
        <v>1096</v>
      </c>
      <c r="C27" s="180"/>
      <c r="D27" s="175"/>
      <c r="E27" s="175"/>
      <c r="F27" s="175"/>
      <c r="G27" s="172">
        <f t="shared" si="1"/>
        <v>0</v>
      </c>
      <c r="H27" s="179"/>
      <c r="I27" s="174"/>
      <c r="J27" s="175"/>
      <c r="K27" s="182"/>
      <c r="L27" s="177"/>
    </row>
    <row r="28" spans="1:12">
      <c r="A28" s="181"/>
      <c r="C28" s="165" t="s">
        <v>1083</v>
      </c>
      <c r="D28" s="187">
        <f>SUM(D20:D27)</f>
        <v>102376.99999999999</v>
      </c>
      <c r="E28" s="187">
        <f>SUM(E20:E27)</f>
        <v>0</v>
      </c>
      <c r="F28" s="187">
        <f>SUM(F20:F27)</f>
        <v>0</v>
      </c>
      <c r="G28" s="187">
        <f>SUM(G20:G27)</f>
        <v>102376.99999999999</v>
      </c>
      <c r="H28" s="183">
        <f>(H20*G20)+(H21*G21)+(H22*G22)+(H23*G23)+(H24*G24)+(H25*G25)+(H26*G26)+(H27*G27)</f>
        <v>102376.99999999999</v>
      </c>
      <c r="I28" s="184">
        <f>SUM(I20:I27)</f>
        <v>102376.6101843318</v>
      </c>
      <c r="J28" s="185"/>
      <c r="K28" s="182"/>
      <c r="L28" s="186"/>
    </row>
    <row r="29" spans="1:12" ht="51" customHeight="1">
      <c r="A29" s="181"/>
      <c r="B29" s="165" t="s">
        <v>1097</v>
      </c>
      <c r="C29" s="271" t="s">
        <v>1098</v>
      </c>
      <c r="D29" s="271"/>
      <c r="E29" s="271"/>
      <c r="F29" s="271"/>
      <c r="G29" s="271"/>
      <c r="H29" s="271"/>
      <c r="I29" s="272"/>
      <c r="J29" s="272"/>
      <c r="K29" s="271"/>
      <c r="L29" s="167"/>
    </row>
    <row r="30" spans="1:12" ht="72.5">
      <c r="A30" s="181"/>
      <c r="B30" s="168" t="s">
        <v>1099</v>
      </c>
      <c r="C30" s="169" t="s">
        <v>37</v>
      </c>
      <c r="D30" s="170">
        <v>20440.2</v>
      </c>
      <c r="E30" s="171"/>
      <c r="F30" s="171"/>
      <c r="G30" s="172">
        <f>D30</f>
        <v>20440.2</v>
      </c>
      <c r="H30" s="173">
        <v>1</v>
      </c>
      <c r="I30" s="174">
        <v>20440.119539170504</v>
      </c>
      <c r="J30" s="171" t="s">
        <v>370</v>
      </c>
      <c r="K30" s="176" t="s">
        <v>1100</v>
      </c>
      <c r="L30" s="177"/>
    </row>
    <row r="31" spans="1:12" ht="58">
      <c r="A31" s="181"/>
      <c r="B31" s="168" t="s">
        <v>1101</v>
      </c>
      <c r="C31" s="169" t="s">
        <v>39</v>
      </c>
      <c r="D31" s="170">
        <v>45320.4</v>
      </c>
      <c r="E31" s="171"/>
      <c r="F31" s="171"/>
      <c r="G31" s="172">
        <f t="shared" ref="G31:G37" si="2">D31</f>
        <v>45320.4</v>
      </c>
      <c r="H31" s="173">
        <v>1</v>
      </c>
      <c r="I31" s="174">
        <v>45320.401751152072</v>
      </c>
      <c r="J31" s="175" t="s">
        <v>360</v>
      </c>
      <c r="K31" s="176" t="s">
        <v>1102</v>
      </c>
      <c r="L31" s="177"/>
    </row>
    <row r="32" spans="1:12" ht="58">
      <c r="A32" s="181"/>
      <c r="B32" s="168" t="s">
        <v>1103</v>
      </c>
      <c r="C32" s="169" t="s">
        <v>41</v>
      </c>
      <c r="D32" s="170">
        <f>44320.4+6000</f>
        <v>50320.4</v>
      </c>
      <c r="E32" s="171"/>
      <c r="F32" s="171"/>
      <c r="G32" s="172">
        <f t="shared" si="2"/>
        <v>50320.4</v>
      </c>
      <c r="H32" s="173">
        <v>1</v>
      </c>
      <c r="I32" s="174">
        <v>48731.395898617513</v>
      </c>
      <c r="J32" s="171" t="s">
        <v>363</v>
      </c>
      <c r="K32" s="176" t="s">
        <v>1104</v>
      </c>
      <c r="L32" s="177"/>
    </row>
    <row r="33" spans="1:12" ht="43.5">
      <c r="A33" s="181"/>
      <c r="B33" s="168" t="s">
        <v>1105</v>
      </c>
      <c r="C33" s="169" t="s">
        <v>43</v>
      </c>
      <c r="D33" s="171">
        <v>13200</v>
      </c>
      <c r="E33" s="171"/>
      <c r="F33" s="171"/>
      <c r="G33" s="172">
        <f t="shared" si="2"/>
        <v>13200</v>
      </c>
      <c r="H33" s="173">
        <v>1</v>
      </c>
      <c r="I33" s="174">
        <v>13200</v>
      </c>
      <c r="J33" s="175" t="s">
        <v>1106</v>
      </c>
      <c r="K33" s="176" t="s">
        <v>1107</v>
      </c>
      <c r="L33" s="177"/>
    </row>
    <row r="34" spans="1:12" s="181" customFormat="1">
      <c r="B34" s="168" t="s">
        <v>1108</v>
      </c>
      <c r="C34" s="169"/>
      <c r="D34" s="171"/>
      <c r="E34" s="171"/>
      <c r="F34" s="171"/>
      <c r="G34" s="172">
        <f t="shared" si="2"/>
        <v>0</v>
      </c>
      <c r="H34" s="173"/>
      <c r="I34" s="174"/>
      <c r="J34" s="171"/>
      <c r="K34" s="176"/>
      <c r="L34" s="177"/>
    </row>
    <row r="35" spans="1:12" s="181" customFormat="1">
      <c r="B35" s="168" t="s">
        <v>1109</v>
      </c>
      <c r="C35" s="169"/>
      <c r="D35" s="171"/>
      <c r="E35" s="171"/>
      <c r="F35" s="171"/>
      <c r="G35" s="172">
        <f t="shared" si="2"/>
        <v>0</v>
      </c>
      <c r="H35" s="173"/>
      <c r="I35" s="174"/>
      <c r="J35" s="171"/>
      <c r="K35" s="176"/>
      <c r="L35" s="177"/>
    </row>
    <row r="36" spans="1:12" s="181" customFormat="1">
      <c r="A36" s="156"/>
      <c r="B36" s="168" t="s">
        <v>1110</v>
      </c>
      <c r="C36" s="180"/>
      <c r="D36" s="175"/>
      <c r="E36" s="175"/>
      <c r="F36" s="175"/>
      <c r="G36" s="172">
        <f t="shared" si="2"/>
        <v>0</v>
      </c>
      <c r="H36" s="179"/>
      <c r="I36" s="174"/>
      <c r="J36" s="175"/>
      <c r="K36" s="182"/>
      <c r="L36" s="177"/>
    </row>
    <row r="37" spans="1:12">
      <c r="B37" s="168" t="s">
        <v>1111</v>
      </c>
      <c r="C37" s="180"/>
      <c r="D37" s="175"/>
      <c r="E37" s="175"/>
      <c r="F37" s="175"/>
      <c r="G37" s="172">
        <f t="shared" si="2"/>
        <v>0</v>
      </c>
      <c r="H37" s="179"/>
      <c r="I37" s="174"/>
      <c r="J37" s="175"/>
      <c r="K37" s="182"/>
      <c r="L37" s="177"/>
    </row>
    <row r="38" spans="1:12">
      <c r="C38" s="165" t="s">
        <v>1083</v>
      </c>
      <c r="D38" s="187">
        <f>SUM(D30:D37)</f>
        <v>129281</v>
      </c>
      <c r="E38" s="187">
        <f>SUM(E30:E37)</f>
        <v>0</v>
      </c>
      <c r="F38" s="187">
        <f>SUM(F30:F37)</f>
        <v>0</v>
      </c>
      <c r="G38" s="187">
        <f>SUM(G30:G37)</f>
        <v>129281</v>
      </c>
      <c r="H38" s="183">
        <f>(H30*G30)+(H31*G31)+(H32*G32)+(H33*G33)+(H34*G34)+(H35*G35)+(H36*G36)+(H37*G37)</f>
        <v>129281</v>
      </c>
      <c r="I38" s="184">
        <f>SUM(I30:I37)</f>
        <v>127691.91718894009</v>
      </c>
      <c r="J38" s="185"/>
      <c r="K38" s="182"/>
      <c r="L38" s="186"/>
    </row>
    <row r="39" spans="1:12" ht="51" customHeight="1">
      <c r="B39" s="165" t="s">
        <v>1112</v>
      </c>
      <c r="C39" s="271"/>
      <c r="D39" s="271"/>
      <c r="E39" s="271"/>
      <c r="F39" s="271"/>
      <c r="G39" s="271"/>
      <c r="H39" s="271"/>
      <c r="I39" s="272"/>
      <c r="J39" s="272"/>
      <c r="K39" s="271"/>
      <c r="L39" s="167"/>
    </row>
    <row r="40" spans="1:12">
      <c r="B40" s="168" t="s">
        <v>1113</v>
      </c>
      <c r="C40" s="169"/>
      <c r="D40" s="171"/>
      <c r="E40" s="171"/>
      <c r="F40" s="171"/>
      <c r="G40" s="172">
        <f>D40</f>
        <v>0</v>
      </c>
      <c r="H40" s="173"/>
      <c r="I40" s="174"/>
      <c r="J40" s="171"/>
      <c r="K40" s="176"/>
      <c r="L40" s="177"/>
    </row>
    <row r="41" spans="1:12">
      <c r="B41" s="168" t="s">
        <v>1114</v>
      </c>
      <c r="C41" s="169"/>
      <c r="D41" s="171"/>
      <c r="E41" s="171"/>
      <c r="F41" s="171"/>
      <c r="G41" s="172">
        <f t="shared" ref="G41:G47" si="3">D41</f>
        <v>0</v>
      </c>
      <c r="H41" s="173"/>
      <c r="I41" s="174"/>
      <c r="J41" s="171"/>
      <c r="K41" s="176"/>
      <c r="L41" s="177"/>
    </row>
    <row r="42" spans="1:12">
      <c r="B42" s="168" t="s">
        <v>1115</v>
      </c>
      <c r="C42" s="169"/>
      <c r="D42" s="171"/>
      <c r="E42" s="171"/>
      <c r="F42" s="171"/>
      <c r="G42" s="172">
        <f t="shared" si="3"/>
        <v>0</v>
      </c>
      <c r="H42" s="173"/>
      <c r="I42" s="174"/>
      <c r="J42" s="171"/>
      <c r="K42" s="176"/>
      <c r="L42" s="177"/>
    </row>
    <row r="43" spans="1:12">
      <c r="B43" s="168" t="s">
        <v>1116</v>
      </c>
      <c r="C43" s="169"/>
      <c r="D43" s="171"/>
      <c r="E43" s="171"/>
      <c r="F43" s="171"/>
      <c r="G43" s="172">
        <f t="shared" si="3"/>
        <v>0</v>
      </c>
      <c r="H43" s="173"/>
      <c r="I43" s="174"/>
      <c r="J43" s="171"/>
      <c r="K43" s="176"/>
      <c r="L43" s="177"/>
    </row>
    <row r="44" spans="1:12">
      <c r="B44" s="168" t="s">
        <v>1117</v>
      </c>
      <c r="C44" s="169"/>
      <c r="D44" s="171"/>
      <c r="E44" s="171"/>
      <c r="F44" s="171"/>
      <c r="G44" s="172">
        <f t="shared" si="3"/>
        <v>0</v>
      </c>
      <c r="H44" s="173"/>
      <c r="I44" s="174"/>
      <c r="J44" s="171"/>
      <c r="K44" s="176"/>
      <c r="L44" s="177"/>
    </row>
    <row r="45" spans="1:12">
      <c r="A45" s="181"/>
      <c r="B45" s="168" t="s">
        <v>1118</v>
      </c>
      <c r="C45" s="169"/>
      <c r="D45" s="171"/>
      <c r="E45" s="171"/>
      <c r="F45" s="171"/>
      <c r="G45" s="172">
        <f t="shared" si="3"/>
        <v>0</v>
      </c>
      <c r="H45" s="173"/>
      <c r="I45" s="174"/>
      <c r="J45" s="171"/>
      <c r="K45" s="176"/>
      <c r="L45" s="177"/>
    </row>
    <row r="46" spans="1:12" s="181" customFormat="1">
      <c r="A46" s="156"/>
      <c r="B46" s="168" t="s">
        <v>1119</v>
      </c>
      <c r="C46" s="180"/>
      <c r="D46" s="175"/>
      <c r="E46" s="175"/>
      <c r="F46" s="175"/>
      <c r="G46" s="172">
        <f t="shared" si="3"/>
        <v>0</v>
      </c>
      <c r="H46" s="179"/>
      <c r="I46" s="174"/>
      <c r="J46" s="175"/>
      <c r="K46" s="182"/>
      <c r="L46" s="177"/>
    </row>
    <row r="47" spans="1:12">
      <c r="B47" s="168" t="s">
        <v>1120</v>
      </c>
      <c r="C47" s="180"/>
      <c r="D47" s="175"/>
      <c r="E47" s="175"/>
      <c r="F47" s="175"/>
      <c r="G47" s="172">
        <f t="shared" si="3"/>
        <v>0</v>
      </c>
      <c r="H47" s="179"/>
      <c r="I47" s="174"/>
      <c r="J47" s="175"/>
      <c r="K47" s="182"/>
      <c r="L47" s="177"/>
    </row>
    <row r="48" spans="1:12">
      <c r="C48" s="165" t="s">
        <v>1083</v>
      </c>
      <c r="D48" s="183">
        <f>SUM(D40:D47)</f>
        <v>0</v>
      </c>
      <c r="E48" s="183">
        <f>SUM(E40:E47)</f>
        <v>0</v>
      </c>
      <c r="F48" s="183">
        <f>SUM(F40:F47)</f>
        <v>0</v>
      </c>
      <c r="G48" s="183">
        <f>SUM(G40:G47)</f>
        <v>0</v>
      </c>
      <c r="H48" s="183">
        <f>(H40*G40)+(H41*G41)+(H42*G42)+(H43*G43)+(H44*G44)+(H45*G45)+(H46*G46)+(H47*G47)</f>
        <v>0</v>
      </c>
      <c r="I48" s="184">
        <f>SUM(I40:I47)</f>
        <v>0</v>
      </c>
      <c r="J48" s="185"/>
      <c r="K48" s="182"/>
      <c r="L48" s="186"/>
    </row>
    <row r="49" spans="1:12">
      <c r="B49" s="188"/>
      <c r="C49" s="189"/>
      <c r="D49" s="190"/>
      <c r="E49" s="190"/>
      <c r="F49" s="190"/>
      <c r="G49" s="190"/>
      <c r="H49" s="190"/>
      <c r="I49" s="191"/>
      <c r="J49" s="190"/>
      <c r="K49" s="190"/>
      <c r="L49" s="177"/>
    </row>
    <row r="50" spans="1:12" ht="51" customHeight="1">
      <c r="B50" s="165" t="s">
        <v>1121</v>
      </c>
      <c r="C50" s="278" t="s">
        <v>1122</v>
      </c>
      <c r="D50" s="278"/>
      <c r="E50" s="278"/>
      <c r="F50" s="278"/>
      <c r="G50" s="278"/>
      <c r="H50" s="278"/>
      <c r="I50" s="276"/>
      <c r="J50" s="276"/>
      <c r="K50" s="278"/>
      <c r="L50" s="166"/>
    </row>
    <row r="51" spans="1:12" ht="51" customHeight="1">
      <c r="B51" s="165" t="s">
        <v>1123</v>
      </c>
      <c r="C51" s="271" t="s">
        <v>1124</v>
      </c>
      <c r="D51" s="271"/>
      <c r="E51" s="271"/>
      <c r="F51" s="271"/>
      <c r="G51" s="271"/>
      <c r="H51" s="271"/>
      <c r="I51" s="272"/>
      <c r="J51" s="272"/>
      <c r="K51" s="271"/>
      <c r="L51" s="167"/>
    </row>
    <row r="52" spans="1:12" ht="84" customHeight="1">
      <c r="B52" s="168" t="s">
        <v>1125</v>
      </c>
      <c r="C52" s="169" t="s">
        <v>45</v>
      </c>
      <c r="D52" s="171"/>
      <c r="E52" s="171"/>
      <c r="F52" s="171"/>
      <c r="G52" s="172">
        <f>D52</f>
        <v>0</v>
      </c>
      <c r="H52" s="173"/>
      <c r="I52" s="174"/>
      <c r="J52" s="171" t="s">
        <v>1126</v>
      </c>
      <c r="K52" s="176" t="s">
        <v>1127</v>
      </c>
      <c r="L52" s="177"/>
    </row>
    <row r="53" spans="1:12" ht="43.5">
      <c r="B53" s="168" t="s">
        <v>1128</v>
      </c>
      <c r="C53" s="169" t="s">
        <v>47</v>
      </c>
      <c r="D53" s="171"/>
      <c r="E53" s="171"/>
      <c r="F53" s="171"/>
      <c r="G53" s="172">
        <f t="shared" ref="G53:G59" si="4">D53</f>
        <v>0</v>
      </c>
      <c r="H53" s="173"/>
      <c r="I53" s="174"/>
      <c r="J53" s="171" t="s">
        <v>1129</v>
      </c>
      <c r="K53" s="176" t="s">
        <v>1130</v>
      </c>
      <c r="L53" s="177"/>
    </row>
    <row r="54" spans="1:12" ht="43.5">
      <c r="B54" s="168" t="s">
        <v>1131</v>
      </c>
      <c r="C54" s="169" t="s">
        <v>49</v>
      </c>
      <c r="D54" s="171"/>
      <c r="E54" s="171"/>
      <c r="F54" s="171"/>
      <c r="G54" s="172">
        <f t="shared" si="4"/>
        <v>0</v>
      </c>
      <c r="H54" s="173"/>
      <c r="I54" s="174"/>
      <c r="J54" s="171" t="s">
        <v>1132</v>
      </c>
      <c r="K54" s="192" t="s">
        <v>1133</v>
      </c>
      <c r="L54" s="177"/>
    </row>
    <row r="55" spans="1:12" ht="43.5">
      <c r="B55" s="168" t="s">
        <v>1134</v>
      </c>
      <c r="C55" s="169" t="s">
        <v>51</v>
      </c>
      <c r="D55" s="171"/>
      <c r="E55" s="171"/>
      <c r="F55" s="171"/>
      <c r="G55" s="172">
        <f t="shared" si="4"/>
        <v>0</v>
      </c>
      <c r="H55" s="173"/>
      <c r="I55" s="174"/>
      <c r="J55" s="171" t="s">
        <v>1135</v>
      </c>
      <c r="K55" s="192" t="s">
        <v>1136</v>
      </c>
      <c r="L55" s="177"/>
    </row>
    <row r="56" spans="1:12" ht="58">
      <c r="B56" s="168" t="s">
        <v>1137</v>
      </c>
      <c r="C56" s="169" t="s">
        <v>53</v>
      </c>
      <c r="D56" s="171"/>
      <c r="E56" s="171"/>
      <c r="F56" s="171"/>
      <c r="G56" s="172">
        <f t="shared" si="4"/>
        <v>0</v>
      </c>
      <c r="H56" s="173"/>
      <c r="I56" s="174"/>
      <c r="J56" s="171" t="s">
        <v>1138</v>
      </c>
      <c r="K56" s="192" t="s">
        <v>1139</v>
      </c>
      <c r="L56" s="177"/>
    </row>
    <row r="57" spans="1:12" ht="58">
      <c r="B57" s="168" t="s">
        <v>1140</v>
      </c>
      <c r="C57" s="169" t="s">
        <v>55</v>
      </c>
      <c r="D57" s="171"/>
      <c r="E57" s="171"/>
      <c r="F57" s="171"/>
      <c r="G57" s="172">
        <f t="shared" si="4"/>
        <v>0</v>
      </c>
      <c r="H57" s="173"/>
      <c r="I57" s="174"/>
      <c r="J57" s="171" t="s">
        <v>1138</v>
      </c>
      <c r="K57" s="192" t="s">
        <v>1139</v>
      </c>
      <c r="L57" s="177"/>
    </row>
    <row r="58" spans="1:12" ht="43.5">
      <c r="A58" s="181"/>
      <c r="B58" s="168" t="s">
        <v>1141</v>
      </c>
      <c r="C58" s="180" t="s">
        <v>57</v>
      </c>
      <c r="D58" s="175"/>
      <c r="E58" s="175"/>
      <c r="F58" s="175"/>
      <c r="G58" s="172">
        <f t="shared" si="4"/>
        <v>0</v>
      </c>
      <c r="H58" s="179"/>
      <c r="I58" s="174"/>
      <c r="J58" s="175" t="s">
        <v>1142</v>
      </c>
      <c r="K58" s="192" t="s">
        <v>1143</v>
      </c>
      <c r="L58" s="177"/>
    </row>
    <row r="59" spans="1:12" s="181" customFormat="1">
      <c r="B59" s="168" t="s">
        <v>1144</v>
      </c>
      <c r="C59" s="180"/>
      <c r="D59" s="175"/>
      <c r="E59" s="175"/>
      <c r="F59" s="175"/>
      <c r="G59" s="172">
        <f t="shared" si="4"/>
        <v>0</v>
      </c>
      <c r="H59" s="179"/>
      <c r="I59" s="174"/>
      <c r="J59" s="175"/>
      <c r="K59" s="182"/>
      <c r="L59" s="177"/>
    </row>
    <row r="60" spans="1:12" s="181" customFormat="1">
      <c r="A60" s="156"/>
      <c r="B60" s="156"/>
      <c r="C60" s="165" t="s">
        <v>1083</v>
      </c>
      <c r="D60" s="183">
        <f>SUM(D52:D59)</f>
        <v>0</v>
      </c>
      <c r="E60" s="183">
        <f>SUM(E52:E59)</f>
        <v>0</v>
      </c>
      <c r="F60" s="183">
        <f>SUM(F52:F59)</f>
        <v>0</v>
      </c>
      <c r="G60" s="187">
        <f>SUM(G52:G59)</f>
        <v>0</v>
      </c>
      <c r="H60" s="183">
        <f>(H52*G52)+(H53*G53)+(H54*G54)+(H55*G55)+(H56*G56)+(H57*G57)+(H58*G58)+(H59*G59)</f>
        <v>0</v>
      </c>
      <c r="I60" s="184">
        <f>SUM(I52:I59)</f>
        <v>0</v>
      </c>
      <c r="J60" s="185"/>
      <c r="K60" s="182"/>
      <c r="L60" s="186"/>
    </row>
    <row r="61" spans="1:12" ht="51" customHeight="1">
      <c r="B61" s="165" t="s">
        <v>1145</v>
      </c>
      <c r="C61" s="271" t="s">
        <v>1146</v>
      </c>
      <c r="D61" s="271"/>
      <c r="E61" s="271"/>
      <c r="F61" s="271"/>
      <c r="G61" s="271"/>
      <c r="H61" s="271"/>
      <c r="I61" s="272"/>
      <c r="J61" s="272"/>
      <c r="K61" s="271"/>
      <c r="L61" s="167"/>
    </row>
    <row r="62" spans="1:12" ht="58">
      <c r="B62" s="168" t="s">
        <v>1147</v>
      </c>
      <c r="C62" s="193" t="s">
        <v>59</v>
      </c>
      <c r="D62" s="171"/>
      <c r="E62" s="171"/>
      <c r="F62" s="171"/>
      <c r="G62" s="172">
        <f>D62</f>
        <v>0</v>
      </c>
      <c r="H62" s="173"/>
      <c r="I62" s="174"/>
      <c r="J62" s="171" t="s">
        <v>1148</v>
      </c>
      <c r="K62" s="192" t="s">
        <v>1139</v>
      </c>
      <c r="L62" s="177"/>
    </row>
    <row r="63" spans="1:12" ht="43.5">
      <c r="B63" s="168" t="s">
        <v>1149</v>
      </c>
      <c r="C63" s="169" t="s">
        <v>61</v>
      </c>
      <c r="D63" s="171"/>
      <c r="E63" s="171"/>
      <c r="F63" s="171"/>
      <c r="G63" s="172">
        <f t="shared" ref="G63:G69" si="5">D63</f>
        <v>0</v>
      </c>
      <c r="H63" s="173"/>
      <c r="I63" s="174"/>
      <c r="J63" s="175" t="s">
        <v>1142</v>
      </c>
      <c r="K63" s="192" t="s">
        <v>1143</v>
      </c>
      <c r="L63" s="177"/>
    </row>
    <row r="64" spans="1:12" ht="43.5">
      <c r="B64" s="168" t="s">
        <v>1150</v>
      </c>
      <c r="C64" s="169" t="s">
        <v>63</v>
      </c>
      <c r="D64" s="171"/>
      <c r="E64" s="171"/>
      <c r="F64" s="171"/>
      <c r="G64" s="172">
        <f t="shared" si="5"/>
        <v>0</v>
      </c>
      <c r="H64" s="173"/>
      <c r="I64" s="174"/>
      <c r="J64" s="171" t="s">
        <v>1151</v>
      </c>
      <c r="K64" s="192" t="s">
        <v>1152</v>
      </c>
      <c r="L64" s="177"/>
    </row>
    <row r="65" spans="1:12">
      <c r="B65" s="168" t="s">
        <v>1153</v>
      </c>
      <c r="C65" s="169"/>
      <c r="D65" s="171"/>
      <c r="E65" s="171"/>
      <c r="F65" s="171"/>
      <c r="G65" s="172">
        <f t="shared" si="5"/>
        <v>0</v>
      </c>
      <c r="H65" s="173"/>
      <c r="I65" s="174"/>
      <c r="J65" s="171"/>
      <c r="K65" s="176"/>
      <c r="L65" s="177"/>
    </row>
    <row r="66" spans="1:12">
      <c r="B66" s="168" t="s">
        <v>1154</v>
      </c>
      <c r="C66" s="169"/>
      <c r="D66" s="171"/>
      <c r="E66" s="171"/>
      <c r="F66" s="171"/>
      <c r="G66" s="172">
        <f t="shared" si="5"/>
        <v>0</v>
      </c>
      <c r="H66" s="173"/>
      <c r="I66" s="174"/>
      <c r="J66" s="171"/>
      <c r="K66" s="176"/>
      <c r="L66" s="177"/>
    </row>
    <row r="67" spans="1:12">
      <c r="B67" s="168" t="s">
        <v>1155</v>
      </c>
      <c r="C67" s="169"/>
      <c r="D67" s="171"/>
      <c r="E67" s="171"/>
      <c r="F67" s="171"/>
      <c r="G67" s="172">
        <f t="shared" si="5"/>
        <v>0</v>
      </c>
      <c r="H67" s="173"/>
      <c r="I67" s="174"/>
      <c r="J67" s="171"/>
      <c r="K67" s="176"/>
      <c r="L67" s="177"/>
    </row>
    <row r="68" spans="1:12">
      <c r="B68" s="168" t="s">
        <v>1156</v>
      </c>
      <c r="C68" s="180"/>
      <c r="D68" s="175"/>
      <c r="E68" s="175"/>
      <c r="F68" s="175"/>
      <c r="G68" s="172">
        <f t="shared" si="5"/>
        <v>0</v>
      </c>
      <c r="H68" s="179"/>
      <c r="I68" s="174"/>
      <c r="J68" s="175"/>
      <c r="K68" s="182"/>
      <c r="L68" s="177"/>
    </row>
    <row r="69" spans="1:12">
      <c r="B69" s="168" t="s">
        <v>1157</v>
      </c>
      <c r="C69" s="180"/>
      <c r="D69" s="175"/>
      <c r="E69" s="175"/>
      <c r="F69" s="175"/>
      <c r="G69" s="172">
        <f t="shared" si="5"/>
        <v>0</v>
      </c>
      <c r="H69" s="179"/>
      <c r="I69" s="174"/>
      <c r="J69" s="175"/>
      <c r="K69" s="182"/>
      <c r="L69" s="177"/>
    </row>
    <row r="70" spans="1:12">
      <c r="C70" s="165" t="s">
        <v>1083</v>
      </c>
      <c r="D70" s="187">
        <f>SUM(D62:D69)</f>
        <v>0</v>
      </c>
      <c r="E70" s="187">
        <f>SUM(E62:E69)</f>
        <v>0</v>
      </c>
      <c r="F70" s="187">
        <f>SUM(F62:F69)</f>
        <v>0</v>
      </c>
      <c r="G70" s="187">
        <f>SUM(G62:G69)</f>
        <v>0</v>
      </c>
      <c r="H70" s="183">
        <f>(H62*G62)+(H63*G63)+(H64*G64)+(H65*G65)+(H66*G66)+(H67*G67)+(H68*G68)+(H69*G69)</f>
        <v>0</v>
      </c>
      <c r="I70" s="184">
        <f>SUM(I62:I69)</f>
        <v>0</v>
      </c>
      <c r="J70" s="185"/>
      <c r="K70" s="182"/>
      <c r="L70" s="186"/>
    </row>
    <row r="71" spans="1:12" ht="51" customHeight="1">
      <c r="B71" s="165" t="s">
        <v>1158</v>
      </c>
      <c r="C71" s="271" t="s">
        <v>1159</v>
      </c>
      <c r="D71" s="271"/>
      <c r="E71" s="271"/>
      <c r="F71" s="271"/>
      <c r="G71" s="271"/>
      <c r="H71" s="271"/>
      <c r="I71" s="272"/>
      <c r="J71" s="272"/>
      <c r="K71" s="271"/>
      <c r="L71" s="167"/>
    </row>
    <row r="72" spans="1:12" ht="58">
      <c r="B72" s="168" t="s">
        <v>1160</v>
      </c>
      <c r="C72" s="169" t="s">
        <v>65</v>
      </c>
      <c r="D72" s="171"/>
      <c r="E72" s="171"/>
      <c r="F72" s="171"/>
      <c r="G72" s="172">
        <f>D72</f>
        <v>0</v>
      </c>
      <c r="H72" s="173"/>
      <c r="I72" s="174"/>
      <c r="J72" s="171" t="s">
        <v>1161</v>
      </c>
      <c r="K72" s="176" t="s">
        <v>1162</v>
      </c>
      <c r="L72" s="177"/>
    </row>
    <row r="73" spans="1:12" ht="43.5">
      <c r="B73" s="168" t="s">
        <v>1163</v>
      </c>
      <c r="C73" s="169" t="s">
        <v>67</v>
      </c>
      <c r="D73" s="171"/>
      <c r="E73" s="171"/>
      <c r="F73" s="171"/>
      <c r="G73" s="172">
        <f t="shared" ref="G73:G79" si="6">D73</f>
        <v>0</v>
      </c>
      <c r="H73" s="173"/>
      <c r="I73" s="174"/>
      <c r="J73" s="171" t="s">
        <v>1164</v>
      </c>
      <c r="K73" s="176" t="s">
        <v>1165</v>
      </c>
      <c r="L73" s="177"/>
    </row>
    <row r="74" spans="1:12" ht="72.5">
      <c r="B74" s="168" t="s">
        <v>1166</v>
      </c>
      <c r="C74" s="169" t="s">
        <v>69</v>
      </c>
      <c r="D74" s="171"/>
      <c r="E74" s="171"/>
      <c r="F74" s="171"/>
      <c r="G74" s="172">
        <f t="shared" si="6"/>
        <v>0</v>
      </c>
      <c r="H74" s="173"/>
      <c r="I74" s="174"/>
      <c r="J74" s="171" t="s">
        <v>1167</v>
      </c>
      <c r="K74" s="176" t="s">
        <v>1168</v>
      </c>
      <c r="L74" s="177"/>
    </row>
    <row r="75" spans="1:12" ht="29">
      <c r="A75" s="181"/>
      <c r="B75" s="168" t="s">
        <v>1169</v>
      </c>
      <c r="C75" s="169" t="s">
        <v>71</v>
      </c>
      <c r="D75" s="171"/>
      <c r="E75" s="171"/>
      <c r="F75" s="171"/>
      <c r="G75" s="172">
        <f t="shared" si="6"/>
        <v>0</v>
      </c>
      <c r="H75" s="173"/>
      <c r="I75" s="174"/>
      <c r="J75" s="171" t="s">
        <v>1170</v>
      </c>
      <c r="K75" s="176" t="s">
        <v>1171</v>
      </c>
      <c r="L75" s="177"/>
    </row>
    <row r="76" spans="1:12" s="181" customFormat="1" ht="43.5">
      <c r="A76" s="156"/>
      <c r="B76" s="168" t="s">
        <v>1172</v>
      </c>
      <c r="C76" s="169" t="s">
        <v>73</v>
      </c>
      <c r="D76" s="171"/>
      <c r="E76" s="171"/>
      <c r="F76" s="171"/>
      <c r="G76" s="172">
        <f t="shared" si="6"/>
        <v>0</v>
      </c>
      <c r="H76" s="173"/>
      <c r="I76" s="174"/>
      <c r="J76" s="171" t="s">
        <v>1173</v>
      </c>
      <c r="K76" s="176" t="s">
        <v>1174</v>
      </c>
      <c r="L76" s="177"/>
    </row>
    <row r="77" spans="1:12" ht="58">
      <c r="B77" s="168" t="s">
        <v>1175</v>
      </c>
      <c r="C77" s="169" t="s">
        <v>75</v>
      </c>
      <c r="D77" s="171"/>
      <c r="E77" s="171"/>
      <c r="F77" s="171"/>
      <c r="G77" s="172">
        <f t="shared" si="6"/>
        <v>0</v>
      </c>
      <c r="H77" s="173"/>
      <c r="I77" s="174"/>
      <c r="J77" s="171" t="s">
        <v>1176</v>
      </c>
      <c r="K77" s="176" t="s">
        <v>1177</v>
      </c>
      <c r="L77" s="177"/>
    </row>
    <row r="78" spans="1:12">
      <c r="B78" s="168" t="s">
        <v>1178</v>
      </c>
      <c r="C78" s="180"/>
      <c r="D78" s="175"/>
      <c r="E78" s="175"/>
      <c r="F78" s="175"/>
      <c r="G78" s="172">
        <f t="shared" si="6"/>
        <v>0</v>
      </c>
      <c r="H78" s="179"/>
      <c r="I78" s="174"/>
      <c r="J78" s="175"/>
      <c r="K78" s="182"/>
      <c r="L78" s="177"/>
    </row>
    <row r="79" spans="1:12">
      <c r="B79" s="168" t="s">
        <v>1179</v>
      </c>
      <c r="C79" s="180"/>
      <c r="D79" s="175"/>
      <c r="E79" s="175"/>
      <c r="F79" s="175"/>
      <c r="G79" s="172">
        <f t="shared" si="6"/>
        <v>0</v>
      </c>
      <c r="H79" s="179"/>
      <c r="I79" s="174"/>
      <c r="J79" s="175"/>
      <c r="K79" s="182"/>
      <c r="L79" s="177"/>
    </row>
    <row r="80" spans="1:12">
      <c r="C80" s="165" t="s">
        <v>1083</v>
      </c>
      <c r="D80" s="187">
        <f>SUM(D72:D79)</f>
        <v>0</v>
      </c>
      <c r="E80" s="187">
        <f>SUM(E72:E79)</f>
        <v>0</v>
      </c>
      <c r="F80" s="187">
        <f>SUM(F72:F79)</f>
        <v>0</v>
      </c>
      <c r="G80" s="187">
        <f>SUM(G72:G79)</f>
        <v>0</v>
      </c>
      <c r="H80" s="183">
        <f>(H72*G72)+(H73*G73)+(H74*G74)+(H75*G75)+(H76*G76)+(H77*G77)+(H78*G78)+(H79*G79)</f>
        <v>0</v>
      </c>
      <c r="I80" s="184">
        <f>SUM(I72:I79)</f>
        <v>0</v>
      </c>
      <c r="J80" s="185"/>
      <c r="K80" s="182"/>
      <c r="L80" s="186"/>
    </row>
    <row r="81" spans="2:12" ht="51" hidden="1" customHeight="1">
      <c r="B81" s="165" t="s">
        <v>1180</v>
      </c>
      <c r="C81" s="271"/>
      <c r="D81" s="271"/>
      <c r="E81" s="271"/>
      <c r="F81" s="271"/>
      <c r="G81" s="271"/>
      <c r="H81" s="271"/>
      <c r="I81" s="272"/>
      <c r="J81" s="272"/>
      <c r="K81" s="271"/>
      <c r="L81" s="167"/>
    </row>
    <row r="82" spans="2:12" hidden="1">
      <c r="B82" s="168" t="s">
        <v>1181</v>
      </c>
      <c r="C82" s="169"/>
      <c r="D82" s="171"/>
      <c r="E82" s="171"/>
      <c r="F82" s="171"/>
      <c r="G82" s="172">
        <f>D82</f>
        <v>0</v>
      </c>
      <c r="H82" s="173"/>
      <c r="I82" s="174"/>
      <c r="J82" s="171"/>
      <c r="K82" s="176"/>
      <c r="L82" s="177"/>
    </row>
    <row r="83" spans="2:12" hidden="1">
      <c r="B83" s="168" t="s">
        <v>1182</v>
      </c>
      <c r="C83" s="169"/>
      <c r="D83" s="171"/>
      <c r="E83" s="171"/>
      <c r="F83" s="171"/>
      <c r="G83" s="172">
        <f t="shared" ref="G83:G89" si="7">D83</f>
        <v>0</v>
      </c>
      <c r="H83" s="173"/>
      <c r="I83" s="174"/>
      <c r="J83" s="171"/>
      <c r="K83" s="176"/>
      <c r="L83" s="177"/>
    </row>
    <row r="84" spans="2:12" hidden="1">
      <c r="B84" s="168" t="s">
        <v>1183</v>
      </c>
      <c r="C84" s="169"/>
      <c r="D84" s="171"/>
      <c r="E84" s="171"/>
      <c r="F84" s="171"/>
      <c r="G84" s="172">
        <f t="shared" si="7"/>
        <v>0</v>
      </c>
      <c r="H84" s="173"/>
      <c r="I84" s="174"/>
      <c r="J84" s="171"/>
      <c r="K84" s="176"/>
      <c r="L84" s="177"/>
    </row>
    <row r="85" spans="2:12" hidden="1">
      <c r="B85" s="168" t="s">
        <v>1184</v>
      </c>
      <c r="C85" s="169"/>
      <c r="D85" s="171"/>
      <c r="E85" s="171"/>
      <c r="F85" s="171"/>
      <c r="G85" s="172">
        <f t="shared" si="7"/>
        <v>0</v>
      </c>
      <c r="H85" s="173"/>
      <c r="I85" s="174"/>
      <c r="J85" s="171"/>
      <c r="K85" s="176"/>
      <c r="L85" s="177"/>
    </row>
    <row r="86" spans="2:12" hidden="1">
      <c r="B86" s="168" t="s">
        <v>1185</v>
      </c>
      <c r="C86" s="169"/>
      <c r="D86" s="171"/>
      <c r="E86" s="171"/>
      <c r="F86" s="171"/>
      <c r="G86" s="172">
        <f t="shared" si="7"/>
        <v>0</v>
      </c>
      <c r="H86" s="173"/>
      <c r="I86" s="174"/>
      <c r="J86" s="171"/>
      <c r="K86" s="176"/>
      <c r="L86" s="177"/>
    </row>
    <row r="87" spans="2:12" hidden="1">
      <c r="B87" s="168" t="s">
        <v>1186</v>
      </c>
      <c r="C87" s="169"/>
      <c r="D87" s="171"/>
      <c r="E87" s="171"/>
      <c r="F87" s="171"/>
      <c r="G87" s="172">
        <f t="shared" si="7"/>
        <v>0</v>
      </c>
      <c r="H87" s="173"/>
      <c r="I87" s="174"/>
      <c r="J87" s="171"/>
      <c r="K87" s="176"/>
      <c r="L87" s="177"/>
    </row>
    <row r="88" spans="2:12" hidden="1">
      <c r="B88" s="168" t="s">
        <v>1187</v>
      </c>
      <c r="C88" s="180"/>
      <c r="D88" s="175"/>
      <c r="E88" s="175"/>
      <c r="F88" s="175"/>
      <c r="G88" s="172">
        <f t="shared" si="7"/>
        <v>0</v>
      </c>
      <c r="H88" s="179"/>
      <c r="I88" s="174"/>
      <c r="J88" s="175"/>
      <c r="K88" s="182"/>
      <c r="L88" s="177"/>
    </row>
    <row r="89" spans="2:12" hidden="1">
      <c r="B89" s="168" t="s">
        <v>1188</v>
      </c>
      <c r="C89" s="180"/>
      <c r="D89" s="175"/>
      <c r="E89" s="175"/>
      <c r="F89" s="175"/>
      <c r="G89" s="172">
        <f t="shared" si="7"/>
        <v>0</v>
      </c>
      <c r="H89" s="179"/>
      <c r="I89" s="174"/>
      <c r="J89" s="175"/>
      <c r="K89" s="182"/>
      <c r="L89" s="177"/>
    </row>
    <row r="90" spans="2:12" hidden="1">
      <c r="C90" s="165" t="s">
        <v>1083</v>
      </c>
      <c r="D90" s="183">
        <f>SUM(D82:D89)</f>
        <v>0</v>
      </c>
      <c r="E90" s="183">
        <f>SUM(E82:E89)</f>
        <v>0</v>
      </c>
      <c r="F90" s="183">
        <f>SUM(F82:F89)</f>
        <v>0</v>
      </c>
      <c r="G90" s="183">
        <f>SUM(G82:G89)</f>
        <v>0</v>
      </c>
      <c r="H90" s="183">
        <f>(H82*G82)+(H83*G83)+(H84*G84)+(H85*G85)+(H86*G86)+(H87*G87)+(H88*G88)+(H89*G89)</f>
        <v>0</v>
      </c>
      <c r="I90" s="184">
        <f>SUM(I82:I89)</f>
        <v>0</v>
      </c>
      <c r="J90" s="185"/>
      <c r="K90" s="182"/>
      <c r="L90" s="186"/>
    </row>
    <row r="91" spans="2:12" ht="15.75" hidden="1" customHeight="1">
      <c r="B91" s="194"/>
      <c r="C91" s="188"/>
      <c r="D91" s="195"/>
      <c r="E91" s="195"/>
      <c r="F91" s="195"/>
      <c r="G91" s="195"/>
      <c r="H91" s="195"/>
      <c r="I91" s="196"/>
      <c r="J91" s="195"/>
      <c r="K91" s="188"/>
      <c r="L91" s="197"/>
    </row>
    <row r="92" spans="2:12" ht="51" hidden="1" customHeight="1">
      <c r="B92" s="165" t="s">
        <v>1189</v>
      </c>
      <c r="C92" s="278"/>
      <c r="D92" s="278"/>
      <c r="E92" s="278"/>
      <c r="F92" s="278"/>
      <c r="G92" s="278"/>
      <c r="H92" s="278"/>
      <c r="I92" s="276"/>
      <c r="J92" s="276"/>
      <c r="K92" s="278"/>
      <c r="L92" s="166"/>
    </row>
    <row r="93" spans="2:12" ht="51" hidden="1" customHeight="1">
      <c r="B93" s="165" t="s">
        <v>1190</v>
      </c>
      <c r="C93" s="271"/>
      <c r="D93" s="271"/>
      <c r="E93" s="271"/>
      <c r="F93" s="271"/>
      <c r="G93" s="271"/>
      <c r="H93" s="271"/>
      <c r="I93" s="272"/>
      <c r="J93" s="272"/>
      <c r="K93" s="271"/>
      <c r="L93" s="167"/>
    </row>
    <row r="94" spans="2:12" hidden="1">
      <c r="B94" s="168" t="s">
        <v>1191</v>
      </c>
      <c r="C94" s="169"/>
      <c r="D94" s="171"/>
      <c r="E94" s="171"/>
      <c r="F94" s="171"/>
      <c r="G94" s="172">
        <f>D94</f>
        <v>0</v>
      </c>
      <c r="H94" s="173"/>
      <c r="I94" s="174"/>
      <c r="J94" s="171"/>
      <c r="K94" s="176"/>
      <c r="L94" s="177"/>
    </row>
    <row r="95" spans="2:12" hidden="1">
      <c r="B95" s="168" t="s">
        <v>1192</v>
      </c>
      <c r="C95" s="169"/>
      <c r="D95" s="171"/>
      <c r="E95" s="171"/>
      <c r="F95" s="171"/>
      <c r="G95" s="172">
        <f t="shared" ref="G95:G101" si="8">D95</f>
        <v>0</v>
      </c>
      <c r="H95" s="173"/>
      <c r="I95" s="174"/>
      <c r="J95" s="171"/>
      <c r="K95" s="176"/>
      <c r="L95" s="177"/>
    </row>
    <row r="96" spans="2:12" hidden="1">
      <c r="B96" s="168" t="s">
        <v>1193</v>
      </c>
      <c r="C96" s="169"/>
      <c r="D96" s="171"/>
      <c r="E96" s="171"/>
      <c r="F96" s="171"/>
      <c r="G96" s="172">
        <f t="shared" si="8"/>
        <v>0</v>
      </c>
      <c r="H96" s="173"/>
      <c r="I96" s="174"/>
      <c r="J96" s="171"/>
      <c r="K96" s="176"/>
      <c r="L96" s="177"/>
    </row>
    <row r="97" spans="2:12" hidden="1">
      <c r="B97" s="168" t="s">
        <v>1194</v>
      </c>
      <c r="C97" s="169"/>
      <c r="D97" s="171"/>
      <c r="E97" s="171"/>
      <c r="F97" s="171"/>
      <c r="G97" s="172">
        <f t="shared" si="8"/>
        <v>0</v>
      </c>
      <c r="H97" s="173"/>
      <c r="I97" s="174"/>
      <c r="J97" s="171"/>
      <c r="K97" s="176"/>
      <c r="L97" s="177"/>
    </row>
    <row r="98" spans="2:12" hidden="1">
      <c r="B98" s="168" t="s">
        <v>1195</v>
      </c>
      <c r="C98" s="169"/>
      <c r="D98" s="171"/>
      <c r="E98" s="171"/>
      <c r="F98" s="171"/>
      <c r="G98" s="172">
        <f t="shared" si="8"/>
        <v>0</v>
      </c>
      <c r="H98" s="173"/>
      <c r="I98" s="174"/>
      <c r="J98" s="171"/>
      <c r="K98" s="176"/>
      <c r="L98" s="177"/>
    </row>
    <row r="99" spans="2:12" hidden="1">
      <c r="B99" s="168" t="s">
        <v>1196</v>
      </c>
      <c r="C99" s="169"/>
      <c r="D99" s="171"/>
      <c r="E99" s="171"/>
      <c r="F99" s="171"/>
      <c r="G99" s="172">
        <f t="shared" si="8"/>
        <v>0</v>
      </c>
      <c r="H99" s="173"/>
      <c r="I99" s="174"/>
      <c r="J99" s="171"/>
      <c r="K99" s="176"/>
      <c r="L99" s="177"/>
    </row>
    <row r="100" spans="2:12" hidden="1">
      <c r="B100" s="168" t="s">
        <v>1197</v>
      </c>
      <c r="C100" s="180"/>
      <c r="D100" s="175"/>
      <c r="E100" s="175"/>
      <c r="F100" s="175"/>
      <c r="G100" s="172">
        <f t="shared" si="8"/>
        <v>0</v>
      </c>
      <c r="H100" s="179"/>
      <c r="I100" s="174"/>
      <c r="J100" s="175"/>
      <c r="K100" s="182"/>
      <c r="L100" s="177"/>
    </row>
    <row r="101" spans="2:12" hidden="1">
      <c r="B101" s="168" t="s">
        <v>1198</v>
      </c>
      <c r="C101" s="180"/>
      <c r="D101" s="175"/>
      <c r="E101" s="175"/>
      <c r="F101" s="175"/>
      <c r="G101" s="172">
        <f t="shared" si="8"/>
        <v>0</v>
      </c>
      <c r="H101" s="179"/>
      <c r="I101" s="174"/>
      <c r="J101" s="175"/>
      <c r="K101" s="182"/>
      <c r="L101" s="177"/>
    </row>
    <row r="102" spans="2:12" hidden="1">
      <c r="C102" s="165" t="s">
        <v>1083</v>
      </c>
      <c r="D102" s="183">
        <f>SUM(D94:D101)</f>
        <v>0</v>
      </c>
      <c r="E102" s="183">
        <f>SUM(E94:E101)</f>
        <v>0</v>
      </c>
      <c r="F102" s="183">
        <f>SUM(F94:F101)</f>
        <v>0</v>
      </c>
      <c r="G102" s="187">
        <f>SUM(G94:G101)</f>
        <v>0</v>
      </c>
      <c r="H102" s="183">
        <f>(H94*G94)+(H95*G95)+(H96*G96)+(H97*G97)+(H98*G98)+(H99*G99)+(H100*G100)+(H101*G101)</f>
        <v>0</v>
      </c>
      <c r="I102" s="184">
        <f>SUM(I94:I101)</f>
        <v>0</v>
      </c>
      <c r="J102" s="185"/>
      <c r="K102" s="182"/>
      <c r="L102" s="186"/>
    </row>
    <row r="103" spans="2:12" ht="51" hidden="1" customHeight="1">
      <c r="B103" s="165" t="s">
        <v>1199</v>
      </c>
      <c r="C103" s="271"/>
      <c r="D103" s="271"/>
      <c r="E103" s="271"/>
      <c r="F103" s="271"/>
      <c r="G103" s="271"/>
      <c r="H103" s="271"/>
      <c r="I103" s="272"/>
      <c r="J103" s="272"/>
      <c r="K103" s="271"/>
      <c r="L103" s="167"/>
    </row>
    <row r="104" spans="2:12" hidden="1">
      <c r="B104" s="168" t="s">
        <v>1200</v>
      </c>
      <c r="C104" s="169"/>
      <c r="D104" s="171"/>
      <c r="E104" s="171"/>
      <c r="F104" s="171"/>
      <c r="G104" s="172">
        <f>D104</f>
        <v>0</v>
      </c>
      <c r="H104" s="173"/>
      <c r="I104" s="174"/>
      <c r="J104" s="171"/>
      <c r="K104" s="176"/>
      <c r="L104" s="177"/>
    </row>
    <row r="105" spans="2:12" hidden="1">
      <c r="B105" s="168" t="s">
        <v>1201</v>
      </c>
      <c r="C105" s="169"/>
      <c r="D105" s="171"/>
      <c r="E105" s="171"/>
      <c r="F105" s="171"/>
      <c r="G105" s="172">
        <f t="shared" ref="G105:G111" si="9">D105</f>
        <v>0</v>
      </c>
      <c r="H105" s="173"/>
      <c r="I105" s="174"/>
      <c r="J105" s="171"/>
      <c r="K105" s="176"/>
      <c r="L105" s="177"/>
    </row>
    <row r="106" spans="2:12" hidden="1">
      <c r="B106" s="168" t="s">
        <v>1202</v>
      </c>
      <c r="C106" s="169"/>
      <c r="D106" s="171"/>
      <c r="E106" s="171"/>
      <c r="F106" s="171"/>
      <c r="G106" s="172">
        <f t="shared" si="9"/>
        <v>0</v>
      </c>
      <c r="H106" s="173"/>
      <c r="I106" s="174"/>
      <c r="J106" s="171"/>
      <c r="K106" s="176"/>
      <c r="L106" s="177"/>
    </row>
    <row r="107" spans="2:12" hidden="1">
      <c r="B107" s="168" t="s">
        <v>1203</v>
      </c>
      <c r="C107" s="169"/>
      <c r="D107" s="171"/>
      <c r="E107" s="171"/>
      <c r="F107" s="171"/>
      <c r="G107" s="172">
        <f t="shared" si="9"/>
        <v>0</v>
      </c>
      <c r="H107" s="173"/>
      <c r="I107" s="174"/>
      <c r="J107" s="171"/>
      <c r="K107" s="176"/>
      <c r="L107" s="177"/>
    </row>
    <row r="108" spans="2:12" hidden="1">
      <c r="B108" s="168" t="s">
        <v>1204</v>
      </c>
      <c r="C108" s="169"/>
      <c r="D108" s="171"/>
      <c r="E108" s="171"/>
      <c r="F108" s="171"/>
      <c r="G108" s="172">
        <f t="shared" si="9"/>
        <v>0</v>
      </c>
      <c r="H108" s="173"/>
      <c r="I108" s="174"/>
      <c r="J108" s="171"/>
      <c r="K108" s="176"/>
      <c r="L108" s="177"/>
    </row>
    <row r="109" spans="2:12" hidden="1">
      <c r="B109" s="168" t="s">
        <v>1205</v>
      </c>
      <c r="C109" s="169"/>
      <c r="D109" s="171"/>
      <c r="E109" s="171"/>
      <c r="F109" s="171"/>
      <c r="G109" s="172">
        <f t="shared" si="9"/>
        <v>0</v>
      </c>
      <c r="H109" s="173"/>
      <c r="I109" s="174"/>
      <c r="J109" s="171"/>
      <c r="K109" s="176"/>
      <c r="L109" s="177"/>
    </row>
    <row r="110" spans="2:12" hidden="1">
      <c r="B110" s="168" t="s">
        <v>1206</v>
      </c>
      <c r="C110" s="180"/>
      <c r="D110" s="175"/>
      <c r="E110" s="175"/>
      <c r="F110" s="175"/>
      <c r="G110" s="172">
        <f t="shared" si="9"/>
        <v>0</v>
      </c>
      <c r="H110" s="179"/>
      <c r="I110" s="174"/>
      <c r="J110" s="175"/>
      <c r="K110" s="182"/>
      <c r="L110" s="177"/>
    </row>
    <row r="111" spans="2:12" hidden="1">
      <c r="B111" s="168" t="s">
        <v>1207</v>
      </c>
      <c r="C111" s="180"/>
      <c r="D111" s="175"/>
      <c r="E111" s="175"/>
      <c r="F111" s="175"/>
      <c r="G111" s="172">
        <f t="shared" si="9"/>
        <v>0</v>
      </c>
      <c r="H111" s="179"/>
      <c r="I111" s="174"/>
      <c r="J111" s="175"/>
      <c r="K111" s="182"/>
      <c r="L111" s="177"/>
    </row>
    <row r="112" spans="2:12" hidden="1">
      <c r="C112" s="165" t="s">
        <v>1083</v>
      </c>
      <c r="D112" s="187">
        <f>SUM(D104:D111)</f>
        <v>0</v>
      </c>
      <c r="E112" s="187">
        <f>SUM(E104:E111)</f>
        <v>0</v>
      </c>
      <c r="F112" s="187">
        <f>SUM(F104:F111)</f>
        <v>0</v>
      </c>
      <c r="G112" s="187">
        <f>SUM(G104:G111)</f>
        <v>0</v>
      </c>
      <c r="H112" s="183">
        <f>(H104*G104)+(H105*G105)+(H106*G106)+(H107*G107)+(H108*G108)+(H109*G109)+(H110*G110)+(H111*G111)</f>
        <v>0</v>
      </c>
      <c r="I112" s="184">
        <f>SUM(I104:I111)</f>
        <v>0</v>
      </c>
      <c r="J112" s="185"/>
      <c r="K112" s="182"/>
      <c r="L112" s="186"/>
    </row>
    <row r="113" spans="2:12" ht="51" hidden="1" customHeight="1">
      <c r="B113" s="165" t="s">
        <v>1208</v>
      </c>
      <c r="C113" s="271"/>
      <c r="D113" s="271"/>
      <c r="E113" s="271"/>
      <c r="F113" s="271"/>
      <c r="G113" s="271"/>
      <c r="H113" s="271"/>
      <c r="I113" s="272"/>
      <c r="J113" s="272"/>
      <c r="K113" s="271"/>
      <c r="L113" s="167"/>
    </row>
    <row r="114" spans="2:12" hidden="1">
      <c r="B114" s="168" t="s">
        <v>1209</v>
      </c>
      <c r="C114" s="169"/>
      <c r="D114" s="171"/>
      <c r="E114" s="171"/>
      <c r="F114" s="171"/>
      <c r="G114" s="172">
        <f>D114</f>
        <v>0</v>
      </c>
      <c r="H114" s="173"/>
      <c r="I114" s="174"/>
      <c r="J114" s="171"/>
      <c r="K114" s="176"/>
      <c r="L114" s="177"/>
    </row>
    <row r="115" spans="2:12" hidden="1">
      <c r="B115" s="168" t="s">
        <v>1210</v>
      </c>
      <c r="C115" s="169"/>
      <c r="D115" s="171"/>
      <c r="E115" s="171"/>
      <c r="F115" s="171"/>
      <c r="G115" s="172">
        <f t="shared" ref="G115:G121" si="10">D115</f>
        <v>0</v>
      </c>
      <c r="H115" s="173"/>
      <c r="I115" s="174"/>
      <c r="J115" s="171"/>
      <c r="K115" s="176"/>
      <c r="L115" s="177"/>
    </row>
    <row r="116" spans="2:12" hidden="1">
      <c r="B116" s="168" t="s">
        <v>1211</v>
      </c>
      <c r="C116" s="169"/>
      <c r="D116" s="171"/>
      <c r="E116" s="171"/>
      <c r="F116" s="171"/>
      <c r="G116" s="172">
        <f t="shared" si="10"/>
        <v>0</v>
      </c>
      <c r="H116" s="173"/>
      <c r="I116" s="174"/>
      <c r="J116" s="171"/>
      <c r="K116" s="176"/>
      <c r="L116" s="177"/>
    </row>
    <row r="117" spans="2:12" hidden="1">
      <c r="B117" s="168" t="s">
        <v>1212</v>
      </c>
      <c r="C117" s="169"/>
      <c r="D117" s="171"/>
      <c r="E117" s="171"/>
      <c r="F117" s="171"/>
      <c r="G117" s="172">
        <f t="shared" si="10"/>
        <v>0</v>
      </c>
      <c r="H117" s="173"/>
      <c r="I117" s="174"/>
      <c r="J117" s="171"/>
      <c r="K117" s="176"/>
      <c r="L117" s="177"/>
    </row>
    <row r="118" spans="2:12" hidden="1">
      <c r="B118" s="168" t="s">
        <v>1213</v>
      </c>
      <c r="C118" s="169"/>
      <c r="D118" s="171"/>
      <c r="E118" s="171"/>
      <c r="F118" s="171"/>
      <c r="G118" s="172">
        <f t="shared" si="10"/>
        <v>0</v>
      </c>
      <c r="H118" s="173"/>
      <c r="I118" s="174"/>
      <c r="J118" s="171"/>
      <c r="K118" s="176"/>
      <c r="L118" s="177"/>
    </row>
    <row r="119" spans="2:12" hidden="1">
      <c r="B119" s="168" t="s">
        <v>1214</v>
      </c>
      <c r="C119" s="169"/>
      <c r="D119" s="171"/>
      <c r="E119" s="171"/>
      <c r="F119" s="171"/>
      <c r="G119" s="172">
        <f t="shared" si="10"/>
        <v>0</v>
      </c>
      <c r="H119" s="173"/>
      <c r="I119" s="174"/>
      <c r="J119" s="171"/>
      <c r="K119" s="176"/>
      <c r="L119" s="177"/>
    </row>
    <row r="120" spans="2:12" hidden="1">
      <c r="B120" s="168" t="s">
        <v>1215</v>
      </c>
      <c r="C120" s="180"/>
      <c r="D120" s="175"/>
      <c r="E120" s="175"/>
      <c r="F120" s="175"/>
      <c r="G120" s="172">
        <f t="shared" si="10"/>
        <v>0</v>
      </c>
      <c r="H120" s="179"/>
      <c r="I120" s="174"/>
      <c r="J120" s="175"/>
      <c r="K120" s="182"/>
      <c r="L120" s="177"/>
    </row>
    <row r="121" spans="2:12" hidden="1">
      <c r="B121" s="168" t="s">
        <v>1216</v>
      </c>
      <c r="C121" s="180"/>
      <c r="D121" s="175"/>
      <c r="E121" s="175"/>
      <c r="F121" s="175"/>
      <c r="G121" s="172">
        <f t="shared" si="10"/>
        <v>0</v>
      </c>
      <c r="H121" s="179"/>
      <c r="I121" s="174"/>
      <c r="J121" s="175"/>
      <c r="K121" s="182"/>
      <c r="L121" s="177"/>
    </row>
    <row r="122" spans="2:12" hidden="1">
      <c r="C122" s="165" t="s">
        <v>1083</v>
      </c>
      <c r="D122" s="187">
        <f>SUM(D114:D121)</f>
        <v>0</v>
      </c>
      <c r="E122" s="187">
        <f>SUM(E114:E121)</f>
        <v>0</v>
      </c>
      <c r="F122" s="187">
        <f>SUM(F114:F121)</f>
        <v>0</v>
      </c>
      <c r="G122" s="187">
        <f>SUM(G114:G121)</f>
        <v>0</v>
      </c>
      <c r="H122" s="183">
        <f>(H114*G114)+(H115*G115)+(H116*G116)+(H117*G117)+(H118*G118)+(H119*G119)+(H120*G120)+(H121*G121)</f>
        <v>0</v>
      </c>
      <c r="I122" s="184">
        <f>SUM(I114:I121)</f>
        <v>0</v>
      </c>
      <c r="J122" s="185"/>
      <c r="K122" s="182"/>
      <c r="L122" s="186"/>
    </row>
    <row r="123" spans="2:12" ht="51" hidden="1" customHeight="1">
      <c r="B123" s="165" t="s">
        <v>1217</v>
      </c>
      <c r="C123" s="271"/>
      <c r="D123" s="271"/>
      <c r="E123" s="271"/>
      <c r="F123" s="271"/>
      <c r="G123" s="271"/>
      <c r="H123" s="271"/>
      <c r="I123" s="272"/>
      <c r="J123" s="272"/>
      <c r="K123" s="271"/>
      <c r="L123" s="167"/>
    </row>
    <row r="124" spans="2:12" hidden="1">
      <c r="B124" s="168" t="s">
        <v>1218</v>
      </c>
      <c r="C124" s="169"/>
      <c r="D124" s="171"/>
      <c r="E124" s="171"/>
      <c r="F124" s="171"/>
      <c r="G124" s="172">
        <f>D124</f>
        <v>0</v>
      </c>
      <c r="H124" s="173"/>
      <c r="I124" s="174"/>
      <c r="J124" s="171"/>
      <c r="K124" s="176"/>
      <c r="L124" s="177"/>
    </row>
    <row r="125" spans="2:12" hidden="1">
      <c r="B125" s="168" t="s">
        <v>1219</v>
      </c>
      <c r="C125" s="169"/>
      <c r="D125" s="171"/>
      <c r="E125" s="171"/>
      <c r="F125" s="171"/>
      <c r="G125" s="172">
        <f t="shared" ref="G125:G131" si="11">D125</f>
        <v>0</v>
      </c>
      <c r="H125" s="173"/>
      <c r="I125" s="174"/>
      <c r="J125" s="171"/>
      <c r="K125" s="176"/>
      <c r="L125" s="177"/>
    </row>
    <row r="126" spans="2:12" hidden="1">
      <c r="B126" s="168" t="s">
        <v>1220</v>
      </c>
      <c r="C126" s="169"/>
      <c r="D126" s="171"/>
      <c r="E126" s="171"/>
      <c r="F126" s="171"/>
      <c r="G126" s="172">
        <f t="shared" si="11"/>
        <v>0</v>
      </c>
      <c r="H126" s="173"/>
      <c r="I126" s="174"/>
      <c r="J126" s="171"/>
      <c r="K126" s="176"/>
      <c r="L126" s="177"/>
    </row>
    <row r="127" spans="2:12" hidden="1">
      <c r="B127" s="168" t="s">
        <v>1221</v>
      </c>
      <c r="C127" s="169"/>
      <c r="D127" s="171"/>
      <c r="E127" s="171"/>
      <c r="F127" s="171"/>
      <c r="G127" s="172">
        <f t="shared" si="11"/>
        <v>0</v>
      </c>
      <c r="H127" s="173"/>
      <c r="I127" s="174"/>
      <c r="J127" s="171"/>
      <c r="K127" s="176"/>
      <c r="L127" s="177"/>
    </row>
    <row r="128" spans="2:12" hidden="1">
      <c r="B128" s="168" t="s">
        <v>1222</v>
      </c>
      <c r="C128" s="169"/>
      <c r="D128" s="171"/>
      <c r="E128" s="171"/>
      <c r="F128" s="171"/>
      <c r="G128" s="172">
        <f t="shared" si="11"/>
        <v>0</v>
      </c>
      <c r="H128" s="173"/>
      <c r="I128" s="174"/>
      <c r="J128" s="171"/>
      <c r="K128" s="176"/>
      <c r="L128" s="177"/>
    </row>
    <row r="129" spans="2:12" hidden="1">
      <c r="B129" s="168" t="s">
        <v>1223</v>
      </c>
      <c r="C129" s="169"/>
      <c r="D129" s="171"/>
      <c r="E129" s="171"/>
      <c r="F129" s="171"/>
      <c r="G129" s="172">
        <f t="shared" si="11"/>
        <v>0</v>
      </c>
      <c r="H129" s="173"/>
      <c r="I129" s="174"/>
      <c r="J129" s="171"/>
      <c r="K129" s="176"/>
      <c r="L129" s="177"/>
    </row>
    <row r="130" spans="2:12" hidden="1">
      <c r="B130" s="168" t="s">
        <v>1224</v>
      </c>
      <c r="C130" s="180"/>
      <c r="D130" s="175"/>
      <c r="E130" s="175"/>
      <c r="F130" s="175"/>
      <c r="G130" s="172">
        <f t="shared" si="11"/>
        <v>0</v>
      </c>
      <c r="H130" s="179"/>
      <c r="I130" s="174"/>
      <c r="J130" s="175"/>
      <c r="K130" s="182"/>
      <c r="L130" s="177"/>
    </row>
    <row r="131" spans="2:12" hidden="1">
      <c r="B131" s="168" t="s">
        <v>1225</v>
      </c>
      <c r="C131" s="180"/>
      <c r="D131" s="175"/>
      <c r="E131" s="175"/>
      <c r="F131" s="175"/>
      <c r="G131" s="172">
        <f t="shared" si="11"/>
        <v>0</v>
      </c>
      <c r="H131" s="179"/>
      <c r="I131" s="174"/>
      <c r="J131" s="175"/>
      <c r="K131" s="182"/>
      <c r="L131" s="177"/>
    </row>
    <row r="132" spans="2:12" hidden="1">
      <c r="C132" s="165" t="s">
        <v>1083</v>
      </c>
      <c r="D132" s="183">
        <f>SUM(D124:D131)</f>
        <v>0</v>
      </c>
      <c r="E132" s="183">
        <f>SUM(E124:E131)</f>
        <v>0</v>
      </c>
      <c r="F132" s="183">
        <f>SUM(F124:F131)</f>
        <v>0</v>
      </c>
      <c r="G132" s="183">
        <f>SUM(G124:G131)</f>
        <v>0</v>
      </c>
      <c r="H132" s="183">
        <f>(H124*G124)+(H125*G125)+(H126*G126)+(H127*G127)+(H128*G128)+(H129*G129)+(H130*G130)+(H131*G131)</f>
        <v>0</v>
      </c>
      <c r="I132" s="184">
        <f>SUM(I124:I131)</f>
        <v>0</v>
      </c>
      <c r="J132" s="185"/>
      <c r="K132" s="182"/>
      <c r="L132" s="186"/>
    </row>
    <row r="133" spans="2:12" ht="15.75" hidden="1" customHeight="1">
      <c r="B133" s="194"/>
      <c r="C133" s="188"/>
      <c r="D133" s="195"/>
      <c r="E133" s="195"/>
      <c r="F133" s="195"/>
      <c r="G133" s="195"/>
      <c r="H133" s="195"/>
      <c r="I133" s="196"/>
      <c r="J133" s="195"/>
      <c r="K133" s="198"/>
      <c r="L133" s="197"/>
    </row>
    <row r="134" spans="2:12" ht="51" hidden="1" customHeight="1">
      <c r="B134" s="165" t="s">
        <v>1226</v>
      </c>
      <c r="C134" s="278"/>
      <c r="D134" s="278"/>
      <c r="E134" s="278"/>
      <c r="F134" s="278"/>
      <c r="G134" s="278"/>
      <c r="H134" s="278"/>
      <c r="I134" s="276"/>
      <c r="J134" s="276"/>
      <c r="K134" s="278"/>
      <c r="L134" s="166"/>
    </row>
    <row r="135" spans="2:12" ht="51" hidden="1" customHeight="1">
      <c r="B135" s="165" t="s">
        <v>1227</v>
      </c>
      <c r="C135" s="271"/>
      <c r="D135" s="271"/>
      <c r="E135" s="271"/>
      <c r="F135" s="271"/>
      <c r="G135" s="271"/>
      <c r="H135" s="271"/>
      <c r="I135" s="272"/>
      <c r="J135" s="272"/>
      <c r="K135" s="271"/>
      <c r="L135" s="167"/>
    </row>
    <row r="136" spans="2:12" hidden="1">
      <c r="B136" s="168" t="s">
        <v>1228</v>
      </c>
      <c r="C136" s="169"/>
      <c r="D136" s="171"/>
      <c r="E136" s="171"/>
      <c r="F136" s="171"/>
      <c r="G136" s="172">
        <f>D136</f>
        <v>0</v>
      </c>
      <c r="H136" s="173"/>
      <c r="I136" s="174"/>
      <c r="J136" s="171"/>
      <c r="K136" s="176"/>
      <c r="L136" s="177"/>
    </row>
    <row r="137" spans="2:12" hidden="1">
      <c r="B137" s="168" t="s">
        <v>1229</v>
      </c>
      <c r="C137" s="169"/>
      <c r="D137" s="171"/>
      <c r="E137" s="171"/>
      <c r="F137" s="171"/>
      <c r="G137" s="172">
        <f t="shared" ref="G137:G143" si="12">D137</f>
        <v>0</v>
      </c>
      <c r="H137" s="173"/>
      <c r="I137" s="174"/>
      <c r="J137" s="171"/>
      <c r="K137" s="176"/>
      <c r="L137" s="177"/>
    </row>
    <row r="138" spans="2:12" hidden="1">
      <c r="B138" s="168" t="s">
        <v>1230</v>
      </c>
      <c r="C138" s="169"/>
      <c r="D138" s="171"/>
      <c r="E138" s="171"/>
      <c r="F138" s="171"/>
      <c r="G138" s="172">
        <f t="shared" si="12"/>
        <v>0</v>
      </c>
      <c r="H138" s="173"/>
      <c r="I138" s="174"/>
      <c r="J138" s="171"/>
      <c r="K138" s="176"/>
      <c r="L138" s="177"/>
    </row>
    <row r="139" spans="2:12" hidden="1">
      <c r="B139" s="168" t="s">
        <v>1231</v>
      </c>
      <c r="C139" s="169"/>
      <c r="D139" s="171"/>
      <c r="E139" s="171"/>
      <c r="F139" s="171"/>
      <c r="G139" s="172">
        <f t="shared" si="12"/>
        <v>0</v>
      </c>
      <c r="H139" s="173"/>
      <c r="I139" s="174"/>
      <c r="J139" s="171"/>
      <c r="K139" s="176"/>
      <c r="L139" s="177"/>
    </row>
    <row r="140" spans="2:12" hidden="1">
      <c r="B140" s="168" t="s">
        <v>1232</v>
      </c>
      <c r="C140" s="169"/>
      <c r="D140" s="171"/>
      <c r="E140" s="171"/>
      <c r="F140" s="171"/>
      <c r="G140" s="172">
        <f t="shared" si="12"/>
        <v>0</v>
      </c>
      <c r="H140" s="173"/>
      <c r="I140" s="174"/>
      <c r="J140" s="171"/>
      <c r="K140" s="176"/>
      <c r="L140" s="177"/>
    </row>
    <row r="141" spans="2:12" hidden="1">
      <c r="B141" s="168" t="s">
        <v>1233</v>
      </c>
      <c r="C141" s="169"/>
      <c r="D141" s="171"/>
      <c r="E141" s="171"/>
      <c r="F141" s="171"/>
      <c r="G141" s="172">
        <f t="shared" si="12"/>
        <v>0</v>
      </c>
      <c r="H141" s="173"/>
      <c r="I141" s="174"/>
      <c r="J141" s="171"/>
      <c r="K141" s="176"/>
      <c r="L141" s="177"/>
    </row>
    <row r="142" spans="2:12" hidden="1">
      <c r="B142" s="168" t="s">
        <v>1234</v>
      </c>
      <c r="C142" s="180"/>
      <c r="D142" s="175"/>
      <c r="E142" s="175"/>
      <c r="F142" s="175"/>
      <c r="G142" s="172">
        <f t="shared" si="12"/>
        <v>0</v>
      </c>
      <c r="H142" s="179"/>
      <c r="I142" s="174"/>
      <c r="J142" s="175"/>
      <c r="K142" s="182"/>
      <c r="L142" s="177"/>
    </row>
    <row r="143" spans="2:12" hidden="1">
      <c r="B143" s="168" t="s">
        <v>1235</v>
      </c>
      <c r="C143" s="180"/>
      <c r="D143" s="175"/>
      <c r="E143" s="175"/>
      <c r="F143" s="175"/>
      <c r="G143" s="172">
        <f t="shared" si="12"/>
        <v>0</v>
      </c>
      <c r="H143" s="179"/>
      <c r="I143" s="174"/>
      <c r="J143" s="175"/>
      <c r="K143" s="182"/>
      <c r="L143" s="177"/>
    </row>
    <row r="144" spans="2:12" hidden="1">
      <c r="C144" s="165" t="s">
        <v>1083</v>
      </c>
      <c r="D144" s="183">
        <f>SUM(D136:D143)</f>
        <v>0</v>
      </c>
      <c r="E144" s="183">
        <f>SUM(E136:E143)</f>
        <v>0</v>
      </c>
      <c r="F144" s="183">
        <f>SUM(F136:F143)</f>
        <v>0</v>
      </c>
      <c r="G144" s="187">
        <f>SUM(G136:G143)</f>
        <v>0</v>
      </c>
      <c r="H144" s="183">
        <f>(H136*G136)+(H137*G137)+(H138*G138)+(H139*G139)+(H140*G140)+(H141*G141)+(H142*G142)+(H143*G143)</f>
        <v>0</v>
      </c>
      <c r="I144" s="184">
        <f>SUM(I136:I143)</f>
        <v>0</v>
      </c>
      <c r="J144" s="185"/>
      <c r="K144" s="182"/>
      <c r="L144" s="186"/>
    </row>
    <row r="145" spans="2:12" ht="51" hidden="1" customHeight="1">
      <c r="B145" s="165" t="s">
        <v>1236</v>
      </c>
      <c r="C145" s="271"/>
      <c r="D145" s="271"/>
      <c r="E145" s="271"/>
      <c r="F145" s="271"/>
      <c r="G145" s="271"/>
      <c r="H145" s="271"/>
      <c r="I145" s="272"/>
      <c r="J145" s="272"/>
      <c r="K145" s="271"/>
      <c r="L145" s="167"/>
    </row>
    <row r="146" spans="2:12" hidden="1">
      <c r="B146" s="168" t="s">
        <v>1237</v>
      </c>
      <c r="C146" s="169"/>
      <c r="D146" s="171"/>
      <c r="E146" s="171"/>
      <c r="F146" s="171"/>
      <c r="G146" s="172">
        <f>D146</f>
        <v>0</v>
      </c>
      <c r="H146" s="173"/>
      <c r="I146" s="174"/>
      <c r="J146" s="171"/>
      <c r="K146" s="176"/>
      <c r="L146" s="177"/>
    </row>
    <row r="147" spans="2:12" hidden="1">
      <c r="B147" s="168" t="s">
        <v>1238</v>
      </c>
      <c r="C147" s="169"/>
      <c r="D147" s="171"/>
      <c r="E147" s="171"/>
      <c r="F147" s="171"/>
      <c r="G147" s="172">
        <f t="shared" ref="G147:G153" si="13">D147</f>
        <v>0</v>
      </c>
      <c r="H147" s="173"/>
      <c r="I147" s="174"/>
      <c r="J147" s="171"/>
      <c r="K147" s="176"/>
      <c r="L147" s="177"/>
    </row>
    <row r="148" spans="2:12" hidden="1">
      <c r="B148" s="168" t="s">
        <v>1239</v>
      </c>
      <c r="C148" s="169"/>
      <c r="D148" s="171"/>
      <c r="E148" s="171"/>
      <c r="F148" s="171"/>
      <c r="G148" s="172">
        <f t="shared" si="13"/>
        <v>0</v>
      </c>
      <c r="H148" s="173"/>
      <c r="I148" s="174"/>
      <c r="J148" s="171"/>
      <c r="K148" s="176"/>
      <c r="L148" s="177"/>
    </row>
    <row r="149" spans="2:12" hidden="1">
      <c r="B149" s="168" t="s">
        <v>1240</v>
      </c>
      <c r="C149" s="169"/>
      <c r="D149" s="171"/>
      <c r="E149" s="171"/>
      <c r="F149" s="171"/>
      <c r="G149" s="172">
        <f t="shared" si="13"/>
        <v>0</v>
      </c>
      <c r="H149" s="173"/>
      <c r="I149" s="174"/>
      <c r="J149" s="171"/>
      <c r="K149" s="176"/>
      <c r="L149" s="177"/>
    </row>
    <row r="150" spans="2:12" hidden="1">
      <c r="B150" s="168" t="s">
        <v>1241</v>
      </c>
      <c r="C150" s="169"/>
      <c r="D150" s="171"/>
      <c r="E150" s="171"/>
      <c r="F150" s="171"/>
      <c r="G150" s="172">
        <f t="shared" si="13"/>
        <v>0</v>
      </c>
      <c r="H150" s="173"/>
      <c r="I150" s="174"/>
      <c r="J150" s="171"/>
      <c r="K150" s="176"/>
      <c r="L150" s="177"/>
    </row>
    <row r="151" spans="2:12" hidden="1">
      <c r="B151" s="168" t="s">
        <v>1242</v>
      </c>
      <c r="C151" s="169"/>
      <c r="D151" s="171"/>
      <c r="E151" s="171"/>
      <c r="F151" s="171"/>
      <c r="G151" s="172">
        <f t="shared" si="13"/>
        <v>0</v>
      </c>
      <c r="H151" s="173"/>
      <c r="I151" s="174"/>
      <c r="J151" s="171"/>
      <c r="K151" s="176"/>
      <c r="L151" s="177"/>
    </row>
    <row r="152" spans="2:12" hidden="1">
      <c r="B152" s="168" t="s">
        <v>1243</v>
      </c>
      <c r="C152" s="180"/>
      <c r="D152" s="175"/>
      <c r="E152" s="175"/>
      <c r="F152" s="175"/>
      <c r="G152" s="172">
        <f t="shared" si="13"/>
        <v>0</v>
      </c>
      <c r="H152" s="179"/>
      <c r="I152" s="174"/>
      <c r="J152" s="175"/>
      <c r="K152" s="182"/>
      <c r="L152" s="177"/>
    </row>
    <row r="153" spans="2:12" hidden="1">
      <c r="B153" s="168" t="s">
        <v>1244</v>
      </c>
      <c r="C153" s="180"/>
      <c r="D153" s="175"/>
      <c r="E153" s="175"/>
      <c r="F153" s="175"/>
      <c r="G153" s="172">
        <f t="shared" si="13"/>
        <v>0</v>
      </c>
      <c r="H153" s="179"/>
      <c r="I153" s="174"/>
      <c r="J153" s="175"/>
      <c r="K153" s="182"/>
      <c r="L153" s="177"/>
    </row>
    <row r="154" spans="2:12" hidden="1">
      <c r="C154" s="165" t="s">
        <v>1083</v>
      </c>
      <c r="D154" s="187">
        <f>SUM(D146:D153)</f>
        <v>0</v>
      </c>
      <c r="E154" s="187">
        <f>SUM(E146:E153)</f>
        <v>0</v>
      </c>
      <c r="F154" s="187">
        <f>SUM(F146:F153)</f>
        <v>0</v>
      </c>
      <c r="G154" s="187">
        <f>SUM(G146:G153)</f>
        <v>0</v>
      </c>
      <c r="H154" s="183">
        <f>(H146*G146)+(H147*G147)+(H148*G148)+(H149*G149)+(H150*G150)+(H151*G151)+(H152*G152)+(H153*G153)</f>
        <v>0</v>
      </c>
      <c r="I154" s="184">
        <f>SUM(I146:I153)</f>
        <v>0</v>
      </c>
      <c r="J154" s="185"/>
      <c r="K154" s="182"/>
      <c r="L154" s="186"/>
    </row>
    <row r="155" spans="2:12" ht="51" hidden="1" customHeight="1">
      <c r="B155" s="165" t="s">
        <v>1245</v>
      </c>
      <c r="C155" s="271"/>
      <c r="D155" s="271"/>
      <c r="E155" s="271"/>
      <c r="F155" s="271"/>
      <c r="G155" s="271"/>
      <c r="H155" s="271"/>
      <c r="I155" s="272"/>
      <c r="J155" s="272"/>
      <c r="K155" s="271"/>
      <c r="L155" s="167"/>
    </row>
    <row r="156" spans="2:12" hidden="1">
      <c r="B156" s="168" t="s">
        <v>1246</v>
      </c>
      <c r="C156" s="169"/>
      <c r="D156" s="171"/>
      <c r="E156" s="171"/>
      <c r="F156" s="171"/>
      <c r="G156" s="172">
        <f>D156</f>
        <v>0</v>
      </c>
      <c r="H156" s="173"/>
      <c r="I156" s="174"/>
      <c r="J156" s="171"/>
      <c r="K156" s="176"/>
      <c r="L156" s="177"/>
    </row>
    <row r="157" spans="2:12" hidden="1">
      <c r="B157" s="168" t="s">
        <v>1247</v>
      </c>
      <c r="C157" s="169"/>
      <c r="D157" s="171"/>
      <c r="E157" s="171"/>
      <c r="F157" s="171"/>
      <c r="G157" s="172">
        <f t="shared" ref="G157:G163" si="14">D157</f>
        <v>0</v>
      </c>
      <c r="H157" s="173"/>
      <c r="I157" s="174"/>
      <c r="J157" s="171"/>
      <c r="K157" s="176"/>
      <c r="L157" s="177"/>
    </row>
    <row r="158" spans="2:12" hidden="1">
      <c r="B158" s="168" t="s">
        <v>1248</v>
      </c>
      <c r="C158" s="169"/>
      <c r="D158" s="171"/>
      <c r="E158" s="171"/>
      <c r="F158" s="171"/>
      <c r="G158" s="172">
        <f t="shared" si="14"/>
        <v>0</v>
      </c>
      <c r="H158" s="173"/>
      <c r="I158" s="174"/>
      <c r="J158" s="171"/>
      <c r="K158" s="176"/>
      <c r="L158" s="177"/>
    </row>
    <row r="159" spans="2:12" hidden="1">
      <c r="B159" s="168" t="s">
        <v>1249</v>
      </c>
      <c r="C159" s="169"/>
      <c r="D159" s="171"/>
      <c r="E159" s="171"/>
      <c r="F159" s="171"/>
      <c r="G159" s="172">
        <f t="shared" si="14"/>
        <v>0</v>
      </c>
      <c r="H159" s="173"/>
      <c r="I159" s="174"/>
      <c r="J159" s="171"/>
      <c r="K159" s="176"/>
      <c r="L159" s="177"/>
    </row>
    <row r="160" spans="2:12" hidden="1">
      <c r="B160" s="168" t="s">
        <v>1250</v>
      </c>
      <c r="C160" s="169"/>
      <c r="D160" s="171"/>
      <c r="E160" s="171"/>
      <c r="F160" s="171"/>
      <c r="G160" s="172">
        <f t="shared" si="14"/>
        <v>0</v>
      </c>
      <c r="H160" s="173"/>
      <c r="I160" s="174"/>
      <c r="J160" s="171"/>
      <c r="K160" s="176"/>
      <c r="L160" s="177"/>
    </row>
    <row r="161" spans="2:12" hidden="1">
      <c r="B161" s="168" t="s">
        <v>1251</v>
      </c>
      <c r="C161" s="169"/>
      <c r="D161" s="171"/>
      <c r="E161" s="171"/>
      <c r="F161" s="171"/>
      <c r="G161" s="172">
        <f t="shared" si="14"/>
        <v>0</v>
      </c>
      <c r="H161" s="173"/>
      <c r="I161" s="174"/>
      <c r="J161" s="171"/>
      <c r="K161" s="176"/>
      <c r="L161" s="177"/>
    </row>
    <row r="162" spans="2:12" hidden="1">
      <c r="B162" s="168" t="s">
        <v>1252</v>
      </c>
      <c r="C162" s="180"/>
      <c r="D162" s="175"/>
      <c r="E162" s="175"/>
      <c r="F162" s="175"/>
      <c r="G162" s="172">
        <f t="shared" si="14"/>
        <v>0</v>
      </c>
      <c r="H162" s="179"/>
      <c r="I162" s="174"/>
      <c r="J162" s="175"/>
      <c r="K162" s="182"/>
      <c r="L162" s="177"/>
    </row>
    <row r="163" spans="2:12" hidden="1">
      <c r="B163" s="168" t="s">
        <v>1253</v>
      </c>
      <c r="C163" s="180"/>
      <c r="D163" s="175"/>
      <c r="E163" s="175"/>
      <c r="F163" s="175"/>
      <c r="G163" s="172">
        <f t="shared" si="14"/>
        <v>0</v>
      </c>
      <c r="H163" s="179"/>
      <c r="I163" s="174"/>
      <c r="J163" s="175"/>
      <c r="K163" s="182"/>
      <c r="L163" s="177"/>
    </row>
    <row r="164" spans="2:12" hidden="1">
      <c r="C164" s="165" t="s">
        <v>1083</v>
      </c>
      <c r="D164" s="187">
        <f>SUM(D156:D163)</f>
        <v>0</v>
      </c>
      <c r="E164" s="187">
        <f>SUM(E156:E163)</f>
        <v>0</v>
      </c>
      <c r="F164" s="187">
        <f>SUM(F156:F163)</f>
        <v>0</v>
      </c>
      <c r="G164" s="187">
        <f>SUM(G156:G163)</f>
        <v>0</v>
      </c>
      <c r="H164" s="183">
        <f>(H156*G156)+(H157*G157)+(H158*G158)+(H159*G159)+(H160*G160)+(H161*G161)+(H162*G162)+(H163*G163)</f>
        <v>0</v>
      </c>
      <c r="I164" s="184">
        <f>SUM(I156:I163)</f>
        <v>0</v>
      </c>
      <c r="J164" s="185"/>
      <c r="K164" s="182"/>
      <c r="L164" s="186"/>
    </row>
    <row r="165" spans="2:12" ht="51" hidden="1" customHeight="1">
      <c r="B165" s="165" t="s">
        <v>1254</v>
      </c>
      <c r="C165" s="271"/>
      <c r="D165" s="271"/>
      <c r="E165" s="271"/>
      <c r="F165" s="271"/>
      <c r="G165" s="271"/>
      <c r="H165" s="271"/>
      <c r="I165" s="272"/>
      <c r="J165" s="272"/>
      <c r="K165" s="271"/>
      <c r="L165" s="167"/>
    </row>
    <row r="166" spans="2:12" hidden="1">
      <c r="B166" s="168" t="s">
        <v>1255</v>
      </c>
      <c r="C166" s="169"/>
      <c r="D166" s="171"/>
      <c r="E166" s="171"/>
      <c r="F166" s="171"/>
      <c r="G166" s="172">
        <f>D166</f>
        <v>0</v>
      </c>
      <c r="H166" s="173"/>
      <c r="I166" s="174"/>
      <c r="J166" s="171"/>
      <c r="K166" s="176"/>
      <c r="L166" s="177"/>
    </row>
    <row r="167" spans="2:12" hidden="1">
      <c r="B167" s="168" t="s">
        <v>1256</v>
      </c>
      <c r="C167" s="169"/>
      <c r="D167" s="171"/>
      <c r="E167" s="171"/>
      <c r="F167" s="171"/>
      <c r="G167" s="172">
        <f t="shared" ref="G167:G173" si="15">D167</f>
        <v>0</v>
      </c>
      <c r="H167" s="173"/>
      <c r="I167" s="174"/>
      <c r="J167" s="171"/>
      <c r="K167" s="176"/>
      <c r="L167" s="177"/>
    </row>
    <row r="168" spans="2:12" hidden="1">
      <c r="B168" s="168" t="s">
        <v>1257</v>
      </c>
      <c r="C168" s="169"/>
      <c r="D168" s="171"/>
      <c r="E168" s="171"/>
      <c r="F168" s="171"/>
      <c r="G168" s="172">
        <f t="shared" si="15"/>
        <v>0</v>
      </c>
      <c r="H168" s="173"/>
      <c r="I168" s="174"/>
      <c r="J168" s="171"/>
      <c r="K168" s="176"/>
      <c r="L168" s="177"/>
    </row>
    <row r="169" spans="2:12" hidden="1">
      <c r="B169" s="168" t="s">
        <v>1258</v>
      </c>
      <c r="C169" s="169"/>
      <c r="D169" s="171"/>
      <c r="E169" s="171"/>
      <c r="F169" s="171"/>
      <c r="G169" s="172">
        <f t="shared" si="15"/>
        <v>0</v>
      </c>
      <c r="H169" s="173"/>
      <c r="I169" s="174"/>
      <c r="J169" s="171"/>
      <c r="K169" s="176"/>
      <c r="L169" s="177"/>
    </row>
    <row r="170" spans="2:12" hidden="1">
      <c r="B170" s="168" t="s">
        <v>1259</v>
      </c>
      <c r="C170" s="169"/>
      <c r="D170" s="171"/>
      <c r="E170" s="171"/>
      <c r="F170" s="171"/>
      <c r="G170" s="172">
        <f t="shared" si="15"/>
        <v>0</v>
      </c>
      <c r="H170" s="173"/>
      <c r="I170" s="174"/>
      <c r="J170" s="171"/>
      <c r="K170" s="176"/>
      <c r="L170" s="177"/>
    </row>
    <row r="171" spans="2:12" hidden="1">
      <c r="B171" s="168" t="s">
        <v>1260</v>
      </c>
      <c r="C171" s="169"/>
      <c r="D171" s="171"/>
      <c r="E171" s="171"/>
      <c r="F171" s="171"/>
      <c r="G171" s="172">
        <f t="shared" si="15"/>
        <v>0</v>
      </c>
      <c r="H171" s="173"/>
      <c r="I171" s="174"/>
      <c r="J171" s="171"/>
      <c r="K171" s="176"/>
      <c r="L171" s="177"/>
    </row>
    <row r="172" spans="2:12" hidden="1">
      <c r="B172" s="168" t="s">
        <v>1261</v>
      </c>
      <c r="C172" s="180"/>
      <c r="D172" s="175"/>
      <c r="E172" s="175"/>
      <c r="F172" s="175"/>
      <c r="G172" s="172">
        <f t="shared" si="15"/>
        <v>0</v>
      </c>
      <c r="H172" s="179"/>
      <c r="I172" s="174"/>
      <c r="J172" s="175"/>
      <c r="K172" s="182"/>
      <c r="L172" s="177"/>
    </row>
    <row r="173" spans="2:12" hidden="1">
      <c r="B173" s="168" t="s">
        <v>1262</v>
      </c>
      <c r="C173" s="180"/>
      <c r="D173" s="175"/>
      <c r="E173" s="175"/>
      <c r="F173" s="175"/>
      <c r="G173" s="172">
        <f t="shared" si="15"/>
        <v>0</v>
      </c>
      <c r="H173" s="179"/>
      <c r="I173" s="174"/>
      <c r="J173" s="175"/>
      <c r="K173" s="182"/>
      <c r="L173" s="177"/>
    </row>
    <row r="174" spans="2:12" hidden="1">
      <c r="C174" s="165" t="s">
        <v>1083</v>
      </c>
      <c r="D174" s="183">
        <f>SUM(D166:D173)</f>
        <v>0</v>
      </c>
      <c r="E174" s="183">
        <f>SUM(E166:E173)</f>
        <v>0</v>
      </c>
      <c r="F174" s="183">
        <f>SUM(F166:F173)</f>
        <v>0</v>
      </c>
      <c r="G174" s="183">
        <f>SUM(G166:G173)</f>
        <v>0</v>
      </c>
      <c r="H174" s="183">
        <f>(H166*G166)+(H167*G167)+(H168*G168)+(H169*G169)+(H170*G170)+(H171*G171)+(H172*G172)+(H173*G173)</f>
        <v>0</v>
      </c>
      <c r="I174" s="184">
        <f>SUM(I166:I173)</f>
        <v>0</v>
      </c>
      <c r="J174" s="185"/>
      <c r="K174" s="182"/>
      <c r="L174" s="186"/>
    </row>
    <row r="175" spans="2:12" ht="15.75" customHeight="1">
      <c r="B175" s="194"/>
      <c r="C175" s="188"/>
      <c r="D175" s="195"/>
      <c r="E175" s="195"/>
      <c r="F175" s="195"/>
      <c r="G175" s="195"/>
      <c r="H175" s="195"/>
      <c r="I175" s="196"/>
      <c r="J175" s="195"/>
      <c r="K175" s="188"/>
      <c r="L175" s="197"/>
    </row>
    <row r="176" spans="2:12" ht="15.75" customHeight="1">
      <c r="B176" s="194"/>
      <c r="C176" s="188"/>
      <c r="D176" s="195"/>
      <c r="E176" s="195"/>
      <c r="F176" s="195"/>
      <c r="G176" s="195"/>
      <c r="H176" s="195"/>
      <c r="I176" s="196"/>
      <c r="J176" s="195"/>
      <c r="K176" s="188"/>
      <c r="L176" s="197"/>
    </row>
    <row r="177" spans="2:12" ht="63.75" customHeight="1">
      <c r="B177" s="165" t="s">
        <v>1263</v>
      </c>
      <c r="C177" s="199" t="s">
        <v>382</v>
      </c>
      <c r="D177" s="200">
        <f>38520</f>
        <v>38520</v>
      </c>
      <c r="E177" s="201"/>
      <c r="F177" s="201"/>
      <c r="G177" s="202">
        <f>D177</f>
        <v>38520</v>
      </c>
      <c r="H177" s="203">
        <v>1</v>
      </c>
      <c r="I177" s="204">
        <v>38519.99</v>
      </c>
      <c r="J177" s="201" t="s">
        <v>1264</v>
      </c>
      <c r="K177" s="205" t="s">
        <v>378</v>
      </c>
      <c r="L177" s="186"/>
    </row>
    <row r="178" spans="2:12" ht="87">
      <c r="B178" s="165" t="s">
        <v>1265</v>
      </c>
      <c r="C178" s="199" t="s">
        <v>383</v>
      </c>
      <c r="D178" s="200">
        <f>9720+5000+64000+5238+7200</f>
        <v>91158</v>
      </c>
      <c r="E178" s="201"/>
      <c r="F178" s="201"/>
      <c r="G178" s="202">
        <f>D178</f>
        <v>91158</v>
      </c>
      <c r="H178" s="203">
        <v>1</v>
      </c>
      <c r="I178" s="204">
        <v>139909.01</v>
      </c>
      <c r="J178" s="201" t="s">
        <v>916</v>
      </c>
      <c r="K178" s="205" t="s">
        <v>380</v>
      </c>
      <c r="L178" s="186"/>
    </row>
    <row r="179" spans="2:12" ht="57" customHeight="1">
      <c r="B179" s="165" t="s">
        <v>1266</v>
      </c>
      <c r="C179" s="206" t="s">
        <v>381</v>
      </c>
      <c r="D179" s="200">
        <f>22400</f>
        <v>22400</v>
      </c>
      <c r="E179" s="201"/>
      <c r="F179" s="201"/>
      <c r="G179" s="202">
        <f>D179</f>
        <v>22400</v>
      </c>
      <c r="H179" s="203">
        <v>1</v>
      </c>
      <c r="I179" s="204">
        <v>22400</v>
      </c>
      <c r="J179" s="201" t="s">
        <v>1267</v>
      </c>
      <c r="K179" s="206" t="s">
        <v>369</v>
      </c>
      <c r="L179" s="186"/>
    </row>
    <row r="180" spans="2:12" ht="65.25" customHeight="1">
      <c r="B180" s="207" t="s">
        <v>1268</v>
      </c>
      <c r="C180" s="199" t="s">
        <v>97</v>
      </c>
      <c r="D180" s="201"/>
      <c r="E180" s="201"/>
      <c r="F180" s="201"/>
      <c r="G180" s="202">
        <f>D180</f>
        <v>0</v>
      </c>
      <c r="H180" s="203">
        <v>1</v>
      </c>
      <c r="I180" s="204"/>
      <c r="J180" s="201"/>
      <c r="K180" s="205" t="s">
        <v>1269</v>
      </c>
      <c r="L180" s="186"/>
    </row>
    <row r="181" spans="2:12" ht="65.25" customHeight="1">
      <c r="B181" s="165" t="s">
        <v>1270</v>
      </c>
      <c r="C181" s="199" t="s">
        <v>98</v>
      </c>
      <c r="D181" s="201"/>
      <c r="E181" s="201"/>
      <c r="F181" s="201"/>
      <c r="G181" s="202">
        <f>D181</f>
        <v>0</v>
      </c>
      <c r="H181" s="203">
        <v>1</v>
      </c>
      <c r="I181" s="204"/>
      <c r="J181" s="201"/>
      <c r="K181" s="205" t="s">
        <v>1271</v>
      </c>
      <c r="L181" s="186"/>
    </row>
    <row r="182" spans="2:12" ht="21.75" customHeight="1">
      <c r="B182" s="194"/>
      <c r="C182" s="208" t="s">
        <v>1272</v>
      </c>
      <c r="D182" s="209">
        <f>SUM(D177:D181)</f>
        <v>152078</v>
      </c>
      <c r="E182" s="209">
        <f>SUM(E177:E180)</f>
        <v>0</v>
      </c>
      <c r="F182" s="209">
        <f>SUM(F177:F180)</f>
        <v>0</v>
      </c>
      <c r="G182" s="209">
        <f>SUM(G177:G181)</f>
        <v>152078</v>
      </c>
      <c r="H182" s="183">
        <f>(H177*G177)+(H178*G178)+(H179*G179)+(H180*G180)+(H181*G181)</f>
        <v>152078</v>
      </c>
      <c r="I182" s="184">
        <f>SUM(I177:I181)</f>
        <v>200829</v>
      </c>
      <c r="J182" s="185"/>
      <c r="K182" s="199"/>
      <c r="L182" s="210"/>
    </row>
    <row r="183" spans="2:12" ht="15.75" customHeight="1">
      <c r="B183" s="194"/>
      <c r="C183" s="188"/>
      <c r="D183" s="195"/>
      <c r="E183" s="195"/>
      <c r="F183" s="195"/>
      <c r="G183" s="195"/>
      <c r="H183" s="195"/>
      <c r="I183" s="196"/>
      <c r="J183" s="195"/>
      <c r="K183" s="188"/>
      <c r="L183" s="210"/>
    </row>
    <row r="184" spans="2:12" ht="15.75" customHeight="1">
      <c r="B184" s="194"/>
      <c r="C184" s="188"/>
      <c r="D184" s="195"/>
      <c r="E184" s="195"/>
      <c r="F184" s="195"/>
      <c r="G184" s="195"/>
      <c r="H184" s="195"/>
      <c r="I184" s="196"/>
      <c r="J184" s="195"/>
      <c r="K184" s="188"/>
      <c r="L184" s="210"/>
    </row>
    <row r="185" spans="2:12" ht="15.75" customHeight="1">
      <c r="B185" s="194"/>
      <c r="C185" s="188"/>
      <c r="D185" s="195"/>
      <c r="E185" s="195"/>
      <c r="F185" s="195"/>
      <c r="G185" s="195"/>
      <c r="H185" s="195"/>
      <c r="I185" s="196"/>
      <c r="J185" s="195"/>
      <c r="K185" s="188"/>
      <c r="L185" s="210"/>
    </row>
    <row r="186" spans="2:12" ht="15.75" customHeight="1">
      <c r="B186" s="194"/>
      <c r="C186" s="188"/>
      <c r="D186" s="195"/>
      <c r="E186" s="195"/>
      <c r="F186" s="195"/>
      <c r="G186" s="195"/>
      <c r="H186" s="195"/>
      <c r="I186" s="196"/>
      <c r="J186" s="195"/>
      <c r="K186" s="188"/>
      <c r="L186" s="210"/>
    </row>
    <row r="187" spans="2:12" ht="15.75" customHeight="1">
      <c r="B187" s="194"/>
      <c r="C187" s="188"/>
      <c r="D187" s="195"/>
      <c r="E187" s="195"/>
      <c r="F187" s="195"/>
      <c r="G187" s="195"/>
      <c r="H187" s="195"/>
      <c r="I187" s="196"/>
      <c r="J187" s="195"/>
      <c r="K187" s="188"/>
      <c r="L187" s="210"/>
    </row>
    <row r="188" spans="2:12" ht="15.75" customHeight="1">
      <c r="B188" s="194"/>
      <c r="C188" s="188"/>
      <c r="D188" s="195"/>
      <c r="E188" s="195"/>
      <c r="F188" s="195"/>
      <c r="G188" s="195"/>
      <c r="H188" s="195"/>
      <c r="I188" s="196"/>
      <c r="J188" s="195"/>
      <c r="K188" s="188"/>
      <c r="L188" s="210"/>
    </row>
    <row r="189" spans="2:12" ht="15.75" customHeight="1" thickBot="1">
      <c r="B189" s="194"/>
      <c r="C189" s="188"/>
      <c r="D189" s="195"/>
      <c r="E189" s="195"/>
      <c r="F189" s="195"/>
      <c r="G189" s="195"/>
      <c r="H189" s="195"/>
      <c r="I189" s="196"/>
      <c r="J189" s="195"/>
      <c r="K189" s="188"/>
      <c r="L189" s="210"/>
    </row>
    <row r="190" spans="2:12">
      <c r="B190" s="194"/>
      <c r="C190" s="285" t="s">
        <v>1273</v>
      </c>
      <c r="D190" s="286"/>
      <c r="E190" s="211"/>
      <c r="F190" s="211"/>
      <c r="G190" s="211"/>
      <c r="H190" s="210"/>
      <c r="I190" s="212"/>
      <c r="J190" s="213"/>
      <c r="K190" s="210"/>
    </row>
    <row r="191" spans="2:12" ht="40.5" customHeight="1">
      <c r="B191" s="194"/>
      <c r="C191" s="279"/>
      <c r="D191" s="281" t="str">
        <f>D5</f>
        <v>Recipient Organization</v>
      </c>
      <c r="E191" s="214" t="s">
        <v>1274</v>
      </c>
      <c r="F191" s="183" t="s">
        <v>1275</v>
      </c>
      <c r="G191" s="283" t="s">
        <v>714</v>
      </c>
      <c r="H191" s="188"/>
      <c r="I191" s="196"/>
      <c r="J191" s="195"/>
      <c r="K191" s="210"/>
    </row>
    <row r="192" spans="2:12" ht="24.75" customHeight="1">
      <c r="B192" s="194"/>
      <c r="C192" s="280"/>
      <c r="D192" s="282"/>
      <c r="E192" s="215" t="e">
        <f>#REF!</f>
        <v>#REF!</v>
      </c>
      <c r="F192" s="216" t="e">
        <f>#REF!</f>
        <v>#REF!</v>
      </c>
      <c r="G192" s="284"/>
      <c r="H192" s="188"/>
      <c r="I192" s="196"/>
      <c r="J192" s="195"/>
      <c r="K192" s="210"/>
    </row>
    <row r="193" spans="2:12" ht="41.25" customHeight="1">
      <c r="B193" s="217"/>
      <c r="C193" s="218" t="s">
        <v>1276</v>
      </c>
      <c r="D193" s="219">
        <f>SUM(D18,D28,D38,D48,D60,D70,D80,D90,D102,D112,D122,D132,D144,D154,D164,D174,D177,D178,D179,D180,D181)</f>
        <v>744660</v>
      </c>
      <c r="E193" s="220">
        <f>SUM(E18,E28,E38,E48,E60,E70,E80,E90,E102,E112,E122,E132,E144,E154,E164,E174,E177,E178,E179)</f>
        <v>0</v>
      </c>
      <c r="F193" s="221">
        <f>SUM(F18,F28,F38,F48,F60,F70,F80,F90,F102,F112,F122,F132,F144,F154,F164,F174,F177,F178,F179)</f>
        <v>0</v>
      </c>
      <c r="G193" s="222">
        <f>SUM(D193:F193)</f>
        <v>744660</v>
      </c>
      <c r="H193" s="188"/>
      <c r="I193" s="196"/>
      <c r="J193" s="195"/>
      <c r="K193" s="217"/>
    </row>
    <row r="194" spans="2:12" ht="51.75" customHeight="1">
      <c r="B194" s="223"/>
      <c r="C194" s="218" t="s">
        <v>925</v>
      </c>
      <c r="D194" s="219">
        <f>D193*0.07</f>
        <v>52126.200000000004</v>
      </c>
      <c r="E194" s="220">
        <f>E193*0.07</f>
        <v>0</v>
      </c>
      <c r="F194" s="221">
        <f>F193*0.07</f>
        <v>0</v>
      </c>
      <c r="G194" s="222">
        <f>G193*0.07</f>
        <v>52126.200000000004</v>
      </c>
      <c r="H194" s="224">
        <f>G193*7%</f>
        <v>52126.200000000004</v>
      </c>
      <c r="I194" s="196"/>
      <c r="J194" s="196"/>
      <c r="K194" s="225"/>
    </row>
    <row r="195" spans="2:12" ht="51.75" customHeight="1" thickBot="1">
      <c r="B195" s="223"/>
      <c r="C195" s="226" t="s">
        <v>714</v>
      </c>
      <c r="D195" s="227">
        <f>SUM(D193:D194)</f>
        <v>796786.2</v>
      </c>
      <c r="E195" s="228">
        <f>SUM(E193:E194)</f>
        <v>0</v>
      </c>
      <c r="F195" s="229">
        <f>SUM(F193:F194)</f>
        <v>0</v>
      </c>
      <c r="G195" s="229">
        <f>SUM(G193:G194)</f>
        <v>796786.2</v>
      </c>
      <c r="H195" s="223"/>
      <c r="I195" s="196"/>
      <c r="J195" s="196"/>
      <c r="K195" s="225"/>
    </row>
    <row r="196" spans="2:12" ht="42" customHeight="1">
      <c r="B196" s="223"/>
      <c r="K196" s="197"/>
      <c r="L196" s="225"/>
    </row>
    <row r="197" spans="2:12" s="181" customFormat="1" ht="29.25" customHeight="1" thickBot="1">
      <c r="B197" s="188"/>
      <c r="C197" s="194"/>
      <c r="D197" s="230"/>
      <c r="E197" s="230"/>
      <c r="F197" s="230"/>
      <c r="G197" s="230"/>
      <c r="H197" s="230"/>
      <c r="I197" s="231"/>
      <c r="J197" s="232"/>
      <c r="K197" s="210"/>
      <c r="L197" s="217"/>
    </row>
    <row r="198" spans="2:12" ht="23.25" customHeight="1">
      <c r="B198" s="225"/>
      <c r="C198" s="287" t="s">
        <v>1277</v>
      </c>
      <c r="D198" s="288"/>
      <c r="E198" s="289"/>
      <c r="F198" s="289"/>
      <c r="G198" s="289"/>
      <c r="H198" s="290"/>
      <c r="I198" s="186"/>
      <c r="J198" s="233"/>
      <c r="K198" s="225"/>
    </row>
    <row r="199" spans="2:12" ht="41.25" customHeight="1">
      <c r="B199" s="225"/>
      <c r="C199" s="234"/>
      <c r="D199" s="291" t="str">
        <f>D5</f>
        <v>Recipient Organization</v>
      </c>
      <c r="E199" s="235" t="s">
        <v>1274</v>
      </c>
      <c r="F199" s="235" t="s">
        <v>1275</v>
      </c>
      <c r="G199" s="293" t="s">
        <v>714</v>
      </c>
      <c r="H199" s="295" t="s">
        <v>1278</v>
      </c>
      <c r="I199" s="186"/>
      <c r="J199" s="233"/>
      <c r="K199" s="225"/>
    </row>
    <row r="200" spans="2:12" ht="27.75" customHeight="1">
      <c r="B200" s="225"/>
      <c r="C200" s="234"/>
      <c r="D200" s="292"/>
      <c r="E200" s="235" t="e">
        <f>#REF!</f>
        <v>#REF!</v>
      </c>
      <c r="F200" s="235" t="e">
        <f>#REF!</f>
        <v>#REF!</v>
      </c>
      <c r="G200" s="294"/>
      <c r="H200" s="296"/>
      <c r="I200" s="186"/>
      <c r="J200" s="233"/>
      <c r="K200" s="225"/>
    </row>
    <row r="201" spans="2:12" ht="55.5" customHeight="1">
      <c r="B201" s="225"/>
      <c r="C201" s="236" t="s">
        <v>1279</v>
      </c>
      <c r="D201" s="237">
        <f>D195*H201</f>
        <v>278875.17</v>
      </c>
      <c r="E201" s="238">
        <f>SUM(E193:E194)*0.7</f>
        <v>0</v>
      </c>
      <c r="F201" s="238">
        <f>SUM(F193:F194)*0.7</f>
        <v>0</v>
      </c>
      <c r="G201" s="238"/>
      <c r="H201" s="239">
        <v>0.35</v>
      </c>
      <c r="I201" s="212"/>
      <c r="J201" s="213"/>
      <c r="K201" s="225"/>
    </row>
    <row r="202" spans="2:12" ht="57.75" customHeight="1">
      <c r="B202" s="297"/>
      <c r="C202" s="240" t="s">
        <v>1280</v>
      </c>
      <c r="D202" s="241">
        <f>D195*H202</f>
        <v>278875.17</v>
      </c>
      <c r="E202" s="242">
        <f>SUM(E193:E194)*0.3</f>
        <v>0</v>
      </c>
      <c r="F202" s="242">
        <f>SUM(F193:F194)*0.3</f>
        <v>0</v>
      </c>
      <c r="G202" s="242"/>
      <c r="H202" s="243">
        <v>0.35</v>
      </c>
      <c r="I202" s="212"/>
      <c r="J202" s="213"/>
    </row>
    <row r="203" spans="2:12" ht="57.75" customHeight="1">
      <c r="B203" s="297"/>
      <c r="C203" s="240" t="s">
        <v>1281</v>
      </c>
      <c r="D203" s="241">
        <f>D195*H203</f>
        <v>239035.86</v>
      </c>
      <c r="E203" s="242"/>
      <c r="F203" s="242"/>
      <c r="G203" s="242"/>
      <c r="H203" s="243">
        <v>0.3</v>
      </c>
      <c r="I203" s="212"/>
      <c r="J203" s="213"/>
    </row>
    <row r="204" spans="2:12" ht="38.25" customHeight="1" thickBot="1">
      <c r="B204" s="297"/>
      <c r="C204" s="226" t="s">
        <v>1282</v>
      </c>
      <c r="D204" s="229">
        <f>SUM(D201:D203)</f>
        <v>796786.2</v>
      </c>
      <c r="E204" s="229">
        <f>SUM(E201:E202)</f>
        <v>0</v>
      </c>
      <c r="F204" s="229">
        <f>SUM(F201:F202)</f>
        <v>0</v>
      </c>
      <c r="G204" s="244"/>
      <c r="H204" s="245"/>
      <c r="I204" s="167"/>
      <c r="J204" s="246"/>
    </row>
    <row r="205" spans="2:12" ht="21.75" customHeight="1" thickBot="1">
      <c r="B205" s="297"/>
      <c r="C205" s="247"/>
      <c r="D205" s="248"/>
      <c r="E205" s="248"/>
      <c r="F205" s="248"/>
      <c r="G205" s="248"/>
      <c r="H205" s="248"/>
      <c r="I205" s="231"/>
      <c r="J205" s="231"/>
    </row>
    <row r="206" spans="2:12" ht="49.5" customHeight="1">
      <c r="B206" s="297"/>
      <c r="C206" s="249" t="s">
        <v>1283</v>
      </c>
      <c r="D206" s="250">
        <f>SUM(H18,H28,H38,H48,H60,H70,H80,H90,H102,H112,H122,H132,H144,H154,H164,H174,H182)*1.07</f>
        <v>796786.20000000007</v>
      </c>
      <c r="E206" s="230"/>
      <c r="F206" s="230"/>
      <c r="G206" s="230"/>
      <c r="H206" s="251" t="s">
        <v>1284</v>
      </c>
      <c r="I206" s="252">
        <f>SUM(I182,I174,I164,I154,I144,I132,I122,I112,I102,I90,I80,I70,I60,I48,I38,I28,I18)</f>
        <v>791819.60599999991</v>
      </c>
      <c r="J206" s="253"/>
    </row>
    <row r="207" spans="2:12" ht="28.5" customHeight="1" thickBot="1">
      <c r="B207" s="297"/>
      <c r="C207" s="254" t="s">
        <v>1285</v>
      </c>
      <c r="D207" s="255">
        <f>D206/D195</f>
        <v>1.0000000000000002</v>
      </c>
      <c r="E207" s="256"/>
      <c r="F207" s="256"/>
      <c r="G207" s="256"/>
      <c r="H207" s="257" t="s">
        <v>1286</v>
      </c>
      <c r="I207" s="258">
        <f>I206/D193</f>
        <v>1.063330387022265</v>
      </c>
      <c r="J207" s="259"/>
    </row>
    <row r="208" spans="2:12" ht="28.5" customHeight="1">
      <c r="B208" s="297"/>
      <c r="C208" s="298"/>
      <c r="D208" s="299"/>
      <c r="E208" s="260"/>
      <c r="F208" s="260"/>
      <c r="G208" s="260"/>
    </row>
    <row r="209" spans="2:12" ht="28.5" customHeight="1">
      <c r="B209" s="297"/>
      <c r="C209" s="254" t="s">
        <v>1287</v>
      </c>
      <c r="D209" s="261">
        <f>SUM(D179:D180)*1.07</f>
        <v>23968</v>
      </c>
      <c r="E209" s="262"/>
      <c r="F209" s="262"/>
      <c r="G209" s="262"/>
    </row>
    <row r="210" spans="2:12" ht="23.25" customHeight="1">
      <c r="B210" s="297"/>
      <c r="C210" s="254" t="s">
        <v>1288</v>
      </c>
      <c r="D210" s="255">
        <f>D209/D195</f>
        <v>3.0080842263583381E-2</v>
      </c>
      <c r="E210" s="262"/>
      <c r="F210" s="262"/>
      <c r="G210" s="262"/>
    </row>
    <row r="211" spans="2:12" ht="68.25" customHeight="1" thickBot="1">
      <c r="B211" s="297"/>
      <c r="C211" s="300" t="s">
        <v>1289</v>
      </c>
      <c r="D211" s="301"/>
      <c r="E211" s="263"/>
      <c r="F211" s="263"/>
      <c r="G211" s="263"/>
      <c r="J211" s="157"/>
    </row>
    <row r="212" spans="2:12" ht="55.5" customHeight="1">
      <c r="B212" s="297"/>
      <c r="F212" s="264"/>
      <c r="L212" s="181"/>
    </row>
    <row r="213" spans="2:12" ht="42.75" customHeight="1">
      <c r="B213" s="297"/>
      <c r="D213" s="264"/>
    </row>
    <row r="214" spans="2:12" ht="21.75" customHeight="1">
      <c r="B214" s="297"/>
    </row>
    <row r="215" spans="2:12" ht="21.75" customHeight="1">
      <c r="B215" s="297"/>
    </row>
    <row r="216" spans="2:12" ht="23.25" customHeight="1">
      <c r="B216" s="297"/>
    </row>
    <row r="217" spans="2:12" ht="23.25" customHeight="1"/>
    <row r="218" spans="2:12" ht="21.75" customHeight="1"/>
    <row r="219" spans="2:12" ht="16.5" customHeight="1"/>
    <row r="220" spans="2:12" ht="29.25" customHeight="1"/>
    <row r="221" spans="2:12" ht="24.75" customHeight="1"/>
    <row r="222" spans="2:12" ht="33" customHeight="1"/>
    <row r="224" spans="2:12" ht="15" customHeight="1"/>
    <row r="225" ht="25.5" customHeight="1"/>
  </sheetData>
  <mergeCells count="33">
    <mergeCell ref="C198:H198"/>
    <mergeCell ref="D199:D200"/>
    <mergeCell ref="G199:G200"/>
    <mergeCell ref="H199:H200"/>
    <mergeCell ref="B202:B216"/>
    <mergeCell ref="C208:D208"/>
    <mergeCell ref="C211:D211"/>
    <mergeCell ref="C191:C192"/>
    <mergeCell ref="D191:D192"/>
    <mergeCell ref="G191:G192"/>
    <mergeCell ref="C92:K92"/>
    <mergeCell ref="C93:K93"/>
    <mergeCell ref="C103:K103"/>
    <mergeCell ref="C113:K113"/>
    <mergeCell ref="C123:K123"/>
    <mergeCell ref="C134:K134"/>
    <mergeCell ref="C135:K135"/>
    <mergeCell ref="C145:K145"/>
    <mergeCell ref="C155:K155"/>
    <mergeCell ref="C165:K165"/>
    <mergeCell ref="C190:D190"/>
    <mergeCell ref="C81:K81"/>
    <mergeCell ref="B1:E1"/>
    <mergeCell ref="B3:E3"/>
    <mergeCell ref="C6:K6"/>
    <mergeCell ref="C7:K7"/>
    <mergeCell ref="C19:K19"/>
    <mergeCell ref="C29:K29"/>
    <mergeCell ref="C39:K39"/>
    <mergeCell ref="C50:K50"/>
    <mergeCell ref="C51:K51"/>
    <mergeCell ref="C61:K61"/>
    <mergeCell ref="C71:K71"/>
  </mergeCells>
  <conditionalFormatting sqref="D207">
    <cfRule type="cellIs" dxfId="1" priority="2" operator="lessThan">
      <formula>0.15</formula>
    </cfRule>
  </conditionalFormatting>
  <conditionalFormatting sqref="D210">
    <cfRule type="cellIs" dxfId="0" priority="1" operator="lessThan">
      <formula>0.05</formula>
    </cfRule>
  </conditionalFormatting>
  <dataValidations count="6">
    <dataValidation allowBlank="1" showInputMessage="1" showErrorMessage="1" prompt="% Towards Gender Equality and Women's Empowerment Must be Higher than 15%_x000a_" sqref="D207:G207" xr:uid="{4D3BA37A-3B52-4F84-860A-35649BDF7B1D}"/>
    <dataValidation allowBlank="1" showInputMessage="1" showErrorMessage="1" prompt="M&amp;E Budget Cannot be Less than 5%_x000a_" sqref="D210:G210" xr:uid="{195E3547-72EB-4054-9747-BC2DB6CB1C33}"/>
    <dataValidation allowBlank="1" showInputMessage="1" showErrorMessage="1" prompt="Insert *text* description of Outcome here" sqref="C6:K6 C50:K50 C92:K92 C134:K134" xr:uid="{43AED97E-7D51-4448-9B9B-82F96C712E95}"/>
    <dataValidation allowBlank="1" showInputMessage="1" showErrorMessage="1" prompt="Insert *text* description of Output here" sqref="C7 C19 C29 C39 C51 C61 C71 C81 C93 C103 C113 C123 C135 C145 C155 C165" xr:uid="{D4F57215-D080-47AD-83B7-F57C6FC5BE96}"/>
    <dataValidation allowBlank="1" showInputMessage="1" showErrorMessage="1" prompt="Insert *text* description of Activity here" sqref="C8 C20 C30 C40 C52 C62 C72 C82 C94 C104 C114 C124 C136 C146 C156 C166" xr:uid="{58B0C0A5-0297-4D8D-B038-63E2E2C5A29B}"/>
    <dataValidation allowBlank="1" showErrorMessage="1" prompt="% Towards Gender Equality and Women's Empowerment Must be Higher than 15%_x000a_" sqref="D209:G209" xr:uid="{596BEBD2-6D13-4863-881B-C1E070B3D79C}"/>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9388-339B-44BB-9772-D636E1055D73}">
  <dimension ref="A1:Y1003"/>
  <sheetViews>
    <sheetView topLeftCell="A4" zoomScale="80" zoomScaleNormal="80" workbookViewId="0"/>
  </sheetViews>
  <sheetFormatPr defaultColWidth="9.1796875" defaultRowHeight="12.5"/>
  <cols>
    <col min="1" max="1" width="9.1796875" style="63"/>
    <col min="2" max="2" width="43.453125" style="63" customWidth="1"/>
    <col min="3" max="3" width="76.81640625" style="63" customWidth="1"/>
    <col min="4" max="4" width="14.54296875" style="63" customWidth="1"/>
    <col min="5" max="6" width="9.1796875" style="63"/>
    <col min="7" max="7" width="13.453125" style="63" customWidth="1"/>
    <col min="8" max="8" width="7" style="63" customWidth="1"/>
    <col min="9" max="9" width="10.54296875" style="63" customWidth="1"/>
    <col min="10" max="11" width="10.81640625" style="63" customWidth="1"/>
    <col min="12" max="12" width="11.81640625" style="63" customWidth="1"/>
    <col min="13" max="13" width="22.453125" style="63" customWidth="1"/>
    <col min="14" max="14" width="12.81640625" style="63" customWidth="1"/>
    <col min="15" max="15" width="35.54296875" style="63" customWidth="1"/>
    <col min="16" max="17" width="9.1796875" style="63"/>
    <col min="18" max="18" width="33.1796875" style="63" customWidth="1"/>
    <col min="19" max="19" width="9.1796875" style="63"/>
    <col min="20" max="20" width="23.453125" style="63" customWidth="1"/>
    <col min="21" max="21" width="9.1796875" style="63"/>
    <col min="22" max="22" width="25.453125" style="63" customWidth="1"/>
    <col min="23" max="23" width="9.1796875" style="63"/>
    <col min="24" max="24" width="25.1796875" style="63" customWidth="1"/>
    <col min="25" max="16384" width="9.1796875" style="63"/>
  </cols>
  <sheetData>
    <row r="1" spans="1:25" ht="13">
      <c r="A1" s="104" t="s">
        <v>104</v>
      </c>
      <c r="B1" s="105" t="s">
        <v>105</v>
      </c>
      <c r="C1" s="105" t="s">
        <v>6</v>
      </c>
      <c r="D1" s="106" t="s">
        <v>106</v>
      </c>
      <c r="E1" s="105" t="s">
        <v>107</v>
      </c>
      <c r="F1" s="105" t="s">
        <v>108</v>
      </c>
      <c r="G1" s="105" t="s">
        <v>109</v>
      </c>
      <c r="H1" s="105" t="s">
        <v>110</v>
      </c>
      <c r="I1" s="105" t="s">
        <v>111</v>
      </c>
      <c r="J1" s="105" t="s">
        <v>112</v>
      </c>
      <c r="K1" s="105" t="s">
        <v>112</v>
      </c>
      <c r="L1" s="105" t="s">
        <v>113</v>
      </c>
      <c r="M1" s="105" t="s">
        <v>113</v>
      </c>
      <c r="N1" s="105" t="s">
        <v>126</v>
      </c>
      <c r="O1" s="105" t="s">
        <v>126</v>
      </c>
      <c r="P1" s="105" t="s">
        <v>736</v>
      </c>
      <c r="Q1" s="105" t="s">
        <v>737</v>
      </c>
      <c r="R1" s="105" t="s">
        <v>738</v>
      </c>
      <c r="S1" s="105" t="s">
        <v>739</v>
      </c>
      <c r="T1" s="105" t="s">
        <v>740</v>
      </c>
      <c r="U1" s="105" t="s">
        <v>741</v>
      </c>
      <c r="V1" s="105" t="s">
        <v>742</v>
      </c>
      <c r="W1" s="105" t="s">
        <v>743</v>
      </c>
      <c r="X1" s="105" t="s">
        <v>114</v>
      </c>
      <c r="Y1" s="146" t="s">
        <v>1044</v>
      </c>
    </row>
    <row r="2" spans="1:25">
      <c r="A2" s="107" t="s">
        <v>127</v>
      </c>
      <c r="B2" s="100" t="s">
        <v>128</v>
      </c>
      <c r="C2" s="100" t="s">
        <v>129</v>
      </c>
      <c r="D2" s="101">
        <f>2542.97-287.76</f>
        <v>2255.21</v>
      </c>
      <c r="E2" s="100" t="s">
        <v>118</v>
      </c>
      <c r="F2" s="102">
        <v>202112</v>
      </c>
      <c r="G2" s="103">
        <v>44559</v>
      </c>
      <c r="H2" s="100" t="s">
        <v>125</v>
      </c>
      <c r="I2" s="102">
        <v>50000338</v>
      </c>
      <c r="J2" s="100" t="s">
        <v>0</v>
      </c>
      <c r="K2" s="100" t="s">
        <v>120</v>
      </c>
      <c r="L2" s="100" t="s">
        <v>121</v>
      </c>
      <c r="M2" s="100" t="s">
        <v>122</v>
      </c>
      <c r="N2" s="100" t="s">
        <v>130</v>
      </c>
      <c r="O2" s="100" t="s">
        <v>131</v>
      </c>
      <c r="P2" s="100" t="s">
        <v>120</v>
      </c>
      <c r="Q2" s="100" t="s">
        <v>744</v>
      </c>
      <c r="R2" s="100" t="s">
        <v>745</v>
      </c>
      <c r="S2" s="100" t="s">
        <v>746</v>
      </c>
      <c r="T2" s="100" t="s">
        <v>745</v>
      </c>
      <c r="U2" s="100" t="s">
        <v>747</v>
      </c>
      <c r="V2" s="100" t="s">
        <v>748</v>
      </c>
      <c r="W2" s="100" t="s">
        <v>749</v>
      </c>
      <c r="X2" s="100" t="s">
        <v>132</v>
      </c>
      <c r="Y2" s="145" t="s">
        <v>1042</v>
      </c>
    </row>
    <row r="3" spans="1:25">
      <c r="A3" s="107" t="s">
        <v>133</v>
      </c>
      <c r="B3" s="100" t="s">
        <v>134</v>
      </c>
      <c r="C3" s="100" t="s">
        <v>135</v>
      </c>
      <c r="D3" s="101">
        <v>902.08</v>
      </c>
      <c r="E3" s="100" t="s">
        <v>118</v>
      </c>
      <c r="F3" s="102">
        <v>202112</v>
      </c>
      <c r="G3" s="103">
        <v>44559</v>
      </c>
      <c r="H3" s="100" t="s">
        <v>125</v>
      </c>
      <c r="I3" s="102">
        <v>50000300</v>
      </c>
      <c r="J3" s="100" t="s">
        <v>0</v>
      </c>
      <c r="K3" s="100" t="s">
        <v>120</v>
      </c>
      <c r="L3" s="100" t="s">
        <v>121</v>
      </c>
      <c r="M3" s="100" t="s">
        <v>122</v>
      </c>
      <c r="N3" s="100" t="s">
        <v>130</v>
      </c>
      <c r="O3" s="100" t="s">
        <v>131</v>
      </c>
      <c r="P3" s="100" t="s">
        <v>120</v>
      </c>
      <c r="Q3" s="100" t="s">
        <v>744</v>
      </c>
      <c r="R3" s="100" t="s">
        <v>745</v>
      </c>
      <c r="S3" s="100" t="s">
        <v>746</v>
      </c>
      <c r="T3" s="100" t="s">
        <v>745</v>
      </c>
      <c r="U3" s="100" t="s">
        <v>747</v>
      </c>
      <c r="V3" s="100" t="s">
        <v>748</v>
      </c>
      <c r="W3" s="100" t="s">
        <v>749</v>
      </c>
      <c r="X3" s="100" t="s">
        <v>132</v>
      </c>
      <c r="Y3" s="145" t="s">
        <v>1042</v>
      </c>
    </row>
    <row r="4" spans="1:25">
      <c r="A4" s="107" t="s">
        <v>133</v>
      </c>
      <c r="B4" s="100" t="s">
        <v>134</v>
      </c>
      <c r="C4" s="100" t="s">
        <v>136</v>
      </c>
      <c r="D4" s="101">
        <v>1353.12</v>
      </c>
      <c r="E4" s="100" t="s">
        <v>118</v>
      </c>
      <c r="F4" s="102">
        <v>202112</v>
      </c>
      <c r="G4" s="103">
        <v>44559</v>
      </c>
      <c r="H4" s="100" t="s">
        <v>125</v>
      </c>
      <c r="I4" s="102">
        <v>50000300</v>
      </c>
      <c r="J4" s="100" t="s">
        <v>0</v>
      </c>
      <c r="K4" s="100" t="s">
        <v>120</v>
      </c>
      <c r="L4" s="100" t="s">
        <v>121</v>
      </c>
      <c r="M4" s="100" t="s">
        <v>122</v>
      </c>
      <c r="N4" s="100" t="s">
        <v>130</v>
      </c>
      <c r="O4" s="100" t="s">
        <v>131</v>
      </c>
      <c r="P4" s="100" t="s">
        <v>120</v>
      </c>
      <c r="Q4" s="100" t="s">
        <v>744</v>
      </c>
      <c r="R4" s="100" t="s">
        <v>745</v>
      </c>
      <c r="S4" s="100" t="s">
        <v>746</v>
      </c>
      <c r="T4" s="100" t="s">
        <v>745</v>
      </c>
      <c r="U4" s="100" t="s">
        <v>747</v>
      </c>
      <c r="V4" s="100" t="s">
        <v>748</v>
      </c>
      <c r="W4" s="100" t="s">
        <v>749</v>
      </c>
      <c r="X4" s="100" t="s">
        <v>132</v>
      </c>
      <c r="Y4" s="145" t="s">
        <v>1042</v>
      </c>
    </row>
    <row r="5" spans="1:25">
      <c r="A5" s="107" t="s">
        <v>133</v>
      </c>
      <c r="B5" s="100" t="s">
        <v>134</v>
      </c>
      <c r="C5" s="100" t="s">
        <v>137</v>
      </c>
      <c r="D5" s="101">
        <v>-2542.9699999999998</v>
      </c>
      <c r="E5" s="100" t="s">
        <v>118</v>
      </c>
      <c r="F5" s="102">
        <v>202112</v>
      </c>
      <c r="G5" s="103">
        <v>44559</v>
      </c>
      <c r="H5" s="100" t="s">
        <v>125</v>
      </c>
      <c r="I5" s="102">
        <v>50000338</v>
      </c>
      <c r="J5" s="100" t="s">
        <v>0</v>
      </c>
      <c r="K5" s="100" t="s">
        <v>120</v>
      </c>
      <c r="L5" s="100" t="s">
        <v>121</v>
      </c>
      <c r="M5" s="100" t="s">
        <v>122</v>
      </c>
      <c r="N5" s="100" t="s">
        <v>130</v>
      </c>
      <c r="O5" s="100" t="s">
        <v>131</v>
      </c>
      <c r="P5" s="100" t="s">
        <v>120</v>
      </c>
      <c r="Q5" s="100" t="s">
        <v>744</v>
      </c>
      <c r="R5" s="100" t="s">
        <v>745</v>
      </c>
      <c r="S5" s="100" t="s">
        <v>746</v>
      </c>
      <c r="T5" s="100" t="s">
        <v>745</v>
      </c>
      <c r="U5" s="100" t="s">
        <v>747</v>
      </c>
      <c r="V5" s="100" t="s">
        <v>748</v>
      </c>
      <c r="W5" s="100" t="s">
        <v>749</v>
      </c>
      <c r="X5" s="100" t="s">
        <v>132</v>
      </c>
      <c r="Y5" s="145" t="s">
        <v>1042</v>
      </c>
    </row>
    <row r="6" spans="1:25">
      <c r="A6" s="107" t="s">
        <v>133</v>
      </c>
      <c r="B6" s="100" t="s">
        <v>134</v>
      </c>
      <c r="C6" s="100" t="s">
        <v>138</v>
      </c>
      <c r="D6" s="101">
        <v>-2255.1999999999998</v>
      </c>
      <c r="E6" s="100" t="s">
        <v>118</v>
      </c>
      <c r="F6" s="102">
        <v>202112</v>
      </c>
      <c r="G6" s="103">
        <v>44559</v>
      </c>
      <c r="H6" s="100" t="s">
        <v>125</v>
      </c>
      <c r="I6" s="102">
        <v>50000343</v>
      </c>
      <c r="J6" s="100" t="s">
        <v>0</v>
      </c>
      <c r="K6" s="100" t="s">
        <v>120</v>
      </c>
      <c r="L6" s="100" t="s">
        <v>121</v>
      </c>
      <c r="M6" s="100" t="s">
        <v>122</v>
      </c>
      <c r="N6" s="100" t="s">
        <v>130</v>
      </c>
      <c r="O6" s="100" t="s">
        <v>131</v>
      </c>
      <c r="P6" s="100" t="s">
        <v>120</v>
      </c>
      <c r="Q6" s="100" t="s">
        <v>744</v>
      </c>
      <c r="R6" s="100" t="s">
        <v>745</v>
      </c>
      <c r="S6" s="100" t="s">
        <v>746</v>
      </c>
      <c r="T6" s="100" t="s">
        <v>745</v>
      </c>
      <c r="U6" s="100" t="s">
        <v>747</v>
      </c>
      <c r="V6" s="100" t="s">
        <v>748</v>
      </c>
      <c r="W6" s="100" t="s">
        <v>749</v>
      </c>
      <c r="X6" s="100" t="s">
        <v>132</v>
      </c>
      <c r="Y6" s="145" t="s">
        <v>1042</v>
      </c>
    </row>
    <row r="7" spans="1:25">
      <c r="A7" s="107" t="s">
        <v>139</v>
      </c>
      <c r="B7" s="100" t="s">
        <v>140</v>
      </c>
      <c r="C7" s="100" t="s">
        <v>141</v>
      </c>
      <c r="D7" s="101">
        <v>172.59</v>
      </c>
      <c r="E7" s="100" t="s">
        <v>118</v>
      </c>
      <c r="F7" s="102">
        <v>202104</v>
      </c>
      <c r="G7" s="103">
        <v>44314</v>
      </c>
      <c r="H7" s="100" t="s">
        <v>119</v>
      </c>
      <c r="I7" s="102">
        <v>11001733</v>
      </c>
      <c r="J7" s="100" t="s">
        <v>0</v>
      </c>
      <c r="K7" s="100" t="s">
        <v>120</v>
      </c>
      <c r="L7" s="100" t="s">
        <v>121</v>
      </c>
      <c r="M7" s="100" t="s">
        <v>122</v>
      </c>
      <c r="N7" s="100" t="s">
        <v>142</v>
      </c>
      <c r="O7" s="100" t="s">
        <v>143</v>
      </c>
      <c r="P7" s="100" t="s">
        <v>120</v>
      </c>
      <c r="Q7" s="100" t="s">
        <v>750</v>
      </c>
      <c r="R7" s="100" t="s">
        <v>144</v>
      </c>
      <c r="S7" s="100" t="s">
        <v>751</v>
      </c>
      <c r="T7" s="100" t="s">
        <v>144</v>
      </c>
      <c r="U7" s="100" t="s">
        <v>752</v>
      </c>
      <c r="V7" s="100" t="s">
        <v>753</v>
      </c>
      <c r="W7" s="100" t="s">
        <v>749</v>
      </c>
      <c r="X7" s="100" t="s">
        <v>132</v>
      </c>
      <c r="Y7" s="145" t="s">
        <v>1042</v>
      </c>
    </row>
    <row r="8" spans="1:25">
      <c r="A8" s="107" t="s">
        <v>139</v>
      </c>
      <c r="B8" s="100" t="s">
        <v>140</v>
      </c>
      <c r="C8" s="100" t="s">
        <v>145</v>
      </c>
      <c r="D8" s="101">
        <v>-172.59</v>
      </c>
      <c r="E8" s="100" t="s">
        <v>118</v>
      </c>
      <c r="F8" s="102">
        <v>202104</v>
      </c>
      <c r="G8" s="103">
        <v>44314</v>
      </c>
      <c r="H8" s="100" t="s">
        <v>119</v>
      </c>
      <c r="I8" s="102">
        <v>11001758</v>
      </c>
      <c r="J8" s="100" t="s">
        <v>0</v>
      </c>
      <c r="K8" s="100" t="s">
        <v>120</v>
      </c>
      <c r="L8" s="100" t="s">
        <v>121</v>
      </c>
      <c r="M8" s="100" t="s">
        <v>122</v>
      </c>
      <c r="N8" s="100" t="s">
        <v>142</v>
      </c>
      <c r="O8" s="100" t="s">
        <v>143</v>
      </c>
      <c r="P8" s="100" t="s">
        <v>120</v>
      </c>
      <c r="Q8" s="100" t="s">
        <v>750</v>
      </c>
      <c r="R8" s="100" t="s">
        <v>144</v>
      </c>
      <c r="S8" s="100" t="s">
        <v>751</v>
      </c>
      <c r="T8" s="100" t="s">
        <v>144</v>
      </c>
      <c r="U8" s="100" t="s">
        <v>752</v>
      </c>
      <c r="V8" s="100" t="s">
        <v>753</v>
      </c>
      <c r="W8" s="100" t="s">
        <v>749</v>
      </c>
      <c r="X8" s="100" t="s">
        <v>132</v>
      </c>
      <c r="Y8" s="145" t="s">
        <v>1042</v>
      </c>
    </row>
    <row r="9" spans="1:25">
      <c r="A9" s="107" t="s">
        <v>139</v>
      </c>
      <c r="B9" s="100" t="s">
        <v>140</v>
      </c>
      <c r="C9" s="100" t="s">
        <v>146</v>
      </c>
      <c r="D9" s="101">
        <v>-275.91000000000003</v>
      </c>
      <c r="E9" s="100" t="s">
        <v>118</v>
      </c>
      <c r="F9" s="102">
        <v>202112</v>
      </c>
      <c r="G9" s="103">
        <v>44559</v>
      </c>
      <c r="H9" s="100" t="s">
        <v>125</v>
      </c>
      <c r="I9" s="102">
        <v>50000359</v>
      </c>
      <c r="J9" s="100" t="s">
        <v>0</v>
      </c>
      <c r="K9" s="100" t="s">
        <v>120</v>
      </c>
      <c r="L9" s="100" t="s">
        <v>121</v>
      </c>
      <c r="M9" s="100" t="s">
        <v>122</v>
      </c>
      <c r="N9" s="100" t="s">
        <v>142</v>
      </c>
      <c r="O9" s="100" t="s">
        <v>143</v>
      </c>
      <c r="P9" s="100" t="s">
        <v>120</v>
      </c>
      <c r="Q9" s="100" t="s">
        <v>750</v>
      </c>
      <c r="R9" s="100" t="s">
        <v>144</v>
      </c>
      <c r="S9" s="100" t="s">
        <v>751</v>
      </c>
      <c r="T9" s="100" t="s">
        <v>144</v>
      </c>
      <c r="U9" s="100" t="s">
        <v>752</v>
      </c>
      <c r="V9" s="100" t="s">
        <v>753</v>
      </c>
      <c r="W9" s="100" t="s">
        <v>749</v>
      </c>
      <c r="X9" s="100" t="s">
        <v>132</v>
      </c>
      <c r="Y9" s="145" t="s">
        <v>1042</v>
      </c>
    </row>
    <row r="10" spans="1:25">
      <c r="A10" s="107" t="s">
        <v>147</v>
      </c>
      <c r="B10" s="100" t="s">
        <v>148</v>
      </c>
      <c r="C10" s="100" t="s">
        <v>149</v>
      </c>
      <c r="D10" s="101">
        <v>10</v>
      </c>
      <c r="E10" s="100" t="s">
        <v>118</v>
      </c>
      <c r="F10" s="102">
        <v>202201</v>
      </c>
      <c r="G10" s="103">
        <v>44591</v>
      </c>
      <c r="H10" s="100" t="s">
        <v>119</v>
      </c>
      <c r="I10" s="102">
        <v>11001800</v>
      </c>
      <c r="J10" s="100" t="s">
        <v>0</v>
      </c>
      <c r="K10" s="100" t="s">
        <v>120</v>
      </c>
      <c r="L10" s="100" t="s">
        <v>121</v>
      </c>
      <c r="M10" s="100" t="s">
        <v>122</v>
      </c>
      <c r="N10" s="100" t="s">
        <v>150</v>
      </c>
      <c r="O10" s="100" t="s">
        <v>151</v>
      </c>
      <c r="P10" s="100" t="s">
        <v>120</v>
      </c>
      <c r="Q10" s="100" t="s">
        <v>754</v>
      </c>
      <c r="R10" s="100" t="s">
        <v>755</v>
      </c>
      <c r="S10" s="100" t="s">
        <v>756</v>
      </c>
      <c r="T10" s="100" t="s">
        <v>755</v>
      </c>
      <c r="U10" s="100" t="s">
        <v>757</v>
      </c>
      <c r="V10" s="100" t="s">
        <v>758</v>
      </c>
      <c r="W10" s="100" t="s">
        <v>749</v>
      </c>
      <c r="X10" s="100" t="s">
        <v>132</v>
      </c>
      <c r="Y10" s="145" t="s">
        <v>1042</v>
      </c>
    </row>
    <row r="11" spans="1:25">
      <c r="A11" s="107" t="s">
        <v>147</v>
      </c>
      <c r="B11" s="100" t="s">
        <v>148</v>
      </c>
      <c r="C11" s="100" t="s">
        <v>152</v>
      </c>
      <c r="D11" s="101">
        <v>-10</v>
      </c>
      <c r="E11" s="100" t="s">
        <v>118</v>
      </c>
      <c r="F11" s="102">
        <v>202201</v>
      </c>
      <c r="G11" s="103">
        <v>44591</v>
      </c>
      <c r="H11" s="100" t="s">
        <v>119</v>
      </c>
      <c r="I11" s="102">
        <v>11001893</v>
      </c>
      <c r="J11" s="100" t="s">
        <v>0</v>
      </c>
      <c r="K11" s="100" t="s">
        <v>120</v>
      </c>
      <c r="L11" s="100" t="s">
        <v>121</v>
      </c>
      <c r="M11" s="100" t="s">
        <v>122</v>
      </c>
      <c r="N11" s="100" t="s">
        <v>150</v>
      </c>
      <c r="O11" s="100" t="s">
        <v>151</v>
      </c>
      <c r="P11" s="100" t="s">
        <v>120</v>
      </c>
      <c r="Q11" s="100" t="s">
        <v>754</v>
      </c>
      <c r="R11" s="100" t="s">
        <v>755</v>
      </c>
      <c r="S11" s="100" t="s">
        <v>756</v>
      </c>
      <c r="T11" s="100" t="s">
        <v>755</v>
      </c>
      <c r="U11" s="100" t="s">
        <v>757</v>
      </c>
      <c r="V11" s="100" t="s">
        <v>758</v>
      </c>
      <c r="W11" s="100" t="s">
        <v>749</v>
      </c>
      <c r="X11" s="100" t="s">
        <v>132</v>
      </c>
      <c r="Y11" s="145" t="s">
        <v>1042</v>
      </c>
    </row>
    <row r="12" spans="1:25">
      <c r="A12" s="107" t="s">
        <v>153</v>
      </c>
      <c r="B12" s="100" t="s">
        <v>154</v>
      </c>
      <c r="C12" s="100" t="s">
        <v>155</v>
      </c>
      <c r="D12" s="101">
        <v>-296.7</v>
      </c>
      <c r="E12" s="100" t="s">
        <v>118</v>
      </c>
      <c r="F12" s="102">
        <v>202103</v>
      </c>
      <c r="G12" s="103">
        <v>44285</v>
      </c>
      <c r="H12" s="100" t="s">
        <v>125</v>
      </c>
      <c r="I12" s="102">
        <v>50000166</v>
      </c>
      <c r="J12" s="100" t="s">
        <v>0</v>
      </c>
      <c r="K12" s="100" t="s">
        <v>120</v>
      </c>
      <c r="L12" s="100" t="s">
        <v>121</v>
      </c>
      <c r="M12" s="100" t="s">
        <v>122</v>
      </c>
      <c r="N12" s="100" t="s">
        <v>156</v>
      </c>
      <c r="O12" s="100" t="s">
        <v>157</v>
      </c>
      <c r="P12" s="100" t="s">
        <v>120</v>
      </c>
      <c r="Q12" s="100" t="s">
        <v>759</v>
      </c>
      <c r="R12" s="100" t="s">
        <v>760</v>
      </c>
      <c r="S12" s="100" t="s">
        <v>761</v>
      </c>
      <c r="T12" s="100" t="s">
        <v>158</v>
      </c>
      <c r="U12" s="100" t="s">
        <v>762</v>
      </c>
      <c r="V12" s="100" t="s">
        <v>158</v>
      </c>
      <c r="W12" s="100" t="s">
        <v>749</v>
      </c>
      <c r="X12" s="100" t="s">
        <v>132</v>
      </c>
      <c r="Y12" s="145" t="s">
        <v>1042</v>
      </c>
    </row>
    <row r="13" spans="1:25">
      <c r="A13" s="107" t="s">
        <v>153</v>
      </c>
      <c r="B13" s="100" t="s">
        <v>154</v>
      </c>
      <c r="C13" s="100" t="s">
        <v>155</v>
      </c>
      <c r="D13" s="101">
        <v>-296.7</v>
      </c>
      <c r="E13" s="100" t="s">
        <v>118</v>
      </c>
      <c r="F13" s="102">
        <v>202103</v>
      </c>
      <c r="G13" s="103">
        <v>44285</v>
      </c>
      <c r="H13" s="100" t="s">
        <v>125</v>
      </c>
      <c r="I13" s="102">
        <v>50000167</v>
      </c>
      <c r="J13" s="100" t="s">
        <v>0</v>
      </c>
      <c r="K13" s="100" t="s">
        <v>120</v>
      </c>
      <c r="L13" s="100" t="s">
        <v>121</v>
      </c>
      <c r="M13" s="100" t="s">
        <v>122</v>
      </c>
      <c r="N13" s="100" t="s">
        <v>156</v>
      </c>
      <c r="O13" s="100" t="s">
        <v>157</v>
      </c>
      <c r="P13" s="100" t="s">
        <v>120</v>
      </c>
      <c r="Q13" s="100" t="s">
        <v>759</v>
      </c>
      <c r="R13" s="100" t="s">
        <v>760</v>
      </c>
      <c r="S13" s="100" t="s">
        <v>761</v>
      </c>
      <c r="T13" s="100" t="s">
        <v>158</v>
      </c>
      <c r="U13" s="100" t="s">
        <v>762</v>
      </c>
      <c r="V13" s="100" t="s">
        <v>158</v>
      </c>
      <c r="W13" s="100" t="s">
        <v>749</v>
      </c>
      <c r="X13" s="100" t="s">
        <v>132</v>
      </c>
      <c r="Y13" s="145" t="s">
        <v>1042</v>
      </c>
    </row>
    <row r="14" spans="1:25">
      <c r="A14" s="107" t="s">
        <v>153</v>
      </c>
      <c r="B14" s="100" t="s">
        <v>154</v>
      </c>
      <c r="C14" s="100" t="s">
        <v>159</v>
      </c>
      <c r="D14" s="101">
        <v>296.7</v>
      </c>
      <c r="E14" s="100" t="s">
        <v>118</v>
      </c>
      <c r="F14" s="102">
        <v>202103</v>
      </c>
      <c r="G14" s="103">
        <v>44285</v>
      </c>
      <c r="H14" s="100" t="s">
        <v>125</v>
      </c>
      <c r="I14" s="102">
        <v>50000168</v>
      </c>
      <c r="J14" s="100" t="s">
        <v>0</v>
      </c>
      <c r="K14" s="100" t="s">
        <v>120</v>
      </c>
      <c r="L14" s="100" t="s">
        <v>121</v>
      </c>
      <c r="M14" s="100" t="s">
        <v>122</v>
      </c>
      <c r="N14" s="100" t="s">
        <v>156</v>
      </c>
      <c r="O14" s="100" t="s">
        <v>157</v>
      </c>
      <c r="P14" s="100" t="s">
        <v>120</v>
      </c>
      <c r="Q14" s="100" t="s">
        <v>759</v>
      </c>
      <c r="R14" s="100" t="s">
        <v>760</v>
      </c>
      <c r="S14" s="100" t="s">
        <v>761</v>
      </c>
      <c r="T14" s="100" t="s">
        <v>158</v>
      </c>
      <c r="U14" s="100" t="s">
        <v>762</v>
      </c>
      <c r="V14" s="100" t="s">
        <v>158</v>
      </c>
      <c r="W14" s="100" t="s">
        <v>749</v>
      </c>
      <c r="X14" s="100" t="s">
        <v>132</v>
      </c>
      <c r="Y14" s="145" t="s">
        <v>1042</v>
      </c>
    </row>
    <row r="15" spans="1:25">
      <c r="A15" s="107" t="s">
        <v>153</v>
      </c>
      <c r="B15" s="100" t="s">
        <v>154</v>
      </c>
      <c r="C15" s="100" t="s">
        <v>160</v>
      </c>
      <c r="D15" s="101">
        <v>296.7</v>
      </c>
      <c r="E15" s="100" t="s">
        <v>118</v>
      </c>
      <c r="F15" s="102">
        <v>202103</v>
      </c>
      <c r="G15" s="103">
        <v>44285</v>
      </c>
      <c r="H15" s="100" t="s">
        <v>125</v>
      </c>
      <c r="I15" s="102">
        <v>50000169</v>
      </c>
      <c r="J15" s="100" t="s">
        <v>0</v>
      </c>
      <c r="K15" s="100" t="s">
        <v>120</v>
      </c>
      <c r="L15" s="100" t="s">
        <v>121</v>
      </c>
      <c r="M15" s="100" t="s">
        <v>122</v>
      </c>
      <c r="N15" s="100" t="s">
        <v>156</v>
      </c>
      <c r="O15" s="100" t="s">
        <v>157</v>
      </c>
      <c r="P15" s="100" t="s">
        <v>120</v>
      </c>
      <c r="Q15" s="100" t="s">
        <v>759</v>
      </c>
      <c r="R15" s="100" t="s">
        <v>760</v>
      </c>
      <c r="S15" s="100" t="s">
        <v>761</v>
      </c>
      <c r="T15" s="100" t="s">
        <v>158</v>
      </c>
      <c r="U15" s="100" t="s">
        <v>762</v>
      </c>
      <c r="V15" s="100" t="s">
        <v>158</v>
      </c>
      <c r="W15" s="100" t="s">
        <v>749</v>
      </c>
      <c r="X15" s="100" t="s">
        <v>132</v>
      </c>
      <c r="Y15" s="145" t="s">
        <v>1042</v>
      </c>
    </row>
    <row r="16" spans="1:25">
      <c r="A16" s="107" t="s">
        <v>153</v>
      </c>
      <c r="B16" s="100" t="s">
        <v>154</v>
      </c>
      <c r="C16" s="100" t="s">
        <v>161</v>
      </c>
      <c r="D16" s="101">
        <v>411.52</v>
      </c>
      <c r="E16" s="100" t="s">
        <v>118</v>
      </c>
      <c r="F16" s="102">
        <v>202112</v>
      </c>
      <c r="G16" s="103">
        <v>44560</v>
      </c>
      <c r="H16" s="100" t="s">
        <v>119</v>
      </c>
      <c r="I16" s="102">
        <v>11001766</v>
      </c>
      <c r="J16" s="100" t="s">
        <v>0</v>
      </c>
      <c r="K16" s="100" t="s">
        <v>120</v>
      </c>
      <c r="L16" s="100" t="s">
        <v>121</v>
      </c>
      <c r="M16" s="100" t="s">
        <v>122</v>
      </c>
      <c r="N16" s="100" t="s">
        <v>156</v>
      </c>
      <c r="O16" s="100" t="s">
        <v>157</v>
      </c>
      <c r="P16" s="100" t="s">
        <v>120</v>
      </c>
      <c r="Q16" s="100" t="s">
        <v>759</v>
      </c>
      <c r="R16" s="100" t="s">
        <v>760</v>
      </c>
      <c r="S16" s="100" t="s">
        <v>761</v>
      </c>
      <c r="T16" s="100" t="s">
        <v>158</v>
      </c>
      <c r="U16" s="100" t="s">
        <v>762</v>
      </c>
      <c r="V16" s="100" t="s">
        <v>158</v>
      </c>
      <c r="W16" s="100" t="s">
        <v>749</v>
      </c>
      <c r="X16" s="100" t="s">
        <v>132</v>
      </c>
      <c r="Y16" s="145" t="s">
        <v>1042</v>
      </c>
    </row>
    <row r="17" spans="1:25">
      <c r="A17" s="107" t="s">
        <v>153</v>
      </c>
      <c r="B17" s="100" t="s">
        <v>154</v>
      </c>
      <c r="C17" s="100" t="s">
        <v>162</v>
      </c>
      <c r="D17" s="101">
        <v>-1136.78</v>
      </c>
      <c r="E17" s="100" t="s">
        <v>118</v>
      </c>
      <c r="F17" s="102">
        <v>202201</v>
      </c>
      <c r="G17" s="103">
        <v>44591</v>
      </c>
      <c r="H17" s="100" t="s">
        <v>119</v>
      </c>
      <c r="I17" s="102">
        <v>11001928</v>
      </c>
      <c r="J17" s="100" t="s">
        <v>0</v>
      </c>
      <c r="K17" s="100" t="s">
        <v>120</v>
      </c>
      <c r="L17" s="100" t="s">
        <v>121</v>
      </c>
      <c r="M17" s="100" t="s">
        <v>122</v>
      </c>
      <c r="N17" s="100" t="s">
        <v>156</v>
      </c>
      <c r="O17" s="100" t="s">
        <v>157</v>
      </c>
      <c r="P17" s="100" t="s">
        <v>120</v>
      </c>
      <c r="Q17" s="100" t="s">
        <v>759</v>
      </c>
      <c r="R17" s="100" t="s">
        <v>760</v>
      </c>
      <c r="S17" s="100" t="s">
        <v>761</v>
      </c>
      <c r="T17" s="100" t="s">
        <v>158</v>
      </c>
      <c r="U17" s="100" t="s">
        <v>762</v>
      </c>
      <c r="V17" s="100" t="s">
        <v>158</v>
      </c>
      <c r="W17" s="100" t="s">
        <v>749</v>
      </c>
      <c r="X17" s="100" t="s">
        <v>132</v>
      </c>
      <c r="Y17" s="145" t="s">
        <v>1042</v>
      </c>
    </row>
    <row r="18" spans="1:25">
      <c r="A18" s="107" t="s">
        <v>153</v>
      </c>
      <c r="B18" s="100" t="s">
        <v>154</v>
      </c>
      <c r="C18" s="100" t="s">
        <v>763</v>
      </c>
      <c r="D18" s="101">
        <v>1136.78</v>
      </c>
      <c r="E18" s="100" t="s">
        <v>118</v>
      </c>
      <c r="F18" s="102">
        <v>202201</v>
      </c>
      <c r="G18" s="103">
        <v>44591</v>
      </c>
      <c r="H18" s="100" t="s">
        <v>119</v>
      </c>
      <c r="I18" s="102">
        <v>11002415</v>
      </c>
      <c r="J18" s="100" t="s">
        <v>0</v>
      </c>
      <c r="K18" s="100" t="s">
        <v>120</v>
      </c>
      <c r="L18" s="100" t="s">
        <v>121</v>
      </c>
      <c r="M18" s="100" t="s">
        <v>122</v>
      </c>
      <c r="N18" s="100" t="s">
        <v>156</v>
      </c>
      <c r="O18" s="100" t="s">
        <v>157</v>
      </c>
      <c r="P18" s="100" t="s">
        <v>120</v>
      </c>
      <c r="Q18" s="100" t="s">
        <v>759</v>
      </c>
      <c r="R18" s="100" t="s">
        <v>760</v>
      </c>
      <c r="S18" s="100" t="s">
        <v>761</v>
      </c>
      <c r="T18" s="100" t="s">
        <v>158</v>
      </c>
      <c r="U18" s="100" t="s">
        <v>762</v>
      </c>
      <c r="V18" s="100" t="s">
        <v>158</v>
      </c>
      <c r="W18" s="100" t="s">
        <v>749</v>
      </c>
      <c r="X18" s="100" t="s">
        <v>132</v>
      </c>
      <c r="Y18" s="145" t="s">
        <v>1042</v>
      </c>
    </row>
    <row r="19" spans="1:25">
      <c r="A19" s="107" t="s">
        <v>153</v>
      </c>
      <c r="B19" s="100" t="s">
        <v>154</v>
      </c>
      <c r="C19" s="100" t="s">
        <v>163</v>
      </c>
      <c r="D19" s="101">
        <v>-2701.87</v>
      </c>
      <c r="E19" s="100" t="s">
        <v>118</v>
      </c>
      <c r="F19" s="102">
        <v>202202</v>
      </c>
      <c r="G19" s="103">
        <v>44617</v>
      </c>
      <c r="H19" s="100" t="s">
        <v>119</v>
      </c>
      <c r="I19" s="102">
        <v>11002059</v>
      </c>
      <c r="J19" s="100" t="s">
        <v>0</v>
      </c>
      <c r="K19" s="100" t="s">
        <v>120</v>
      </c>
      <c r="L19" s="100" t="s">
        <v>121</v>
      </c>
      <c r="M19" s="100" t="s">
        <v>122</v>
      </c>
      <c r="N19" s="100" t="s">
        <v>156</v>
      </c>
      <c r="O19" s="100" t="s">
        <v>157</v>
      </c>
      <c r="P19" s="100" t="s">
        <v>120</v>
      </c>
      <c r="Q19" s="100" t="s">
        <v>759</v>
      </c>
      <c r="R19" s="100" t="s">
        <v>760</v>
      </c>
      <c r="S19" s="100" t="s">
        <v>761</v>
      </c>
      <c r="T19" s="100" t="s">
        <v>158</v>
      </c>
      <c r="U19" s="100" t="s">
        <v>762</v>
      </c>
      <c r="V19" s="100" t="s">
        <v>158</v>
      </c>
      <c r="W19" s="100" t="s">
        <v>749</v>
      </c>
      <c r="X19" s="100" t="s">
        <v>132</v>
      </c>
      <c r="Y19" s="145" t="s">
        <v>1042</v>
      </c>
    </row>
    <row r="20" spans="1:25">
      <c r="A20" s="107" t="s">
        <v>153</v>
      </c>
      <c r="B20" s="100" t="s">
        <v>154</v>
      </c>
      <c r="C20" s="100" t="s">
        <v>764</v>
      </c>
      <c r="D20" s="101">
        <v>2701.87</v>
      </c>
      <c r="E20" s="100" t="s">
        <v>118</v>
      </c>
      <c r="F20" s="102">
        <v>202202</v>
      </c>
      <c r="G20" s="103">
        <v>44617</v>
      </c>
      <c r="H20" s="100" t="s">
        <v>119</v>
      </c>
      <c r="I20" s="102">
        <v>11002418</v>
      </c>
      <c r="J20" s="100" t="s">
        <v>0</v>
      </c>
      <c r="K20" s="100" t="s">
        <v>120</v>
      </c>
      <c r="L20" s="100" t="s">
        <v>121</v>
      </c>
      <c r="M20" s="100" t="s">
        <v>122</v>
      </c>
      <c r="N20" s="100" t="s">
        <v>156</v>
      </c>
      <c r="O20" s="100" t="s">
        <v>157</v>
      </c>
      <c r="P20" s="100" t="s">
        <v>120</v>
      </c>
      <c r="Q20" s="100" t="s">
        <v>759</v>
      </c>
      <c r="R20" s="100" t="s">
        <v>760</v>
      </c>
      <c r="S20" s="100" t="s">
        <v>761</v>
      </c>
      <c r="T20" s="100" t="s">
        <v>158</v>
      </c>
      <c r="U20" s="100" t="s">
        <v>762</v>
      </c>
      <c r="V20" s="100" t="s">
        <v>158</v>
      </c>
      <c r="W20" s="100" t="s">
        <v>749</v>
      </c>
      <c r="X20" s="100" t="s">
        <v>132</v>
      </c>
      <c r="Y20" s="145" t="s">
        <v>1042</v>
      </c>
    </row>
    <row r="21" spans="1:25">
      <c r="A21" s="107" t="s">
        <v>153</v>
      </c>
      <c r="B21" s="100" t="s">
        <v>154</v>
      </c>
      <c r="C21" s="100" t="s">
        <v>164</v>
      </c>
      <c r="D21" s="101">
        <v>-5185.4799999999996</v>
      </c>
      <c r="E21" s="100" t="s">
        <v>118</v>
      </c>
      <c r="F21" s="102">
        <v>202203</v>
      </c>
      <c r="G21" s="103">
        <v>44650</v>
      </c>
      <c r="H21" s="100" t="s">
        <v>119</v>
      </c>
      <c r="I21" s="102">
        <v>11002056</v>
      </c>
      <c r="J21" s="100" t="s">
        <v>0</v>
      </c>
      <c r="K21" s="100" t="s">
        <v>120</v>
      </c>
      <c r="L21" s="100" t="s">
        <v>121</v>
      </c>
      <c r="M21" s="100" t="s">
        <v>122</v>
      </c>
      <c r="N21" s="100" t="s">
        <v>156</v>
      </c>
      <c r="O21" s="100" t="s">
        <v>157</v>
      </c>
      <c r="P21" s="100" t="s">
        <v>120</v>
      </c>
      <c r="Q21" s="100" t="s">
        <v>759</v>
      </c>
      <c r="R21" s="100" t="s">
        <v>760</v>
      </c>
      <c r="S21" s="100" t="s">
        <v>761</v>
      </c>
      <c r="T21" s="100" t="s">
        <v>158</v>
      </c>
      <c r="U21" s="100" t="s">
        <v>762</v>
      </c>
      <c r="V21" s="100" t="s">
        <v>158</v>
      </c>
      <c r="W21" s="100" t="s">
        <v>749</v>
      </c>
      <c r="X21" s="100" t="s">
        <v>132</v>
      </c>
      <c r="Y21" s="145" t="s">
        <v>1042</v>
      </c>
    </row>
    <row r="22" spans="1:25">
      <c r="A22" s="107" t="s">
        <v>153</v>
      </c>
      <c r="B22" s="100" t="s">
        <v>154</v>
      </c>
      <c r="C22" s="100" t="s">
        <v>765</v>
      </c>
      <c r="D22" s="101">
        <v>5185.4799999999996</v>
      </c>
      <c r="E22" s="100" t="s">
        <v>118</v>
      </c>
      <c r="F22" s="102">
        <v>202203</v>
      </c>
      <c r="G22" s="103">
        <v>44650</v>
      </c>
      <c r="H22" s="100" t="s">
        <v>119</v>
      </c>
      <c r="I22" s="102">
        <v>11002421</v>
      </c>
      <c r="J22" s="100" t="s">
        <v>0</v>
      </c>
      <c r="K22" s="100" t="s">
        <v>120</v>
      </c>
      <c r="L22" s="100" t="s">
        <v>121</v>
      </c>
      <c r="M22" s="100" t="s">
        <v>122</v>
      </c>
      <c r="N22" s="100" t="s">
        <v>156</v>
      </c>
      <c r="O22" s="100" t="s">
        <v>157</v>
      </c>
      <c r="P22" s="100" t="s">
        <v>120</v>
      </c>
      <c r="Q22" s="100" t="s">
        <v>759</v>
      </c>
      <c r="R22" s="100" t="s">
        <v>760</v>
      </c>
      <c r="S22" s="100" t="s">
        <v>761</v>
      </c>
      <c r="T22" s="100" t="s">
        <v>158</v>
      </c>
      <c r="U22" s="100" t="s">
        <v>762</v>
      </c>
      <c r="V22" s="100" t="s">
        <v>158</v>
      </c>
      <c r="W22" s="100" t="s">
        <v>749</v>
      </c>
      <c r="X22" s="100" t="s">
        <v>132</v>
      </c>
      <c r="Y22" s="145" t="s">
        <v>1042</v>
      </c>
    </row>
    <row r="23" spans="1:25">
      <c r="A23" s="107" t="s">
        <v>165</v>
      </c>
      <c r="B23" s="100" t="s">
        <v>166</v>
      </c>
      <c r="C23" s="100" t="s">
        <v>167</v>
      </c>
      <c r="D23" s="101">
        <v>3000</v>
      </c>
      <c r="E23" s="100" t="s">
        <v>118</v>
      </c>
      <c r="F23" s="102">
        <v>202203</v>
      </c>
      <c r="G23" s="103">
        <v>44650</v>
      </c>
      <c r="H23" s="100" t="s">
        <v>119</v>
      </c>
      <c r="I23" s="102">
        <v>11001958</v>
      </c>
      <c r="J23" s="100" t="s">
        <v>0</v>
      </c>
      <c r="K23" s="100" t="s">
        <v>120</v>
      </c>
      <c r="L23" s="100" t="s">
        <v>121</v>
      </c>
      <c r="M23" s="100" t="s">
        <v>122</v>
      </c>
      <c r="N23" s="100" t="s">
        <v>46</v>
      </c>
      <c r="O23" s="100" t="s">
        <v>47</v>
      </c>
      <c r="P23" s="100" t="s">
        <v>120</v>
      </c>
      <c r="Q23" s="100" t="s">
        <v>766</v>
      </c>
      <c r="R23" s="100" t="s">
        <v>767</v>
      </c>
      <c r="S23" s="100" t="s">
        <v>768</v>
      </c>
      <c r="T23" s="100" t="s">
        <v>767</v>
      </c>
      <c r="U23" s="100" t="s">
        <v>747</v>
      </c>
      <c r="V23" s="100" t="s">
        <v>748</v>
      </c>
      <c r="W23" s="100" t="s">
        <v>749</v>
      </c>
      <c r="X23" s="100" t="s">
        <v>132</v>
      </c>
      <c r="Y23" s="145" t="s">
        <v>1042</v>
      </c>
    </row>
    <row r="24" spans="1:25">
      <c r="A24" s="107" t="s">
        <v>165</v>
      </c>
      <c r="B24" s="100" t="s">
        <v>166</v>
      </c>
      <c r="C24" s="100" t="s">
        <v>167</v>
      </c>
      <c r="D24" s="101">
        <v>3000</v>
      </c>
      <c r="E24" s="100" t="s">
        <v>118</v>
      </c>
      <c r="F24" s="102">
        <v>202203</v>
      </c>
      <c r="G24" s="103">
        <v>44650</v>
      </c>
      <c r="H24" s="100" t="s">
        <v>125</v>
      </c>
      <c r="I24" s="102">
        <v>50000407</v>
      </c>
      <c r="J24" s="100" t="s">
        <v>0</v>
      </c>
      <c r="K24" s="100" t="s">
        <v>120</v>
      </c>
      <c r="L24" s="100" t="s">
        <v>121</v>
      </c>
      <c r="M24" s="100" t="s">
        <v>122</v>
      </c>
      <c r="N24" s="100" t="s">
        <v>46</v>
      </c>
      <c r="O24" s="100" t="s">
        <v>47</v>
      </c>
      <c r="P24" s="100" t="s">
        <v>120</v>
      </c>
      <c r="Q24" s="100" t="s">
        <v>766</v>
      </c>
      <c r="R24" s="100" t="s">
        <v>767</v>
      </c>
      <c r="S24" s="100" t="s">
        <v>768</v>
      </c>
      <c r="T24" s="100" t="s">
        <v>767</v>
      </c>
      <c r="U24" s="100" t="s">
        <v>747</v>
      </c>
      <c r="V24" s="100" t="s">
        <v>748</v>
      </c>
      <c r="W24" s="100" t="s">
        <v>749</v>
      </c>
      <c r="X24" s="100" t="s">
        <v>132</v>
      </c>
      <c r="Y24" s="145" t="s">
        <v>1042</v>
      </c>
    </row>
    <row r="25" spans="1:25">
      <c r="A25" s="107" t="s">
        <v>165</v>
      </c>
      <c r="B25" s="100" t="s">
        <v>166</v>
      </c>
      <c r="C25" s="100" t="s">
        <v>168</v>
      </c>
      <c r="D25" s="101">
        <v>3000</v>
      </c>
      <c r="E25" s="100" t="s">
        <v>118</v>
      </c>
      <c r="F25" s="102">
        <v>202203</v>
      </c>
      <c r="G25" s="103">
        <v>44650</v>
      </c>
      <c r="H25" s="100" t="s">
        <v>125</v>
      </c>
      <c r="I25" s="102">
        <v>50000408</v>
      </c>
      <c r="J25" s="100" t="s">
        <v>0</v>
      </c>
      <c r="K25" s="100" t="s">
        <v>120</v>
      </c>
      <c r="L25" s="100" t="s">
        <v>121</v>
      </c>
      <c r="M25" s="100" t="s">
        <v>122</v>
      </c>
      <c r="N25" s="100" t="s">
        <v>46</v>
      </c>
      <c r="O25" s="100" t="s">
        <v>47</v>
      </c>
      <c r="P25" s="100" t="s">
        <v>120</v>
      </c>
      <c r="Q25" s="100" t="s">
        <v>766</v>
      </c>
      <c r="R25" s="100" t="s">
        <v>767</v>
      </c>
      <c r="S25" s="100" t="s">
        <v>768</v>
      </c>
      <c r="T25" s="100" t="s">
        <v>767</v>
      </c>
      <c r="U25" s="100" t="s">
        <v>747</v>
      </c>
      <c r="V25" s="100" t="s">
        <v>748</v>
      </c>
      <c r="W25" s="100" t="s">
        <v>749</v>
      </c>
      <c r="X25" s="100" t="s">
        <v>132</v>
      </c>
      <c r="Y25" s="145" t="s">
        <v>1042</v>
      </c>
    </row>
    <row r="26" spans="1:25">
      <c r="A26" s="107" t="s">
        <v>165</v>
      </c>
      <c r="B26" s="100" t="s">
        <v>166</v>
      </c>
      <c r="C26" s="100" t="s">
        <v>168</v>
      </c>
      <c r="D26" s="101">
        <v>-3000</v>
      </c>
      <c r="E26" s="100" t="s">
        <v>118</v>
      </c>
      <c r="F26" s="102">
        <v>202203</v>
      </c>
      <c r="G26" s="103">
        <v>44650</v>
      </c>
      <c r="H26" s="100" t="s">
        <v>125</v>
      </c>
      <c r="I26" s="102">
        <v>50000409</v>
      </c>
      <c r="J26" s="100" t="s">
        <v>0</v>
      </c>
      <c r="K26" s="100" t="s">
        <v>120</v>
      </c>
      <c r="L26" s="100" t="s">
        <v>121</v>
      </c>
      <c r="M26" s="100" t="s">
        <v>122</v>
      </c>
      <c r="N26" s="100" t="s">
        <v>46</v>
      </c>
      <c r="O26" s="100" t="s">
        <v>47</v>
      </c>
      <c r="P26" s="100" t="s">
        <v>120</v>
      </c>
      <c r="Q26" s="100" t="s">
        <v>766</v>
      </c>
      <c r="R26" s="100" t="s">
        <v>767</v>
      </c>
      <c r="S26" s="100" t="s">
        <v>768</v>
      </c>
      <c r="T26" s="100" t="s">
        <v>767</v>
      </c>
      <c r="U26" s="100" t="s">
        <v>747</v>
      </c>
      <c r="V26" s="100" t="s">
        <v>748</v>
      </c>
      <c r="W26" s="100" t="s">
        <v>749</v>
      </c>
      <c r="X26" s="100" t="s">
        <v>132</v>
      </c>
      <c r="Y26" s="145" t="s">
        <v>1042</v>
      </c>
    </row>
    <row r="27" spans="1:25">
      <c r="A27" s="107" t="s">
        <v>165</v>
      </c>
      <c r="B27" s="100" t="s">
        <v>166</v>
      </c>
      <c r="C27" s="100" t="s">
        <v>168</v>
      </c>
      <c r="D27" s="101">
        <v>-3000</v>
      </c>
      <c r="E27" s="100" t="s">
        <v>118</v>
      </c>
      <c r="F27" s="102">
        <v>202203</v>
      </c>
      <c r="G27" s="103">
        <v>44650</v>
      </c>
      <c r="H27" s="100" t="s">
        <v>125</v>
      </c>
      <c r="I27" s="102">
        <v>50000410</v>
      </c>
      <c r="J27" s="100" t="s">
        <v>0</v>
      </c>
      <c r="K27" s="100" t="s">
        <v>120</v>
      </c>
      <c r="L27" s="100" t="s">
        <v>121</v>
      </c>
      <c r="M27" s="100" t="s">
        <v>122</v>
      </c>
      <c r="N27" s="100" t="s">
        <v>46</v>
      </c>
      <c r="O27" s="100" t="s">
        <v>47</v>
      </c>
      <c r="P27" s="100" t="s">
        <v>120</v>
      </c>
      <c r="Q27" s="100" t="s">
        <v>766</v>
      </c>
      <c r="R27" s="100" t="s">
        <v>767</v>
      </c>
      <c r="S27" s="100" t="s">
        <v>768</v>
      </c>
      <c r="T27" s="100" t="s">
        <v>767</v>
      </c>
      <c r="U27" s="100" t="s">
        <v>747</v>
      </c>
      <c r="V27" s="100" t="s">
        <v>748</v>
      </c>
      <c r="W27" s="100" t="s">
        <v>749</v>
      </c>
      <c r="X27" s="100" t="s">
        <v>132</v>
      </c>
      <c r="Y27" s="145" t="s">
        <v>1042</v>
      </c>
    </row>
    <row r="28" spans="1:25">
      <c r="A28" s="107" t="s">
        <v>165</v>
      </c>
      <c r="B28" s="100" t="s">
        <v>166</v>
      </c>
      <c r="C28" s="100" t="s">
        <v>674</v>
      </c>
      <c r="D28" s="101">
        <v>1500</v>
      </c>
      <c r="E28" s="100" t="s">
        <v>118</v>
      </c>
      <c r="F28" s="102">
        <v>202206</v>
      </c>
      <c r="G28" s="103">
        <v>44740</v>
      </c>
      <c r="H28" s="100" t="s">
        <v>119</v>
      </c>
      <c r="I28" s="102">
        <v>11002331</v>
      </c>
      <c r="J28" s="100" t="s">
        <v>0</v>
      </c>
      <c r="K28" s="100" t="s">
        <v>120</v>
      </c>
      <c r="L28" s="100" t="s">
        <v>121</v>
      </c>
      <c r="M28" s="100" t="s">
        <v>122</v>
      </c>
      <c r="N28" s="100" t="s">
        <v>295</v>
      </c>
      <c r="O28" s="100" t="s">
        <v>296</v>
      </c>
      <c r="P28" s="100" t="s">
        <v>120</v>
      </c>
      <c r="Q28" s="100" t="s">
        <v>766</v>
      </c>
      <c r="R28" s="100" t="s">
        <v>767</v>
      </c>
      <c r="S28" s="100" t="s">
        <v>768</v>
      </c>
      <c r="T28" s="100" t="s">
        <v>767</v>
      </c>
      <c r="U28" s="100" t="s">
        <v>747</v>
      </c>
      <c r="V28" s="100" t="s">
        <v>748</v>
      </c>
      <c r="W28" s="100" t="s">
        <v>749</v>
      </c>
      <c r="X28" s="100" t="s">
        <v>132</v>
      </c>
      <c r="Y28" s="145" t="s">
        <v>1042</v>
      </c>
    </row>
    <row r="29" spans="1:25">
      <c r="A29" s="107" t="s">
        <v>165</v>
      </c>
      <c r="B29" s="100" t="s">
        <v>166</v>
      </c>
      <c r="C29" s="100" t="s">
        <v>769</v>
      </c>
      <c r="D29" s="101">
        <v>12.62</v>
      </c>
      <c r="E29" s="100" t="s">
        <v>118</v>
      </c>
      <c r="F29" s="102">
        <v>202207</v>
      </c>
      <c r="G29" s="103">
        <v>44770</v>
      </c>
      <c r="H29" s="100" t="s">
        <v>119</v>
      </c>
      <c r="I29" s="102">
        <v>11002519</v>
      </c>
      <c r="J29" s="100" t="s">
        <v>0</v>
      </c>
      <c r="K29" s="100" t="s">
        <v>120</v>
      </c>
      <c r="L29" s="100" t="s">
        <v>121</v>
      </c>
      <c r="M29" s="100" t="s">
        <v>122</v>
      </c>
      <c r="N29" s="100" t="s">
        <v>295</v>
      </c>
      <c r="O29" s="100" t="s">
        <v>296</v>
      </c>
      <c r="P29" s="100" t="s">
        <v>120</v>
      </c>
      <c r="Q29" s="100" t="s">
        <v>766</v>
      </c>
      <c r="R29" s="100" t="s">
        <v>767</v>
      </c>
      <c r="S29" s="100" t="s">
        <v>768</v>
      </c>
      <c r="T29" s="100" t="s">
        <v>767</v>
      </c>
      <c r="U29" s="100" t="s">
        <v>747</v>
      </c>
      <c r="V29" s="100" t="s">
        <v>748</v>
      </c>
      <c r="W29" s="100" t="s">
        <v>749</v>
      </c>
      <c r="X29" s="100" t="s">
        <v>132</v>
      </c>
      <c r="Y29" s="145" t="s">
        <v>1042</v>
      </c>
    </row>
    <row r="30" spans="1:25">
      <c r="A30" s="107" t="s">
        <v>165</v>
      </c>
      <c r="B30" s="100" t="s">
        <v>166</v>
      </c>
      <c r="C30" s="100" t="s">
        <v>770</v>
      </c>
      <c r="D30" s="101">
        <v>-12.62</v>
      </c>
      <c r="E30" s="100" t="s">
        <v>118</v>
      </c>
      <c r="F30" s="102">
        <v>202208</v>
      </c>
      <c r="G30" s="103">
        <v>44792</v>
      </c>
      <c r="H30" s="100" t="s">
        <v>119</v>
      </c>
      <c r="I30" s="102">
        <v>11003014</v>
      </c>
      <c r="J30" s="100" t="s">
        <v>0</v>
      </c>
      <c r="K30" s="100" t="s">
        <v>120</v>
      </c>
      <c r="L30" s="100" t="s">
        <v>121</v>
      </c>
      <c r="M30" s="100" t="s">
        <v>122</v>
      </c>
      <c r="N30" s="100" t="s">
        <v>295</v>
      </c>
      <c r="O30" s="100" t="s">
        <v>296</v>
      </c>
      <c r="P30" s="100" t="s">
        <v>120</v>
      </c>
      <c r="Q30" s="100" t="s">
        <v>766</v>
      </c>
      <c r="R30" s="100" t="s">
        <v>767</v>
      </c>
      <c r="S30" s="100" t="s">
        <v>768</v>
      </c>
      <c r="T30" s="100" t="s">
        <v>767</v>
      </c>
      <c r="U30" s="100" t="s">
        <v>747</v>
      </c>
      <c r="V30" s="100" t="s">
        <v>748</v>
      </c>
      <c r="W30" s="100" t="s">
        <v>749</v>
      </c>
      <c r="X30" s="100" t="s">
        <v>132</v>
      </c>
      <c r="Y30" s="145" t="s">
        <v>1042</v>
      </c>
    </row>
    <row r="31" spans="1:25">
      <c r="A31" s="107" t="s">
        <v>165</v>
      </c>
      <c r="B31" s="100" t="s">
        <v>166</v>
      </c>
      <c r="C31" s="100" t="s">
        <v>771</v>
      </c>
      <c r="D31" s="101">
        <v>12.62</v>
      </c>
      <c r="E31" s="100" t="s">
        <v>118</v>
      </c>
      <c r="F31" s="102">
        <v>202208</v>
      </c>
      <c r="G31" s="103">
        <v>44792</v>
      </c>
      <c r="H31" s="100" t="s">
        <v>119</v>
      </c>
      <c r="I31" s="102">
        <v>11003014</v>
      </c>
      <c r="J31" s="100" t="s">
        <v>0</v>
      </c>
      <c r="K31" s="100" t="s">
        <v>120</v>
      </c>
      <c r="L31" s="100" t="s">
        <v>121</v>
      </c>
      <c r="M31" s="100" t="s">
        <v>122</v>
      </c>
      <c r="N31" s="100" t="s">
        <v>268</v>
      </c>
      <c r="O31" s="100" t="s">
        <v>269</v>
      </c>
      <c r="P31" s="100" t="s">
        <v>120</v>
      </c>
      <c r="Q31" s="100" t="s">
        <v>754</v>
      </c>
      <c r="R31" s="100" t="s">
        <v>755</v>
      </c>
      <c r="S31" s="100" t="s">
        <v>756</v>
      </c>
      <c r="T31" s="100" t="s">
        <v>755</v>
      </c>
      <c r="U31" s="100" t="s">
        <v>757</v>
      </c>
      <c r="V31" s="100" t="s">
        <v>758</v>
      </c>
      <c r="W31" s="100" t="s">
        <v>749</v>
      </c>
      <c r="X31" s="100" t="s">
        <v>132</v>
      </c>
      <c r="Y31" s="145" t="s">
        <v>1042</v>
      </c>
    </row>
    <row r="32" spans="1:25">
      <c r="A32" s="107" t="s">
        <v>169</v>
      </c>
      <c r="B32" s="100" t="s">
        <v>170</v>
      </c>
      <c r="C32" s="100" t="s">
        <v>171</v>
      </c>
      <c r="D32" s="101">
        <v>571.70000000000005</v>
      </c>
      <c r="E32" s="100" t="s">
        <v>118</v>
      </c>
      <c r="F32" s="102">
        <v>202103</v>
      </c>
      <c r="G32" s="103">
        <v>44279</v>
      </c>
      <c r="H32" s="100" t="s">
        <v>172</v>
      </c>
      <c r="I32" s="102">
        <v>11000345</v>
      </c>
      <c r="J32" s="100" t="s">
        <v>0</v>
      </c>
      <c r="K32" s="100" t="s">
        <v>120</v>
      </c>
      <c r="L32" s="100" t="s">
        <v>121</v>
      </c>
      <c r="M32" s="100" t="s">
        <v>122</v>
      </c>
      <c r="N32" s="100" t="s">
        <v>150</v>
      </c>
      <c r="O32" s="100" t="s">
        <v>151</v>
      </c>
      <c r="P32" s="100" t="s">
        <v>120</v>
      </c>
      <c r="Q32" s="100" t="s">
        <v>754</v>
      </c>
      <c r="R32" s="100" t="s">
        <v>755</v>
      </c>
      <c r="S32" s="100" t="s">
        <v>756</v>
      </c>
      <c r="T32" s="100" t="s">
        <v>755</v>
      </c>
      <c r="U32" s="100" t="s">
        <v>757</v>
      </c>
      <c r="V32" s="100" t="s">
        <v>758</v>
      </c>
      <c r="W32" s="100" t="s">
        <v>749</v>
      </c>
      <c r="X32" s="100" t="s">
        <v>132</v>
      </c>
      <c r="Y32" s="145" t="s">
        <v>1042</v>
      </c>
    </row>
    <row r="33" spans="1:25">
      <c r="A33" s="107" t="s">
        <v>169</v>
      </c>
      <c r="B33" s="100" t="s">
        <v>170</v>
      </c>
      <c r="C33" s="100" t="s">
        <v>772</v>
      </c>
      <c r="D33" s="101">
        <v>-571.70000000000005</v>
      </c>
      <c r="E33" s="100" t="s">
        <v>118</v>
      </c>
      <c r="F33" s="102">
        <v>202103</v>
      </c>
      <c r="G33" s="103">
        <v>44279</v>
      </c>
      <c r="H33" s="100" t="s">
        <v>119</v>
      </c>
      <c r="I33" s="102">
        <v>11003027</v>
      </c>
      <c r="J33" s="100" t="s">
        <v>0</v>
      </c>
      <c r="K33" s="100" t="s">
        <v>120</v>
      </c>
      <c r="L33" s="100" t="s">
        <v>121</v>
      </c>
      <c r="M33" s="100" t="s">
        <v>122</v>
      </c>
      <c r="N33" s="100" t="s">
        <v>150</v>
      </c>
      <c r="O33" s="100" t="s">
        <v>151</v>
      </c>
      <c r="P33" s="100" t="s">
        <v>120</v>
      </c>
      <c r="Q33" s="100" t="s">
        <v>754</v>
      </c>
      <c r="R33" s="100" t="s">
        <v>755</v>
      </c>
      <c r="S33" s="100" t="s">
        <v>756</v>
      </c>
      <c r="T33" s="100" t="s">
        <v>755</v>
      </c>
      <c r="U33" s="100" t="s">
        <v>757</v>
      </c>
      <c r="V33" s="100" t="s">
        <v>758</v>
      </c>
      <c r="W33" s="100" t="s">
        <v>749</v>
      </c>
      <c r="X33" s="100" t="s">
        <v>132</v>
      </c>
      <c r="Y33" s="145" t="s">
        <v>1042</v>
      </c>
    </row>
    <row r="34" spans="1:25">
      <c r="A34" s="107" t="s">
        <v>169</v>
      </c>
      <c r="B34" s="100" t="s">
        <v>170</v>
      </c>
      <c r="C34" s="100" t="s">
        <v>773</v>
      </c>
      <c r="D34" s="101">
        <v>571.70000000000005</v>
      </c>
      <c r="E34" s="100" t="s">
        <v>118</v>
      </c>
      <c r="F34" s="102">
        <v>202103</v>
      </c>
      <c r="G34" s="103">
        <v>44279</v>
      </c>
      <c r="H34" s="100" t="s">
        <v>119</v>
      </c>
      <c r="I34" s="102">
        <v>11003027</v>
      </c>
      <c r="J34" s="100" t="s">
        <v>0</v>
      </c>
      <c r="K34" s="100" t="s">
        <v>120</v>
      </c>
      <c r="L34" s="100" t="s">
        <v>121</v>
      </c>
      <c r="M34" s="100" t="s">
        <v>122</v>
      </c>
      <c r="N34" s="100" t="s">
        <v>268</v>
      </c>
      <c r="O34" s="100" t="s">
        <v>269</v>
      </c>
      <c r="P34" s="100" t="s">
        <v>120</v>
      </c>
      <c r="Q34" s="100" t="s">
        <v>754</v>
      </c>
      <c r="R34" s="100" t="s">
        <v>755</v>
      </c>
      <c r="S34" s="100" t="s">
        <v>756</v>
      </c>
      <c r="T34" s="100" t="s">
        <v>755</v>
      </c>
      <c r="U34" s="100" t="s">
        <v>757</v>
      </c>
      <c r="V34" s="100" t="s">
        <v>758</v>
      </c>
      <c r="W34" s="100" t="s">
        <v>749</v>
      </c>
      <c r="X34" s="100" t="s">
        <v>132</v>
      </c>
      <c r="Y34" s="145" t="s">
        <v>1042</v>
      </c>
    </row>
    <row r="35" spans="1:25">
      <c r="A35" s="107" t="s">
        <v>169</v>
      </c>
      <c r="B35" s="100" t="s">
        <v>170</v>
      </c>
      <c r="C35" s="100" t="s">
        <v>173</v>
      </c>
      <c r="D35" s="101">
        <v>-2286.8000000000002</v>
      </c>
      <c r="E35" s="100" t="s">
        <v>118</v>
      </c>
      <c r="F35" s="102">
        <v>202101</v>
      </c>
      <c r="G35" s="103">
        <v>44337</v>
      </c>
      <c r="H35" s="100" t="s">
        <v>174</v>
      </c>
      <c r="I35" s="102">
        <v>100058</v>
      </c>
      <c r="J35" s="100" t="s">
        <v>0</v>
      </c>
      <c r="K35" s="100" t="s">
        <v>120</v>
      </c>
      <c r="L35" s="100" t="s">
        <v>121</v>
      </c>
      <c r="M35" s="100" t="s">
        <v>122</v>
      </c>
      <c r="N35" s="100" t="s">
        <v>150</v>
      </c>
      <c r="O35" s="100" t="s">
        <v>151</v>
      </c>
      <c r="P35" s="100" t="s">
        <v>120</v>
      </c>
      <c r="Q35" s="100" t="s">
        <v>754</v>
      </c>
      <c r="R35" s="100" t="s">
        <v>755</v>
      </c>
      <c r="S35" s="100" t="s">
        <v>756</v>
      </c>
      <c r="T35" s="100" t="s">
        <v>755</v>
      </c>
      <c r="U35" s="100" t="s">
        <v>757</v>
      </c>
      <c r="V35" s="100" t="s">
        <v>758</v>
      </c>
      <c r="W35" s="100" t="s">
        <v>749</v>
      </c>
      <c r="X35" s="100" t="s">
        <v>132</v>
      </c>
      <c r="Y35" s="145" t="s">
        <v>1042</v>
      </c>
    </row>
    <row r="36" spans="1:25">
      <c r="A36" s="107" t="s">
        <v>169</v>
      </c>
      <c r="B36" s="100" t="s">
        <v>170</v>
      </c>
      <c r="C36" s="100" t="s">
        <v>175</v>
      </c>
      <c r="D36" s="101">
        <v>2286.8000000000002</v>
      </c>
      <c r="E36" s="100" t="s">
        <v>118</v>
      </c>
      <c r="F36" s="102">
        <v>202101</v>
      </c>
      <c r="G36" s="103">
        <v>44337</v>
      </c>
      <c r="H36" s="100" t="s">
        <v>172</v>
      </c>
      <c r="I36" s="102">
        <v>11000839</v>
      </c>
      <c r="J36" s="100" t="s">
        <v>0</v>
      </c>
      <c r="K36" s="100" t="s">
        <v>120</v>
      </c>
      <c r="L36" s="100" t="s">
        <v>121</v>
      </c>
      <c r="M36" s="100" t="s">
        <v>122</v>
      </c>
      <c r="N36" s="100" t="s">
        <v>150</v>
      </c>
      <c r="O36" s="100" t="s">
        <v>151</v>
      </c>
      <c r="P36" s="100" t="s">
        <v>120</v>
      </c>
      <c r="Q36" s="100" t="s">
        <v>754</v>
      </c>
      <c r="R36" s="100" t="s">
        <v>755</v>
      </c>
      <c r="S36" s="100" t="s">
        <v>756</v>
      </c>
      <c r="T36" s="100" t="s">
        <v>755</v>
      </c>
      <c r="U36" s="100" t="s">
        <v>757</v>
      </c>
      <c r="V36" s="100" t="s">
        <v>758</v>
      </c>
      <c r="W36" s="100" t="s">
        <v>749</v>
      </c>
      <c r="X36" s="100" t="s">
        <v>132</v>
      </c>
      <c r="Y36" s="145" t="s">
        <v>1042</v>
      </c>
    </row>
    <row r="37" spans="1:25">
      <c r="A37" s="107" t="s">
        <v>169</v>
      </c>
      <c r="B37" s="100" t="s">
        <v>170</v>
      </c>
      <c r="C37" s="100" t="s">
        <v>175</v>
      </c>
      <c r="D37" s="101">
        <v>2286.8000000000002</v>
      </c>
      <c r="E37" s="100" t="s">
        <v>118</v>
      </c>
      <c r="F37" s="102">
        <v>202105</v>
      </c>
      <c r="G37" s="103">
        <v>44344</v>
      </c>
      <c r="H37" s="100" t="s">
        <v>172</v>
      </c>
      <c r="I37" s="102">
        <v>11000928</v>
      </c>
      <c r="J37" s="100" t="s">
        <v>0</v>
      </c>
      <c r="K37" s="100" t="s">
        <v>120</v>
      </c>
      <c r="L37" s="100" t="s">
        <v>121</v>
      </c>
      <c r="M37" s="100" t="s">
        <v>122</v>
      </c>
      <c r="N37" s="100" t="s">
        <v>150</v>
      </c>
      <c r="O37" s="100" t="s">
        <v>151</v>
      </c>
      <c r="P37" s="100" t="s">
        <v>120</v>
      </c>
      <c r="Q37" s="100" t="s">
        <v>754</v>
      </c>
      <c r="R37" s="100" t="s">
        <v>755</v>
      </c>
      <c r="S37" s="100" t="s">
        <v>756</v>
      </c>
      <c r="T37" s="100" t="s">
        <v>755</v>
      </c>
      <c r="U37" s="100" t="s">
        <v>757</v>
      </c>
      <c r="V37" s="100" t="s">
        <v>758</v>
      </c>
      <c r="W37" s="100" t="s">
        <v>749</v>
      </c>
      <c r="X37" s="100" t="s">
        <v>132</v>
      </c>
      <c r="Y37" s="145" t="s">
        <v>1042</v>
      </c>
    </row>
    <row r="38" spans="1:25">
      <c r="A38" s="107" t="s">
        <v>169</v>
      </c>
      <c r="B38" s="100" t="s">
        <v>170</v>
      </c>
      <c r="C38" s="100" t="s">
        <v>176</v>
      </c>
      <c r="D38" s="101">
        <v>571.70000000000005</v>
      </c>
      <c r="E38" s="100" t="s">
        <v>118</v>
      </c>
      <c r="F38" s="102">
        <v>202107</v>
      </c>
      <c r="G38" s="103">
        <v>44385</v>
      </c>
      <c r="H38" s="100" t="s">
        <v>172</v>
      </c>
      <c r="I38" s="102">
        <v>11001036</v>
      </c>
      <c r="J38" s="100" t="s">
        <v>0</v>
      </c>
      <c r="K38" s="100" t="s">
        <v>120</v>
      </c>
      <c r="L38" s="100" t="s">
        <v>121</v>
      </c>
      <c r="M38" s="100" t="s">
        <v>122</v>
      </c>
      <c r="N38" s="100" t="s">
        <v>150</v>
      </c>
      <c r="O38" s="100" t="s">
        <v>151</v>
      </c>
      <c r="P38" s="100" t="s">
        <v>120</v>
      </c>
      <c r="Q38" s="100" t="s">
        <v>754</v>
      </c>
      <c r="R38" s="100" t="s">
        <v>755</v>
      </c>
      <c r="S38" s="100" t="s">
        <v>756</v>
      </c>
      <c r="T38" s="100" t="s">
        <v>755</v>
      </c>
      <c r="U38" s="100" t="s">
        <v>757</v>
      </c>
      <c r="V38" s="100" t="s">
        <v>758</v>
      </c>
      <c r="W38" s="100" t="s">
        <v>749</v>
      </c>
      <c r="X38" s="100" t="s">
        <v>132</v>
      </c>
      <c r="Y38" s="145" t="s">
        <v>1042</v>
      </c>
    </row>
    <row r="39" spans="1:25">
      <c r="A39" s="107" t="s">
        <v>169</v>
      </c>
      <c r="B39" s="100" t="s">
        <v>170</v>
      </c>
      <c r="C39" s="100" t="s">
        <v>774</v>
      </c>
      <c r="D39" s="101">
        <v>-571.70000000000005</v>
      </c>
      <c r="E39" s="100" t="s">
        <v>118</v>
      </c>
      <c r="F39" s="102">
        <v>202107</v>
      </c>
      <c r="G39" s="103">
        <v>44385</v>
      </c>
      <c r="H39" s="100" t="s">
        <v>119</v>
      </c>
      <c r="I39" s="102">
        <v>11003028</v>
      </c>
      <c r="J39" s="100" t="s">
        <v>0</v>
      </c>
      <c r="K39" s="100" t="s">
        <v>120</v>
      </c>
      <c r="L39" s="100" t="s">
        <v>121</v>
      </c>
      <c r="M39" s="100" t="s">
        <v>122</v>
      </c>
      <c r="N39" s="100" t="s">
        <v>150</v>
      </c>
      <c r="O39" s="100" t="s">
        <v>151</v>
      </c>
      <c r="P39" s="100" t="s">
        <v>120</v>
      </c>
      <c r="Q39" s="100" t="s">
        <v>754</v>
      </c>
      <c r="R39" s="100" t="s">
        <v>755</v>
      </c>
      <c r="S39" s="100" t="s">
        <v>756</v>
      </c>
      <c r="T39" s="100" t="s">
        <v>755</v>
      </c>
      <c r="U39" s="100" t="s">
        <v>757</v>
      </c>
      <c r="V39" s="100" t="s">
        <v>758</v>
      </c>
      <c r="W39" s="100" t="s">
        <v>749</v>
      </c>
      <c r="X39" s="100" t="s">
        <v>132</v>
      </c>
      <c r="Y39" s="145" t="s">
        <v>1042</v>
      </c>
    </row>
    <row r="40" spans="1:25">
      <c r="A40" s="107" t="s">
        <v>169</v>
      </c>
      <c r="B40" s="100" t="s">
        <v>170</v>
      </c>
      <c r="C40" s="100" t="s">
        <v>775</v>
      </c>
      <c r="D40" s="101">
        <v>571.70000000000005</v>
      </c>
      <c r="E40" s="100" t="s">
        <v>118</v>
      </c>
      <c r="F40" s="102">
        <v>202107</v>
      </c>
      <c r="G40" s="103">
        <v>44385</v>
      </c>
      <c r="H40" s="100" t="s">
        <v>119</v>
      </c>
      <c r="I40" s="102">
        <v>11003028</v>
      </c>
      <c r="J40" s="100" t="s">
        <v>0</v>
      </c>
      <c r="K40" s="100" t="s">
        <v>120</v>
      </c>
      <c r="L40" s="100" t="s">
        <v>121</v>
      </c>
      <c r="M40" s="100" t="s">
        <v>122</v>
      </c>
      <c r="N40" s="100" t="s">
        <v>268</v>
      </c>
      <c r="O40" s="100" t="s">
        <v>269</v>
      </c>
      <c r="P40" s="100" t="s">
        <v>120</v>
      </c>
      <c r="Q40" s="100" t="s">
        <v>754</v>
      </c>
      <c r="R40" s="100" t="s">
        <v>755</v>
      </c>
      <c r="S40" s="100" t="s">
        <v>756</v>
      </c>
      <c r="T40" s="100" t="s">
        <v>755</v>
      </c>
      <c r="U40" s="100" t="s">
        <v>757</v>
      </c>
      <c r="V40" s="100" t="s">
        <v>758</v>
      </c>
      <c r="W40" s="100" t="s">
        <v>749</v>
      </c>
      <c r="X40" s="100" t="s">
        <v>132</v>
      </c>
      <c r="Y40" s="145" t="s">
        <v>1042</v>
      </c>
    </row>
    <row r="41" spans="1:25">
      <c r="A41" s="107" t="s">
        <v>169</v>
      </c>
      <c r="B41" s="100" t="s">
        <v>170</v>
      </c>
      <c r="C41" s="100" t="s">
        <v>177</v>
      </c>
      <c r="D41" s="101">
        <v>1200</v>
      </c>
      <c r="E41" s="100" t="s">
        <v>118</v>
      </c>
      <c r="F41" s="102">
        <v>202108</v>
      </c>
      <c r="G41" s="103">
        <v>44410</v>
      </c>
      <c r="H41" s="100" t="s">
        <v>172</v>
      </c>
      <c r="I41" s="102">
        <v>11001144</v>
      </c>
      <c r="J41" s="100" t="s">
        <v>0</v>
      </c>
      <c r="K41" s="100" t="s">
        <v>120</v>
      </c>
      <c r="L41" s="100" t="s">
        <v>121</v>
      </c>
      <c r="M41" s="100" t="s">
        <v>122</v>
      </c>
      <c r="N41" s="100" t="s">
        <v>54</v>
      </c>
      <c r="O41" s="100" t="s">
        <v>55</v>
      </c>
      <c r="P41" s="100" t="s">
        <v>120</v>
      </c>
      <c r="Q41" s="100" t="s">
        <v>766</v>
      </c>
      <c r="R41" s="100" t="s">
        <v>767</v>
      </c>
      <c r="S41" s="100" t="s">
        <v>768</v>
      </c>
      <c r="T41" s="100" t="s">
        <v>767</v>
      </c>
      <c r="U41" s="100" t="s">
        <v>747</v>
      </c>
      <c r="V41" s="100" t="s">
        <v>748</v>
      </c>
      <c r="W41" s="100" t="s">
        <v>749</v>
      </c>
      <c r="X41" s="100" t="s">
        <v>132</v>
      </c>
      <c r="Y41" s="145" t="s">
        <v>1042</v>
      </c>
    </row>
    <row r="42" spans="1:25">
      <c r="A42" s="107" t="s">
        <v>169</v>
      </c>
      <c r="B42" s="100" t="s">
        <v>170</v>
      </c>
      <c r="C42" s="100" t="s">
        <v>178</v>
      </c>
      <c r="D42" s="101">
        <v>1200</v>
      </c>
      <c r="E42" s="100" t="s">
        <v>118</v>
      </c>
      <c r="F42" s="102">
        <v>202108</v>
      </c>
      <c r="G42" s="103">
        <v>44410</v>
      </c>
      <c r="H42" s="100" t="s">
        <v>172</v>
      </c>
      <c r="I42" s="102">
        <v>11001144</v>
      </c>
      <c r="J42" s="100" t="s">
        <v>0</v>
      </c>
      <c r="K42" s="100" t="s">
        <v>120</v>
      </c>
      <c r="L42" s="100" t="s">
        <v>121</v>
      </c>
      <c r="M42" s="100" t="s">
        <v>122</v>
      </c>
      <c r="N42" s="100" t="s">
        <v>54</v>
      </c>
      <c r="O42" s="100" t="s">
        <v>55</v>
      </c>
      <c r="P42" s="100" t="s">
        <v>120</v>
      </c>
      <c r="Q42" s="100" t="s">
        <v>766</v>
      </c>
      <c r="R42" s="100" t="s">
        <v>767</v>
      </c>
      <c r="S42" s="100" t="s">
        <v>768</v>
      </c>
      <c r="T42" s="100" t="s">
        <v>767</v>
      </c>
      <c r="U42" s="100" t="s">
        <v>747</v>
      </c>
      <c r="V42" s="100" t="s">
        <v>748</v>
      </c>
      <c r="W42" s="100" t="s">
        <v>749</v>
      </c>
      <c r="X42" s="100" t="s">
        <v>132</v>
      </c>
      <c r="Y42" s="145" t="s">
        <v>1042</v>
      </c>
    </row>
    <row r="43" spans="1:25">
      <c r="A43" s="107" t="s">
        <v>169</v>
      </c>
      <c r="B43" s="100" t="s">
        <v>170</v>
      </c>
      <c r="C43" s="100" t="s">
        <v>179</v>
      </c>
      <c r="D43" s="101">
        <v>1800</v>
      </c>
      <c r="E43" s="100" t="s">
        <v>118</v>
      </c>
      <c r="F43" s="102">
        <v>202108</v>
      </c>
      <c r="G43" s="103">
        <v>44410</v>
      </c>
      <c r="H43" s="100" t="s">
        <v>172</v>
      </c>
      <c r="I43" s="102">
        <v>11001144</v>
      </c>
      <c r="J43" s="100" t="s">
        <v>0</v>
      </c>
      <c r="K43" s="100" t="s">
        <v>120</v>
      </c>
      <c r="L43" s="100" t="s">
        <v>121</v>
      </c>
      <c r="M43" s="100" t="s">
        <v>122</v>
      </c>
      <c r="N43" s="100" t="s">
        <v>52</v>
      </c>
      <c r="O43" s="100" t="s">
        <v>53</v>
      </c>
      <c r="P43" s="100" t="s">
        <v>120</v>
      </c>
      <c r="Q43" s="100" t="s">
        <v>766</v>
      </c>
      <c r="R43" s="100" t="s">
        <v>767</v>
      </c>
      <c r="S43" s="100" t="s">
        <v>768</v>
      </c>
      <c r="T43" s="100" t="s">
        <v>767</v>
      </c>
      <c r="U43" s="100" t="s">
        <v>747</v>
      </c>
      <c r="V43" s="100" t="s">
        <v>748</v>
      </c>
      <c r="W43" s="100" t="s">
        <v>749</v>
      </c>
      <c r="X43" s="100" t="s">
        <v>132</v>
      </c>
      <c r="Y43" s="145" t="s">
        <v>1042</v>
      </c>
    </row>
    <row r="44" spans="1:25">
      <c r="A44" s="107" t="s">
        <v>169</v>
      </c>
      <c r="B44" s="100" t="s">
        <v>170</v>
      </c>
      <c r="C44" s="100" t="s">
        <v>180</v>
      </c>
      <c r="D44" s="101">
        <v>1800</v>
      </c>
      <c r="E44" s="100" t="s">
        <v>118</v>
      </c>
      <c r="F44" s="102">
        <v>202108</v>
      </c>
      <c r="G44" s="103">
        <v>44410</v>
      </c>
      <c r="H44" s="100" t="s">
        <v>172</v>
      </c>
      <c r="I44" s="102">
        <v>11001144</v>
      </c>
      <c r="J44" s="100" t="s">
        <v>0</v>
      </c>
      <c r="K44" s="100" t="s">
        <v>120</v>
      </c>
      <c r="L44" s="100" t="s">
        <v>121</v>
      </c>
      <c r="M44" s="100" t="s">
        <v>122</v>
      </c>
      <c r="N44" s="100" t="s">
        <v>52</v>
      </c>
      <c r="O44" s="100" t="s">
        <v>53</v>
      </c>
      <c r="P44" s="100" t="s">
        <v>120</v>
      </c>
      <c r="Q44" s="100" t="s">
        <v>766</v>
      </c>
      <c r="R44" s="100" t="s">
        <v>767</v>
      </c>
      <c r="S44" s="100" t="s">
        <v>768</v>
      </c>
      <c r="T44" s="100" t="s">
        <v>767</v>
      </c>
      <c r="U44" s="100" t="s">
        <v>747</v>
      </c>
      <c r="V44" s="100" t="s">
        <v>748</v>
      </c>
      <c r="W44" s="100" t="s">
        <v>749</v>
      </c>
      <c r="X44" s="100" t="s">
        <v>132</v>
      </c>
      <c r="Y44" s="145" t="s">
        <v>1042</v>
      </c>
    </row>
    <row r="45" spans="1:25">
      <c r="A45" s="107" t="s">
        <v>169</v>
      </c>
      <c r="B45" s="100" t="s">
        <v>170</v>
      </c>
      <c r="C45" s="100" t="s">
        <v>181</v>
      </c>
      <c r="D45" s="101">
        <v>3000</v>
      </c>
      <c r="E45" s="100" t="s">
        <v>118</v>
      </c>
      <c r="F45" s="102">
        <v>202108</v>
      </c>
      <c r="G45" s="103">
        <v>44410</v>
      </c>
      <c r="H45" s="100" t="s">
        <v>172</v>
      </c>
      <c r="I45" s="102">
        <v>11001144</v>
      </c>
      <c r="J45" s="100" t="s">
        <v>0</v>
      </c>
      <c r="K45" s="100" t="s">
        <v>120</v>
      </c>
      <c r="L45" s="100" t="s">
        <v>121</v>
      </c>
      <c r="M45" s="100" t="s">
        <v>122</v>
      </c>
      <c r="N45" s="100" t="s">
        <v>150</v>
      </c>
      <c r="O45" s="100" t="s">
        <v>151</v>
      </c>
      <c r="P45" s="100" t="s">
        <v>120</v>
      </c>
      <c r="Q45" s="100" t="s">
        <v>754</v>
      </c>
      <c r="R45" s="100" t="s">
        <v>755</v>
      </c>
      <c r="S45" s="100" t="s">
        <v>756</v>
      </c>
      <c r="T45" s="100" t="s">
        <v>755</v>
      </c>
      <c r="U45" s="100" t="s">
        <v>757</v>
      </c>
      <c r="V45" s="100" t="s">
        <v>758</v>
      </c>
      <c r="W45" s="100" t="s">
        <v>749</v>
      </c>
      <c r="X45" s="100" t="s">
        <v>132</v>
      </c>
      <c r="Y45" s="145" t="s">
        <v>1042</v>
      </c>
    </row>
    <row r="46" spans="1:25">
      <c r="A46" s="107" t="s">
        <v>169</v>
      </c>
      <c r="B46" s="100" t="s">
        <v>170</v>
      </c>
      <c r="C46" s="100" t="s">
        <v>182</v>
      </c>
      <c r="D46" s="101">
        <v>7500</v>
      </c>
      <c r="E46" s="100" t="s">
        <v>118</v>
      </c>
      <c r="F46" s="102">
        <v>202108</v>
      </c>
      <c r="G46" s="103">
        <v>44410</v>
      </c>
      <c r="H46" s="100" t="s">
        <v>172</v>
      </c>
      <c r="I46" s="102">
        <v>11001144</v>
      </c>
      <c r="J46" s="100" t="s">
        <v>0</v>
      </c>
      <c r="K46" s="100" t="s">
        <v>120</v>
      </c>
      <c r="L46" s="100" t="s">
        <v>121</v>
      </c>
      <c r="M46" s="100" t="s">
        <v>122</v>
      </c>
      <c r="N46" s="100" t="s">
        <v>58</v>
      </c>
      <c r="O46" s="100" t="s">
        <v>59</v>
      </c>
      <c r="P46" s="100" t="s">
        <v>120</v>
      </c>
      <c r="Q46" s="100" t="s">
        <v>766</v>
      </c>
      <c r="R46" s="100" t="s">
        <v>767</v>
      </c>
      <c r="S46" s="100" t="s">
        <v>768</v>
      </c>
      <c r="T46" s="100" t="s">
        <v>767</v>
      </c>
      <c r="U46" s="100" t="s">
        <v>747</v>
      </c>
      <c r="V46" s="100" t="s">
        <v>748</v>
      </c>
      <c r="W46" s="100" t="s">
        <v>749</v>
      </c>
      <c r="X46" s="100" t="s">
        <v>132</v>
      </c>
      <c r="Y46" s="145" t="s">
        <v>1042</v>
      </c>
    </row>
    <row r="47" spans="1:25">
      <c r="A47" s="107" t="s">
        <v>169</v>
      </c>
      <c r="B47" s="100" t="s">
        <v>170</v>
      </c>
      <c r="C47" s="100" t="s">
        <v>183</v>
      </c>
      <c r="D47" s="101">
        <v>7500</v>
      </c>
      <c r="E47" s="100" t="s">
        <v>118</v>
      </c>
      <c r="F47" s="102">
        <v>202108</v>
      </c>
      <c r="G47" s="103">
        <v>44410</v>
      </c>
      <c r="H47" s="100" t="s">
        <v>172</v>
      </c>
      <c r="I47" s="102">
        <v>11001144</v>
      </c>
      <c r="J47" s="100" t="s">
        <v>0</v>
      </c>
      <c r="K47" s="100" t="s">
        <v>120</v>
      </c>
      <c r="L47" s="100" t="s">
        <v>121</v>
      </c>
      <c r="M47" s="100" t="s">
        <v>122</v>
      </c>
      <c r="N47" s="100" t="s">
        <v>58</v>
      </c>
      <c r="O47" s="100" t="s">
        <v>59</v>
      </c>
      <c r="P47" s="100" t="s">
        <v>120</v>
      </c>
      <c r="Q47" s="100" t="s">
        <v>766</v>
      </c>
      <c r="R47" s="100" t="s">
        <v>767</v>
      </c>
      <c r="S47" s="100" t="s">
        <v>768</v>
      </c>
      <c r="T47" s="100" t="s">
        <v>767</v>
      </c>
      <c r="U47" s="100" t="s">
        <v>747</v>
      </c>
      <c r="V47" s="100" t="s">
        <v>748</v>
      </c>
      <c r="W47" s="100" t="s">
        <v>749</v>
      </c>
      <c r="X47" s="100" t="s">
        <v>132</v>
      </c>
      <c r="Y47" s="145" t="s">
        <v>1042</v>
      </c>
    </row>
    <row r="48" spans="1:25">
      <c r="A48" s="107" t="s">
        <v>169</v>
      </c>
      <c r="B48" s="100" t="s">
        <v>170</v>
      </c>
      <c r="C48" s="100" t="s">
        <v>184</v>
      </c>
      <c r="D48" s="101">
        <v>1200</v>
      </c>
      <c r="E48" s="100" t="s">
        <v>118</v>
      </c>
      <c r="F48" s="102">
        <v>202108</v>
      </c>
      <c r="G48" s="103">
        <v>44438</v>
      </c>
      <c r="H48" s="100" t="s">
        <v>119</v>
      </c>
      <c r="I48" s="102">
        <v>11001142</v>
      </c>
      <c r="J48" s="100" t="s">
        <v>0</v>
      </c>
      <c r="K48" s="100" t="s">
        <v>120</v>
      </c>
      <c r="L48" s="100" t="s">
        <v>121</v>
      </c>
      <c r="M48" s="100" t="s">
        <v>122</v>
      </c>
      <c r="N48" s="100" t="s">
        <v>54</v>
      </c>
      <c r="O48" s="100" t="s">
        <v>55</v>
      </c>
      <c r="P48" s="100" t="s">
        <v>120</v>
      </c>
      <c r="Q48" s="100" t="s">
        <v>766</v>
      </c>
      <c r="R48" s="100" t="s">
        <v>767</v>
      </c>
      <c r="S48" s="100" t="s">
        <v>768</v>
      </c>
      <c r="T48" s="100" t="s">
        <v>767</v>
      </c>
      <c r="U48" s="100" t="s">
        <v>747</v>
      </c>
      <c r="V48" s="100" t="s">
        <v>748</v>
      </c>
      <c r="W48" s="100" t="s">
        <v>749</v>
      </c>
      <c r="X48" s="100" t="s">
        <v>132</v>
      </c>
      <c r="Y48" s="145" t="s">
        <v>1042</v>
      </c>
    </row>
    <row r="49" spans="1:25">
      <c r="A49" s="107" t="s">
        <v>169</v>
      </c>
      <c r="B49" s="100" t="s">
        <v>170</v>
      </c>
      <c r="C49" s="100" t="s">
        <v>185</v>
      </c>
      <c r="D49" s="101">
        <v>1200</v>
      </c>
      <c r="E49" s="100" t="s">
        <v>118</v>
      </c>
      <c r="F49" s="102">
        <v>202108</v>
      </c>
      <c r="G49" s="103">
        <v>44438</v>
      </c>
      <c r="H49" s="100" t="s">
        <v>119</v>
      </c>
      <c r="I49" s="102">
        <v>11001142</v>
      </c>
      <c r="J49" s="100" t="s">
        <v>0</v>
      </c>
      <c r="K49" s="100" t="s">
        <v>120</v>
      </c>
      <c r="L49" s="100" t="s">
        <v>121</v>
      </c>
      <c r="M49" s="100" t="s">
        <v>122</v>
      </c>
      <c r="N49" s="100" t="s">
        <v>54</v>
      </c>
      <c r="O49" s="100" t="s">
        <v>55</v>
      </c>
      <c r="P49" s="100" t="s">
        <v>120</v>
      </c>
      <c r="Q49" s="100" t="s">
        <v>766</v>
      </c>
      <c r="R49" s="100" t="s">
        <v>767</v>
      </c>
      <c r="S49" s="100" t="s">
        <v>768</v>
      </c>
      <c r="T49" s="100" t="s">
        <v>767</v>
      </c>
      <c r="U49" s="100" t="s">
        <v>747</v>
      </c>
      <c r="V49" s="100" t="s">
        <v>748</v>
      </c>
      <c r="W49" s="100" t="s">
        <v>749</v>
      </c>
      <c r="X49" s="100" t="s">
        <v>132</v>
      </c>
      <c r="Y49" s="145" t="s">
        <v>1042</v>
      </c>
    </row>
    <row r="50" spans="1:25">
      <c r="A50" s="107" t="s">
        <v>169</v>
      </c>
      <c r="B50" s="100" t="s">
        <v>170</v>
      </c>
      <c r="C50" s="100" t="s">
        <v>186</v>
      </c>
      <c r="D50" s="101">
        <v>1800</v>
      </c>
      <c r="E50" s="100" t="s">
        <v>118</v>
      </c>
      <c r="F50" s="102">
        <v>202108</v>
      </c>
      <c r="G50" s="103">
        <v>44438</v>
      </c>
      <c r="H50" s="100" t="s">
        <v>119</v>
      </c>
      <c r="I50" s="102">
        <v>11001142</v>
      </c>
      <c r="J50" s="100" t="s">
        <v>0</v>
      </c>
      <c r="K50" s="100" t="s">
        <v>120</v>
      </c>
      <c r="L50" s="100" t="s">
        <v>121</v>
      </c>
      <c r="M50" s="100" t="s">
        <v>122</v>
      </c>
      <c r="N50" s="100" t="s">
        <v>52</v>
      </c>
      <c r="O50" s="100" t="s">
        <v>53</v>
      </c>
      <c r="P50" s="100" t="s">
        <v>120</v>
      </c>
      <c r="Q50" s="100" t="s">
        <v>766</v>
      </c>
      <c r="R50" s="100" t="s">
        <v>767</v>
      </c>
      <c r="S50" s="100" t="s">
        <v>768</v>
      </c>
      <c r="T50" s="100" t="s">
        <v>767</v>
      </c>
      <c r="U50" s="100" t="s">
        <v>747</v>
      </c>
      <c r="V50" s="100" t="s">
        <v>748</v>
      </c>
      <c r="W50" s="100" t="s">
        <v>749</v>
      </c>
      <c r="X50" s="100" t="s">
        <v>132</v>
      </c>
      <c r="Y50" s="145" t="s">
        <v>1042</v>
      </c>
    </row>
    <row r="51" spans="1:25">
      <c r="A51" s="107" t="s">
        <v>169</v>
      </c>
      <c r="B51" s="100" t="s">
        <v>170</v>
      </c>
      <c r="C51" s="100" t="s">
        <v>187</v>
      </c>
      <c r="D51" s="101">
        <v>1800</v>
      </c>
      <c r="E51" s="100" t="s">
        <v>118</v>
      </c>
      <c r="F51" s="102">
        <v>202108</v>
      </c>
      <c r="G51" s="103">
        <v>44438</v>
      </c>
      <c r="H51" s="100" t="s">
        <v>119</v>
      </c>
      <c r="I51" s="102">
        <v>11001142</v>
      </c>
      <c r="J51" s="100" t="s">
        <v>0</v>
      </c>
      <c r="K51" s="100" t="s">
        <v>120</v>
      </c>
      <c r="L51" s="100" t="s">
        <v>121</v>
      </c>
      <c r="M51" s="100" t="s">
        <v>122</v>
      </c>
      <c r="N51" s="100" t="s">
        <v>52</v>
      </c>
      <c r="O51" s="100" t="s">
        <v>53</v>
      </c>
      <c r="P51" s="100" t="s">
        <v>120</v>
      </c>
      <c r="Q51" s="100" t="s">
        <v>766</v>
      </c>
      <c r="R51" s="100" t="s">
        <v>767</v>
      </c>
      <c r="S51" s="100" t="s">
        <v>768</v>
      </c>
      <c r="T51" s="100" t="s">
        <v>767</v>
      </c>
      <c r="U51" s="100" t="s">
        <v>747</v>
      </c>
      <c r="V51" s="100" t="s">
        <v>748</v>
      </c>
      <c r="W51" s="100" t="s">
        <v>749</v>
      </c>
      <c r="X51" s="100" t="s">
        <v>132</v>
      </c>
      <c r="Y51" s="145" t="s">
        <v>1042</v>
      </c>
    </row>
    <row r="52" spans="1:25">
      <c r="A52" s="107" t="s">
        <v>169</v>
      </c>
      <c r="B52" s="100" t="s">
        <v>170</v>
      </c>
      <c r="C52" s="100" t="s">
        <v>188</v>
      </c>
      <c r="D52" s="101">
        <v>7500</v>
      </c>
      <c r="E52" s="100" t="s">
        <v>118</v>
      </c>
      <c r="F52" s="102">
        <v>202108</v>
      </c>
      <c r="G52" s="103">
        <v>44438</v>
      </c>
      <c r="H52" s="100" t="s">
        <v>119</v>
      </c>
      <c r="I52" s="102">
        <v>11001142</v>
      </c>
      <c r="J52" s="100" t="s">
        <v>0</v>
      </c>
      <c r="K52" s="100" t="s">
        <v>120</v>
      </c>
      <c r="L52" s="100" t="s">
        <v>121</v>
      </c>
      <c r="M52" s="100" t="s">
        <v>122</v>
      </c>
      <c r="N52" s="100" t="s">
        <v>58</v>
      </c>
      <c r="O52" s="100" t="s">
        <v>59</v>
      </c>
      <c r="P52" s="100" t="s">
        <v>120</v>
      </c>
      <c r="Q52" s="100" t="s">
        <v>766</v>
      </c>
      <c r="R52" s="100" t="s">
        <v>767</v>
      </c>
      <c r="S52" s="100" t="s">
        <v>768</v>
      </c>
      <c r="T52" s="100" t="s">
        <v>767</v>
      </c>
      <c r="U52" s="100" t="s">
        <v>747</v>
      </c>
      <c r="V52" s="100" t="s">
        <v>748</v>
      </c>
      <c r="W52" s="100" t="s">
        <v>749</v>
      </c>
      <c r="X52" s="100" t="s">
        <v>132</v>
      </c>
      <c r="Y52" s="145" t="s">
        <v>1042</v>
      </c>
    </row>
    <row r="53" spans="1:25">
      <c r="A53" s="107" t="s">
        <v>169</v>
      </c>
      <c r="B53" s="100" t="s">
        <v>170</v>
      </c>
      <c r="C53" s="100" t="s">
        <v>189</v>
      </c>
      <c r="D53" s="101">
        <v>7500</v>
      </c>
      <c r="E53" s="100" t="s">
        <v>118</v>
      </c>
      <c r="F53" s="102">
        <v>202108</v>
      </c>
      <c r="G53" s="103">
        <v>44438</v>
      </c>
      <c r="H53" s="100" t="s">
        <v>119</v>
      </c>
      <c r="I53" s="102">
        <v>11001142</v>
      </c>
      <c r="J53" s="100" t="s">
        <v>0</v>
      </c>
      <c r="K53" s="100" t="s">
        <v>120</v>
      </c>
      <c r="L53" s="100" t="s">
        <v>121</v>
      </c>
      <c r="M53" s="100" t="s">
        <v>122</v>
      </c>
      <c r="N53" s="100" t="s">
        <v>58</v>
      </c>
      <c r="O53" s="100" t="s">
        <v>59</v>
      </c>
      <c r="P53" s="100" t="s">
        <v>120</v>
      </c>
      <c r="Q53" s="100" t="s">
        <v>766</v>
      </c>
      <c r="R53" s="100" t="s">
        <v>767</v>
      </c>
      <c r="S53" s="100" t="s">
        <v>768</v>
      </c>
      <c r="T53" s="100" t="s">
        <v>767</v>
      </c>
      <c r="U53" s="100" t="s">
        <v>747</v>
      </c>
      <c r="V53" s="100" t="s">
        <v>748</v>
      </c>
      <c r="W53" s="100" t="s">
        <v>749</v>
      </c>
      <c r="X53" s="100" t="s">
        <v>132</v>
      </c>
      <c r="Y53" s="145" t="s">
        <v>1042</v>
      </c>
    </row>
    <row r="54" spans="1:25">
      <c r="A54" s="107" t="s">
        <v>169</v>
      </c>
      <c r="B54" s="100" t="s">
        <v>170</v>
      </c>
      <c r="C54" s="100" t="s">
        <v>190</v>
      </c>
      <c r="D54" s="101">
        <v>1295</v>
      </c>
      <c r="E54" s="100" t="s">
        <v>118</v>
      </c>
      <c r="F54" s="102">
        <v>202111</v>
      </c>
      <c r="G54" s="103">
        <v>44526</v>
      </c>
      <c r="H54" s="100" t="s">
        <v>172</v>
      </c>
      <c r="I54" s="102">
        <v>11001507</v>
      </c>
      <c r="J54" s="100" t="s">
        <v>0</v>
      </c>
      <c r="K54" s="100" t="s">
        <v>120</v>
      </c>
      <c r="L54" s="100" t="s">
        <v>121</v>
      </c>
      <c r="M54" s="100" t="s">
        <v>122</v>
      </c>
      <c r="N54" s="100" t="s">
        <v>68</v>
      </c>
      <c r="O54" s="100" t="s">
        <v>69</v>
      </c>
      <c r="P54" s="100" t="s">
        <v>120</v>
      </c>
      <c r="Q54" s="100" t="s">
        <v>766</v>
      </c>
      <c r="R54" s="100" t="s">
        <v>767</v>
      </c>
      <c r="S54" s="100" t="s">
        <v>768</v>
      </c>
      <c r="T54" s="100" t="s">
        <v>767</v>
      </c>
      <c r="U54" s="100" t="s">
        <v>747</v>
      </c>
      <c r="V54" s="100" t="s">
        <v>748</v>
      </c>
      <c r="W54" s="100" t="s">
        <v>749</v>
      </c>
      <c r="X54" s="100" t="s">
        <v>132</v>
      </c>
      <c r="Y54" s="145" t="s">
        <v>1042</v>
      </c>
    </row>
    <row r="55" spans="1:25">
      <c r="A55" s="107" t="s">
        <v>169</v>
      </c>
      <c r="B55" s="100" t="s">
        <v>170</v>
      </c>
      <c r="C55" s="100" t="s">
        <v>191</v>
      </c>
      <c r="D55" s="101">
        <v>1400</v>
      </c>
      <c r="E55" s="100" t="s">
        <v>118</v>
      </c>
      <c r="F55" s="102">
        <v>202111</v>
      </c>
      <c r="G55" s="103">
        <v>44526</v>
      </c>
      <c r="H55" s="100" t="s">
        <v>172</v>
      </c>
      <c r="I55" s="102">
        <v>11001507</v>
      </c>
      <c r="J55" s="100" t="s">
        <v>0</v>
      </c>
      <c r="K55" s="100" t="s">
        <v>120</v>
      </c>
      <c r="L55" s="100" t="s">
        <v>121</v>
      </c>
      <c r="M55" s="100" t="s">
        <v>122</v>
      </c>
      <c r="N55" s="100" t="s">
        <v>68</v>
      </c>
      <c r="O55" s="100" t="s">
        <v>69</v>
      </c>
      <c r="P55" s="100" t="s">
        <v>120</v>
      </c>
      <c r="Q55" s="100" t="s">
        <v>766</v>
      </c>
      <c r="R55" s="100" t="s">
        <v>767</v>
      </c>
      <c r="S55" s="100" t="s">
        <v>768</v>
      </c>
      <c r="T55" s="100" t="s">
        <v>767</v>
      </c>
      <c r="U55" s="100" t="s">
        <v>747</v>
      </c>
      <c r="V55" s="100" t="s">
        <v>748</v>
      </c>
      <c r="W55" s="100" t="s">
        <v>749</v>
      </c>
      <c r="X55" s="100" t="s">
        <v>132</v>
      </c>
      <c r="Y55" s="145" t="s">
        <v>1042</v>
      </c>
    </row>
    <row r="56" spans="1:25">
      <c r="A56" s="107" t="s">
        <v>169</v>
      </c>
      <c r="B56" s="100" t="s">
        <v>170</v>
      </c>
      <c r="C56" s="100" t="s">
        <v>192</v>
      </c>
      <c r="D56" s="101">
        <v>600</v>
      </c>
      <c r="E56" s="100" t="s">
        <v>118</v>
      </c>
      <c r="F56" s="102">
        <v>202112</v>
      </c>
      <c r="G56" s="103">
        <v>44532</v>
      </c>
      <c r="H56" s="100" t="s">
        <v>172</v>
      </c>
      <c r="I56" s="102">
        <v>11001641</v>
      </c>
      <c r="J56" s="100" t="s">
        <v>0</v>
      </c>
      <c r="K56" s="100" t="s">
        <v>120</v>
      </c>
      <c r="L56" s="100" t="s">
        <v>121</v>
      </c>
      <c r="M56" s="100" t="s">
        <v>122</v>
      </c>
      <c r="N56" s="100" t="s">
        <v>68</v>
      </c>
      <c r="O56" s="100" t="s">
        <v>69</v>
      </c>
      <c r="P56" s="100" t="s">
        <v>120</v>
      </c>
      <c r="Q56" s="100" t="s">
        <v>766</v>
      </c>
      <c r="R56" s="100" t="s">
        <v>767</v>
      </c>
      <c r="S56" s="100" t="s">
        <v>768</v>
      </c>
      <c r="T56" s="100" t="s">
        <v>767</v>
      </c>
      <c r="U56" s="100" t="s">
        <v>747</v>
      </c>
      <c r="V56" s="100" t="s">
        <v>748</v>
      </c>
      <c r="W56" s="100" t="s">
        <v>749</v>
      </c>
      <c r="X56" s="100" t="s">
        <v>132</v>
      </c>
      <c r="Y56" s="145" t="s">
        <v>1042</v>
      </c>
    </row>
    <row r="57" spans="1:25">
      <c r="A57" s="107" t="s">
        <v>169</v>
      </c>
      <c r="B57" s="100" t="s">
        <v>170</v>
      </c>
      <c r="C57" s="100" t="s">
        <v>193</v>
      </c>
      <c r="D57" s="101">
        <v>960</v>
      </c>
      <c r="E57" s="100" t="s">
        <v>118</v>
      </c>
      <c r="F57" s="102">
        <v>202202</v>
      </c>
      <c r="G57" s="103">
        <v>44593</v>
      </c>
      <c r="H57" s="100" t="s">
        <v>172</v>
      </c>
      <c r="I57" s="102">
        <v>11001909</v>
      </c>
      <c r="J57" s="100" t="s">
        <v>0</v>
      </c>
      <c r="K57" s="100" t="s">
        <v>120</v>
      </c>
      <c r="L57" s="100" t="s">
        <v>121</v>
      </c>
      <c r="M57" s="100" t="s">
        <v>122</v>
      </c>
      <c r="N57" s="100" t="s">
        <v>54</v>
      </c>
      <c r="O57" s="100" t="s">
        <v>55</v>
      </c>
      <c r="P57" s="100" t="s">
        <v>120</v>
      </c>
      <c r="Q57" s="100" t="s">
        <v>766</v>
      </c>
      <c r="R57" s="100" t="s">
        <v>767</v>
      </c>
      <c r="S57" s="100" t="s">
        <v>768</v>
      </c>
      <c r="T57" s="100" t="s">
        <v>767</v>
      </c>
      <c r="U57" s="100" t="s">
        <v>747</v>
      </c>
      <c r="V57" s="100" t="s">
        <v>748</v>
      </c>
      <c r="W57" s="100" t="s">
        <v>749</v>
      </c>
      <c r="X57" s="100" t="s">
        <v>132</v>
      </c>
      <c r="Y57" s="145" t="s">
        <v>1042</v>
      </c>
    </row>
    <row r="58" spans="1:25">
      <c r="A58" s="107" t="s">
        <v>169</v>
      </c>
      <c r="B58" s="100" t="s">
        <v>170</v>
      </c>
      <c r="C58" s="100" t="s">
        <v>194</v>
      </c>
      <c r="D58" s="101">
        <v>1440</v>
      </c>
      <c r="E58" s="100" t="s">
        <v>118</v>
      </c>
      <c r="F58" s="102">
        <v>202202</v>
      </c>
      <c r="G58" s="103">
        <v>44593</v>
      </c>
      <c r="H58" s="100" t="s">
        <v>172</v>
      </c>
      <c r="I58" s="102">
        <v>11001909</v>
      </c>
      <c r="J58" s="100" t="s">
        <v>0</v>
      </c>
      <c r="K58" s="100" t="s">
        <v>120</v>
      </c>
      <c r="L58" s="100" t="s">
        <v>121</v>
      </c>
      <c r="M58" s="100" t="s">
        <v>122</v>
      </c>
      <c r="N58" s="100" t="s">
        <v>52</v>
      </c>
      <c r="O58" s="100" t="s">
        <v>53</v>
      </c>
      <c r="P58" s="100" t="s">
        <v>120</v>
      </c>
      <c r="Q58" s="100" t="s">
        <v>766</v>
      </c>
      <c r="R58" s="100" t="s">
        <v>767</v>
      </c>
      <c r="S58" s="100" t="s">
        <v>768</v>
      </c>
      <c r="T58" s="100" t="s">
        <v>767</v>
      </c>
      <c r="U58" s="100" t="s">
        <v>747</v>
      </c>
      <c r="V58" s="100" t="s">
        <v>748</v>
      </c>
      <c r="W58" s="100" t="s">
        <v>749</v>
      </c>
      <c r="X58" s="100" t="s">
        <v>132</v>
      </c>
      <c r="Y58" s="145" t="s">
        <v>1042</v>
      </c>
    </row>
    <row r="59" spans="1:25">
      <c r="A59" s="107" t="s">
        <v>169</v>
      </c>
      <c r="B59" s="100" t="s">
        <v>170</v>
      </c>
      <c r="C59" s="100" t="s">
        <v>195</v>
      </c>
      <c r="D59" s="101">
        <v>6000</v>
      </c>
      <c r="E59" s="100" t="s">
        <v>118</v>
      </c>
      <c r="F59" s="102">
        <v>202202</v>
      </c>
      <c r="G59" s="103">
        <v>44593</v>
      </c>
      <c r="H59" s="100" t="s">
        <v>172</v>
      </c>
      <c r="I59" s="102">
        <v>11001909</v>
      </c>
      <c r="J59" s="100" t="s">
        <v>0</v>
      </c>
      <c r="K59" s="100" t="s">
        <v>120</v>
      </c>
      <c r="L59" s="100" t="s">
        <v>121</v>
      </c>
      <c r="M59" s="100" t="s">
        <v>122</v>
      </c>
      <c r="N59" s="100" t="s">
        <v>58</v>
      </c>
      <c r="O59" s="100" t="s">
        <v>59</v>
      </c>
      <c r="P59" s="100" t="s">
        <v>120</v>
      </c>
      <c r="Q59" s="100" t="s">
        <v>766</v>
      </c>
      <c r="R59" s="100" t="s">
        <v>767</v>
      </c>
      <c r="S59" s="100" t="s">
        <v>768</v>
      </c>
      <c r="T59" s="100" t="s">
        <v>767</v>
      </c>
      <c r="U59" s="100" t="s">
        <v>747</v>
      </c>
      <c r="V59" s="100" t="s">
        <v>748</v>
      </c>
      <c r="W59" s="100" t="s">
        <v>749</v>
      </c>
      <c r="X59" s="100" t="s">
        <v>132</v>
      </c>
      <c r="Y59" s="145" t="s">
        <v>1042</v>
      </c>
    </row>
    <row r="60" spans="1:25">
      <c r="A60" s="107" t="s">
        <v>169</v>
      </c>
      <c r="B60" s="100" t="s">
        <v>170</v>
      </c>
      <c r="C60" s="100" t="s">
        <v>196</v>
      </c>
      <c r="D60" s="101">
        <v>960</v>
      </c>
      <c r="E60" s="100" t="s">
        <v>118</v>
      </c>
      <c r="F60" s="102">
        <v>202202</v>
      </c>
      <c r="G60" s="103">
        <v>44617</v>
      </c>
      <c r="H60" s="100" t="s">
        <v>172</v>
      </c>
      <c r="I60" s="102">
        <v>11001910</v>
      </c>
      <c r="J60" s="100" t="s">
        <v>0</v>
      </c>
      <c r="K60" s="100" t="s">
        <v>120</v>
      </c>
      <c r="L60" s="100" t="s">
        <v>121</v>
      </c>
      <c r="M60" s="100" t="s">
        <v>122</v>
      </c>
      <c r="N60" s="100" t="s">
        <v>54</v>
      </c>
      <c r="O60" s="100" t="s">
        <v>55</v>
      </c>
      <c r="P60" s="100" t="s">
        <v>120</v>
      </c>
      <c r="Q60" s="100" t="s">
        <v>766</v>
      </c>
      <c r="R60" s="100" t="s">
        <v>767</v>
      </c>
      <c r="S60" s="100" t="s">
        <v>768</v>
      </c>
      <c r="T60" s="100" t="s">
        <v>767</v>
      </c>
      <c r="U60" s="100" t="s">
        <v>747</v>
      </c>
      <c r="V60" s="100" t="s">
        <v>748</v>
      </c>
      <c r="W60" s="100" t="s">
        <v>749</v>
      </c>
      <c r="X60" s="100" t="s">
        <v>132</v>
      </c>
      <c r="Y60" s="145" t="s">
        <v>1042</v>
      </c>
    </row>
    <row r="61" spans="1:25">
      <c r="A61" s="107" t="s">
        <v>169</v>
      </c>
      <c r="B61" s="100" t="s">
        <v>170</v>
      </c>
      <c r="C61" s="100" t="s">
        <v>197</v>
      </c>
      <c r="D61" s="101">
        <v>1440</v>
      </c>
      <c r="E61" s="100" t="s">
        <v>118</v>
      </c>
      <c r="F61" s="102">
        <v>202202</v>
      </c>
      <c r="G61" s="103">
        <v>44617</v>
      </c>
      <c r="H61" s="100" t="s">
        <v>172</v>
      </c>
      <c r="I61" s="102">
        <v>11001910</v>
      </c>
      <c r="J61" s="100" t="s">
        <v>0</v>
      </c>
      <c r="K61" s="100" t="s">
        <v>120</v>
      </c>
      <c r="L61" s="100" t="s">
        <v>121</v>
      </c>
      <c r="M61" s="100" t="s">
        <v>122</v>
      </c>
      <c r="N61" s="100" t="s">
        <v>52</v>
      </c>
      <c r="O61" s="100" t="s">
        <v>53</v>
      </c>
      <c r="P61" s="100" t="s">
        <v>120</v>
      </c>
      <c r="Q61" s="100" t="s">
        <v>766</v>
      </c>
      <c r="R61" s="100" t="s">
        <v>767</v>
      </c>
      <c r="S61" s="100" t="s">
        <v>768</v>
      </c>
      <c r="T61" s="100" t="s">
        <v>767</v>
      </c>
      <c r="U61" s="100" t="s">
        <v>747</v>
      </c>
      <c r="V61" s="100" t="s">
        <v>748</v>
      </c>
      <c r="W61" s="100" t="s">
        <v>749</v>
      </c>
      <c r="X61" s="100" t="s">
        <v>132</v>
      </c>
      <c r="Y61" s="145" t="s">
        <v>1042</v>
      </c>
    </row>
    <row r="62" spans="1:25">
      <c r="A62" s="107" t="s">
        <v>169</v>
      </c>
      <c r="B62" s="100" t="s">
        <v>170</v>
      </c>
      <c r="C62" s="100" t="s">
        <v>198</v>
      </c>
      <c r="D62" s="101">
        <v>6000</v>
      </c>
      <c r="E62" s="100" t="s">
        <v>118</v>
      </c>
      <c r="F62" s="102">
        <v>202202</v>
      </c>
      <c r="G62" s="103">
        <v>44617</v>
      </c>
      <c r="H62" s="100" t="s">
        <v>172</v>
      </c>
      <c r="I62" s="102">
        <v>11001910</v>
      </c>
      <c r="J62" s="100" t="s">
        <v>0</v>
      </c>
      <c r="K62" s="100" t="s">
        <v>120</v>
      </c>
      <c r="L62" s="100" t="s">
        <v>121</v>
      </c>
      <c r="M62" s="100" t="s">
        <v>122</v>
      </c>
      <c r="N62" s="100" t="s">
        <v>58</v>
      </c>
      <c r="O62" s="100" t="s">
        <v>59</v>
      </c>
      <c r="P62" s="100" t="s">
        <v>120</v>
      </c>
      <c r="Q62" s="100" t="s">
        <v>766</v>
      </c>
      <c r="R62" s="100" t="s">
        <v>767</v>
      </c>
      <c r="S62" s="100" t="s">
        <v>768</v>
      </c>
      <c r="T62" s="100" t="s">
        <v>767</v>
      </c>
      <c r="U62" s="100" t="s">
        <v>747</v>
      </c>
      <c r="V62" s="100" t="s">
        <v>748</v>
      </c>
      <c r="W62" s="100" t="s">
        <v>749</v>
      </c>
      <c r="X62" s="100" t="s">
        <v>132</v>
      </c>
      <c r="Y62" s="145" t="s">
        <v>1042</v>
      </c>
    </row>
    <row r="63" spans="1:25">
      <c r="A63" s="107" t="s">
        <v>169</v>
      </c>
      <c r="B63" s="100" t="s">
        <v>170</v>
      </c>
      <c r="C63" s="100" t="s">
        <v>199</v>
      </c>
      <c r="D63" s="101">
        <v>960</v>
      </c>
      <c r="E63" s="100" t="s">
        <v>118</v>
      </c>
      <c r="F63" s="102">
        <v>202202</v>
      </c>
      <c r="G63" s="103">
        <v>44619</v>
      </c>
      <c r="H63" s="100" t="s">
        <v>172</v>
      </c>
      <c r="I63" s="102">
        <v>11001925</v>
      </c>
      <c r="J63" s="100" t="s">
        <v>0</v>
      </c>
      <c r="K63" s="100" t="s">
        <v>120</v>
      </c>
      <c r="L63" s="100" t="s">
        <v>121</v>
      </c>
      <c r="M63" s="100" t="s">
        <v>122</v>
      </c>
      <c r="N63" s="100" t="s">
        <v>54</v>
      </c>
      <c r="O63" s="100" t="s">
        <v>55</v>
      </c>
      <c r="P63" s="100" t="s">
        <v>120</v>
      </c>
      <c r="Q63" s="100" t="s">
        <v>766</v>
      </c>
      <c r="R63" s="100" t="s">
        <v>767</v>
      </c>
      <c r="S63" s="100" t="s">
        <v>768</v>
      </c>
      <c r="T63" s="100" t="s">
        <v>767</v>
      </c>
      <c r="U63" s="100" t="s">
        <v>747</v>
      </c>
      <c r="V63" s="100" t="s">
        <v>748</v>
      </c>
      <c r="W63" s="100" t="s">
        <v>749</v>
      </c>
      <c r="X63" s="100" t="s">
        <v>132</v>
      </c>
      <c r="Y63" s="145" t="s">
        <v>1042</v>
      </c>
    </row>
    <row r="64" spans="1:25">
      <c r="A64" s="107" t="s">
        <v>169</v>
      </c>
      <c r="B64" s="100" t="s">
        <v>170</v>
      </c>
      <c r="C64" s="100" t="s">
        <v>200</v>
      </c>
      <c r="D64" s="101">
        <v>1440</v>
      </c>
      <c r="E64" s="100" t="s">
        <v>118</v>
      </c>
      <c r="F64" s="102">
        <v>202202</v>
      </c>
      <c r="G64" s="103">
        <v>44619</v>
      </c>
      <c r="H64" s="100" t="s">
        <v>172</v>
      </c>
      <c r="I64" s="102">
        <v>11001925</v>
      </c>
      <c r="J64" s="100" t="s">
        <v>0</v>
      </c>
      <c r="K64" s="100" t="s">
        <v>120</v>
      </c>
      <c r="L64" s="100" t="s">
        <v>121</v>
      </c>
      <c r="M64" s="100" t="s">
        <v>122</v>
      </c>
      <c r="N64" s="100" t="s">
        <v>52</v>
      </c>
      <c r="O64" s="100" t="s">
        <v>53</v>
      </c>
      <c r="P64" s="100" t="s">
        <v>120</v>
      </c>
      <c r="Q64" s="100" t="s">
        <v>766</v>
      </c>
      <c r="R64" s="100" t="s">
        <v>767</v>
      </c>
      <c r="S64" s="100" t="s">
        <v>768</v>
      </c>
      <c r="T64" s="100" t="s">
        <v>767</v>
      </c>
      <c r="U64" s="100" t="s">
        <v>747</v>
      </c>
      <c r="V64" s="100" t="s">
        <v>748</v>
      </c>
      <c r="W64" s="100" t="s">
        <v>749</v>
      </c>
      <c r="X64" s="100" t="s">
        <v>132</v>
      </c>
      <c r="Y64" s="145" t="s">
        <v>1042</v>
      </c>
    </row>
    <row r="65" spans="1:25">
      <c r="A65" s="107" t="s">
        <v>169</v>
      </c>
      <c r="B65" s="100" t="s">
        <v>170</v>
      </c>
      <c r="C65" s="100" t="s">
        <v>201</v>
      </c>
      <c r="D65" s="101">
        <v>6000</v>
      </c>
      <c r="E65" s="100" t="s">
        <v>118</v>
      </c>
      <c r="F65" s="102">
        <v>202202</v>
      </c>
      <c r="G65" s="103">
        <v>44619</v>
      </c>
      <c r="H65" s="100" t="s">
        <v>172</v>
      </c>
      <c r="I65" s="102">
        <v>11001925</v>
      </c>
      <c r="J65" s="100" t="s">
        <v>0</v>
      </c>
      <c r="K65" s="100" t="s">
        <v>120</v>
      </c>
      <c r="L65" s="100" t="s">
        <v>121</v>
      </c>
      <c r="M65" s="100" t="s">
        <v>122</v>
      </c>
      <c r="N65" s="100" t="s">
        <v>58</v>
      </c>
      <c r="O65" s="100" t="s">
        <v>59</v>
      </c>
      <c r="P65" s="100" t="s">
        <v>120</v>
      </c>
      <c r="Q65" s="100" t="s">
        <v>766</v>
      </c>
      <c r="R65" s="100" t="s">
        <v>767</v>
      </c>
      <c r="S65" s="100" t="s">
        <v>768</v>
      </c>
      <c r="T65" s="100" t="s">
        <v>767</v>
      </c>
      <c r="U65" s="100" t="s">
        <v>747</v>
      </c>
      <c r="V65" s="100" t="s">
        <v>748</v>
      </c>
      <c r="W65" s="100" t="s">
        <v>749</v>
      </c>
      <c r="X65" s="100" t="s">
        <v>132</v>
      </c>
      <c r="Y65" s="145" t="s">
        <v>1042</v>
      </c>
    </row>
    <row r="66" spans="1:25">
      <c r="A66" s="107" t="s">
        <v>169</v>
      </c>
      <c r="B66" s="100" t="s">
        <v>170</v>
      </c>
      <c r="C66" s="100" t="s">
        <v>202</v>
      </c>
      <c r="D66" s="101">
        <v>960</v>
      </c>
      <c r="E66" s="100" t="s">
        <v>118</v>
      </c>
      <c r="F66" s="102">
        <v>202203</v>
      </c>
      <c r="G66" s="103">
        <v>44621</v>
      </c>
      <c r="H66" s="100" t="s">
        <v>172</v>
      </c>
      <c r="I66" s="102">
        <v>11001965</v>
      </c>
      <c r="J66" s="100" t="s">
        <v>0</v>
      </c>
      <c r="K66" s="100" t="s">
        <v>120</v>
      </c>
      <c r="L66" s="100" t="s">
        <v>121</v>
      </c>
      <c r="M66" s="100" t="s">
        <v>122</v>
      </c>
      <c r="N66" s="100" t="s">
        <v>54</v>
      </c>
      <c r="O66" s="100" t="s">
        <v>55</v>
      </c>
      <c r="P66" s="100" t="s">
        <v>120</v>
      </c>
      <c r="Q66" s="100" t="s">
        <v>766</v>
      </c>
      <c r="R66" s="100" t="s">
        <v>767</v>
      </c>
      <c r="S66" s="100" t="s">
        <v>768</v>
      </c>
      <c r="T66" s="100" t="s">
        <v>767</v>
      </c>
      <c r="U66" s="100" t="s">
        <v>747</v>
      </c>
      <c r="V66" s="100" t="s">
        <v>748</v>
      </c>
      <c r="W66" s="100" t="s">
        <v>749</v>
      </c>
      <c r="X66" s="100" t="s">
        <v>132</v>
      </c>
      <c r="Y66" s="145" t="s">
        <v>1042</v>
      </c>
    </row>
    <row r="67" spans="1:25">
      <c r="A67" s="107" t="s">
        <v>169</v>
      </c>
      <c r="B67" s="100" t="s">
        <v>170</v>
      </c>
      <c r="C67" s="100" t="s">
        <v>203</v>
      </c>
      <c r="D67" s="101">
        <v>1440</v>
      </c>
      <c r="E67" s="100" t="s">
        <v>118</v>
      </c>
      <c r="F67" s="102">
        <v>202203</v>
      </c>
      <c r="G67" s="103">
        <v>44621</v>
      </c>
      <c r="H67" s="100" t="s">
        <v>172</v>
      </c>
      <c r="I67" s="102">
        <v>11001965</v>
      </c>
      <c r="J67" s="100" t="s">
        <v>0</v>
      </c>
      <c r="K67" s="100" t="s">
        <v>120</v>
      </c>
      <c r="L67" s="100" t="s">
        <v>121</v>
      </c>
      <c r="M67" s="100" t="s">
        <v>122</v>
      </c>
      <c r="N67" s="100" t="s">
        <v>52</v>
      </c>
      <c r="O67" s="100" t="s">
        <v>53</v>
      </c>
      <c r="P67" s="100" t="s">
        <v>120</v>
      </c>
      <c r="Q67" s="100" t="s">
        <v>766</v>
      </c>
      <c r="R67" s="100" t="s">
        <v>767</v>
      </c>
      <c r="S67" s="100" t="s">
        <v>768</v>
      </c>
      <c r="T67" s="100" t="s">
        <v>767</v>
      </c>
      <c r="U67" s="100" t="s">
        <v>747</v>
      </c>
      <c r="V67" s="100" t="s">
        <v>748</v>
      </c>
      <c r="W67" s="100" t="s">
        <v>749</v>
      </c>
      <c r="X67" s="100" t="s">
        <v>132</v>
      </c>
      <c r="Y67" s="145" t="s">
        <v>1042</v>
      </c>
    </row>
    <row r="68" spans="1:25">
      <c r="A68" s="107" t="s">
        <v>169</v>
      </c>
      <c r="B68" s="100" t="s">
        <v>170</v>
      </c>
      <c r="C68" s="100" t="s">
        <v>204</v>
      </c>
      <c r="D68" s="101">
        <v>6000</v>
      </c>
      <c r="E68" s="100" t="s">
        <v>118</v>
      </c>
      <c r="F68" s="102">
        <v>202203</v>
      </c>
      <c r="G68" s="103">
        <v>44621</v>
      </c>
      <c r="H68" s="100" t="s">
        <v>172</v>
      </c>
      <c r="I68" s="102">
        <v>11001965</v>
      </c>
      <c r="J68" s="100" t="s">
        <v>0</v>
      </c>
      <c r="K68" s="100" t="s">
        <v>120</v>
      </c>
      <c r="L68" s="100" t="s">
        <v>121</v>
      </c>
      <c r="M68" s="100" t="s">
        <v>122</v>
      </c>
      <c r="N68" s="100" t="s">
        <v>58</v>
      </c>
      <c r="O68" s="100" t="s">
        <v>59</v>
      </c>
      <c r="P68" s="100" t="s">
        <v>120</v>
      </c>
      <c r="Q68" s="100" t="s">
        <v>766</v>
      </c>
      <c r="R68" s="100" t="s">
        <v>767</v>
      </c>
      <c r="S68" s="100" t="s">
        <v>768</v>
      </c>
      <c r="T68" s="100" t="s">
        <v>767</v>
      </c>
      <c r="U68" s="100" t="s">
        <v>747</v>
      </c>
      <c r="V68" s="100" t="s">
        <v>748</v>
      </c>
      <c r="W68" s="100" t="s">
        <v>749</v>
      </c>
      <c r="X68" s="100" t="s">
        <v>132</v>
      </c>
      <c r="Y68" s="145" t="s">
        <v>1042</v>
      </c>
    </row>
    <row r="69" spans="1:25">
      <c r="A69" s="107" t="s">
        <v>169</v>
      </c>
      <c r="B69" s="100" t="s">
        <v>170</v>
      </c>
      <c r="C69" s="100" t="s">
        <v>205</v>
      </c>
      <c r="D69" s="101">
        <v>4500</v>
      </c>
      <c r="E69" s="100" t="s">
        <v>118</v>
      </c>
      <c r="F69" s="102">
        <v>202203</v>
      </c>
      <c r="G69" s="103">
        <v>44621</v>
      </c>
      <c r="H69" s="100" t="s">
        <v>172</v>
      </c>
      <c r="I69" s="102">
        <v>11001983</v>
      </c>
      <c r="J69" s="100" t="s">
        <v>0</v>
      </c>
      <c r="K69" s="100" t="s">
        <v>120</v>
      </c>
      <c r="L69" s="100" t="s">
        <v>121</v>
      </c>
      <c r="M69" s="100" t="s">
        <v>122</v>
      </c>
      <c r="N69" s="100" t="s">
        <v>150</v>
      </c>
      <c r="O69" s="100" t="s">
        <v>151</v>
      </c>
      <c r="P69" s="100" t="s">
        <v>120</v>
      </c>
      <c r="Q69" s="100" t="s">
        <v>754</v>
      </c>
      <c r="R69" s="100" t="s">
        <v>755</v>
      </c>
      <c r="S69" s="100" t="s">
        <v>756</v>
      </c>
      <c r="T69" s="100" t="s">
        <v>755</v>
      </c>
      <c r="U69" s="100" t="s">
        <v>757</v>
      </c>
      <c r="V69" s="100" t="s">
        <v>758</v>
      </c>
      <c r="W69" s="100" t="s">
        <v>749</v>
      </c>
      <c r="X69" s="100" t="s">
        <v>132</v>
      </c>
      <c r="Y69" s="145" t="s">
        <v>1042</v>
      </c>
    </row>
    <row r="70" spans="1:25">
      <c r="A70" s="107" t="s">
        <v>169</v>
      </c>
      <c r="B70" s="100" t="s">
        <v>170</v>
      </c>
      <c r="C70" s="100" t="s">
        <v>675</v>
      </c>
      <c r="D70" s="101">
        <v>3240</v>
      </c>
      <c r="E70" s="100" t="s">
        <v>118</v>
      </c>
      <c r="F70" s="102">
        <v>202206</v>
      </c>
      <c r="G70" s="103">
        <v>44741</v>
      </c>
      <c r="H70" s="100" t="s">
        <v>172</v>
      </c>
      <c r="I70" s="102">
        <v>11002325</v>
      </c>
      <c r="J70" s="100" t="s">
        <v>0</v>
      </c>
      <c r="K70" s="100" t="s">
        <v>120</v>
      </c>
      <c r="L70" s="100" t="s">
        <v>121</v>
      </c>
      <c r="M70" s="100" t="s">
        <v>122</v>
      </c>
      <c r="N70" s="100" t="s">
        <v>64</v>
      </c>
      <c r="O70" s="100" t="s">
        <v>65</v>
      </c>
      <c r="P70" s="100" t="s">
        <v>120</v>
      </c>
      <c r="Q70" s="100" t="s">
        <v>766</v>
      </c>
      <c r="R70" s="100" t="s">
        <v>767</v>
      </c>
      <c r="S70" s="100" t="s">
        <v>768</v>
      </c>
      <c r="T70" s="100" t="s">
        <v>767</v>
      </c>
      <c r="U70" s="100" t="s">
        <v>747</v>
      </c>
      <c r="V70" s="100" t="s">
        <v>748</v>
      </c>
      <c r="W70" s="100" t="s">
        <v>749</v>
      </c>
      <c r="X70" s="100" t="s">
        <v>132</v>
      </c>
      <c r="Y70" s="145" t="s">
        <v>1042</v>
      </c>
    </row>
    <row r="71" spans="1:25">
      <c r="A71" s="107" t="s">
        <v>169</v>
      </c>
      <c r="B71" s="100" t="s">
        <v>170</v>
      </c>
      <c r="C71" s="100" t="s">
        <v>776</v>
      </c>
      <c r="D71" s="101">
        <v>-3240</v>
      </c>
      <c r="E71" s="100" t="s">
        <v>118</v>
      </c>
      <c r="F71" s="102">
        <v>202208</v>
      </c>
      <c r="G71" s="103">
        <v>44792</v>
      </c>
      <c r="H71" s="100" t="s">
        <v>119</v>
      </c>
      <c r="I71" s="102">
        <v>11003013</v>
      </c>
      <c r="J71" s="100" t="s">
        <v>0</v>
      </c>
      <c r="K71" s="100" t="s">
        <v>120</v>
      </c>
      <c r="L71" s="100" t="s">
        <v>121</v>
      </c>
      <c r="M71" s="100" t="s">
        <v>122</v>
      </c>
      <c r="N71" s="100" t="s">
        <v>64</v>
      </c>
      <c r="O71" s="100" t="s">
        <v>65</v>
      </c>
      <c r="P71" s="100" t="s">
        <v>120</v>
      </c>
      <c r="Q71" s="100" t="s">
        <v>766</v>
      </c>
      <c r="R71" s="100" t="s">
        <v>767</v>
      </c>
      <c r="S71" s="100" t="s">
        <v>768</v>
      </c>
      <c r="T71" s="100" t="s">
        <v>767</v>
      </c>
      <c r="U71" s="100" t="s">
        <v>747</v>
      </c>
      <c r="V71" s="100" t="s">
        <v>748</v>
      </c>
      <c r="W71" s="100" t="s">
        <v>749</v>
      </c>
      <c r="X71" s="100" t="s">
        <v>132</v>
      </c>
      <c r="Y71" s="145" t="s">
        <v>1042</v>
      </c>
    </row>
    <row r="72" spans="1:25">
      <c r="A72" s="107" t="s">
        <v>169</v>
      </c>
      <c r="B72" s="100" t="s">
        <v>170</v>
      </c>
      <c r="C72" s="100" t="s">
        <v>777</v>
      </c>
      <c r="D72" s="101">
        <v>3240</v>
      </c>
      <c r="E72" s="100" t="s">
        <v>118</v>
      </c>
      <c r="F72" s="102">
        <v>202208</v>
      </c>
      <c r="G72" s="103">
        <v>44792</v>
      </c>
      <c r="H72" s="100" t="s">
        <v>119</v>
      </c>
      <c r="I72" s="102">
        <v>11003013</v>
      </c>
      <c r="J72" s="100" t="s">
        <v>0</v>
      </c>
      <c r="K72" s="100" t="s">
        <v>120</v>
      </c>
      <c r="L72" s="100" t="s">
        <v>121</v>
      </c>
      <c r="M72" s="100" t="s">
        <v>122</v>
      </c>
      <c r="N72" s="100" t="s">
        <v>46</v>
      </c>
      <c r="O72" s="100" t="s">
        <v>47</v>
      </c>
      <c r="P72" s="100" t="s">
        <v>120</v>
      </c>
      <c r="Q72" s="100" t="s">
        <v>766</v>
      </c>
      <c r="R72" s="100" t="s">
        <v>767</v>
      </c>
      <c r="S72" s="100" t="s">
        <v>768</v>
      </c>
      <c r="T72" s="100" t="s">
        <v>767</v>
      </c>
      <c r="U72" s="100" t="s">
        <v>747</v>
      </c>
      <c r="V72" s="100" t="s">
        <v>748</v>
      </c>
      <c r="W72" s="100" t="s">
        <v>749</v>
      </c>
      <c r="X72" s="100" t="s">
        <v>132</v>
      </c>
      <c r="Y72" s="145" t="s">
        <v>1042</v>
      </c>
    </row>
    <row r="73" spans="1:25">
      <c r="A73" s="107" t="s">
        <v>206</v>
      </c>
      <c r="B73" s="100" t="s">
        <v>207</v>
      </c>
      <c r="C73" s="100" t="s">
        <v>208</v>
      </c>
      <c r="D73" s="101">
        <v>50</v>
      </c>
      <c r="E73" s="100" t="s">
        <v>118</v>
      </c>
      <c r="F73" s="102">
        <v>202104</v>
      </c>
      <c r="G73" s="103">
        <v>44302</v>
      </c>
      <c r="H73" s="100" t="s">
        <v>209</v>
      </c>
      <c r="I73" s="102">
        <v>11000527</v>
      </c>
      <c r="J73" s="100" t="s">
        <v>0</v>
      </c>
      <c r="K73" s="100" t="s">
        <v>120</v>
      </c>
      <c r="L73" s="100" t="s">
        <v>121</v>
      </c>
      <c r="M73" s="100" t="s">
        <v>122</v>
      </c>
      <c r="N73" s="100" t="s">
        <v>44</v>
      </c>
      <c r="O73" s="100" t="s">
        <v>45</v>
      </c>
      <c r="P73" s="100" t="s">
        <v>120</v>
      </c>
      <c r="Q73" s="100" t="s">
        <v>766</v>
      </c>
      <c r="R73" s="100" t="s">
        <v>767</v>
      </c>
      <c r="S73" s="100" t="s">
        <v>768</v>
      </c>
      <c r="T73" s="100" t="s">
        <v>767</v>
      </c>
      <c r="U73" s="100" t="s">
        <v>747</v>
      </c>
      <c r="V73" s="100" t="s">
        <v>748</v>
      </c>
      <c r="W73" s="100" t="s">
        <v>749</v>
      </c>
      <c r="X73" s="100" t="s">
        <v>132</v>
      </c>
      <c r="Y73" s="145" t="s">
        <v>1042</v>
      </c>
    </row>
    <row r="74" spans="1:25">
      <c r="A74" s="107" t="s">
        <v>206</v>
      </c>
      <c r="B74" s="100" t="s">
        <v>207</v>
      </c>
      <c r="C74" s="100" t="s">
        <v>210</v>
      </c>
      <c r="D74" s="101">
        <v>688</v>
      </c>
      <c r="E74" s="100" t="s">
        <v>118</v>
      </c>
      <c r="F74" s="102">
        <v>202107</v>
      </c>
      <c r="G74" s="103">
        <v>44398</v>
      </c>
      <c r="H74" s="100" t="s">
        <v>209</v>
      </c>
      <c r="I74" s="102">
        <v>11000970</v>
      </c>
      <c r="J74" s="100" t="s">
        <v>0</v>
      </c>
      <c r="K74" s="100" t="s">
        <v>120</v>
      </c>
      <c r="L74" s="100" t="s">
        <v>121</v>
      </c>
      <c r="M74" s="100" t="s">
        <v>122</v>
      </c>
      <c r="N74" s="100" t="s">
        <v>50</v>
      </c>
      <c r="O74" s="100" t="s">
        <v>51</v>
      </c>
      <c r="P74" s="100" t="s">
        <v>120</v>
      </c>
      <c r="Q74" s="100" t="s">
        <v>766</v>
      </c>
      <c r="R74" s="100" t="s">
        <v>767</v>
      </c>
      <c r="S74" s="100" t="s">
        <v>768</v>
      </c>
      <c r="T74" s="100" t="s">
        <v>767</v>
      </c>
      <c r="U74" s="100" t="s">
        <v>747</v>
      </c>
      <c r="V74" s="100" t="s">
        <v>748</v>
      </c>
      <c r="W74" s="100" t="s">
        <v>749</v>
      </c>
      <c r="X74" s="100" t="s">
        <v>132</v>
      </c>
      <c r="Y74" s="145" t="s">
        <v>1042</v>
      </c>
    </row>
    <row r="75" spans="1:25">
      <c r="A75" s="107" t="s">
        <v>206</v>
      </c>
      <c r="B75" s="100" t="s">
        <v>207</v>
      </c>
      <c r="C75" s="100" t="s">
        <v>211</v>
      </c>
      <c r="D75" s="101">
        <v>1680</v>
      </c>
      <c r="E75" s="100" t="s">
        <v>118</v>
      </c>
      <c r="F75" s="102">
        <v>202107</v>
      </c>
      <c r="G75" s="103">
        <v>44398</v>
      </c>
      <c r="H75" s="100" t="s">
        <v>209</v>
      </c>
      <c r="I75" s="102">
        <v>11000970</v>
      </c>
      <c r="J75" s="100" t="s">
        <v>0</v>
      </c>
      <c r="K75" s="100" t="s">
        <v>120</v>
      </c>
      <c r="L75" s="100" t="s">
        <v>121</v>
      </c>
      <c r="M75" s="100" t="s">
        <v>122</v>
      </c>
      <c r="N75" s="100" t="s">
        <v>212</v>
      </c>
      <c r="O75" s="100" t="s">
        <v>213</v>
      </c>
      <c r="P75" s="100" t="s">
        <v>120</v>
      </c>
      <c r="Q75" s="100" t="s">
        <v>766</v>
      </c>
      <c r="R75" s="100" t="s">
        <v>767</v>
      </c>
      <c r="S75" s="100" t="s">
        <v>768</v>
      </c>
      <c r="T75" s="100" t="s">
        <v>767</v>
      </c>
      <c r="U75" s="100" t="s">
        <v>747</v>
      </c>
      <c r="V75" s="100" t="s">
        <v>748</v>
      </c>
      <c r="W75" s="100" t="s">
        <v>749</v>
      </c>
      <c r="X75" s="100" t="s">
        <v>132</v>
      </c>
      <c r="Y75" s="145" t="s">
        <v>1042</v>
      </c>
    </row>
    <row r="76" spans="1:25">
      <c r="A76" s="107" t="s">
        <v>206</v>
      </c>
      <c r="B76" s="100" t="s">
        <v>207</v>
      </c>
      <c r="C76" s="100" t="s">
        <v>214</v>
      </c>
      <c r="D76" s="101">
        <v>1660</v>
      </c>
      <c r="E76" s="100" t="s">
        <v>118</v>
      </c>
      <c r="F76" s="102">
        <v>202108</v>
      </c>
      <c r="G76" s="103">
        <v>44434</v>
      </c>
      <c r="H76" s="100" t="s">
        <v>209</v>
      </c>
      <c r="I76" s="102">
        <v>11001063</v>
      </c>
      <c r="J76" s="100" t="s">
        <v>0</v>
      </c>
      <c r="K76" s="100" t="s">
        <v>120</v>
      </c>
      <c r="L76" s="100" t="s">
        <v>121</v>
      </c>
      <c r="M76" s="100" t="s">
        <v>122</v>
      </c>
      <c r="N76" s="100" t="s">
        <v>50</v>
      </c>
      <c r="O76" s="100" t="s">
        <v>51</v>
      </c>
      <c r="P76" s="100" t="s">
        <v>120</v>
      </c>
      <c r="Q76" s="100" t="s">
        <v>766</v>
      </c>
      <c r="R76" s="100" t="s">
        <v>767</v>
      </c>
      <c r="S76" s="100" t="s">
        <v>768</v>
      </c>
      <c r="T76" s="100" t="s">
        <v>767</v>
      </c>
      <c r="U76" s="100" t="s">
        <v>747</v>
      </c>
      <c r="V76" s="100" t="s">
        <v>748</v>
      </c>
      <c r="W76" s="100" t="s">
        <v>749</v>
      </c>
      <c r="X76" s="100" t="s">
        <v>132</v>
      </c>
      <c r="Y76" s="145" t="s">
        <v>1042</v>
      </c>
    </row>
    <row r="77" spans="1:25">
      <c r="A77" s="107" t="s">
        <v>206</v>
      </c>
      <c r="B77" s="100" t="s">
        <v>207</v>
      </c>
      <c r="C77" s="100" t="s">
        <v>215</v>
      </c>
      <c r="D77" s="101">
        <v>2138</v>
      </c>
      <c r="E77" s="100" t="s">
        <v>118</v>
      </c>
      <c r="F77" s="102">
        <v>202108</v>
      </c>
      <c r="G77" s="103">
        <v>44434</v>
      </c>
      <c r="H77" s="100" t="s">
        <v>209</v>
      </c>
      <c r="I77" s="102">
        <v>11001064</v>
      </c>
      <c r="J77" s="100" t="s">
        <v>0</v>
      </c>
      <c r="K77" s="100" t="s">
        <v>120</v>
      </c>
      <c r="L77" s="100" t="s">
        <v>121</v>
      </c>
      <c r="M77" s="100" t="s">
        <v>122</v>
      </c>
      <c r="N77" s="100" t="s">
        <v>44</v>
      </c>
      <c r="O77" s="100" t="s">
        <v>45</v>
      </c>
      <c r="P77" s="100" t="s">
        <v>120</v>
      </c>
      <c r="Q77" s="100" t="s">
        <v>766</v>
      </c>
      <c r="R77" s="100" t="s">
        <v>767</v>
      </c>
      <c r="S77" s="100" t="s">
        <v>768</v>
      </c>
      <c r="T77" s="100" t="s">
        <v>767</v>
      </c>
      <c r="U77" s="100" t="s">
        <v>747</v>
      </c>
      <c r="V77" s="100" t="s">
        <v>748</v>
      </c>
      <c r="W77" s="100" t="s">
        <v>749</v>
      </c>
      <c r="X77" s="100" t="s">
        <v>132</v>
      </c>
      <c r="Y77" s="145" t="s">
        <v>1042</v>
      </c>
    </row>
    <row r="78" spans="1:25">
      <c r="A78" s="107" t="s">
        <v>206</v>
      </c>
      <c r="B78" s="100" t="s">
        <v>207</v>
      </c>
      <c r="C78" s="100" t="s">
        <v>216</v>
      </c>
      <c r="D78" s="101">
        <v>275</v>
      </c>
      <c r="E78" s="100" t="s">
        <v>118</v>
      </c>
      <c r="F78" s="102">
        <v>202108</v>
      </c>
      <c r="G78" s="103">
        <v>44435</v>
      </c>
      <c r="H78" s="100" t="s">
        <v>209</v>
      </c>
      <c r="I78" s="102">
        <v>11001108</v>
      </c>
      <c r="J78" s="100" t="s">
        <v>0</v>
      </c>
      <c r="K78" s="100" t="s">
        <v>120</v>
      </c>
      <c r="L78" s="100" t="s">
        <v>121</v>
      </c>
      <c r="M78" s="100" t="s">
        <v>122</v>
      </c>
      <c r="N78" s="100" t="s">
        <v>44</v>
      </c>
      <c r="O78" s="100" t="s">
        <v>45</v>
      </c>
      <c r="P78" s="100" t="s">
        <v>120</v>
      </c>
      <c r="Q78" s="100" t="s">
        <v>766</v>
      </c>
      <c r="R78" s="100" t="s">
        <v>767</v>
      </c>
      <c r="S78" s="100" t="s">
        <v>768</v>
      </c>
      <c r="T78" s="100" t="s">
        <v>767</v>
      </c>
      <c r="U78" s="100" t="s">
        <v>747</v>
      </c>
      <c r="V78" s="100" t="s">
        <v>748</v>
      </c>
      <c r="W78" s="100" t="s">
        <v>749</v>
      </c>
      <c r="X78" s="100" t="s">
        <v>132</v>
      </c>
      <c r="Y78" s="145" t="s">
        <v>1042</v>
      </c>
    </row>
    <row r="79" spans="1:25">
      <c r="A79" s="107" t="s">
        <v>206</v>
      </c>
      <c r="B79" s="100" t="s">
        <v>207</v>
      </c>
      <c r="C79" s="100" t="s">
        <v>217</v>
      </c>
      <c r="D79" s="101">
        <v>3000</v>
      </c>
      <c r="E79" s="100" t="s">
        <v>118</v>
      </c>
      <c r="F79" s="102">
        <v>202109</v>
      </c>
      <c r="G79" s="103">
        <v>44466</v>
      </c>
      <c r="H79" s="100" t="s">
        <v>125</v>
      </c>
      <c r="I79" s="102">
        <v>50000221</v>
      </c>
      <c r="J79" s="100" t="s">
        <v>0</v>
      </c>
      <c r="K79" s="100" t="s">
        <v>120</v>
      </c>
      <c r="L79" s="100" t="s">
        <v>121</v>
      </c>
      <c r="M79" s="100" t="s">
        <v>122</v>
      </c>
      <c r="N79" s="100" t="s">
        <v>46</v>
      </c>
      <c r="O79" s="100" t="s">
        <v>47</v>
      </c>
      <c r="P79" s="100" t="s">
        <v>120</v>
      </c>
      <c r="Q79" s="100" t="s">
        <v>766</v>
      </c>
      <c r="R79" s="100" t="s">
        <v>767</v>
      </c>
      <c r="S79" s="100" t="s">
        <v>768</v>
      </c>
      <c r="T79" s="100" t="s">
        <v>767</v>
      </c>
      <c r="U79" s="100" t="s">
        <v>747</v>
      </c>
      <c r="V79" s="100" t="s">
        <v>748</v>
      </c>
      <c r="W79" s="100" t="s">
        <v>749</v>
      </c>
      <c r="X79" s="100" t="s">
        <v>132</v>
      </c>
      <c r="Y79" s="145" t="s">
        <v>1042</v>
      </c>
    </row>
    <row r="80" spans="1:25">
      <c r="A80" s="107" t="s">
        <v>206</v>
      </c>
      <c r="B80" s="100" t="s">
        <v>207</v>
      </c>
      <c r="C80" s="100" t="s">
        <v>218</v>
      </c>
      <c r="D80" s="101">
        <v>184</v>
      </c>
      <c r="E80" s="100" t="s">
        <v>118</v>
      </c>
      <c r="F80" s="102">
        <v>202107</v>
      </c>
      <c r="G80" s="103">
        <v>44531</v>
      </c>
      <c r="H80" s="100" t="s">
        <v>209</v>
      </c>
      <c r="I80" s="102">
        <v>11001636</v>
      </c>
      <c r="J80" s="100" t="s">
        <v>0</v>
      </c>
      <c r="K80" s="100" t="s">
        <v>120</v>
      </c>
      <c r="L80" s="100" t="s">
        <v>121</v>
      </c>
      <c r="M80" s="100" t="s">
        <v>122</v>
      </c>
      <c r="N80" s="100" t="s">
        <v>68</v>
      </c>
      <c r="O80" s="100" t="s">
        <v>69</v>
      </c>
      <c r="P80" s="100" t="s">
        <v>120</v>
      </c>
      <c r="Q80" s="100" t="s">
        <v>766</v>
      </c>
      <c r="R80" s="100" t="s">
        <v>767</v>
      </c>
      <c r="S80" s="100" t="s">
        <v>768</v>
      </c>
      <c r="T80" s="100" t="s">
        <v>767</v>
      </c>
      <c r="U80" s="100" t="s">
        <v>747</v>
      </c>
      <c r="V80" s="100" t="s">
        <v>748</v>
      </c>
      <c r="W80" s="100" t="s">
        <v>749</v>
      </c>
      <c r="X80" s="100" t="s">
        <v>132</v>
      </c>
      <c r="Y80" s="145" t="s">
        <v>1042</v>
      </c>
    </row>
    <row r="81" spans="1:25">
      <c r="A81" s="107" t="s">
        <v>206</v>
      </c>
      <c r="B81" s="100" t="s">
        <v>207</v>
      </c>
      <c r="C81" s="100" t="s">
        <v>219</v>
      </c>
      <c r="D81" s="101">
        <v>320</v>
      </c>
      <c r="E81" s="100" t="s">
        <v>118</v>
      </c>
      <c r="F81" s="102">
        <v>202107</v>
      </c>
      <c r="G81" s="103">
        <v>44531</v>
      </c>
      <c r="H81" s="100" t="s">
        <v>209</v>
      </c>
      <c r="I81" s="102">
        <v>11001636</v>
      </c>
      <c r="J81" s="100" t="s">
        <v>0</v>
      </c>
      <c r="K81" s="100" t="s">
        <v>120</v>
      </c>
      <c r="L81" s="100" t="s">
        <v>121</v>
      </c>
      <c r="M81" s="100" t="s">
        <v>122</v>
      </c>
      <c r="N81" s="100" t="s">
        <v>60</v>
      </c>
      <c r="O81" s="100" t="s">
        <v>220</v>
      </c>
      <c r="P81" s="100" t="s">
        <v>120</v>
      </c>
      <c r="Q81" s="100" t="s">
        <v>766</v>
      </c>
      <c r="R81" s="100" t="s">
        <v>767</v>
      </c>
      <c r="S81" s="100" t="s">
        <v>768</v>
      </c>
      <c r="T81" s="100" t="s">
        <v>767</v>
      </c>
      <c r="U81" s="100" t="s">
        <v>747</v>
      </c>
      <c r="V81" s="100" t="s">
        <v>748</v>
      </c>
      <c r="W81" s="100" t="s">
        <v>749</v>
      </c>
      <c r="X81" s="100" t="s">
        <v>132</v>
      </c>
      <c r="Y81" s="145" t="s">
        <v>1042</v>
      </c>
    </row>
    <row r="82" spans="1:25">
      <c r="A82" s="107" t="s">
        <v>206</v>
      </c>
      <c r="B82" s="100" t="s">
        <v>207</v>
      </c>
      <c r="C82" s="100" t="s">
        <v>221</v>
      </c>
      <c r="D82" s="101">
        <v>507</v>
      </c>
      <c r="E82" s="100" t="s">
        <v>118</v>
      </c>
      <c r="F82" s="102">
        <v>202107</v>
      </c>
      <c r="G82" s="103">
        <v>44531</v>
      </c>
      <c r="H82" s="100" t="s">
        <v>209</v>
      </c>
      <c r="I82" s="102">
        <v>11001636</v>
      </c>
      <c r="J82" s="100" t="s">
        <v>0</v>
      </c>
      <c r="K82" s="100" t="s">
        <v>120</v>
      </c>
      <c r="L82" s="100" t="s">
        <v>121</v>
      </c>
      <c r="M82" s="100" t="s">
        <v>122</v>
      </c>
      <c r="N82" s="100" t="s">
        <v>66</v>
      </c>
      <c r="O82" s="100" t="s">
        <v>67</v>
      </c>
      <c r="P82" s="100" t="s">
        <v>120</v>
      </c>
      <c r="Q82" s="100" t="s">
        <v>766</v>
      </c>
      <c r="R82" s="100" t="s">
        <v>767</v>
      </c>
      <c r="S82" s="100" t="s">
        <v>768</v>
      </c>
      <c r="T82" s="100" t="s">
        <v>767</v>
      </c>
      <c r="U82" s="100" t="s">
        <v>747</v>
      </c>
      <c r="V82" s="100" t="s">
        <v>748</v>
      </c>
      <c r="W82" s="100" t="s">
        <v>749</v>
      </c>
      <c r="X82" s="100" t="s">
        <v>132</v>
      </c>
      <c r="Y82" s="145" t="s">
        <v>1042</v>
      </c>
    </row>
    <row r="83" spans="1:25">
      <c r="A83" s="107" t="s">
        <v>206</v>
      </c>
      <c r="B83" s="100" t="s">
        <v>207</v>
      </c>
      <c r="C83" s="100" t="s">
        <v>222</v>
      </c>
      <c r="D83" s="101">
        <v>2887.73</v>
      </c>
      <c r="E83" s="100" t="s">
        <v>118</v>
      </c>
      <c r="F83" s="102">
        <v>202112</v>
      </c>
      <c r="G83" s="103">
        <v>44559</v>
      </c>
      <c r="H83" s="100" t="s">
        <v>125</v>
      </c>
      <c r="I83" s="102">
        <v>50000313</v>
      </c>
      <c r="J83" s="100" t="s">
        <v>0</v>
      </c>
      <c r="K83" s="100" t="s">
        <v>120</v>
      </c>
      <c r="L83" s="100" t="s">
        <v>121</v>
      </c>
      <c r="M83" s="100" t="s">
        <v>122</v>
      </c>
      <c r="N83" s="100" t="s">
        <v>44</v>
      </c>
      <c r="O83" s="100" t="s">
        <v>45</v>
      </c>
      <c r="P83" s="100" t="s">
        <v>120</v>
      </c>
      <c r="Q83" s="100" t="s">
        <v>766</v>
      </c>
      <c r="R83" s="100" t="s">
        <v>767</v>
      </c>
      <c r="S83" s="100" t="s">
        <v>768</v>
      </c>
      <c r="T83" s="100" t="s">
        <v>767</v>
      </c>
      <c r="U83" s="100" t="s">
        <v>747</v>
      </c>
      <c r="V83" s="100" t="s">
        <v>748</v>
      </c>
      <c r="W83" s="100" t="s">
        <v>749</v>
      </c>
      <c r="X83" s="100" t="s">
        <v>132</v>
      </c>
      <c r="Y83" s="145" t="s">
        <v>1042</v>
      </c>
    </row>
    <row r="84" spans="1:25">
      <c r="A84" s="107" t="s">
        <v>206</v>
      </c>
      <c r="B84" s="100" t="s">
        <v>207</v>
      </c>
      <c r="C84" s="100" t="s">
        <v>223</v>
      </c>
      <c r="D84" s="101">
        <v>1170</v>
      </c>
      <c r="E84" s="100" t="s">
        <v>118</v>
      </c>
      <c r="F84" s="102">
        <v>202201</v>
      </c>
      <c r="G84" s="103">
        <v>44582</v>
      </c>
      <c r="H84" s="100" t="s">
        <v>172</v>
      </c>
      <c r="I84" s="102">
        <v>11001790</v>
      </c>
      <c r="J84" s="100" t="s">
        <v>0</v>
      </c>
      <c r="K84" s="100" t="s">
        <v>120</v>
      </c>
      <c r="L84" s="100" t="s">
        <v>121</v>
      </c>
      <c r="M84" s="100" t="s">
        <v>122</v>
      </c>
      <c r="N84" s="100" t="s">
        <v>74</v>
      </c>
      <c r="O84" s="100" t="s">
        <v>75</v>
      </c>
      <c r="P84" s="100" t="s">
        <v>120</v>
      </c>
      <c r="Q84" s="100" t="s">
        <v>766</v>
      </c>
      <c r="R84" s="100" t="s">
        <v>767</v>
      </c>
      <c r="S84" s="100" t="s">
        <v>768</v>
      </c>
      <c r="T84" s="100" t="s">
        <v>767</v>
      </c>
      <c r="U84" s="100" t="s">
        <v>747</v>
      </c>
      <c r="V84" s="100" t="s">
        <v>748</v>
      </c>
      <c r="W84" s="100" t="s">
        <v>749</v>
      </c>
      <c r="X84" s="100" t="s">
        <v>132</v>
      </c>
      <c r="Y84" s="145" t="s">
        <v>1042</v>
      </c>
    </row>
    <row r="85" spans="1:25">
      <c r="A85" s="107" t="s">
        <v>206</v>
      </c>
      <c r="B85" s="100" t="s">
        <v>207</v>
      </c>
      <c r="C85" s="100" t="s">
        <v>224</v>
      </c>
      <c r="D85" s="101">
        <v>2595</v>
      </c>
      <c r="E85" s="100" t="s">
        <v>118</v>
      </c>
      <c r="F85" s="102">
        <v>202201</v>
      </c>
      <c r="G85" s="103">
        <v>44588</v>
      </c>
      <c r="H85" s="100" t="s">
        <v>209</v>
      </c>
      <c r="I85" s="102">
        <v>11001775</v>
      </c>
      <c r="J85" s="100" t="s">
        <v>0</v>
      </c>
      <c r="K85" s="100" t="s">
        <v>120</v>
      </c>
      <c r="L85" s="100" t="s">
        <v>121</v>
      </c>
      <c r="M85" s="100" t="s">
        <v>122</v>
      </c>
      <c r="N85" s="100" t="s">
        <v>74</v>
      </c>
      <c r="O85" s="100" t="s">
        <v>75</v>
      </c>
      <c r="P85" s="100" t="s">
        <v>120</v>
      </c>
      <c r="Q85" s="100" t="s">
        <v>766</v>
      </c>
      <c r="R85" s="100" t="s">
        <v>767</v>
      </c>
      <c r="S85" s="100" t="s">
        <v>768</v>
      </c>
      <c r="T85" s="100" t="s">
        <v>767</v>
      </c>
      <c r="U85" s="100" t="s">
        <v>747</v>
      </c>
      <c r="V85" s="100" t="s">
        <v>748</v>
      </c>
      <c r="W85" s="100" t="s">
        <v>749</v>
      </c>
      <c r="X85" s="100" t="s">
        <v>132</v>
      </c>
      <c r="Y85" s="145" t="s">
        <v>1042</v>
      </c>
    </row>
    <row r="86" spans="1:25">
      <c r="A86" s="107" t="s">
        <v>206</v>
      </c>
      <c r="B86" s="100" t="s">
        <v>207</v>
      </c>
      <c r="C86" s="100" t="s">
        <v>225</v>
      </c>
      <c r="D86" s="101">
        <v>988</v>
      </c>
      <c r="E86" s="100" t="s">
        <v>118</v>
      </c>
      <c r="F86" s="102">
        <v>202205</v>
      </c>
      <c r="G86" s="103">
        <v>44700</v>
      </c>
      <c r="H86" s="100" t="s">
        <v>172</v>
      </c>
      <c r="I86" s="102">
        <v>11002180</v>
      </c>
      <c r="J86" s="100" t="s">
        <v>0</v>
      </c>
      <c r="K86" s="100" t="s">
        <v>120</v>
      </c>
      <c r="L86" s="100" t="s">
        <v>121</v>
      </c>
      <c r="M86" s="100" t="s">
        <v>122</v>
      </c>
      <c r="N86" s="100" t="s">
        <v>60</v>
      </c>
      <c r="O86" s="100" t="s">
        <v>220</v>
      </c>
      <c r="P86" s="100" t="s">
        <v>120</v>
      </c>
      <c r="Q86" s="100" t="s">
        <v>766</v>
      </c>
      <c r="R86" s="100" t="s">
        <v>767</v>
      </c>
      <c r="S86" s="100" t="s">
        <v>768</v>
      </c>
      <c r="T86" s="100" t="s">
        <v>767</v>
      </c>
      <c r="U86" s="100" t="s">
        <v>747</v>
      </c>
      <c r="V86" s="100" t="s">
        <v>748</v>
      </c>
      <c r="W86" s="100" t="s">
        <v>749</v>
      </c>
      <c r="X86" s="100" t="s">
        <v>132</v>
      </c>
      <c r="Y86" s="145" t="s">
        <v>1042</v>
      </c>
    </row>
    <row r="87" spans="1:25">
      <c r="A87" s="107" t="s">
        <v>226</v>
      </c>
      <c r="B87" s="100" t="s">
        <v>227</v>
      </c>
      <c r="C87" s="100" t="s">
        <v>228</v>
      </c>
      <c r="D87" s="101">
        <v>990</v>
      </c>
      <c r="E87" s="100" t="s">
        <v>118</v>
      </c>
      <c r="F87" s="102">
        <v>202105</v>
      </c>
      <c r="G87" s="103">
        <v>44336</v>
      </c>
      <c r="H87" s="100" t="s">
        <v>229</v>
      </c>
      <c r="I87" s="102">
        <v>22000112</v>
      </c>
      <c r="J87" s="100" t="s">
        <v>0</v>
      </c>
      <c r="K87" s="100" t="s">
        <v>120</v>
      </c>
      <c r="L87" s="100" t="s">
        <v>121</v>
      </c>
      <c r="M87" s="100" t="s">
        <v>122</v>
      </c>
      <c r="N87" s="100" t="s">
        <v>44</v>
      </c>
      <c r="O87" s="100" t="s">
        <v>45</v>
      </c>
      <c r="P87" s="100" t="s">
        <v>120</v>
      </c>
      <c r="Q87" s="100" t="s">
        <v>766</v>
      </c>
      <c r="R87" s="100" t="s">
        <v>767</v>
      </c>
      <c r="S87" s="100" t="s">
        <v>768</v>
      </c>
      <c r="T87" s="100" t="s">
        <v>767</v>
      </c>
      <c r="U87" s="100" t="s">
        <v>747</v>
      </c>
      <c r="V87" s="100" t="s">
        <v>748</v>
      </c>
      <c r="W87" s="100" t="s">
        <v>749</v>
      </c>
      <c r="X87" s="100" t="s">
        <v>132</v>
      </c>
      <c r="Y87" s="145" t="s">
        <v>1042</v>
      </c>
    </row>
    <row r="88" spans="1:25">
      <c r="A88" s="107" t="s">
        <v>226</v>
      </c>
      <c r="B88" s="100" t="s">
        <v>227</v>
      </c>
      <c r="C88" s="100" t="s">
        <v>230</v>
      </c>
      <c r="D88" s="101">
        <v>380</v>
      </c>
      <c r="E88" s="100" t="s">
        <v>118</v>
      </c>
      <c r="F88" s="102">
        <v>202105</v>
      </c>
      <c r="G88" s="103">
        <v>44342</v>
      </c>
      <c r="H88" s="100" t="s">
        <v>209</v>
      </c>
      <c r="I88" s="102">
        <v>11000754</v>
      </c>
      <c r="J88" s="100" t="s">
        <v>0</v>
      </c>
      <c r="K88" s="100" t="s">
        <v>120</v>
      </c>
      <c r="L88" s="100" t="s">
        <v>121</v>
      </c>
      <c r="M88" s="100" t="s">
        <v>122</v>
      </c>
      <c r="N88" s="100" t="s">
        <v>44</v>
      </c>
      <c r="O88" s="100" t="s">
        <v>45</v>
      </c>
      <c r="P88" s="100" t="s">
        <v>120</v>
      </c>
      <c r="Q88" s="100" t="s">
        <v>766</v>
      </c>
      <c r="R88" s="100" t="s">
        <v>767</v>
      </c>
      <c r="S88" s="100" t="s">
        <v>768</v>
      </c>
      <c r="T88" s="100" t="s">
        <v>767</v>
      </c>
      <c r="U88" s="100" t="s">
        <v>747</v>
      </c>
      <c r="V88" s="100" t="s">
        <v>748</v>
      </c>
      <c r="W88" s="100" t="s">
        <v>749</v>
      </c>
      <c r="X88" s="100" t="s">
        <v>132</v>
      </c>
      <c r="Y88" s="145" t="s">
        <v>1042</v>
      </c>
    </row>
    <row r="89" spans="1:25">
      <c r="A89" s="107" t="s">
        <v>226</v>
      </c>
      <c r="B89" s="100" t="s">
        <v>227</v>
      </c>
      <c r="C89" s="100" t="s">
        <v>231</v>
      </c>
      <c r="D89" s="101">
        <v>250</v>
      </c>
      <c r="E89" s="100" t="s">
        <v>118</v>
      </c>
      <c r="F89" s="102">
        <v>202106</v>
      </c>
      <c r="G89" s="103">
        <v>44348</v>
      </c>
      <c r="H89" s="100" t="s">
        <v>209</v>
      </c>
      <c r="I89" s="102">
        <v>11000805</v>
      </c>
      <c r="J89" s="100" t="s">
        <v>0</v>
      </c>
      <c r="K89" s="100" t="s">
        <v>120</v>
      </c>
      <c r="L89" s="100" t="s">
        <v>121</v>
      </c>
      <c r="M89" s="100" t="s">
        <v>122</v>
      </c>
      <c r="N89" s="100" t="s">
        <v>212</v>
      </c>
      <c r="O89" s="100" t="s">
        <v>213</v>
      </c>
      <c r="P89" s="100" t="s">
        <v>120</v>
      </c>
      <c r="Q89" s="100" t="s">
        <v>766</v>
      </c>
      <c r="R89" s="100" t="s">
        <v>767</v>
      </c>
      <c r="S89" s="100" t="s">
        <v>768</v>
      </c>
      <c r="T89" s="100" t="s">
        <v>767</v>
      </c>
      <c r="U89" s="100" t="s">
        <v>747</v>
      </c>
      <c r="V89" s="100" t="s">
        <v>748</v>
      </c>
      <c r="W89" s="100" t="s">
        <v>749</v>
      </c>
      <c r="X89" s="100" t="s">
        <v>132</v>
      </c>
      <c r="Y89" s="145" t="s">
        <v>1042</v>
      </c>
    </row>
    <row r="90" spans="1:25">
      <c r="A90" s="107" t="s">
        <v>226</v>
      </c>
      <c r="B90" s="100" t="s">
        <v>227</v>
      </c>
      <c r="C90" s="100" t="s">
        <v>232</v>
      </c>
      <c r="D90" s="101">
        <v>200</v>
      </c>
      <c r="E90" s="100" t="s">
        <v>118</v>
      </c>
      <c r="F90" s="102">
        <v>202106</v>
      </c>
      <c r="G90" s="103">
        <v>44355</v>
      </c>
      <c r="H90" s="100" t="s">
        <v>209</v>
      </c>
      <c r="I90" s="102">
        <v>11000825</v>
      </c>
      <c r="J90" s="100" t="s">
        <v>0</v>
      </c>
      <c r="K90" s="100" t="s">
        <v>120</v>
      </c>
      <c r="L90" s="100" t="s">
        <v>121</v>
      </c>
      <c r="M90" s="100" t="s">
        <v>122</v>
      </c>
      <c r="N90" s="100" t="s">
        <v>44</v>
      </c>
      <c r="O90" s="100" t="s">
        <v>45</v>
      </c>
      <c r="P90" s="100" t="s">
        <v>120</v>
      </c>
      <c r="Q90" s="100" t="s">
        <v>766</v>
      </c>
      <c r="R90" s="100" t="s">
        <v>767</v>
      </c>
      <c r="S90" s="100" t="s">
        <v>768</v>
      </c>
      <c r="T90" s="100" t="s">
        <v>767</v>
      </c>
      <c r="U90" s="100" t="s">
        <v>747</v>
      </c>
      <c r="V90" s="100" t="s">
        <v>748</v>
      </c>
      <c r="W90" s="100" t="s">
        <v>749</v>
      </c>
      <c r="X90" s="100" t="s">
        <v>132</v>
      </c>
      <c r="Y90" s="145" t="s">
        <v>1042</v>
      </c>
    </row>
    <row r="91" spans="1:25">
      <c r="A91" s="107" t="s">
        <v>226</v>
      </c>
      <c r="B91" s="100" t="s">
        <v>227</v>
      </c>
      <c r="C91" s="100" t="s">
        <v>233</v>
      </c>
      <c r="D91" s="101">
        <v>20</v>
      </c>
      <c r="E91" s="100" t="s">
        <v>118</v>
      </c>
      <c r="F91" s="102">
        <v>202106</v>
      </c>
      <c r="G91" s="103">
        <v>44364</v>
      </c>
      <c r="H91" s="100" t="s">
        <v>209</v>
      </c>
      <c r="I91" s="102">
        <v>11000769</v>
      </c>
      <c r="J91" s="100" t="s">
        <v>0</v>
      </c>
      <c r="K91" s="100" t="s">
        <v>120</v>
      </c>
      <c r="L91" s="100" t="s">
        <v>121</v>
      </c>
      <c r="M91" s="100" t="s">
        <v>122</v>
      </c>
      <c r="N91" s="100" t="s">
        <v>44</v>
      </c>
      <c r="O91" s="100" t="s">
        <v>45</v>
      </c>
      <c r="P91" s="100" t="s">
        <v>120</v>
      </c>
      <c r="Q91" s="100" t="s">
        <v>766</v>
      </c>
      <c r="R91" s="100" t="s">
        <v>767</v>
      </c>
      <c r="S91" s="100" t="s">
        <v>768</v>
      </c>
      <c r="T91" s="100" t="s">
        <v>767</v>
      </c>
      <c r="U91" s="100" t="s">
        <v>747</v>
      </c>
      <c r="V91" s="100" t="s">
        <v>748</v>
      </c>
      <c r="W91" s="100" t="s">
        <v>749</v>
      </c>
      <c r="X91" s="100" t="s">
        <v>132</v>
      </c>
      <c r="Y91" s="145" t="s">
        <v>1042</v>
      </c>
    </row>
    <row r="92" spans="1:25">
      <c r="A92" s="107" t="s">
        <v>226</v>
      </c>
      <c r="B92" s="100" t="s">
        <v>227</v>
      </c>
      <c r="C92" s="100" t="s">
        <v>234</v>
      </c>
      <c r="D92" s="101">
        <f>45-1.92</f>
        <v>43.08</v>
      </c>
      <c r="E92" s="100" t="s">
        <v>118</v>
      </c>
      <c r="F92" s="102">
        <v>202106</v>
      </c>
      <c r="G92" s="103">
        <v>44364</v>
      </c>
      <c r="H92" s="100" t="s">
        <v>209</v>
      </c>
      <c r="I92" s="102">
        <v>11000769</v>
      </c>
      <c r="J92" s="100" t="s">
        <v>0</v>
      </c>
      <c r="K92" s="100" t="s">
        <v>120</v>
      </c>
      <c r="L92" s="100" t="s">
        <v>121</v>
      </c>
      <c r="M92" s="100" t="s">
        <v>122</v>
      </c>
      <c r="N92" s="100" t="s">
        <v>44</v>
      </c>
      <c r="O92" s="100" t="s">
        <v>45</v>
      </c>
      <c r="P92" s="100" t="s">
        <v>120</v>
      </c>
      <c r="Q92" s="100" t="s">
        <v>766</v>
      </c>
      <c r="R92" s="100" t="s">
        <v>767</v>
      </c>
      <c r="S92" s="100" t="s">
        <v>768</v>
      </c>
      <c r="T92" s="100" t="s">
        <v>767</v>
      </c>
      <c r="U92" s="100" t="s">
        <v>747</v>
      </c>
      <c r="V92" s="100" t="s">
        <v>748</v>
      </c>
      <c r="W92" s="100" t="s">
        <v>749</v>
      </c>
      <c r="X92" s="100" t="s">
        <v>132</v>
      </c>
      <c r="Y92" s="145" t="s">
        <v>1042</v>
      </c>
    </row>
    <row r="93" spans="1:25">
      <c r="A93" s="107" t="s">
        <v>226</v>
      </c>
      <c r="B93" s="100" t="s">
        <v>227</v>
      </c>
      <c r="C93" s="100" t="s">
        <v>235</v>
      </c>
      <c r="D93" s="101">
        <v>100</v>
      </c>
      <c r="E93" s="100" t="s">
        <v>118</v>
      </c>
      <c r="F93" s="102">
        <v>202106</v>
      </c>
      <c r="G93" s="103">
        <v>44364</v>
      </c>
      <c r="H93" s="100" t="s">
        <v>209</v>
      </c>
      <c r="I93" s="102">
        <v>11000769</v>
      </c>
      <c r="J93" s="100" t="s">
        <v>0</v>
      </c>
      <c r="K93" s="100" t="s">
        <v>120</v>
      </c>
      <c r="L93" s="100" t="s">
        <v>121</v>
      </c>
      <c r="M93" s="100" t="s">
        <v>122</v>
      </c>
      <c r="N93" s="100" t="s">
        <v>44</v>
      </c>
      <c r="O93" s="100" t="s">
        <v>45</v>
      </c>
      <c r="P93" s="100" t="s">
        <v>120</v>
      </c>
      <c r="Q93" s="100" t="s">
        <v>766</v>
      </c>
      <c r="R93" s="100" t="s">
        <v>767</v>
      </c>
      <c r="S93" s="100" t="s">
        <v>768</v>
      </c>
      <c r="T93" s="100" t="s">
        <v>767</v>
      </c>
      <c r="U93" s="100" t="s">
        <v>747</v>
      </c>
      <c r="V93" s="100" t="s">
        <v>748</v>
      </c>
      <c r="W93" s="100" t="s">
        <v>749</v>
      </c>
      <c r="X93" s="100" t="s">
        <v>132</v>
      </c>
      <c r="Y93" s="145" t="s">
        <v>1042</v>
      </c>
    </row>
    <row r="94" spans="1:25">
      <c r="A94" s="107" t="s">
        <v>226</v>
      </c>
      <c r="B94" s="100" t="s">
        <v>227</v>
      </c>
      <c r="C94" s="100" t="s">
        <v>236</v>
      </c>
      <c r="D94" s="101">
        <v>125</v>
      </c>
      <c r="E94" s="100" t="s">
        <v>118</v>
      </c>
      <c r="F94" s="102">
        <v>202106</v>
      </c>
      <c r="G94" s="103">
        <v>44364</v>
      </c>
      <c r="H94" s="100" t="s">
        <v>209</v>
      </c>
      <c r="I94" s="102">
        <v>11000769</v>
      </c>
      <c r="J94" s="100" t="s">
        <v>0</v>
      </c>
      <c r="K94" s="100" t="s">
        <v>120</v>
      </c>
      <c r="L94" s="100" t="s">
        <v>121</v>
      </c>
      <c r="M94" s="100" t="s">
        <v>122</v>
      </c>
      <c r="N94" s="100" t="s">
        <v>44</v>
      </c>
      <c r="O94" s="100" t="s">
        <v>45</v>
      </c>
      <c r="P94" s="100" t="s">
        <v>120</v>
      </c>
      <c r="Q94" s="100" t="s">
        <v>766</v>
      </c>
      <c r="R94" s="100" t="s">
        <v>767</v>
      </c>
      <c r="S94" s="100" t="s">
        <v>768</v>
      </c>
      <c r="T94" s="100" t="s">
        <v>767</v>
      </c>
      <c r="U94" s="100" t="s">
        <v>747</v>
      </c>
      <c r="V94" s="100" t="s">
        <v>748</v>
      </c>
      <c r="W94" s="100" t="s">
        <v>749</v>
      </c>
      <c r="X94" s="100" t="s">
        <v>132</v>
      </c>
      <c r="Y94" s="145" t="s">
        <v>1042</v>
      </c>
    </row>
    <row r="95" spans="1:25">
      <c r="A95" s="107" t="s">
        <v>226</v>
      </c>
      <c r="B95" s="100" t="s">
        <v>227</v>
      </c>
      <c r="C95" s="100" t="s">
        <v>237</v>
      </c>
      <c r="D95" s="101">
        <v>370</v>
      </c>
      <c r="E95" s="100" t="s">
        <v>118</v>
      </c>
      <c r="F95" s="102">
        <v>202106</v>
      </c>
      <c r="G95" s="103">
        <v>44364</v>
      </c>
      <c r="H95" s="100" t="s">
        <v>209</v>
      </c>
      <c r="I95" s="102">
        <v>11000769</v>
      </c>
      <c r="J95" s="100" t="s">
        <v>0</v>
      </c>
      <c r="K95" s="100" t="s">
        <v>120</v>
      </c>
      <c r="L95" s="100" t="s">
        <v>121</v>
      </c>
      <c r="M95" s="100" t="s">
        <v>122</v>
      </c>
      <c r="N95" s="100" t="s">
        <v>44</v>
      </c>
      <c r="O95" s="100" t="s">
        <v>45</v>
      </c>
      <c r="P95" s="100" t="s">
        <v>120</v>
      </c>
      <c r="Q95" s="100" t="s">
        <v>766</v>
      </c>
      <c r="R95" s="100" t="s">
        <v>767</v>
      </c>
      <c r="S95" s="100" t="s">
        <v>768</v>
      </c>
      <c r="T95" s="100" t="s">
        <v>767</v>
      </c>
      <c r="U95" s="100" t="s">
        <v>747</v>
      </c>
      <c r="V95" s="100" t="s">
        <v>748</v>
      </c>
      <c r="W95" s="100" t="s">
        <v>749</v>
      </c>
      <c r="X95" s="100" t="s">
        <v>132</v>
      </c>
      <c r="Y95" s="145" t="s">
        <v>1042</v>
      </c>
    </row>
    <row r="96" spans="1:25">
      <c r="A96" s="107" t="s">
        <v>226</v>
      </c>
      <c r="B96" s="100" t="s">
        <v>227</v>
      </c>
      <c r="C96" s="100" t="s">
        <v>238</v>
      </c>
      <c r="D96" s="101">
        <v>420</v>
      </c>
      <c r="E96" s="100" t="s">
        <v>118</v>
      </c>
      <c r="F96" s="102">
        <v>202106</v>
      </c>
      <c r="G96" s="103">
        <v>44364</v>
      </c>
      <c r="H96" s="100" t="s">
        <v>209</v>
      </c>
      <c r="I96" s="102">
        <v>11000769</v>
      </c>
      <c r="J96" s="100" t="s">
        <v>0</v>
      </c>
      <c r="K96" s="100" t="s">
        <v>120</v>
      </c>
      <c r="L96" s="100" t="s">
        <v>121</v>
      </c>
      <c r="M96" s="100" t="s">
        <v>122</v>
      </c>
      <c r="N96" s="100" t="s">
        <v>44</v>
      </c>
      <c r="O96" s="100" t="s">
        <v>45</v>
      </c>
      <c r="P96" s="100" t="s">
        <v>120</v>
      </c>
      <c r="Q96" s="100" t="s">
        <v>766</v>
      </c>
      <c r="R96" s="100" t="s">
        <v>767</v>
      </c>
      <c r="S96" s="100" t="s">
        <v>768</v>
      </c>
      <c r="T96" s="100" t="s">
        <v>767</v>
      </c>
      <c r="U96" s="100" t="s">
        <v>747</v>
      </c>
      <c r="V96" s="100" t="s">
        <v>748</v>
      </c>
      <c r="W96" s="100" t="s">
        <v>749</v>
      </c>
      <c r="X96" s="100" t="s">
        <v>132</v>
      </c>
      <c r="Y96" s="145" t="s">
        <v>1042</v>
      </c>
    </row>
    <row r="97" spans="1:25">
      <c r="A97" s="107" t="s">
        <v>226</v>
      </c>
      <c r="B97" s="100" t="s">
        <v>227</v>
      </c>
      <c r="C97" s="100" t="s">
        <v>239</v>
      </c>
      <c r="D97" s="101">
        <v>880</v>
      </c>
      <c r="E97" s="100" t="s">
        <v>118</v>
      </c>
      <c r="F97" s="102">
        <v>202106</v>
      </c>
      <c r="G97" s="103">
        <v>44364</v>
      </c>
      <c r="H97" s="100" t="s">
        <v>209</v>
      </c>
      <c r="I97" s="102">
        <v>11000769</v>
      </c>
      <c r="J97" s="100" t="s">
        <v>0</v>
      </c>
      <c r="K97" s="100" t="s">
        <v>120</v>
      </c>
      <c r="L97" s="100" t="s">
        <v>121</v>
      </c>
      <c r="M97" s="100" t="s">
        <v>122</v>
      </c>
      <c r="N97" s="100" t="s">
        <v>44</v>
      </c>
      <c r="O97" s="100" t="s">
        <v>45</v>
      </c>
      <c r="P97" s="100" t="s">
        <v>120</v>
      </c>
      <c r="Q97" s="100" t="s">
        <v>766</v>
      </c>
      <c r="R97" s="100" t="s">
        <v>767</v>
      </c>
      <c r="S97" s="100" t="s">
        <v>768</v>
      </c>
      <c r="T97" s="100" t="s">
        <v>767</v>
      </c>
      <c r="U97" s="100" t="s">
        <v>747</v>
      </c>
      <c r="V97" s="100" t="s">
        <v>748</v>
      </c>
      <c r="W97" s="100" t="s">
        <v>749</v>
      </c>
      <c r="X97" s="100" t="s">
        <v>132</v>
      </c>
      <c r="Y97" s="145" t="s">
        <v>1042</v>
      </c>
    </row>
    <row r="98" spans="1:25">
      <c r="A98" s="107" t="s">
        <v>226</v>
      </c>
      <c r="B98" s="100" t="s">
        <v>227</v>
      </c>
      <c r="C98" s="100" t="s">
        <v>240</v>
      </c>
      <c r="D98" s="101">
        <v>1000</v>
      </c>
      <c r="E98" s="100" t="s">
        <v>118</v>
      </c>
      <c r="F98" s="102">
        <v>202106</v>
      </c>
      <c r="G98" s="103">
        <v>44364</v>
      </c>
      <c r="H98" s="100" t="s">
        <v>209</v>
      </c>
      <c r="I98" s="102">
        <v>11000769</v>
      </c>
      <c r="J98" s="100" t="s">
        <v>0</v>
      </c>
      <c r="K98" s="100" t="s">
        <v>120</v>
      </c>
      <c r="L98" s="100" t="s">
        <v>121</v>
      </c>
      <c r="M98" s="100" t="s">
        <v>122</v>
      </c>
      <c r="N98" s="100" t="s">
        <v>46</v>
      </c>
      <c r="O98" s="100" t="s">
        <v>47</v>
      </c>
      <c r="P98" s="100" t="s">
        <v>120</v>
      </c>
      <c r="Q98" s="100" t="s">
        <v>766</v>
      </c>
      <c r="R98" s="100" t="s">
        <v>767</v>
      </c>
      <c r="S98" s="100" t="s">
        <v>768</v>
      </c>
      <c r="T98" s="100" t="s">
        <v>767</v>
      </c>
      <c r="U98" s="100" t="s">
        <v>747</v>
      </c>
      <c r="V98" s="100" t="s">
        <v>748</v>
      </c>
      <c r="W98" s="100" t="s">
        <v>749</v>
      </c>
      <c r="X98" s="100" t="s">
        <v>132</v>
      </c>
      <c r="Y98" s="145" t="s">
        <v>1042</v>
      </c>
    </row>
    <row r="99" spans="1:25">
      <c r="A99" s="107" t="s">
        <v>226</v>
      </c>
      <c r="B99" s="100" t="s">
        <v>227</v>
      </c>
      <c r="C99" s="100" t="s">
        <v>241</v>
      </c>
      <c r="D99" s="101">
        <v>1500</v>
      </c>
      <c r="E99" s="100" t="s">
        <v>118</v>
      </c>
      <c r="F99" s="102">
        <v>202106</v>
      </c>
      <c r="G99" s="103">
        <v>44364</v>
      </c>
      <c r="H99" s="100" t="s">
        <v>209</v>
      </c>
      <c r="I99" s="102">
        <v>11000769</v>
      </c>
      <c r="J99" s="100" t="s">
        <v>0</v>
      </c>
      <c r="K99" s="100" t="s">
        <v>120</v>
      </c>
      <c r="L99" s="100" t="s">
        <v>121</v>
      </c>
      <c r="M99" s="100" t="s">
        <v>122</v>
      </c>
      <c r="N99" s="100" t="s">
        <v>44</v>
      </c>
      <c r="O99" s="100" t="s">
        <v>45</v>
      </c>
      <c r="P99" s="100" t="s">
        <v>120</v>
      </c>
      <c r="Q99" s="100" t="s">
        <v>766</v>
      </c>
      <c r="R99" s="100" t="s">
        <v>767</v>
      </c>
      <c r="S99" s="100" t="s">
        <v>768</v>
      </c>
      <c r="T99" s="100" t="s">
        <v>767</v>
      </c>
      <c r="U99" s="100" t="s">
        <v>747</v>
      </c>
      <c r="V99" s="100" t="s">
        <v>748</v>
      </c>
      <c r="W99" s="100" t="s">
        <v>749</v>
      </c>
      <c r="X99" s="100" t="s">
        <v>132</v>
      </c>
      <c r="Y99" s="145" t="s">
        <v>1042</v>
      </c>
    </row>
    <row r="100" spans="1:25">
      <c r="A100" s="107" t="s">
        <v>226</v>
      </c>
      <c r="B100" s="100" t="s">
        <v>227</v>
      </c>
      <c r="C100" s="100" t="s">
        <v>242</v>
      </c>
      <c r="D100" s="101">
        <v>450</v>
      </c>
      <c r="E100" s="100" t="s">
        <v>118</v>
      </c>
      <c r="F100" s="102">
        <v>202101</v>
      </c>
      <c r="G100" s="103">
        <v>44364</v>
      </c>
      <c r="H100" s="100" t="s">
        <v>209</v>
      </c>
      <c r="I100" s="102">
        <v>11000775</v>
      </c>
      <c r="J100" s="100" t="s">
        <v>0</v>
      </c>
      <c r="K100" s="100" t="s">
        <v>120</v>
      </c>
      <c r="L100" s="100" t="s">
        <v>121</v>
      </c>
      <c r="M100" s="100" t="s">
        <v>122</v>
      </c>
      <c r="N100" s="100" t="s">
        <v>212</v>
      </c>
      <c r="O100" s="100" t="s">
        <v>213</v>
      </c>
      <c r="P100" s="100" t="s">
        <v>120</v>
      </c>
      <c r="Q100" s="100" t="s">
        <v>766</v>
      </c>
      <c r="R100" s="100" t="s">
        <v>767</v>
      </c>
      <c r="S100" s="100" t="s">
        <v>768</v>
      </c>
      <c r="T100" s="100" t="s">
        <v>767</v>
      </c>
      <c r="U100" s="100" t="s">
        <v>747</v>
      </c>
      <c r="V100" s="100" t="s">
        <v>748</v>
      </c>
      <c r="W100" s="100" t="s">
        <v>749</v>
      </c>
      <c r="X100" s="100" t="s">
        <v>132</v>
      </c>
      <c r="Y100" s="145" t="s">
        <v>1042</v>
      </c>
    </row>
    <row r="101" spans="1:25">
      <c r="A101" s="107" t="s">
        <v>226</v>
      </c>
      <c r="B101" s="100" t="s">
        <v>227</v>
      </c>
      <c r="C101" s="100" t="s">
        <v>243</v>
      </c>
      <c r="D101" s="101">
        <v>1140</v>
      </c>
      <c r="E101" s="100" t="s">
        <v>118</v>
      </c>
      <c r="F101" s="102">
        <v>202106</v>
      </c>
      <c r="G101" s="103">
        <v>44372</v>
      </c>
      <c r="H101" s="100" t="s">
        <v>172</v>
      </c>
      <c r="I101" s="102">
        <v>11000798</v>
      </c>
      <c r="J101" s="100" t="s">
        <v>0</v>
      </c>
      <c r="K101" s="100" t="s">
        <v>120</v>
      </c>
      <c r="L101" s="100" t="s">
        <v>121</v>
      </c>
      <c r="M101" s="100" t="s">
        <v>122</v>
      </c>
      <c r="N101" s="100" t="s">
        <v>44</v>
      </c>
      <c r="O101" s="100" t="s">
        <v>45</v>
      </c>
      <c r="P101" s="100" t="s">
        <v>120</v>
      </c>
      <c r="Q101" s="100" t="s">
        <v>766</v>
      </c>
      <c r="R101" s="100" t="s">
        <v>767</v>
      </c>
      <c r="S101" s="100" t="s">
        <v>768</v>
      </c>
      <c r="T101" s="100" t="s">
        <v>767</v>
      </c>
      <c r="U101" s="100" t="s">
        <v>747</v>
      </c>
      <c r="V101" s="100" t="s">
        <v>748</v>
      </c>
      <c r="W101" s="100" t="s">
        <v>749</v>
      </c>
      <c r="X101" s="100" t="s">
        <v>132</v>
      </c>
      <c r="Y101" s="145" t="s">
        <v>1042</v>
      </c>
    </row>
    <row r="102" spans="1:25">
      <c r="A102" s="107" t="s">
        <v>226</v>
      </c>
      <c r="B102" s="100" t="s">
        <v>227</v>
      </c>
      <c r="C102" s="100" t="s">
        <v>244</v>
      </c>
      <c r="D102" s="101">
        <v>475</v>
      </c>
      <c r="E102" s="100" t="s">
        <v>118</v>
      </c>
      <c r="F102" s="102">
        <v>202107</v>
      </c>
      <c r="G102" s="103">
        <v>44385</v>
      </c>
      <c r="H102" s="100" t="s">
        <v>209</v>
      </c>
      <c r="I102" s="102">
        <v>11001008</v>
      </c>
      <c r="J102" s="100" t="s">
        <v>0</v>
      </c>
      <c r="K102" s="100" t="s">
        <v>120</v>
      </c>
      <c r="L102" s="100" t="s">
        <v>121</v>
      </c>
      <c r="M102" s="100" t="s">
        <v>122</v>
      </c>
      <c r="N102" s="100" t="s">
        <v>245</v>
      </c>
      <c r="O102" s="100" t="s">
        <v>246</v>
      </c>
      <c r="P102" s="100" t="s">
        <v>120</v>
      </c>
      <c r="Q102" s="100" t="s">
        <v>778</v>
      </c>
      <c r="R102" s="100" t="s">
        <v>247</v>
      </c>
      <c r="S102" s="100" t="s">
        <v>779</v>
      </c>
      <c r="T102" s="100" t="s">
        <v>247</v>
      </c>
      <c r="U102" s="100" t="s">
        <v>752</v>
      </c>
      <c r="V102" s="100" t="s">
        <v>753</v>
      </c>
      <c r="W102" s="100" t="s">
        <v>749</v>
      </c>
      <c r="X102" s="100" t="s">
        <v>132</v>
      </c>
      <c r="Y102" s="145" t="s">
        <v>1042</v>
      </c>
    </row>
    <row r="103" spans="1:25">
      <c r="A103" s="107" t="s">
        <v>226</v>
      </c>
      <c r="B103" s="100" t="s">
        <v>227</v>
      </c>
      <c r="C103" s="100" t="s">
        <v>248</v>
      </c>
      <c r="D103" s="101">
        <v>50</v>
      </c>
      <c r="E103" s="100" t="s">
        <v>118</v>
      </c>
      <c r="F103" s="102">
        <v>202107</v>
      </c>
      <c r="G103" s="103">
        <v>44389</v>
      </c>
      <c r="H103" s="100" t="s">
        <v>209</v>
      </c>
      <c r="I103" s="102">
        <v>11001009</v>
      </c>
      <c r="J103" s="100" t="s">
        <v>0</v>
      </c>
      <c r="K103" s="100" t="s">
        <v>120</v>
      </c>
      <c r="L103" s="100" t="s">
        <v>121</v>
      </c>
      <c r="M103" s="100" t="s">
        <v>122</v>
      </c>
      <c r="N103" s="100" t="s">
        <v>50</v>
      </c>
      <c r="O103" s="100" t="s">
        <v>51</v>
      </c>
      <c r="P103" s="100" t="s">
        <v>120</v>
      </c>
      <c r="Q103" s="100" t="s">
        <v>766</v>
      </c>
      <c r="R103" s="100" t="s">
        <v>767</v>
      </c>
      <c r="S103" s="100" t="s">
        <v>768</v>
      </c>
      <c r="T103" s="100" t="s">
        <v>767</v>
      </c>
      <c r="U103" s="100" t="s">
        <v>747</v>
      </c>
      <c r="V103" s="100" t="s">
        <v>748</v>
      </c>
      <c r="W103" s="100" t="s">
        <v>749</v>
      </c>
      <c r="X103" s="100" t="s">
        <v>132</v>
      </c>
      <c r="Y103" s="145" t="s">
        <v>1042</v>
      </c>
    </row>
    <row r="104" spans="1:25">
      <c r="A104" s="107" t="s">
        <v>226</v>
      </c>
      <c r="B104" s="100" t="s">
        <v>227</v>
      </c>
      <c r="C104" s="100" t="s">
        <v>249</v>
      </c>
      <c r="D104" s="101">
        <v>1530</v>
      </c>
      <c r="E104" s="100" t="s">
        <v>118</v>
      </c>
      <c r="F104" s="102">
        <v>202108</v>
      </c>
      <c r="G104" s="103">
        <v>44418</v>
      </c>
      <c r="H104" s="100" t="s">
        <v>209</v>
      </c>
      <c r="I104" s="102">
        <v>11001061</v>
      </c>
      <c r="J104" s="100" t="s">
        <v>0</v>
      </c>
      <c r="K104" s="100" t="s">
        <v>120</v>
      </c>
      <c r="L104" s="100" t="s">
        <v>121</v>
      </c>
      <c r="M104" s="100" t="s">
        <v>122</v>
      </c>
      <c r="N104" s="100" t="s">
        <v>44</v>
      </c>
      <c r="O104" s="100" t="s">
        <v>45</v>
      </c>
      <c r="P104" s="100" t="s">
        <v>120</v>
      </c>
      <c r="Q104" s="100" t="s">
        <v>766</v>
      </c>
      <c r="R104" s="100" t="s">
        <v>767</v>
      </c>
      <c r="S104" s="100" t="s">
        <v>768</v>
      </c>
      <c r="T104" s="100" t="s">
        <v>767</v>
      </c>
      <c r="U104" s="100" t="s">
        <v>747</v>
      </c>
      <c r="V104" s="100" t="s">
        <v>748</v>
      </c>
      <c r="W104" s="100" t="s">
        <v>749</v>
      </c>
      <c r="X104" s="100" t="s">
        <v>132</v>
      </c>
      <c r="Y104" s="145" t="s">
        <v>1042</v>
      </c>
    </row>
    <row r="105" spans="1:25">
      <c r="A105" s="107" t="s">
        <v>226</v>
      </c>
      <c r="B105" s="100" t="s">
        <v>227</v>
      </c>
      <c r="C105" s="100" t="s">
        <v>250</v>
      </c>
      <c r="D105" s="101">
        <v>260</v>
      </c>
      <c r="E105" s="100" t="s">
        <v>118</v>
      </c>
      <c r="F105" s="102">
        <v>202108</v>
      </c>
      <c r="G105" s="103">
        <v>44435</v>
      </c>
      <c r="H105" s="100" t="s">
        <v>209</v>
      </c>
      <c r="I105" s="102">
        <v>11001100</v>
      </c>
      <c r="J105" s="100" t="s">
        <v>0</v>
      </c>
      <c r="K105" s="100" t="s">
        <v>120</v>
      </c>
      <c r="L105" s="100" t="s">
        <v>121</v>
      </c>
      <c r="M105" s="100" t="s">
        <v>122</v>
      </c>
      <c r="N105" s="100" t="s">
        <v>251</v>
      </c>
      <c r="O105" s="100" t="s">
        <v>252</v>
      </c>
      <c r="P105" s="100" t="s">
        <v>120</v>
      </c>
      <c r="Q105" s="100" t="s">
        <v>780</v>
      </c>
      <c r="R105" s="100" t="s">
        <v>781</v>
      </c>
      <c r="S105" s="100" t="s">
        <v>782</v>
      </c>
      <c r="T105" s="100" t="s">
        <v>781</v>
      </c>
      <c r="U105" s="100" t="s">
        <v>783</v>
      </c>
      <c r="V105" s="100" t="s">
        <v>784</v>
      </c>
      <c r="W105" s="100" t="s">
        <v>749</v>
      </c>
      <c r="X105" s="100" t="s">
        <v>132</v>
      </c>
      <c r="Y105" s="145" t="s">
        <v>1042</v>
      </c>
    </row>
    <row r="106" spans="1:25">
      <c r="A106" s="107" t="s">
        <v>226</v>
      </c>
      <c r="B106" s="100" t="s">
        <v>227</v>
      </c>
      <c r="C106" s="100" t="s">
        <v>253</v>
      </c>
      <c r="D106" s="101">
        <v>1620</v>
      </c>
      <c r="E106" s="100" t="s">
        <v>118</v>
      </c>
      <c r="F106" s="102">
        <v>202108</v>
      </c>
      <c r="G106" s="103">
        <v>44435</v>
      </c>
      <c r="H106" s="100" t="s">
        <v>209</v>
      </c>
      <c r="I106" s="102">
        <v>11001107</v>
      </c>
      <c r="J106" s="100" t="s">
        <v>0</v>
      </c>
      <c r="K106" s="100" t="s">
        <v>120</v>
      </c>
      <c r="L106" s="100" t="s">
        <v>121</v>
      </c>
      <c r="M106" s="100" t="s">
        <v>122</v>
      </c>
      <c r="N106" s="100" t="s">
        <v>44</v>
      </c>
      <c r="O106" s="100" t="s">
        <v>45</v>
      </c>
      <c r="P106" s="100" t="s">
        <v>120</v>
      </c>
      <c r="Q106" s="100" t="s">
        <v>766</v>
      </c>
      <c r="R106" s="100" t="s">
        <v>767</v>
      </c>
      <c r="S106" s="100" t="s">
        <v>768</v>
      </c>
      <c r="T106" s="100" t="s">
        <v>767</v>
      </c>
      <c r="U106" s="100" t="s">
        <v>747</v>
      </c>
      <c r="V106" s="100" t="s">
        <v>748</v>
      </c>
      <c r="W106" s="100" t="s">
        <v>749</v>
      </c>
      <c r="X106" s="100" t="s">
        <v>132</v>
      </c>
      <c r="Y106" s="145" t="s">
        <v>1042</v>
      </c>
    </row>
    <row r="107" spans="1:25">
      <c r="A107" s="107" t="s">
        <v>226</v>
      </c>
      <c r="B107" s="100" t="s">
        <v>227</v>
      </c>
      <c r="C107" s="100" t="s">
        <v>254</v>
      </c>
      <c r="D107" s="101">
        <v>180</v>
      </c>
      <c r="E107" s="100" t="s">
        <v>118</v>
      </c>
      <c r="F107" s="102">
        <v>202108</v>
      </c>
      <c r="G107" s="103">
        <v>44435</v>
      </c>
      <c r="H107" s="100" t="s">
        <v>209</v>
      </c>
      <c r="I107" s="102">
        <v>11001111</v>
      </c>
      <c r="J107" s="100" t="s">
        <v>0</v>
      </c>
      <c r="K107" s="100" t="s">
        <v>120</v>
      </c>
      <c r="L107" s="100" t="s">
        <v>121</v>
      </c>
      <c r="M107" s="100" t="s">
        <v>122</v>
      </c>
      <c r="N107" s="100" t="s">
        <v>36</v>
      </c>
      <c r="O107" s="100" t="s">
        <v>37</v>
      </c>
      <c r="P107" s="100" t="s">
        <v>120</v>
      </c>
      <c r="Q107" s="100" t="s">
        <v>744</v>
      </c>
      <c r="R107" s="100" t="s">
        <v>745</v>
      </c>
      <c r="S107" s="100" t="s">
        <v>746</v>
      </c>
      <c r="T107" s="100" t="s">
        <v>745</v>
      </c>
      <c r="U107" s="100" t="s">
        <v>747</v>
      </c>
      <c r="V107" s="100" t="s">
        <v>748</v>
      </c>
      <c r="W107" s="100" t="s">
        <v>749</v>
      </c>
      <c r="X107" s="100" t="s">
        <v>132</v>
      </c>
      <c r="Y107" s="145" t="s">
        <v>1042</v>
      </c>
    </row>
    <row r="108" spans="1:25">
      <c r="A108" s="107" t="s">
        <v>226</v>
      </c>
      <c r="B108" s="100" t="s">
        <v>227</v>
      </c>
      <c r="C108" s="100" t="s">
        <v>255</v>
      </c>
      <c r="D108" s="101">
        <v>5</v>
      </c>
      <c r="E108" s="100" t="s">
        <v>118</v>
      </c>
      <c r="F108" s="102">
        <v>202108</v>
      </c>
      <c r="G108" s="103">
        <v>44438</v>
      </c>
      <c r="H108" s="100" t="s">
        <v>119</v>
      </c>
      <c r="I108" s="102">
        <v>11001134</v>
      </c>
      <c r="J108" s="100" t="s">
        <v>0</v>
      </c>
      <c r="K108" s="100" t="s">
        <v>120</v>
      </c>
      <c r="L108" s="100" t="s">
        <v>121</v>
      </c>
      <c r="M108" s="100" t="s">
        <v>122</v>
      </c>
      <c r="N108" s="100" t="s">
        <v>130</v>
      </c>
      <c r="O108" s="100" t="s">
        <v>131</v>
      </c>
      <c r="P108" s="100" t="s">
        <v>120</v>
      </c>
      <c r="Q108" s="100" t="s">
        <v>744</v>
      </c>
      <c r="R108" s="100" t="s">
        <v>745</v>
      </c>
      <c r="S108" s="100" t="s">
        <v>746</v>
      </c>
      <c r="T108" s="100" t="s">
        <v>745</v>
      </c>
      <c r="U108" s="100" t="s">
        <v>747</v>
      </c>
      <c r="V108" s="100" t="s">
        <v>748</v>
      </c>
      <c r="W108" s="100" t="s">
        <v>749</v>
      </c>
      <c r="X108" s="100" t="s">
        <v>132</v>
      </c>
      <c r="Y108" s="145" t="s">
        <v>1042</v>
      </c>
    </row>
    <row r="109" spans="1:25">
      <c r="A109" s="107" t="s">
        <v>226</v>
      </c>
      <c r="B109" s="100" t="s">
        <v>227</v>
      </c>
      <c r="C109" s="100" t="s">
        <v>256</v>
      </c>
      <c r="D109" s="101">
        <v>3200</v>
      </c>
      <c r="E109" s="100" t="s">
        <v>118</v>
      </c>
      <c r="F109" s="102">
        <v>202109</v>
      </c>
      <c r="G109" s="103">
        <v>44445</v>
      </c>
      <c r="H109" s="100" t="s">
        <v>209</v>
      </c>
      <c r="I109" s="102">
        <v>11001171</v>
      </c>
      <c r="J109" s="100" t="s">
        <v>0</v>
      </c>
      <c r="K109" s="100" t="s">
        <v>120</v>
      </c>
      <c r="L109" s="100" t="s">
        <v>121</v>
      </c>
      <c r="M109" s="100" t="s">
        <v>122</v>
      </c>
      <c r="N109" s="100" t="s">
        <v>50</v>
      </c>
      <c r="O109" s="100" t="s">
        <v>51</v>
      </c>
      <c r="P109" s="100" t="s">
        <v>120</v>
      </c>
      <c r="Q109" s="100" t="s">
        <v>766</v>
      </c>
      <c r="R109" s="100" t="s">
        <v>767</v>
      </c>
      <c r="S109" s="100" t="s">
        <v>768</v>
      </c>
      <c r="T109" s="100" t="s">
        <v>767</v>
      </c>
      <c r="U109" s="100" t="s">
        <v>747</v>
      </c>
      <c r="V109" s="100" t="s">
        <v>748</v>
      </c>
      <c r="W109" s="100" t="s">
        <v>749</v>
      </c>
      <c r="X109" s="100" t="s">
        <v>132</v>
      </c>
      <c r="Y109" s="145" t="s">
        <v>1042</v>
      </c>
    </row>
    <row r="110" spans="1:25">
      <c r="A110" s="107" t="s">
        <v>226</v>
      </c>
      <c r="B110" s="100" t="s">
        <v>227</v>
      </c>
      <c r="C110" s="100" t="s">
        <v>257</v>
      </c>
      <c r="D110" s="101">
        <v>350</v>
      </c>
      <c r="E110" s="100" t="s">
        <v>118</v>
      </c>
      <c r="F110" s="102">
        <v>202109</v>
      </c>
      <c r="G110" s="103">
        <v>44449</v>
      </c>
      <c r="H110" s="100" t="s">
        <v>209</v>
      </c>
      <c r="I110" s="102">
        <v>11001174</v>
      </c>
      <c r="J110" s="100" t="s">
        <v>0</v>
      </c>
      <c r="K110" s="100" t="s">
        <v>120</v>
      </c>
      <c r="L110" s="100" t="s">
        <v>121</v>
      </c>
      <c r="M110" s="100" t="s">
        <v>122</v>
      </c>
      <c r="N110" s="100" t="s">
        <v>245</v>
      </c>
      <c r="O110" s="100" t="s">
        <v>246</v>
      </c>
      <c r="P110" s="100" t="s">
        <v>120</v>
      </c>
      <c r="Q110" s="100" t="s">
        <v>778</v>
      </c>
      <c r="R110" s="100" t="s">
        <v>247</v>
      </c>
      <c r="S110" s="100" t="s">
        <v>779</v>
      </c>
      <c r="T110" s="100" t="s">
        <v>247</v>
      </c>
      <c r="U110" s="100" t="s">
        <v>752</v>
      </c>
      <c r="V110" s="100" t="s">
        <v>753</v>
      </c>
      <c r="W110" s="100" t="s">
        <v>749</v>
      </c>
      <c r="X110" s="100" t="s">
        <v>132</v>
      </c>
      <c r="Y110" s="145" t="s">
        <v>1042</v>
      </c>
    </row>
    <row r="111" spans="1:25">
      <c r="A111" s="107" t="s">
        <v>226</v>
      </c>
      <c r="B111" s="100" t="s">
        <v>227</v>
      </c>
      <c r="C111" s="100" t="s">
        <v>258</v>
      </c>
      <c r="D111" s="101">
        <v>210</v>
      </c>
      <c r="E111" s="100" t="s">
        <v>118</v>
      </c>
      <c r="F111" s="102">
        <v>202109</v>
      </c>
      <c r="G111" s="103">
        <v>44466</v>
      </c>
      <c r="H111" s="100" t="s">
        <v>209</v>
      </c>
      <c r="I111" s="102">
        <v>11001214</v>
      </c>
      <c r="J111" s="100" t="s">
        <v>0</v>
      </c>
      <c r="K111" s="100" t="s">
        <v>120</v>
      </c>
      <c r="L111" s="100" t="s">
        <v>121</v>
      </c>
      <c r="M111" s="100" t="s">
        <v>122</v>
      </c>
      <c r="N111" s="100" t="s">
        <v>16</v>
      </c>
      <c r="O111" s="100" t="s">
        <v>17</v>
      </c>
      <c r="P111" s="100" t="s">
        <v>120</v>
      </c>
      <c r="Q111" s="100" t="s">
        <v>744</v>
      </c>
      <c r="R111" s="100" t="s">
        <v>745</v>
      </c>
      <c r="S111" s="100" t="s">
        <v>746</v>
      </c>
      <c r="T111" s="100" t="s">
        <v>745</v>
      </c>
      <c r="U111" s="100" t="s">
        <v>747</v>
      </c>
      <c r="V111" s="100" t="s">
        <v>748</v>
      </c>
      <c r="W111" s="100" t="s">
        <v>749</v>
      </c>
      <c r="X111" s="100" t="s">
        <v>132</v>
      </c>
      <c r="Y111" s="145" t="s">
        <v>1042</v>
      </c>
    </row>
    <row r="112" spans="1:25">
      <c r="A112" s="107" t="s">
        <v>226</v>
      </c>
      <c r="B112" s="100" t="s">
        <v>227</v>
      </c>
      <c r="C112" s="100" t="s">
        <v>259</v>
      </c>
      <c r="D112" s="101">
        <v>35</v>
      </c>
      <c r="E112" s="100" t="s">
        <v>118</v>
      </c>
      <c r="F112" s="102">
        <v>202109</v>
      </c>
      <c r="G112" s="103">
        <v>44468</v>
      </c>
      <c r="H112" s="100" t="s">
        <v>119</v>
      </c>
      <c r="I112" s="102">
        <v>11001218</v>
      </c>
      <c r="J112" s="100" t="s">
        <v>0</v>
      </c>
      <c r="K112" s="100" t="s">
        <v>120</v>
      </c>
      <c r="L112" s="100" t="s">
        <v>121</v>
      </c>
      <c r="M112" s="100" t="s">
        <v>122</v>
      </c>
      <c r="N112" s="100" t="s">
        <v>130</v>
      </c>
      <c r="O112" s="100" t="s">
        <v>131</v>
      </c>
      <c r="P112" s="100" t="s">
        <v>120</v>
      </c>
      <c r="Q112" s="100" t="s">
        <v>744</v>
      </c>
      <c r="R112" s="100" t="s">
        <v>745</v>
      </c>
      <c r="S112" s="100" t="s">
        <v>746</v>
      </c>
      <c r="T112" s="100" t="s">
        <v>745</v>
      </c>
      <c r="U112" s="100" t="s">
        <v>747</v>
      </c>
      <c r="V112" s="100" t="s">
        <v>748</v>
      </c>
      <c r="W112" s="100" t="s">
        <v>749</v>
      </c>
      <c r="X112" s="100" t="s">
        <v>132</v>
      </c>
      <c r="Y112" s="145" t="s">
        <v>1042</v>
      </c>
    </row>
    <row r="113" spans="1:25">
      <c r="A113" s="107" t="s">
        <v>226</v>
      </c>
      <c r="B113" s="100" t="s">
        <v>227</v>
      </c>
      <c r="C113" s="100" t="s">
        <v>260</v>
      </c>
      <c r="D113" s="101">
        <v>380</v>
      </c>
      <c r="E113" s="100" t="s">
        <v>118</v>
      </c>
      <c r="F113" s="102">
        <v>202110</v>
      </c>
      <c r="G113" s="103">
        <v>44470</v>
      </c>
      <c r="H113" s="100" t="s">
        <v>209</v>
      </c>
      <c r="I113" s="102">
        <v>11001256</v>
      </c>
      <c r="J113" s="100" t="s">
        <v>0</v>
      </c>
      <c r="K113" s="100" t="s">
        <v>120</v>
      </c>
      <c r="L113" s="100" t="s">
        <v>121</v>
      </c>
      <c r="M113" s="100" t="s">
        <v>122</v>
      </c>
      <c r="N113" s="100" t="s">
        <v>245</v>
      </c>
      <c r="O113" s="100" t="s">
        <v>246</v>
      </c>
      <c r="P113" s="100" t="s">
        <v>120</v>
      </c>
      <c r="Q113" s="100" t="s">
        <v>778</v>
      </c>
      <c r="R113" s="100" t="s">
        <v>247</v>
      </c>
      <c r="S113" s="100" t="s">
        <v>779</v>
      </c>
      <c r="T113" s="100" t="s">
        <v>247</v>
      </c>
      <c r="U113" s="100" t="s">
        <v>752</v>
      </c>
      <c r="V113" s="100" t="s">
        <v>753</v>
      </c>
      <c r="W113" s="100" t="s">
        <v>749</v>
      </c>
      <c r="X113" s="100" t="s">
        <v>132</v>
      </c>
      <c r="Y113" s="145" t="s">
        <v>1042</v>
      </c>
    </row>
    <row r="114" spans="1:25">
      <c r="A114" s="107" t="s">
        <v>226</v>
      </c>
      <c r="B114" s="100" t="s">
        <v>227</v>
      </c>
      <c r="C114" s="100" t="s">
        <v>261</v>
      </c>
      <c r="D114" s="101">
        <v>161</v>
      </c>
      <c r="E114" s="100" t="s">
        <v>118</v>
      </c>
      <c r="F114" s="102">
        <v>202110</v>
      </c>
      <c r="G114" s="103">
        <v>44470</v>
      </c>
      <c r="H114" s="100" t="s">
        <v>209</v>
      </c>
      <c r="I114" s="102">
        <v>11001259</v>
      </c>
      <c r="J114" s="100" t="s">
        <v>0</v>
      </c>
      <c r="K114" s="100" t="s">
        <v>120</v>
      </c>
      <c r="L114" s="100" t="s">
        <v>121</v>
      </c>
      <c r="M114" s="100" t="s">
        <v>122</v>
      </c>
      <c r="N114" s="100" t="s">
        <v>74</v>
      </c>
      <c r="O114" s="100" t="s">
        <v>75</v>
      </c>
      <c r="P114" s="100" t="s">
        <v>120</v>
      </c>
      <c r="Q114" s="100" t="s">
        <v>766</v>
      </c>
      <c r="R114" s="100" t="s">
        <v>767</v>
      </c>
      <c r="S114" s="100" t="s">
        <v>768</v>
      </c>
      <c r="T114" s="100" t="s">
        <v>767</v>
      </c>
      <c r="U114" s="100" t="s">
        <v>747</v>
      </c>
      <c r="V114" s="100" t="s">
        <v>748</v>
      </c>
      <c r="W114" s="100" t="s">
        <v>749</v>
      </c>
      <c r="X114" s="100" t="s">
        <v>132</v>
      </c>
      <c r="Y114" s="145" t="s">
        <v>1042</v>
      </c>
    </row>
    <row r="115" spans="1:25">
      <c r="A115" s="107" t="s">
        <v>226</v>
      </c>
      <c r="B115" s="100" t="s">
        <v>227</v>
      </c>
      <c r="C115" s="100" t="s">
        <v>262</v>
      </c>
      <c r="D115" s="101">
        <v>225</v>
      </c>
      <c r="E115" s="100" t="s">
        <v>118</v>
      </c>
      <c r="F115" s="102">
        <v>202110</v>
      </c>
      <c r="G115" s="103">
        <v>44470</v>
      </c>
      <c r="H115" s="100" t="s">
        <v>209</v>
      </c>
      <c r="I115" s="102">
        <v>11001259</v>
      </c>
      <c r="J115" s="100" t="s">
        <v>0</v>
      </c>
      <c r="K115" s="100" t="s">
        <v>120</v>
      </c>
      <c r="L115" s="100" t="s">
        <v>121</v>
      </c>
      <c r="M115" s="100" t="s">
        <v>122</v>
      </c>
      <c r="N115" s="100" t="s">
        <v>74</v>
      </c>
      <c r="O115" s="100" t="s">
        <v>75</v>
      </c>
      <c r="P115" s="100" t="s">
        <v>120</v>
      </c>
      <c r="Q115" s="100" t="s">
        <v>766</v>
      </c>
      <c r="R115" s="100" t="s">
        <v>767</v>
      </c>
      <c r="S115" s="100" t="s">
        <v>768</v>
      </c>
      <c r="T115" s="100" t="s">
        <v>767</v>
      </c>
      <c r="U115" s="100" t="s">
        <v>747</v>
      </c>
      <c r="V115" s="100" t="s">
        <v>748</v>
      </c>
      <c r="W115" s="100" t="s">
        <v>749</v>
      </c>
      <c r="X115" s="100" t="s">
        <v>132</v>
      </c>
      <c r="Y115" s="145" t="s">
        <v>1042</v>
      </c>
    </row>
    <row r="116" spans="1:25">
      <c r="A116" s="107" t="s">
        <v>226</v>
      </c>
      <c r="B116" s="100" t="s">
        <v>227</v>
      </c>
      <c r="C116" s="100" t="s">
        <v>263</v>
      </c>
      <c r="D116" s="101">
        <v>365</v>
      </c>
      <c r="E116" s="100" t="s">
        <v>118</v>
      </c>
      <c r="F116" s="102">
        <v>202110</v>
      </c>
      <c r="G116" s="103">
        <v>44470</v>
      </c>
      <c r="H116" s="100" t="s">
        <v>209</v>
      </c>
      <c r="I116" s="102">
        <v>11001259</v>
      </c>
      <c r="J116" s="100" t="s">
        <v>0</v>
      </c>
      <c r="K116" s="100" t="s">
        <v>120</v>
      </c>
      <c r="L116" s="100" t="s">
        <v>121</v>
      </c>
      <c r="M116" s="100" t="s">
        <v>122</v>
      </c>
      <c r="N116" s="100" t="s">
        <v>74</v>
      </c>
      <c r="O116" s="100" t="s">
        <v>75</v>
      </c>
      <c r="P116" s="100" t="s">
        <v>120</v>
      </c>
      <c r="Q116" s="100" t="s">
        <v>766</v>
      </c>
      <c r="R116" s="100" t="s">
        <v>767</v>
      </c>
      <c r="S116" s="100" t="s">
        <v>768</v>
      </c>
      <c r="T116" s="100" t="s">
        <v>767</v>
      </c>
      <c r="U116" s="100" t="s">
        <v>747</v>
      </c>
      <c r="V116" s="100" t="s">
        <v>748</v>
      </c>
      <c r="W116" s="100" t="s">
        <v>749</v>
      </c>
      <c r="X116" s="100" t="s">
        <v>132</v>
      </c>
      <c r="Y116" s="145" t="s">
        <v>1042</v>
      </c>
    </row>
    <row r="117" spans="1:25">
      <c r="A117" s="107" t="s">
        <v>226</v>
      </c>
      <c r="B117" s="100" t="s">
        <v>227</v>
      </c>
      <c r="C117" s="100" t="s">
        <v>264</v>
      </c>
      <c r="D117" s="101">
        <v>1530</v>
      </c>
      <c r="E117" s="100" t="s">
        <v>118</v>
      </c>
      <c r="F117" s="102">
        <v>202110</v>
      </c>
      <c r="G117" s="103">
        <v>44470</v>
      </c>
      <c r="H117" s="100" t="s">
        <v>209</v>
      </c>
      <c r="I117" s="102">
        <v>11001259</v>
      </c>
      <c r="J117" s="100" t="s">
        <v>0</v>
      </c>
      <c r="K117" s="100" t="s">
        <v>120</v>
      </c>
      <c r="L117" s="100" t="s">
        <v>121</v>
      </c>
      <c r="M117" s="100" t="s">
        <v>122</v>
      </c>
      <c r="N117" s="100" t="s">
        <v>74</v>
      </c>
      <c r="O117" s="100" t="s">
        <v>75</v>
      </c>
      <c r="P117" s="100" t="s">
        <v>120</v>
      </c>
      <c r="Q117" s="100" t="s">
        <v>766</v>
      </c>
      <c r="R117" s="100" t="s">
        <v>767</v>
      </c>
      <c r="S117" s="100" t="s">
        <v>768</v>
      </c>
      <c r="T117" s="100" t="s">
        <v>767</v>
      </c>
      <c r="U117" s="100" t="s">
        <v>747</v>
      </c>
      <c r="V117" s="100" t="s">
        <v>748</v>
      </c>
      <c r="W117" s="100" t="s">
        <v>749</v>
      </c>
      <c r="X117" s="100" t="s">
        <v>132</v>
      </c>
      <c r="Y117" s="145" t="s">
        <v>1042</v>
      </c>
    </row>
    <row r="118" spans="1:25">
      <c r="A118" s="107" t="s">
        <v>226</v>
      </c>
      <c r="B118" s="100" t="s">
        <v>227</v>
      </c>
      <c r="C118" s="100" t="s">
        <v>265</v>
      </c>
      <c r="D118" s="101">
        <v>105</v>
      </c>
      <c r="E118" s="100" t="s">
        <v>118</v>
      </c>
      <c r="F118" s="102">
        <v>202110</v>
      </c>
      <c r="G118" s="103">
        <v>44475</v>
      </c>
      <c r="H118" s="100" t="s">
        <v>209</v>
      </c>
      <c r="I118" s="102">
        <v>11001269</v>
      </c>
      <c r="J118" s="100" t="s">
        <v>0</v>
      </c>
      <c r="K118" s="100" t="s">
        <v>120</v>
      </c>
      <c r="L118" s="100" t="s">
        <v>121</v>
      </c>
      <c r="M118" s="100" t="s">
        <v>122</v>
      </c>
      <c r="N118" s="100" t="s">
        <v>46</v>
      </c>
      <c r="O118" s="100" t="s">
        <v>47</v>
      </c>
      <c r="P118" s="100" t="s">
        <v>120</v>
      </c>
      <c r="Q118" s="100" t="s">
        <v>766</v>
      </c>
      <c r="R118" s="100" t="s">
        <v>767</v>
      </c>
      <c r="S118" s="100" t="s">
        <v>768</v>
      </c>
      <c r="T118" s="100" t="s">
        <v>767</v>
      </c>
      <c r="U118" s="100" t="s">
        <v>747</v>
      </c>
      <c r="V118" s="100" t="s">
        <v>748</v>
      </c>
      <c r="W118" s="100" t="s">
        <v>749</v>
      </c>
      <c r="X118" s="100" t="s">
        <v>132</v>
      </c>
      <c r="Y118" s="145" t="s">
        <v>1042</v>
      </c>
    </row>
    <row r="119" spans="1:25">
      <c r="A119" s="107" t="s">
        <v>226</v>
      </c>
      <c r="B119" s="100" t="s">
        <v>227</v>
      </c>
      <c r="C119" s="100" t="s">
        <v>266</v>
      </c>
      <c r="D119" s="101">
        <v>2570</v>
      </c>
      <c r="E119" s="100" t="s">
        <v>118</v>
      </c>
      <c r="F119" s="102">
        <v>202110</v>
      </c>
      <c r="G119" s="103">
        <v>44497</v>
      </c>
      <c r="H119" s="100" t="s">
        <v>209</v>
      </c>
      <c r="I119" s="102">
        <v>11001301</v>
      </c>
      <c r="J119" s="100" t="s">
        <v>0</v>
      </c>
      <c r="K119" s="100" t="s">
        <v>120</v>
      </c>
      <c r="L119" s="100" t="s">
        <v>121</v>
      </c>
      <c r="M119" s="100" t="s">
        <v>122</v>
      </c>
      <c r="N119" s="100" t="s">
        <v>60</v>
      </c>
      <c r="O119" s="100" t="s">
        <v>220</v>
      </c>
      <c r="P119" s="100" t="s">
        <v>120</v>
      </c>
      <c r="Q119" s="100" t="s">
        <v>766</v>
      </c>
      <c r="R119" s="100" t="s">
        <v>767</v>
      </c>
      <c r="S119" s="100" t="s">
        <v>768</v>
      </c>
      <c r="T119" s="100" t="s">
        <v>767</v>
      </c>
      <c r="U119" s="100" t="s">
        <v>747</v>
      </c>
      <c r="V119" s="100" t="s">
        <v>748</v>
      </c>
      <c r="W119" s="100" t="s">
        <v>749</v>
      </c>
      <c r="X119" s="100" t="s">
        <v>132</v>
      </c>
      <c r="Y119" s="145" t="s">
        <v>1042</v>
      </c>
    </row>
    <row r="120" spans="1:25">
      <c r="A120" s="107" t="s">
        <v>226</v>
      </c>
      <c r="B120" s="100" t="s">
        <v>227</v>
      </c>
      <c r="C120" s="100" t="s">
        <v>267</v>
      </c>
      <c r="D120" s="101">
        <v>200</v>
      </c>
      <c r="E120" s="100" t="s">
        <v>118</v>
      </c>
      <c r="F120" s="102">
        <v>202110</v>
      </c>
      <c r="G120" s="103">
        <v>44497</v>
      </c>
      <c r="H120" s="100" t="s">
        <v>172</v>
      </c>
      <c r="I120" s="102">
        <v>11001369</v>
      </c>
      <c r="J120" s="100" t="s">
        <v>0</v>
      </c>
      <c r="K120" s="100" t="s">
        <v>120</v>
      </c>
      <c r="L120" s="100" t="s">
        <v>121</v>
      </c>
      <c r="M120" s="100" t="s">
        <v>122</v>
      </c>
      <c r="N120" s="100" t="s">
        <v>268</v>
      </c>
      <c r="O120" s="100" t="s">
        <v>269</v>
      </c>
      <c r="P120" s="100" t="s">
        <v>120</v>
      </c>
      <c r="Q120" s="100" t="s">
        <v>754</v>
      </c>
      <c r="R120" s="100" t="s">
        <v>755</v>
      </c>
      <c r="S120" s="100" t="s">
        <v>756</v>
      </c>
      <c r="T120" s="100" t="s">
        <v>755</v>
      </c>
      <c r="U120" s="100" t="s">
        <v>757</v>
      </c>
      <c r="V120" s="100" t="s">
        <v>758</v>
      </c>
      <c r="W120" s="100" t="s">
        <v>749</v>
      </c>
      <c r="X120" s="100" t="s">
        <v>132</v>
      </c>
      <c r="Y120" s="145" t="s">
        <v>1042</v>
      </c>
    </row>
    <row r="121" spans="1:25">
      <c r="A121" s="107" t="s">
        <v>226</v>
      </c>
      <c r="B121" s="100" t="s">
        <v>227</v>
      </c>
      <c r="C121" s="100" t="s">
        <v>270</v>
      </c>
      <c r="D121" s="101">
        <v>1320</v>
      </c>
      <c r="E121" s="100" t="s">
        <v>118</v>
      </c>
      <c r="F121" s="102">
        <v>202111</v>
      </c>
      <c r="G121" s="103">
        <v>44510</v>
      </c>
      <c r="H121" s="100" t="s">
        <v>209</v>
      </c>
      <c r="I121" s="102">
        <v>11001471</v>
      </c>
      <c r="J121" s="100" t="s">
        <v>0</v>
      </c>
      <c r="K121" s="100" t="s">
        <v>120</v>
      </c>
      <c r="L121" s="100" t="s">
        <v>121</v>
      </c>
      <c r="M121" s="100" t="s">
        <v>122</v>
      </c>
      <c r="N121" s="100" t="s">
        <v>74</v>
      </c>
      <c r="O121" s="100" t="s">
        <v>75</v>
      </c>
      <c r="P121" s="100" t="s">
        <v>120</v>
      </c>
      <c r="Q121" s="100" t="s">
        <v>766</v>
      </c>
      <c r="R121" s="100" t="s">
        <v>767</v>
      </c>
      <c r="S121" s="100" t="s">
        <v>768</v>
      </c>
      <c r="T121" s="100" t="s">
        <v>767</v>
      </c>
      <c r="U121" s="100" t="s">
        <v>747</v>
      </c>
      <c r="V121" s="100" t="s">
        <v>748</v>
      </c>
      <c r="W121" s="100" t="s">
        <v>749</v>
      </c>
      <c r="X121" s="100" t="s">
        <v>132</v>
      </c>
      <c r="Y121" s="145" t="s">
        <v>1042</v>
      </c>
    </row>
    <row r="122" spans="1:25">
      <c r="A122" s="107" t="s">
        <v>226</v>
      </c>
      <c r="B122" s="100" t="s">
        <v>227</v>
      </c>
      <c r="C122" s="100" t="s">
        <v>271</v>
      </c>
      <c r="D122" s="101">
        <v>1730</v>
      </c>
      <c r="E122" s="100" t="s">
        <v>118</v>
      </c>
      <c r="F122" s="102">
        <v>202111</v>
      </c>
      <c r="G122" s="103">
        <v>44522</v>
      </c>
      <c r="H122" s="100" t="s">
        <v>209</v>
      </c>
      <c r="I122" s="102">
        <v>11001480</v>
      </c>
      <c r="J122" s="100" t="s">
        <v>0</v>
      </c>
      <c r="K122" s="100" t="s">
        <v>120</v>
      </c>
      <c r="L122" s="100" t="s">
        <v>121</v>
      </c>
      <c r="M122" s="100" t="s">
        <v>122</v>
      </c>
      <c r="N122" s="100" t="s">
        <v>60</v>
      </c>
      <c r="O122" s="100" t="s">
        <v>220</v>
      </c>
      <c r="P122" s="100" t="s">
        <v>120</v>
      </c>
      <c r="Q122" s="100" t="s">
        <v>766</v>
      </c>
      <c r="R122" s="100" t="s">
        <v>767</v>
      </c>
      <c r="S122" s="100" t="s">
        <v>768</v>
      </c>
      <c r="T122" s="100" t="s">
        <v>767</v>
      </c>
      <c r="U122" s="100" t="s">
        <v>747</v>
      </c>
      <c r="V122" s="100" t="s">
        <v>748</v>
      </c>
      <c r="W122" s="100" t="s">
        <v>749</v>
      </c>
      <c r="X122" s="100" t="s">
        <v>132</v>
      </c>
      <c r="Y122" s="145" t="s">
        <v>1042</v>
      </c>
    </row>
    <row r="123" spans="1:25">
      <c r="A123" s="107" t="s">
        <v>226</v>
      </c>
      <c r="B123" s="100" t="s">
        <v>227</v>
      </c>
      <c r="C123" s="100" t="s">
        <v>272</v>
      </c>
      <c r="D123" s="101">
        <v>-73</v>
      </c>
      <c r="E123" s="100" t="s">
        <v>118</v>
      </c>
      <c r="F123" s="102">
        <v>202111</v>
      </c>
      <c r="G123" s="103">
        <v>44523</v>
      </c>
      <c r="H123" s="100" t="s">
        <v>209</v>
      </c>
      <c r="I123" s="102">
        <v>11001458</v>
      </c>
      <c r="J123" s="100" t="s">
        <v>0</v>
      </c>
      <c r="K123" s="100" t="s">
        <v>120</v>
      </c>
      <c r="L123" s="100" t="s">
        <v>121</v>
      </c>
      <c r="M123" s="100" t="s">
        <v>122</v>
      </c>
      <c r="N123" s="100" t="s">
        <v>60</v>
      </c>
      <c r="O123" s="100" t="s">
        <v>220</v>
      </c>
      <c r="P123" s="100" t="s">
        <v>120</v>
      </c>
      <c r="Q123" s="100" t="s">
        <v>766</v>
      </c>
      <c r="R123" s="100" t="s">
        <v>767</v>
      </c>
      <c r="S123" s="100" t="s">
        <v>768</v>
      </c>
      <c r="T123" s="100" t="s">
        <v>767</v>
      </c>
      <c r="U123" s="100" t="s">
        <v>747</v>
      </c>
      <c r="V123" s="100" t="s">
        <v>748</v>
      </c>
      <c r="W123" s="100" t="s">
        <v>749</v>
      </c>
      <c r="X123" s="100" t="s">
        <v>132</v>
      </c>
      <c r="Y123" s="145" t="s">
        <v>1042</v>
      </c>
    </row>
    <row r="124" spans="1:25">
      <c r="A124" s="107" t="s">
        <v>226</v>
      </c>
      <c r="B124" s="100" t="s">
        <v>227</v>
      </c>
      <c r="C124" s="100" t="s">
        <v>785</v>
      </c>
      <c r="D124" s="101">
        <v>-9277.08</v>
      </c>
      <c r="E124" s="100" t="s">
        <v>118</v>
      </c>
      <c r="F124" s="102">
        <v>202111</v>
      </c>
      <c r="G124" s="103">
        <v>44526</v>
      </c>
      <c r="H124" s="100" t="s">
        <v>119</v>
      </c>
      <c r="I124" s="102">
        <v>11002995</v>
      </c>
      <c r="J124" s="100" t="s">
        <v>0</v>
      </c>
      <c r="K124" s="100" t="s">
        <v>120</v>
      </c>
      <c r="L124" s="100" t="s">
        <v>121</v>
      </c>
      <c r="M124" s="100" t="s">
        <v>122</v>
      </c>
      <c r="N124" s="100" t="s">
        <v>156</v>
      </c>
      <c r="O124" s="100" t="s">
        <v>157</v>
      </c>
      <c r="P124" s="100" t="s">
        <v>120</v>
      </c>
      <c r="Q124" s="100" t="s">
        <v>759</v>
      </c>
      <c r="R124" s="100" t="s">
        <v>760</v>
      </c>
      <c r="S124" s="100" t="s">
        <v>761</v>
      </c>
      <c r="T124" s="100" t="s">
        <v>158</v>
      </c>
      <c r="U124" s="100" t="s">
        <v>762</v>
      </c>
      <c r="V124" s="100" t="s">
        <v>158</v>
      </c>
      <c r="W124" s="100" t="s">
        <v>749</v>
      </c>
      <c r="X124" s="100" t="s">
        <v>132</v>
      </c>
      <c r="Y124" s="145" t="s">
        <v>1042</v>
      </c>
    </row>
    <row r="125" spans="1:25">
      <c r="A125" s="107" t="s">
        <v>226</v>
      </c>
      <c r="B125" s="100" t="s">
        <v>227</v>
      </c>
      <c r="C125" s="100" t="s">
        <v>785</v>
      </c>
      <c r="D125" s="101">
        <v>-8596</v>
      </c>
      <c r="E125" s="100" t="s">
        <v>118</v>
      </c>
      <c r="F125" s="102">
        <v>202111</v>
      </c>
      <c r="G125" s="103">
        <v>44526</v>
      </c>
      <c r="H125" s="100" t="s">
        <v>119</v>
      </c>
      <c r="I125" s="102">
        <v>11002995</v>
      </c>
      <c r="J125" s="100" t="s">
        <v>0</v>
      </c>
      <c r="K125" s="100" t="s">
        <v>120</v>
      </c>
      <c r="L125" s="100" t="s">
        <v>121</v>
      </c>
      <c r="M125" s="100" t="s">
        <v>122</v>
      </c>
      <c r="N125" s="100" t="s">
        <v>14</v>
      </c>
      <c r="O125" s="100" t="s">
        <v>15</v>
      </c>
      <c r="P125" s="100" t="s">
        <v>120</v>
      </c>
      <c r="Q125" s="100" t="s">
        <v>744</v>
      </c>
      <c r="R125" s="100" t="s">
        <v>745</v>
      </c>
      <c r="S125" s="100" t="s">
        <v>746</v>
      </c>
      <c r="T125" s="100" t="s">
        <v>745</v>
      </c>
      <c r="U125" s="100" t="s">
        <v>747</v>
      </c>
      <c r="V125" s="100" t="s">
        <v>748</v>
      </c>
      <c r="W125" s="100" t="s">
        <v>749</v>
      </c>
      <c r="X125" s="100" t="s">
        <v>132</v>
      </c>
      <c r="Y125" s="145" t="s">
        <v>1042</v>
      </c>
    </row>
    <row r="126" spans="1:25">
      <c r="A126" s="107" t="s">
        <v>226</v>
      </c>
      <c r="B126" s="100" t="s">
        <v>227</v>
      </c>
      <c r="C126" s="100" t="s">
        <v>785</v>
      </c>
      <c r="D126" s="101">
        <v>-3040</v>
      </c>
      <c r="E126" s="100" t="s">
        <v>118</v>
      </c>
      <c r="F126" s="102">
        <v>202111</v>
      </c>
      <c r="G126" s="103">
        <v>44526</v>
      </c>
      <c r="H126" s="100" t="s">
        <v>119</v>
      </c>
      <c r="I126" s="102">
        <v>11002995</v>
      </c>
      <c r="J126" s="100" t="s">
        <v>0</v>
      </c>
      <c r="K126" s="100" t="s">
        <v>120</v>
      </c>
      <c r="L126" s="100" t="s">
        <v>121</v>
      </c>
      <c r="M126" s="100" t="s">
        <v>122</v>
      </c>
      <c r="N126" s="100" t="s">
        <v>54</v>
      </c>
      <c r="O126" s="100" t="s">
        <v>55</v>
      </c>
      <c r="P126" s="100" t="s">
        <v>120</v>
      </c>
      <c r="Q126" s="100" t="s">
        <v>766</v>
      </c>
      <c r="R126" s="100" t="s">
        <v>767</v>
      </c>
      <c r="S126" s="100" t="s">
        <v>768</v>
      </c>
      <c r="T126" s="100" t="s">
        <v>767</v>
      </c>
      <c r="U126" s="100" t="s">
        <v>747</v>
      </c>
      <c r="V126" s="100" t="s">
        <v>748</v>
      </c>
      <c r="W126" s="100" t="s">
        <v>749</v>
      </c>
      <c r="X126" s="100" t="s">
        <v>132</v>
      </c>
      <c r="Y126" s="145" t="s">
        <v>1042</v>
      </c>
    </row>
    <row r="127" spans="1:25">
      <c r="A127" s="107" t="s">
        <v>226</v>
      </c>
      <c r="B127" s="100" t="s">
        <v>227</v>
      </c>
      <c r="C127" s="100" t="s">
        <v>785</v>
      </c>
      <c r="D127" s="101">
        <v>-2632.19</v>
      </c>
      <c r="E127" s="100" t="s">
        <v>118</v>
      </c>
      <c r="F127" s="102">
        <v>202111</v>
      </c>
      <c r="G127" s="103">
        <v>44526</v>
      </c>
      <c r="H127" s="100" t="s">
        <v>119</v>
      </c>
      <c r="I127" s="102">
        <v>11002995</v>
      </c>
      <c r="J127" s="100" t="s">
        <v>0</v>
      </c>
      <c r="K127" s="100" t="s">
        <v>120</v>
      </c>
      <c r="L127" s="100" t="s">
        <v>121</v>
      </c>
      <c r="M127" s="100" t="s">
        <v>122</v>
      </c>
      <c r="N127" s="100" t="s">
        <v>62</v>
      </c>
      <c r="O127" s="100" t="s">
        <v>63</v>
      </c>
      <c r="P127" s="100" t="s">
        <v>120</v>
      </c>
      <c r="Q127" s="100" t="s">
        <v>766</v>
      </c>
      <c r="R127" s="100" t="s">
        <v>767</v>
      </c>
      <c r="S127" s="100" t="s">
        <v>768</v>
      </c>
      <c r="T127" s="100" t="s">
        <v>767</v>
      </c>
      <c r="U127" s="100" t="s">
        <v>747</v>
      </c>
      <c r="V127" s="100" t="s">
        <v>748</v>
      </c>
      <c r="W127" s="100" t="s">
        <v>749</v>
      </c>
      <c r="X127" s="100" t="s">
        <v>132</v>
      </c>
      <c r="Y127" s="145" t="s">
        <v>1042</v>
      </c>
    </row>
    <row r="128" spans="1:25">
      <c r="A128" s="107" t="s">
        <v>226</v>
      </c>
      <c r="B128" s="100" t="s">
        <v>227</v>
      </c>
      <c r="C128" s="100" t="s">
        <v>785</v>
      </c>
      <c r="D128" s="101">
        <v>-2295.21</v>
      </c>
      <c r="E128" s="100" t="s">
        <v>118</v>
      </c>
      <c r="F128" s="102">
        <v>202111</v>
      </c>
      <c r="G128" s="103">
        <v>44526</v>
      </c>
      <c r="H128" s="100" t="s">
        <v>119</v>
      </c>
      <c r="I128" s="102">
        <v>11002995</v>
      </c>
      <c r="J128" s="100" t="s">
        <v>0</v>
      </c>
      <c r="K128" s="100" t="s">
        <v>120</v>
      </c>
      <c r="L128" s="100" t="s">
        <v>121</v>
      </c>
      <c r="M128" s="100" t="s">
        <v>122</v>
      </c>
      <c r="N128" s="100" t="s">
        <v>130</v>
      </c>
      <c r="O128" s="100" t="s">
        <v>131</v>
      </c>
      <c r="P128" s="100" t="s">
        <v>120</v>
      </c>
      <c r="Q128" s="100" t="s">
        <v>744</v>
      </c>
      <c r="R128" s="100" t="s">
        <v>745</v>
      </c>
      <c r="S128" s="100" t="s">
        <v>746</v>
      </c>
      <c r="T128" s="100" t="s">
        <v>745</v>
      </c>
      <c r="U128" s="100" t="s">
        <v>747</v>
      </c>
      <c r="V128" s="100" t="s">
        <v>748</v>
      </c>
      <c r="W128" s="100" t="s">
        <v>749</v>
      </c>
      <c r="X128" s="100" t="s">
        <v>132</v>
      </c>
      <c r="Y128" s="145" t="s">
        <v>1042</v>
      </c>
    </row>
    <row r="129" spans="1:25">
      <c r="A129" s="107" t="s">
        <v>226</v>
      </c>
      <c r="B129" s="100" t="s">
        <v>227</v>
      </c>
      <c r="C129" s="100" t="s">
        <v>785</v>
      </c>
      <c r="D129" s="101">
        <v>-1745</v>
      </c>
      <c r="E129" s="100" t="s">
        <v>118</v>
      </c>
      <c r="F129" s="102">
        <v>202111</v>
      </c>
      <c r="G129" s="103">
        <v>44526</v>
      </c>
      <c r="H129" s="100" t="s">
        <v>119</v>
      </c>
      <c r="I129" s="102">
        <v>11002995</v>
      </c>
      <c r="J129" s="100" t="s">
        <v>0</v>
      </c>
      <c r="K129" s="100" t="s">
        <v>120</v>
      </c>
      <c r="L129" s="100" t="s">
        <v>121</v>
      </c>
      <c r="M129" s="100" t="s">
        <v>122</v>
      </c>
      <c r="N129" s="100" t="s">
        <v>16</v>
      </c>
      <c r="O129" s="100" t="s">
        <v>17</v>
      </c>
      <c r="P129" s="100" t="s">
        <v>120</v>
      </c>
      <c r="Q129" s="100" t="s">
        <v>744</v>
      </c>
      <c r="R129" s="100" t="s">
        <v>745</v>
      </c>
      <c r="S129" s="100" t="s">
        <v>746</v>
      </c>
      <c r="T129" s="100" t="s">
        <v>745</v>
      </c>
      <c r="U129" s="100" t="s">
        <v>747</v>
      </c>
      <c r="V129" s="100" t="s">
        <v>748</v>
      </c>
      <c r="W129" s="100" t="s">
        <v>749</v>
      </c>
      <c r="X129" s="100" t="s">
        <v>132</v>
      </c>
      <c r="Y129" s="145" t="s">
        <v>1042</v>
      </c>
    </row>
    <row r="130" spans="1:25">
      <c r="A130" s="107" t="s">
        <v>226</v>
      </c>
      <c r="B130" s="100" t="s">
        <v>227</v>
      </c>
      <c r="C130" s="100" t="s">
        <v>785</v>
      </c>
      <c r="D130" s="101">
        <v>-1266.48</v>
      </c>
      <c r="E130" s="100" t="s">
        <v>118</v>
      </c>
      <c r="F130" s="102">
        <v>202111</v>
      </c>
      <c r="G130" s="103">
        <v>44526</v>
      </c>
      <c r="H130" s="100" t="s">
        <v>119</v>
      </c>
      <c r="I130" s="102">
        <v>11002995</v>
      </c>
      <c r="J130" s="100" t="s">
        <v>0</v>
      </c>
      <c r="K130" s="100" t="s">
        <v>120</v>
      </c>
      <c r="L130" s="100" t="s">
        <v>121</v>
      </c>
      <c r="M130" s="100" t="s">
        <v>122</v>
      </c>
      <c r="N130" s="100" t="s">
        <v>567</v>
      </c>
      <c r="O130" s="100" t="s">
        <v>568</v>
      </c>
      <c r="P130" s="100" t="s">
        <v>120</v>
      </c>
      <c r="Q130" s="100" t="s">
        <v>786</v>
      </c>
      <c r="R130" s="100" t="s">
        <v>787</v>
      </c>
      <c r="S130" s="100" t="s">
        <v>788</v>
      </c>
      <c r="T130" s="100" t="s">
        <v>787</v>
      </c>
      <c r="U130" s="100" t="s">
        <v>747</v>
      </c>
      <c r="V130" s="100" t="s">
        <v>748</v>
      </c>
      <c r="W130" s="100" t="s">
        <v>749</v>
      </c>
      <c r="X130" s="100" t="s">
        <v>132</v>
      </c>
      <c r="Y130" s="145" t="s">
        <v>1042</v>
      </c>
    </row>
    <row r="131" spans="1:25">
      <c r="A131" s="107" t="s">
        <v>226</v>
      </c>
      <c r="B131" s="100" t="s">
        <v>227</v>
      </c>
      <c r="C131" s="100" t="s">
        <v>785</v>
      </c>
      <c r="D131" s="101">
        <v>-1128.81</v>
      </c>
      <c r="E131" s="100" t="s">
        <v>118</v>
      </c>
      <c r="F131" s="102">
        <v>202111</v>
      </c>
      <c r="G131" s="103">
        <v>44526</v>
      </c>
      <c r="H131" s="100" t="s">
        <v>119</v>
      </c>
      <c r="I131" s="102">
        <v>11002995</v>
      </c>
      <c r="J131" s="100" t="s">
        <v>0</v>
      </c>
      <c r="K131" s="100" t="s">
        <v>120</v>
      </c>
      <c r="L131" s="100" t="s">
        <v>121</v>
      </c>
      <c r="M131" s="100" t="s">
        <v>122</v>
      </c>
      <c r="N131" s="100" t="s">
        <v>44</v>
      </c>
      <c r="O131" s="100" t="s">
        <v>45</v>
      </c>
      <c r="P131" s="100" t="s">
        <v>120</v>
      </c>
      <c r="Q131" s="100" t="s">
        <v>766</v>
      </c>
      <c r="R131" s="100" t="s">
        <v>767</v>
      </c>
      <c r="S131" s="100" t="s">
        <v>768</v>
      </c>
      <c r="T131" s="100" t="s">
        <v>767</v>
      </c>
      <c r="U131" s="100" t="s">
        <v>747</v>
      </c>
      <c r="V131" s="100" t="s">
        <v>748</v>
      </c>
      <c r="W131" s="100" t="s">
        <v>749</v>
      </c>
      <c r="X131" s="100" t="s">
        <v>132</v>
      </c>
      <c r="Y131" s="145" t="s">
        <v>1042</v>
      </c>
    </row>
    <row r="132" spans="1:25">
      <c r="A132" s="107" t="s">
        <v>226</v>
      </c>
      <c r="B132" s="100" t="s">
        <v>227</v>
      </c>
      <c r="C132" s="100" t="s">
        <v>785</v>
      </c>
      <c r="D132" s="101">
        <v>-1068.3</v>
      </c>
      <c r="E132" s="100" t="s">
        <v>118</v>
      </c>
      <c r="F132" s="102">
        <v>202111</v>
      </c>
      <c r="G132" s="103">
        <v>44526</v>
      </c>
      <c r="H132" s="100" t="s">
        <v>119</v>
      </c>
      <c r="I132" s="102">
        <v>11002995</v>
      </c>
      <c r="J132" s="100" t="s">
        <v>0</v>
      </c>
      <c r="K132" s="100" t="s">
        <v>120</v>
      </c>
      <c r="L132" s="100" t="s">
        <v>121</v>
      </c>
      <c r="M132" s="100" t="s">
        <v>122</v>
      </c>
      <c r="N132" s="100" t="s">
        <v>545</v>
      </c>
      <c r="O132" s="100" t="s">
        <v>546</v>
      </c>
      <c r="P132" s="100" t="s">
        <v>120</v>
      </c>
      <c r="Q132" s="100" t="s">
        <v>786</v>
      </c>
      <c r="R132" s="100" t="s">
        <v>787</v>
      </c>
      <c r="S132" s="100" t="s">
        <v>788</v>
      </c>
      <c r="T132" s="100" t="s">
        <v>787</v>
      </c>
      <c r="U132" s="100" t="s">
        <v>747</v>
      </c>
      <c r="V132" s="100" t="s">
        <v>748</v>
      </c>
      <c r="W132" s="100" t="s">
        <v>749</v>
      </c>
      <c r="X132" s="100" t="s">
        <v>132</v>
      </c>
      <c r="Y132" s="145" t="s">
        <v>1042</v>
      </c>
    </row>
    <row r="133" spans="1:25">
      <c r="A133" s="107" t="s">
        <v>226</v>
      </c>
      <c r="B133" s="100" t="s">
        <v>227</v>
      </c>
      <c r="C133" s="100" t="s">
        <v>785</v>
      </c>
      <c r="D133" s="101">
        <v>-220.68</v>
      </c>
      <c r="E133" s="100" t="s">
        <v>118</v>
      </c>
      <c r="F133" s="102">
        <v>202111</v>
      </c>
      <c r="G133" s="103">
        <v>44526</v>
      </c>
      <c r="H133" s="100" t="s">
        <v>119</v>
      </c>
      <c r="I133" s="102">
        <v>11002995</v>
      </c>
      <c r="J133" s="100" t="s">
        <v>0</v>
      </c>
      <c r="K133" s="100" t="s">
        <v>120</v>
      </c>
      <c r="L133" s="100" t="s">
        <v>121</v>
      </c>
      <c r="M133" s="100" t="s">
        <v>122</v>
      </c>
      <c r="N133" s="100" t="s">
        <v>357</v>
      </c>
      <c r="O133" s="100" t="s">
        <v>358</v>
      </c>
      <c r="P133" s="100" t="s">
        <v>120</v>
      </c>
      <c r="Q133" s="100" t="s">
        <v>744</v>
      </c>
      <c r="R133" s="100" t="s">
        <v>745</v>
      </c>
      <c r="S133" s="100" t="s">
        <v>746</v>
      </c>
      <c r="T133" s="100" t="s">
        <v>745</v>
      </c>
      <c r="U133" s="100" t="s">
        <v>747</v>
      </c>
      <c r="V133" s="100" t="s">
        <v>748</v>
      </c>
      <c r="W133" s="100" t="s">
        <v>749</v>
      </c>
      <c r="X133" s="100" t="s">
        <v>132</v>
      </c>
      <c r="Y133" s="145" t="s">
        <v>1042</v>
      </c>
    </row>
    <row r="134" spans="1:25">
      <c r="A134" s="107" t="s">
        <v>226</v>
      </c>
      <c r="B134" s="100" t="s">
        <v>227</v>
      </c>
      <c r="C134" s="100" t="s">
        <v>785</v>
      </c>
      <c r="D134" s="101">
        <v>-180</v>
      </c>
      <c r="E134" s="100" t="s">
        <v>118</v>
      </c>
      <c r="F134" s="102">
        <v>202111</v>
      </c>
      <c r="G134" s="103">
        <v>44526</v>
      </c>
      <c r="H134" s="100" t="s">
        <v>119</v>
      </c>
      <c r="I134" s="102">
        <v>11002995</v>
      </c>
      <c r="J134" s="100" t="s">
        <v>0</v>
      </c>
      <c r="K134" s="100" t="s">
        <v>120</v>
      </c>
      <c r="L134" s="100" t="s">
        <v>121</v>
      </c>
      <c r="M134" s="100" t="s">
        <v>122</v>
      </c>
      <c r="N134" s="100" t="s">
        <v>36</v>
      </c>
      <c r="O134" s="100" t="s">
        <v>37</v>
      </c>
      <c r="P134" s="100" t="s">
        <v>120</v>
      </c>
      <c r="Q134" s="100" t="s">
        <v>744</v>
      </c>
      <c r="R134" s="100" t="s">
        <v>745</v>
      </c>
      <c r="S134" s="100" t="s">
        <v>746</v>
      </c>
      <c r="T134" s="100" t="s">
        <v>745</v>
      </c>
      <c r="U134" s="100" t="s">
        <v>747</v>
      </c>
      <c r="V134" s="100" t="s">
        <v>748</v>
      </c>
      <c r="W134" s="100" t="s">
        <v>749</v>
      </c>
      <c r="X134" s="100" t="s">
        <v>132</v>
      </c>
      <c r="Y134" s="145" t="s">
        <v>1042</v>
      </c>
    </row>
    <row r="135" spans="1:25">
      <c r="A135" s="107" t="s">
        <v>226</v>
      </c>
      <c r="B135" s="100" t="s">
        <v>227</v>
      </c>
      <c r="C135" s="100" t="s">
        <v>789</v>
      </c>
      <c r="D135" s="101">
        <v>3643.92</v>
      </c>
      <c r="E135" s="100" t="s">
        <v>118</v>
      </c>
      <c r="F135" s="102">
        <v>202111</v>
      </c>
      <c r="G135" s="103">
        <v>44526</v>
      </c>
      <c r="H135" s="100" t="s">
        <v>119</v>
      </c>
      <c r="I135" s="102">
        <v>11003007</v>
      </c>
      <c r="J135" s="100" t="s">
        <v>0</v>
      </c>
      <c r="K135" s="100" t="s">
        <v>120</v>
      </c>
      <c r="L135" s="100" t="s">
        <v>121</v>
      </c>
      <c r="M135" s="100" t="s">
        <v>122</v>
      </c>
      <c r="N135" s="100" t="s">
        <v>689</v>
      </c>
      <c r="O135" s="100" t="s">
        <v>97</v>
      </c>
      <c r="P135" s="100" t="s">
        <v>120</v>
      </c>
      <c r="Q135" s="100" t="s">
        <v>754</v>
      </c>
      <c r="R135" s="100" t="s">
        <v>755</v>
      </c>
      <c r="S135" s="100" t="s">
        <v>756</v>
      </c>
      <c r="T135" s="100" t="s">
        <v>755</v>
      </c>
      <c r="U135" s="100" t="s">
        <v>757</v>
      </c>
      <c r="V135" s="100" t="s">
        <v>758</v>
      </c>
      <c r="W135" s="100" t="s">
        <v>749</v>
      </c>
      <c r="X135" s="100" t="s">
        <v>132</v>
      </c>
      <c r="Y135" s="145" t="s">
        <v>1042</v>
      </c>
    </row>
    <row r="136" spans="1:25">
      <c r="A136" s="107" t="s">
        <v>226</v>
      </c>
      <c r="B136" s="100" t="s">
        <v>227</v>
      </c>
      <c r="C136" s="100" t="s">
        <v>273</v>
      </c>
      <c r="D136" s="101">
        <v>-507</v>
      </c>
      <c r="E136" s="100" t="s">
        <v>118</v>
      </c>
      <c r="F136" s="102">
        <v>202107</v>
      </c>
      <c r="G136" s="103">
        <v>44531</v>
      </c>
      <c r="H136" s="100" t="s">
        <v>209</v>
      </c>
      <c r="I136" s="102">
        <v>11001639</v>
      </c>
      <c r="J136" s="100" t="s">
        <v>0</v>
      </c>
      <c r="K136" s="100" t="s">
        <v>120</v>
      </c>
      <c r="L136" s="100" t="s">
        <v>121</v>
      </c>
      <c r="M136" s="100" t="s">
        <v>122</v>
      </c>
      <c r="N136" s="100" t="s">
        <v>66</v>
      </c>
      <c r="O136" s="100" t="s">
        <v>67</v>
      </c>
      <c r="P136" s="100" t="s">
        <v>120</v>
      </c>
      <c r="Q136" s="100" t="s">
        <v>766</v>
      </c>
      <c r="R136" s="100" t="s">
        <v>767</v>
      </c>
      <c r="S136" s="100" t="s">
        <v>768</v>
      </c>
      <c r="T136" s="100" t="s">
        <v>767</v>
      </c>
      <c r="U136" s="100" t="s">
        <v>747</v>
      </c>
      <c r="V136" s="100" t="s">
        <v>748</v>
      </c>
      <c r="W136" s="100" t="s">
        <v>749</v>
      </c>
      <c r="X136" s="100" t="s">
        <v>132</v>
      </c>
      <c r="Y136" s="145" t="s">
        <v>1042</v>
      </c>
    </row>
    <row r="137" spans="1:25">
      <c r="A137" s="107" t="s">
        <v>226</v>
      </c>
      <c r="B137" s="100" t="s">
        <v>227</v>
      </c>
      <c r="C137" s="100" t="s">
        <v>274</v>
      </c>
      <c r="D137" s="101">
        <v>-320</v>
      </c>
      <c r="E137" s="100" t="s">
        <v>118</v>
      </c>
      <c r="F137" s="102">
        <v>202107</v>
      </c>
      <c r="G137" s="103">
        <v>44531</v>
      </c>
      <c r="H137" s="100" t="s">
        <v>209</v>
      </c>
      <c r="I137" s="102">
        <v>11001639</v>
      </c>
      <c r="J137" s="100" t="s">
        <v>0</v>
      </c>
      <c r="K137" s="100" t="s">
        <v>120</v>
      </c>
      <c r="L137" s="100" t="s">
        <v>121</v>
      </c>
      <c r="M137" s="100" t="s">
        <v>122</v>
      </c>
      <c r="N137" s="100" t="s">
        <v>60</v>
      </c>
      <c r="O137" s="100" t="s">
        <v>220</v>
      </c>
      <c r="P137" s="100" t="s">
        <v>120</v>
      </c>
      <c r="Q137" s="100" t="s">
        <v>766</v>
      </c>
      <c r="R137" s="100" t="s">
        <v>767</v>
      </c>
      <c r="S137" s="100" t="s">
        <v>768</v>
      </c>
      <c r="T137" s="100" t="s">
        <v>767</v>
      </c>
      <c r="U137" s="100" t="s">
        <v>747</v>
      </c>
      <c r="V137" s="100" t="s">
        <v>748</v>
      </c>
      <c r="W137" s="100" t="s">
        <v>749</v>
      </c>
      <c r="X137" s="100" t="s">
        <v>132</v>
      </c>
      <c r="Y137" s="145" t="s">
        <v>1042</v>
      </c>
    </row>
    <row r="138" spans="1:25">
      <c r="A138" s="107" t="s">
        <v>226</v>
      </c>
      <c r="B138" s="100" t="s">
        <v>227</v>
      </c>
      <c r="C138" s="100" t="s">
        <v>275</v>
      </c>
      <c r="D138" s="101">
        <v>-184</v>
      </c>
      <c r="E138" s="100" t="s">
        <v>118</v>
      </c>
      <c r="F138" s="102">
        <v>202107</v>
      </c>
      <c r="G138" s="103">
        <v>44531</v>
      </c>
      <c r="H138" s="100" t="s">
        <v>209</v>
      </c>
      <c r="I138" s="102">
        <v>11001639</v>
      </c>
      <c r="J138" s="100" t="s">
        <v>0</v>
      </c>
      <c r="K138" s="100" t="s">
        <v>120</v>
      </c>
      <c r="L138" s="100" t="s">
        <v>121</v>
      </c>
      <c r="M138" s="100" t="s">
        <v>122</v>
      </c>
      <c r="N138" s="100" t="s">
        <v>68</v>
      </c>
      <c r="O138" s="100" t="s">
        <v>69</v>
      </c>
      <c r="P138" s="100" t="s">
        <v>120</v>
      </c>
      <c r="Q138" s="100" t="s">
        <v>766</v>
      </c>
      <c r="R138" s="100" t="s">
        <v>767</v>
      </c>
      <c r="S138" s="100" t="s">
        <v>768</v>
      </c>
      <c r="T138" s="100" t="s">
        <v>767</v>
      </c>
      <c r="U138" s="100" t="s">
        <v>747</v>
      </c>
      <c r="V138" s="100" t="s">
        <v>748</v>
      </c>
      <c r="W138" s="100" t="s">
        <v>749</v>
      </c>
      <c r="X138" s="100" t="s">
        <v>132</v>
      </c>
      <c r="Y138" s="145" t="s">
        <v>1042</v>
      </c>
    </row>
    <row r="139" spans="1:25">
      <c r="A139" s="107" t="s">
        <v>226</v>
      </c>
      <c r="B139" s="100" t="s">
        <v>227</v>
      </c>
      <c r="C139" s="100" t="s">
        <v>276</v>
      </c>
      <c r="D139" s="101">
        <v>-40</v>
      </c>
      <c r="E139" s="100" t="s">
        <v>118</v>
      </c>
      <c r="F139" s="102">
        <v>202112</v>
      </c>
      <c r="G139" s="103">
        <v>44532</v>
      </c>
      <c r="H139" s="100" t="s">
        <v>209</v>
      </c>
      <c r="I139" s="102">
        <v>11001624</v>
      </c>
      <c r="J139" s="100" t="s">
        <v>0</v>
      </c>
      <c r="K139" s="100" t="s">
        <v>120</v>
      </c>
      <c r="L139" s="100" t="s">
        <v>121</v>
      </c>
      <c r="M139" s="100" t="s">
        <v>122</v>
      </c>
      <c r="N139" s="100" t="s">
        <v>60</v>
      </c>
      <c r="O139" s="100" t="s">
        <v>220</v>
      </c>
      <c r="P139" s="100" t="s">
        <v>120</v>
      </c>
      <c r="Q139" s="100" t="s">
        <v>766</v>
      </c>
      <c r="R139" s="100" t="s">
        <v>767</v>
      </c>
      <c r="S139" s="100" t="s">
        <v>768</v>
      </c>
      <c r="T139" s="100" t="s">
        <v>767</v>
      </c>
      <c r="U139" s="100" t="s">
        <v>747</v>
      </c>
      <c r="V139" s="100" t="s">
        <v>748</v>
      </c>
      <c r="W139" s="100" t="s">
        <v>749</v>
      </c>
      <c r="X139" s="100" t="s">
        <v>132</v>
      </c>
      <c r="Y139" s="145" t="s">
        <v>1042</v>
      </c>
    </row>
    <row r="140" spans="1:25">
      <c r="A140" s="107" t="s">
        <v>226</v>
      </c>
      <c r="B140" s="100" t="s">
        <v>227</v>
      </c>
      <c r="C140" s="100" t="s">
        <v>218</v>
      </c>
      <c r="D140" s="101">
        <v>184</v>
      </c>
      <c r="E140" s="100" t="s">
        <v>118</v>
      </c>
      <c r="F140" s="102">
        <v>202112</v>
      </c>
      <c r="G140" s="103">
        <v>44533</v>
      </c>
      <c r="H140" s="100" t="s">
        <v>209</v>
      </c>
      <c r="I140" s="102">
        <v>11001647</v>
      </c>
      <c r="J140" s="100" t="s">
        <v>0</v>
      </c>
      <c r="K140" s="100" t="s">
        <v>120</v>
      </c>
      <c r="L140" s="100" t="s">
        <v>121</v>
      </c>
      <c r="M140" s="100" t="s">
        <v>122</v>
      </c>
      <c r="N140" s="100" t="s">
        <v>68</v>
      </c>
      <c r="O140" s="100" t="s">
        <v>69</v>
      </c>
      <c r="P140" s="100" t="s">
        <v>120</v>
      </c>
      <c r="Q140" s="100" t="s">
        <v>766</v>
      </c>
      <c r="R140" s="100" t="s">
        <v>767</v>
      </c>
      <c r="S140" s="100" t="s">
        <v>768</v>
      </c>
      <c r="T140" s="100" t="s">
        <v>767</v>
      </c>
      <c r="U140" s="100" t="s">
        <v>747</v>
      </c>
      <c r="V140" s="100" t="s">
        <v>748</v>
      </c>
      <c r="W140" s="100" t="s">
        <v>749</v>
      </c>
      <c r="X140" s="100" t="s">
        <v>132</v>
      </c>
      <c r="Y140" s="145" t="s">
        <v>1042</v>
      </c>
    </row>
    <row r="141" spans="1:25">
      <c r="A141" s="107" t="s">
        <v>226</v>
      </c>
      <c r="B141" s="100" t="s">
        <v>227</v>
      </c>
      <c r="C141" s="100" t="s">
        <v>277</v>
      </c>
      <c r="D141" s="101">
        <v>320</v>
      </c>
      <c r="E141" s="100" t="s">
        <v>118</v>
      </c>
      <c r="F141" s="102">
        <v>202112</v>
      </c>
      <c r="G141" s="103">
        <v>44533</v>
      </c>
      <c r="H141" s="100" t="s">
        <v>209</v>
      </c>
      <c r="I141" s="102">
        <v>11001647</v>
      </c>
      <c r="J141" s="100" t="s">
        <v>0</v>
      </c>
      <c r="K141" s="100" t="s">
        <v>120</v>
      </c>
      <c r="L141" s="100" t="s">
        <v>121</v>
      </c>
      <c r="M141" s="100" t="s">
        <v>122</v>
      </c>
      <c r="N141" s="100" t="s">
        <v>60</v>
      </c>
      <c r="O141" s="100" t="s">
        <v>220</v>
      </c>
      <c r="P141" s="100" t="s">
        <v>120</v>
      </c>
      <c r="Q141" s="100" t="s">
        <v>766</v>
      </c>
      <c r="R141" s="100" t="s">
        <v>767</v>
      </c>
      <c r="S141" s="100" t="s">
        <v>768</v>
      </c>
      <c r="T141" s="100" t="s">
        <v>767</v>
      </c>
      <c r="U141" s="100" t="s">
        <v>747</v>
      </c>
      <c r="V141" s="100" t="s">
        <v>748</v>
      </c>
      <c r="W141" s="100" t="s">
        <v>749</v>
      </c>
      <c r="X141" s="100" t="s">
        <v>132</v>
      </c>
      <c r="Y141" s="145" t="s">
        <v>1042</v>
      </c>
    </row>
    <row r="142" spans="1:25">
      <c r="A142" s="107" t="s">
        <v>226</v>
      </c>
      <c r="B142" s="100" t="s">
        <v>227</v>
      </c>
      <c r="C142" s="100" t="s">
        <v>278</v>
      </c>
      <c r="D142" s="101">
        <v>507</v>
      </c>
      <c r="E142" s="100" t="s">
        <v>118</v>
      </c>
      <c r="F142" s="102">
        <v>202112</v>
      </c>
      <c r="G142" s="103">
        <v>44533</v>
      </c>
      <c r="H142" s="100" t="s">
        <v>209</v>
      </c>
      <c r="I142" s="102">
        <v>11001647</v>
      </c>
      <c r="J142" s="100" t="s">
        <v>0</v>
      </c>
      <c r="K142" s="100" t="s">
        <v>120</v>
      </c>
      <c r="L142" s="100" t="s">
        <v>121</v>
      </c>
      <c r="M142" s="100" t="s">
        <v>122</v>
      </c>
      <c r="N142" s="100" t="s">
        <v>66</v>
      </c>
      <c r="O142" s="100" t="s">
        <v>67</v>
      </c>
      <c r="P142" s="100" t="s">
        <v>120</v>
      </c>
      <c r="Q142" s="100" t="s">
        <v>766</v>
      </c>
      <c r="R142" s="100" t="s">
        <v>767</v>
      </c>
      <c r="S142" s="100" t="s">
        <v>768</v>
      </c>
      <c r="T142" s="100" t="s">
        <v>767</v>
      </c>
      <c r="U142" s="100" t="s">
        <v>747</v>
      </c>
      <c r="V142" s="100" t="s">
        <v>748</v>
      </c>
      <c r="W142" s="100" t="s">
        <v>749</v>
      </c>
      <c r="X142" s="100" t="s">
        <v>132</v>
      </c>
      <c r="Y142" s="145" t="s">
        <v>1042</v>
      </c>
    </row>
    <row r="143" spans="1:25">
      <c r="A143" s="107" t="s">
        <v>226</v>
      </c>
      <c r="B143" s="100" t="s">
        <v>227</v>
      </c>
      <c r="C143" s="100" t="s">
        <v>790</v>
      </c>
      <c r="D143" s="101">
        <v>-475</v>
      </c>
      <c r="E143" s="100" t="s">
        <v>118</v>
      </c>
      <c r="F143" s="102">
        <v>202112</v>
      </c>
      <c r="G143" s="103">
        <v>44559</v>
      </c>
      <c r="H143" s="100" t="s">
        <v>119</v>
      </c>
      <c r="I143" s="102">
        <v>11003035</v>
      </c>
      <c r="J143" s="100" t="s">
        <v>0</v>
      </c>
      <c r="K143" s="100" t="s">
        <v>120</v>
      </c>
      <c r="L143" s="100" t="s">
        <v>121</v>
      </c>
      <c r="M143" s="100" t="s">
        <v>122</v>
      </c>
      <c r="N143" s="100" t="s">
        <v>245</v>
      </c>
      <c r="O143" s="100" t="s">
        <v>246</v>
      </c>
      <c r="P143" s="100" t="s">
        <v>120</v>
      </c>
      <c r="Q143" s="100" t="s">
        <v>778</v>
      </c>
      <c r="R143" s="100" t="s">
        <v>247</v>
      </c>
      <c r="S143" s="100" t="s">
        <v>779</v>
      </c>
      <c r="T143" s="100" t="s">
        <v>247</v>
      </c>
      <c r="U143" s="100" t="s">
        <v>752</v>
      </c>
      <c r="V143" s="100" t="s">
        <v>753</v>
      </c>
      <c r="W143" s="100" t="s">
        <v>749</v>
      </c>
      <c r="X143" s="100" t="s">
        <v>132</v>
      </c>
      <c r="Y143" s="145" t="s">
        <v>1042</v>
      </c>
    </row>
    <row r="144" spans="1:25">
      <c r="A144" s="107" t="s">
        <v>226</v>
      </c>
      <c r="B144" s="100" t="s">
        <v>227</v>
      </c>
      <c r="C144" s="100" t="s">
        <v>791</v>
      </c>
      <c r="D144" s="101">
        <v>-380</v>
      </c>
      <c r="E144" s="100" t="s">
        <v>118</v>
      </c>
      <c r="F144" s="102">
        <v>202112</v>
      </c>
      <c r="G144" s="103">
        <v>44559</v>
      </c>
      <c r="H144" s="100" t="s">
        <v>119</v>
      </c>
      <c r="I144" s="102">
        <v>11003035</v>
      </c>
      <c r="J144" s="100" t="s">
        <v>0</v>
      </c>
      <c r="K144" s="100" t="s">
        <v>120</v>
      </c>
      <c r="L144" s="100" t="s">
        <v>121</v>
      </c>
      <c r="M144" s="100" t="s">
        <v>122</v>
      </c>
      <c r="N144" s="100" t="s">
        <v>245</v>
      </c>
      <c r="O144" s="100" t="s">
        <v>246</v>
      </c>
      <c r="P144" s="100" t="s">
        <v>120</v>
      </c>
      <c r="Q144" s="100" t="s">
        <v>778</v>
      </c>
      <c r="R144" s="100" t="s">
        <v>247</v>
      </c>
      <c r="S144" s="100" t="s">
        <v>779</v>
      </c>
      <c r="T144" s="100" t="s">
        <v>247</v>
      </c>
      <c r="U144" s="100" t="s">
        <v>752</v>
      </c>
      <c r="V144" s="100" t="s">
        <v>753</v>
      </c>
      <c r="W144" s="100" t="s">
        <v>749</v>
      </c>
      <c r="X144" s="100" t="s">
        <v>132</v>
      </c>
      <c r="Y144" s="145" t="s">
        <v>1042</v>
      </c>
    </row>
    <row r="145" spans="1:25">
      <c r="A145" s="107" t="s">
        <v>226</v>
      </c>
      <c r="B145" s="100" t="s">
        <v>227</v>
      </c>
      <c r="C145" s="100" t="s">
        <v>792</v>
      </c>
      <c r="D145" s="101">
        <v>-350</v>
      </c>
      <c r="E145" s="100" t="s">
        <v>118</v>
      </c>
      <c r="F145" s="102">
        <v>202112</v>
      </c>
      <c r="G145" s="103">
        <v>44559</v>
      </c>
      <c r="H145" s="100" t="s">
        <v>119</v>
      </c>
      <c r="I145" s="102">
        <v>11003035</v>
      </c>
      <c r="J145" s="100" t="s">
        <v>0</v>
      </c>
      <c r="K145" s="100" t="s">
        <v>120</v>
      </c>
      <c r="L145" s="100" t="s">
        <v>121</v>
      </c>
      <c r="M145" s="100" t="s">
        <v>122</v>
      </c>
      <c r="N145" s="100" t="s">
        <v>245</v>
      </c>
      <c r="O145" s="100" t="s">
        <v>246</v>
      </c>
      <c r="P145" s="100" t="s">
        <v>120</v>
      </c>
      <c r="Q145" s="100" t="s">
        <v>778</v>
      </c>
      <c r="R145" s="100" t="s">
        <v>247</v>
      </c>
      <c r="S145" s="100" t="s">
        <v>779</v>
      </c>
      <c r="T145" s="100" t="s">
        <v>247</v>
      </c>
      <c r="U145" s="100" t="s">
        <v>752</v>
      </c>
      <c r="V145" s="100" t="s">
        <v>753</v>
      </c>
      <c r="W145" s="100" t="s">
        <v>749</v>
      </c>
      <c r="X145" s="100" t="s">
        <v>132</v>
      </c>
      <c r="Y145" s="145" t="s">
        <v>1042</v>
      </c>
    </row>
    <row r="146" spans="1:25">
      <c r="A146" s="107" t="s">
        <v>226</v>
      </c>
      <c r="B146" s="100" t="s">
        <v>227</v>
      </c>
      <c r="C146" s="100" t="s">
        <v>793</v>
      </c>
      <c r="D146" s="101">
        <v>350</v>
      </c>
      <c r="E146" s="100" t="s">
        <v>118</v>
      </c>
      <c r="F146" s="102">
        <v>202112</v>
      </c>
      <c r="G146" s="103">
        <v>44559</v>
      </c>
      <c r="H146" s="100" t="s">
        <v>119</v>
      </c>
      <c r="I146" s="102">
        <v>11003035</v>
      </c>
      <c r="J146" s="100" t="s">
        <v>0</v>
      </c>
      <c r="K146" s="100" t="s">
        <v>120</v>
      </c>
      <c r="L146" s="100" t="s">
        <v>121</v>
      </c>
      <c r="M146" s="100" t="s">
        <v>122</v>
      </c>
      <c r="N146" s="100" t="s">
        <v>60</v>
      </c>
      <c r="O146" s="100" t="s">
        <v>220</v>
      </c>
      <c r="P146" s="100" t="s">
        <v>120</v>
      </c>
      <c r="Q146" s="100" t="s">
        <v>766</v>
      </c>
      <c r="R146" s="100" t="s">
        <v>767</v>
      </c>
      <c r="S146" s="100" t="s">
        <v>768</v>
      </c>
      <c r="T146" s="100" t="s">
        <v>767</v>
      </c>
      <c r="U146" s="100" t="s">
        <v>747</v>
      </c>
      <c r="V146" s="100" t="s">
        <v>748</v>
      </c>
      <c r="W146" s="100" t="s">
        <v>749</v>
      </c>
      <c r="X146" s="100" t="s">
        <v>132</v>
      </c>
      <c r="Y146" s="145" t="s">
        <v>1042</v>
      </c>
    </row>
    <row r="147" spans="1:25">
      <c r="A147" s="107" t="s">
        <v>226</v>
      </c>
      <c r="B147" s="100" t="s">
        <v>227</v>
      </c>
      <c r="C147" s="100" t="s">
        <v>794</v>
      </c>
      <c r="D147" s="101">
        <v>380</v>
      </c>
      <c r="E147" s="100" t="s">
        <v>118</v>
      </c>
      <c r="F147" s="102">
        <v>202112</v>
      </c>
      <c r="G147" s="103">
        <v>44559</v>
      </c>
      <c r="H147" s="100" t="s">
        <v>119</v>
      </c>
      <c r="I147" s="102">
        <v>11003035</v>
      </c>
      <c r="J147" s="100" t="s">
        <v>0</v>
      </c>
      <c r="K147" s="100" t="s">
        <v>120</v>
      </c>
      <c r="L147" s="100" t="s">
        <v>121</v>
      </c>
      <c r="M147" s="100" t="s">
        <v>122</v>
      </c>
      <c r="N147" s="100" t="s">
        <v>60</v>
      </c>
      <c r="O147" s="100" t="s">
        <v>220</v>
      </c>
      <c r="P147" s="100" t="s">
        <v>120</v>
      </c>
      <c r="Q147" s="100" t="s">
        <v>766</v>
      </c>
      <c r="R147" s="100" t="s">
        <v>767</v>
      </c>
      <c r="S147" s="100" t="s">
        <v>768</v>
      </c>
      <c r="T147" s="100" t="s">
        <v>767</v>
      </c>
      <c r="U147" s="100" t="s">
        <v>747</v>
      </c>
      <c r="V147" s="100" t="s">
        <v>748</v>
      </c>
      <c r="W147" s="100" t="s">
        <v>749</v>
      </c>
      <c r="X147" s="100" t="s">
        <v>132</v>
      </c>
      <c r="Y147" s="145" t="s">
        <v>1042</v>
      </c>
    </row>
    <row r="148" spans="1:25">
      <c r="A148" s="107" t="s">
        <v>226</v>
      </c>
      <c r="B148" s="100" t="s">
        <v>227</v>
      </c>
      <c r="C148" s="100" t="s">
        <v>795</v>
      </c>
      <c r="D148" s="101">
        <v>475</v>
      </c>
      <c r="E148" s="100" t="s">
        <v>118</v>
      </c>
      <c r="F148" s="102">
        <v>202112</v>
      </c>
      <c r="G148" s="103">
        <v>44559</v>
      </c>
      <c r="H148" s="100" t="s">
        <v>119</v>
      </c>
      <c r="I148" s="102">
        <v>11003035</v>
      </c>
      <c r="J148" s="100" t="s">
        <v>0</v>
      </c>
      <c r="K148" s="100" t="s">
        <v>120</v>
      </c>
      <c r="L148" s="100" t="s">
        <v>121</v>
      </c>
      <c r="M148" s="100" t="s">
        <v>122</v>
      </c>
      <c r="N148" s="100" t="s">
        <v>60</v>
      </c>
      <c r="O148" s="100" t="s">
        <v>220</v>
      </c>
      <c r="P148" s="100" t="s">
        <v>120</v>
      </c>
      <c r="Q148" s="100" t="s">
        <v>766</v>
      </c>
      <c r="R148" s="100" t="s">
        <v>767</v>
      </c>
      <c r="S148" s="100" t="s">
        <v>768</v>
      </c>
      <c r="T148" s="100" t="s">
        <v>767</v>
      </c>
      <c r="U148" s="100" t="s">
        <v>747</v>
      </c>
      <c r="V148" s="100" t="s">
        <v>748</v>
      </c>
      <c r="W148" s="100" t="s">
        <v>749</v>
      </c>
      <c r="X148" s="100" t="s">
        <v>132</v>
      </c>
      <c r="Y148" s="145" t="s">
        <v>1042</v>
      </c>
    </row>
    <row r="149" spans="1:25">
      <c r="A149" s="107" t="s">
        <v>226</v>
      </c>
      <c r="B149" s="100" t="s">
        <v>227</v>
      </c>
      <c r="C149" s="100" t="s">
        <v>796</v>
      </c>
      <c r="D149" s="101">
        <v>-255</v>
      </c>
      <c r="E149" s="100" t="s">
        <v>118</v>
      </c>
      <c r="F149" s="102">
        <v>202112</v>
      </c>
      <c r="G149" s="103">
        <v>44559</v>
      </c>
      <c r="H149" s="100" t="s">
        <v>119</v>
      </c>
      <c r="I149" s="102">
        <v>11003039</v>
      </c>
      <c r="J149" s="100" t="s">
        <v>0</v>
      </c>
      <c r="K149" s="100" t="s">
        <v>120</v>
      </c>
      <c r="L149" s="100" t="s">
        <v>121</v>
      </c>
      <c r="M149" s="100" t="s">
        <v>122</v>
      </c>
      <c r="N149" s="100" t="s">
        <v>418</v>
      </c>
      <c r="O149" s="100" t="s">
        <v>419</v>
      </c>
      <c r="P149" s="100" t="s">
        <v>120</v>
      </c>
      <c r="Q149" s="100" t="s">
        <v>797</v>
      </c>
      <c r="R149" s="100" t="s">
        <v>420</v>
      </c>
      <c r="S149" s="100" t="s">
        <v>798</v>
      </c>
      <c r="T149" s="100" t="s">
        <v>420</v>
      </c>
      <c r="U149" s="100" t="s">
        <v>783</v>
      </c>
      <c r="V149" s="100" t="s">
        <v>784</v>
      </c>
      <c r="W149" s="100" t="s">
        <v>749</v>
      </c>
      <c r="X149" s="100" t="s">
        <v>132</v>
      </c>
      <c r="Y149" s="145" t="s">
        <v>1042</v>
      </c>
    </row>
    <row r="150" spans="1:25">
      <c r="A150" s="107" t="s">
        <v>226</v>
      </c>
      <c r="B150" s="100" t="s">
        <v>227</v>
      </c>
      <c r="C150" s="100" t="s">
        <v>799</v>
      </c>
      <c r="D150" s="101">
        <v>-40</v>
      </c>
      <c r="E150" s="100" t="s">
        <v>118</v>
      </c>
      <c r="F150" s="102">
        <v>202112</v>
      </c>
      <c r="G150" s="103">
        <v>44559</v>
      </c>
      <c r="H150" s="100" t="s">
        <v>119</v>
      </c>
      <c r="I150" s="102">
        <v>11003039</v>
      </c>
      <c r="J150" s="100" t="s">
        <v>0</v>
      </c>
      <c r="K150" s="100" t="s">
        <v>120</v>
      </c>
      <c r="L150" s="100" t="s">
        <v>121</v>
      </c>
      <c r="M150" s="100" t="s">
        <v>122</v>
      </c>
      <c r="N150" s="100" t="s">
        <v>418</v>
      </c>
      <c r="O150" s="100" t="s">
        <v>419</v>
      </c>
      <c r="P150" s="100" t="s">
        <v>120</v>
      </c>
      <c r="Q150" s="100" t="s">
        <v>797</v>
      </c>
      <c r="R150" s="100" t="s">
        <v>420</v>
      </c>
      <c r="S150" s="100" t="s">
        <v>798</v>
      </c>
      <c r="T150" s="100" t="s">
        <v>420</v>
      </c>
      <c r="U150" s="100" t="s">
        <v>783</v>
      </c>
      <c r="V150" s="100" t="s">
        <v>784</v>
      </c>
      <c r="W150" s="100" t="s">
        <v>749</v>
      </c>
      <c r="X150" s="100" t="s">
        <v>132</v>
      </c>
      <c r="Y150" s="145" t="s">
        <v>1042</v>
      </c>
    </row>
    <row r="151" spans="1:25">
      <c r="A151" s="107" t="s">
        <v>226</v>
      </c>
      <c r="B151" s="100" t="s">
        <v>227</v>
      </c>
      <c r="C151" s="100" t="s">
        <v>800</v>
      </c>
      <c r="D151" s="101">
        <v>40</v>
      </c>
      <c r="E151" s="100" t="s">
        <v>118</v>
      </c>
      <c r="F151" s="102">
        <v>202112</v>
      </c>
      <c r="G151" s="103">
        <v>44559</v>
      </c>
      <c r="H151" s="100" t="s">
        <v>119</v>
      </c>
      <c r="I151" s="102">
        <v>11003039</v>
      </c>
      <c r="J151" s="100" t="s">
        <v>0</v>
      </c>
      <c r="K151" s="100" t="s">
        <v>120</v>
      </c>
      <c r="L151" s="100" t="s">
        <v>121</v>
      </c>
      <c r="M151" s="100" t="s">
        <v>122</v>
      </c>
      <c r="N151" s="100" t="s">
        <v>58</v>
      </c>
      <c r="O151" s="100" t="s">
        <v>59</v>
      </c>
      <c r="P151" s="100" t="s">
        <v>120</v>
      </c>
      <c r="Q151" s="100" t="s">
        <v>766</v>
      </c>
      <c r="R151" s="100" t="s">
        <v>767</v>
      </c>
      <c r="S151" s="100" t="s">
        <v>768</v>
      </c>
      <c r="T151" s="100" t="s">
        <v>767</v>
      </c>
      <c r="U151" s="100" t="s">
        <v>747</v>
      </c>
      <c r="V151" s="100" t="s">
        <v>748</v>
      </c>
      <c r="W151" s="100" t="s">
        <v>749</v>
      </c>
      <c r="X151" s="100" t="s">
        <v>132</v>
      </c>
      <c r="Y151" s="145" t="s">
        <v>1042</v>
      </c>
    </row>
    <row r="152" spans="1:25">
      <c r="A152" s="107" t="s">
        <v>226</v>
      </c>
      <c r="B152" s="100" t="s">
        <v>227</v>
      </c>
      <c r="C152" s="100" t="s">
        <v>801</v>
      </c>
      <c r="D152" s="101">
        <v>255</v>
      </c>
      <c r="E152" s="100" t="s">
        <v>118</v>
      </c>
      <c r="F152" s="102">
        <v>202112</v>
      </c>
      <c r="G152" s="103">
        <v>44559</v>
      </c>
      <c r="H152" s="100" t="s">
        <v>119</v>
      </c>
      <c r="I152" s="102">
        <v>11003039</v>
      </c>
      <c r="J152" s="100" t="s">
        <v>0</v>
      </c>
      <c r="K152" s="100" t="s">
        <v>120</v>
      </c>
      <c r="L152" s="100" t="s">
        <v>121</v>
      </c>
      <c r="M152" s="100" t="s">
        <v>122</v>
      </c>
      <c r="N152" s="100" t="s">
        <v>58</v>
      </c>
      <c r="O152" s="100" t="s">
        <v>59</v>
      </c>
      <c r="P152" s="100" t="s">
        <v>120</v>
      </c>
      <c r="Q152" s="100" t="s">
        <v>766</v>
      </c>
      <c r="R152" s="100" t="s">
        <v>767</v>
      </c>
      <c r="S152" s="100" t="s">
        <v>768</v>
      </c>
      <c r="T152" s="100" t="s">
        <v>767</v>
      </c>
      <c r="U152" s="100" t="s">
        <v>747</v>
      </c>
      <c r="V152" s="100" t="s">
        <v>748</v>
      </c>
      <c r="W152" s="100" t="s">
        <v>749</v>
      </c>
      <c r="X152" s="100" t="s">
        <v>132</v>
      </c>
      <c r="Y152" s="145" t="s">
        <v>1042</v>
      </c>
    </row>
    <row r="153" spans="1:25">
      <c r="A153" s="107" t="s">
        <v>226</v>
      </c>
      <c r="B153" s="100" t="s">
        <v>227</v>
      </c>
      <c r="C153" s="100" t="s">
        <v>279</v>
      </c>
      <c r="D153" s="101">
        <v>2542.9699999999998</v>
      </c>
      <c r="E153" s="100" t="s">
        <v>118</v>
      </c>
      <c r="F153" s="102">
        <v>202112</v>
      </c>
      <c r="G153" s="103">
        <v>44559</v>
      </c>
      <c r="H153" s="100" t="s">
        <v>125</v>
      </c>
      <c r="I153" s="102">
        <v>50000343</v>
      </c>
      <c r="J153" s="100" t="s">
        <v>0</v>
      </c>
      <c r="K153" s="100" t="s">
        <v>120</v>
      </c>
      <c r="L153" s="100" t="s">
        <v>121</v>
      </c>
      <c r="M153" s="100" t="s">
        <v>122</v>
      </c>
      <c r="N153" s="100" t="s">
        <v>130</v>
      </c>
      <c r="O153" s="100" t="s">
        <v>131</v>
      </c>
      <c r="P153" s="100" t="s">
        <v>120</v>
      </c>
      <c r="Q153" s="100" t="s">
        <v>744</v>
      </c>
      <c r="R153" s="100" t="s">
        <v>745</v>
      </c>
      <c r="S153" s="100" t="s">
        <v>746</v>
      </c>
      <c r="T153" s="100" t="s">
        <v>745</v>
      </c>
      <c r="U153" s="100" t="s">
        <v>747</v>
      </c>
      <c r="V153" s="100" t="s">
        <v>748</v>
      </c>
      <c r="W153" s="100" t="s">
        <v>749</v>
      </c>
      <c r="X153" s="100" t="s">
        <v>132</v>
      </c>
      <c r="Y153" s="145" t="s">
        <v>1042</v>
      </c>
    </row>
    <row r="154" spans="1:25">
      <c r="A154" s="107" t="s">
        <v>226</v>
      </c>
      <c r="B154" s="100" t="s">
        <v>227</v>
      </c>
      <c r="C154" s="100" t="s">
        <v>280</v>
      </c>
      <c r="D154" s="101">
        <v>600</v>
      </c>
      <c r="E154" s="100" t="s">
        <v>118</v>
      </c>
      <c r="F154" s="102">
        <v>202201</v>
      </c>
      <c r="G154" s="103">
        <v>44568</v>
      </c>
      <c r="H154" s="100" t="s">
        <v>209</v>
      </c>
      <c r="I154" s="102">
        <v>11001754</v>
      </c>
      <c r="J154" s="100" t="s">
        <v>0</v>
      </c>
      <c r="K154" s="100" t="s">
        <v>120</v>
      </c>
      <c r="L154" s="100" t="s">
        <v>121</v>
      </c>
      <c r="M154" s="100" t="s">
        <v>122</v>
      </c>
      <c r="N154" s="100" t="s">
        <v>16</v>
      </c>
      <c r="O154" s="100" t="s">
        <v>17</v>
      </c>
      <c r="P154" s="100" t="s">
        <v>120</v>
      </c>
      <c r="Q154" s="100" t="s">
        <v>744</v>
      </c>
      <c r="R154" s="100" t="s">
        <v>745</v>
      </c>
      <c r="S154" s="100" t="s">
        <v>746</v>
      </c>
      <c r="T154" s="100" t="s">
        <v>745</v>
      </c>
      <c r="U154" s="100" t="s">
        <v>747</v>
      </c>
      <c r="V154" s="100" t="s">
        <v>748</v>
      </c>
      <c r="W154" s="100" t="s">
        <v>749</v>
      </c>
      <c r="X154" s="100" t="s">
        <v>132</v>
      </c>
      <c r="Y154" s="145" t="s">
        <v>1042</v>
      </c>
    </row>
    <row r="155" spans="1:25">
      <c r="A155" s="107" t="s">
        <v>226</v>
      </c>
      <c r="B155" s="100" t="s">
        <v>227</v>
      </c>
      <c r="C155" s="100" t="s">
        <v>281</v>
      </c>
      <c r="D155" s="101">
        <v>58</v>
      </c>
      <c r="E155" s="100" t="s">
        <v>118</v>
      </c>
      <c r="F155" s="102">
        <v>202201</v>
      </c>
      <c r="G155" s="103">
        <v>44568</v>
      </c>
      <c r="H155" s="100" t="s">
        <v>209</v>
      </c>
      <c r="I155" s="102">
        <v>11001755</v>
      </c>
      <c r="J155" s="100" t="s">
        <v>0</v>
      </c>
      <c r="K155" s="100" t="s">
        <v>120</v>
      </c>
      <c r="L155" s="100" t="s">
        <v>121</v>
      </c>
      <c r="M155" s="100" t="s">
        <v>122</v>
      </c>
      <c r="N155" s="100" t="s">
        <v>60</v>
      </c>
      <c r="O155" s="100" t="s">
        <v>220</v>
      </c>
      <c r="P155" s="100" t="s">
        <v>120</v>
      </c>
      <c r="Q155" s="100" t="s">
        <v>766</v>
      </c>
      <c r="R155" s="100" t="s">
        <v>767</v>
      </c>
      <c r="S155" s="100" t="s">
        <v>768</v>
      </c>
      <c r="T155" s="100" t="s">
        <v>767</v>
      </c>
      <c r="U155" s="100" t="s">
        <v>747</v>
      </c>
      <c r="V155" s="100" t="s">
        <v>748</v>
      </c>
      <c r="W155" s="100" t="s">
        <v>749</v>
      </c>
      <c r="X155" s="100" t="s">
        <v>132</v>
      </c>
      <c r="Y155" s="145" t="s">
        <v>1042</v>
      </c>
    </row>
    <row r="156" spans="1:25">
      <c r="A156" s="107" t="s">
        <v>226</v>
      </c>
      <c r="B156" s="100" t="s">
        <v>227</v>
      </c>
      <c r="C156" s="100" t="s">
        <v>282</v>
      </c>
      <c r="D156" s="101">
        <v>1320</v>
      </c>
      <c r="E156" s="100" t="s">
        <v>118</v>
      </c>
      <c r="F156" s="102">
        <v>202201</v>
      </c>
      <c r="G156" s="103">
        <v>44568</v>
      </c>
      <c r="H156" s="100" t="s">
        <v>209</v>
      </c>
      <c r="I156" s="102">
        <v>11001755</v>
      </c>
      <c r="J156" s="100" t="s">
        <v>0</v>
      </c>
      <c r="K156" s="100" t="s">
        <v>120</v>
      </c>
      <c r="L156" s="100" t="s">
        <v>121</v>
      </c>
      <c r="M156" s="100" t="s">
        <v>122</v>
      </c>
      <c r="N156" s="100" t="s">
        <v>60</v>
      </c>
      <c r="O156" s="100" t="s">
        <v>220</v>
      </c>
      <c r="P156" s="100" t="s">
        <v>120</v>
      </c>
      <c r="Q156" s="100" t="s">
        <v>766</v>
      </c>
      <c r="R156" s="100" t="s">
        <v>767</v>
      </c>
      <c r="S156" s="100" t="s">
        <v>768</v>
      </c>
      <c r="T156" s="100" t="s">
        <v>767</v>
      </c>
      <c r="U156" s="100" t="s">
        <v>747</v>
      </c>
      <c r="V156" s="100" t="s">
        <v>748</v>
      </c>
      <c r="W156" s="100" t="s">
        <v>749</v>
      </c>
      <c r="X156" s="100" t="s">
        <v>132</v>
      </c>
      <c r="Y156" s="145" t="s">
        <v>1042</v>
      </c>
    </row>
    <row r="157" spans="1:25">
      <c r="A157" s="107" t="s">
        <v>226</v>
      </c>
      <c r="B157" s="100" t="s">
        <v>227</v>
      </c>
      <c r="C157" s="100" t="s">
        <v>283</v>
      </c>
      <c r="D157" s="101">
        <v>-80</v>
      </c>
      <c r="E157" s="100" t="s">
        <v>118</v>
      </c>
      <c r="F157" s="102">
        <v>202201</v>
      </c>
      <c r="G157" s="103">
        <v>44575</v>
      </c>
      <c r="H157" s="100" t="s">
        <v>209</v>
      </c>
      <c r="I157" s="102">
        <v>11001793</v>
      </c>
      <c r="J157" s="100" t="s">
        <v>0</v>
      </c>
      <c r="K157" s="100" t="s">
        <v>120</v>
      </c>
      <c r="L157" s="100" t="s">
        <v>121</v>
      </c>
      <c r="M157" s="100" t="s">
        <v>122</v>
      </c>
      <c r="N157" s="100" t="s">
        <v>74</v>
      </c>
      <c r="O157" s="100" t="s">
        <v>75</v>
      </c>
      <c r="P157" s="100" t="s">
        <v>120</v>
      </c>
      <c r="Q157" s="100" t="s">
        <v>766</v>
      </c>
      <c r="R157" s="100" t="s">
        <v>767</v>
      </c>
      <c r="S157" s="100" t="s">
        <v>768</v>
      </c>
      <c r="T157" s="100" t="s">
        <v>767</v>
      </c>
      <c r="U157" s="100" t="s">
        <v>747</v>
      </c>
      <c r="V157" s="100" t="s">
        <v>748</v>
      </c>
      <c r="W157" s="100" t="s">
        <v>749</v>
      </c>
      <c r="X157" s="100" t="s">
        <v>132</v>
      </c>
      <c r="Y157" s="145" t="s">
        <v>1042</v>
      </c>
    </row>
    <row r="158" spans="1:25">
      <c r="A158" s="107" t="s">
        <v>226</v>
      </c>
      <c r="B158" s="100" t="s">
        <v>227</v>
      </c>
      <c r="C158" s="100" t="s">
        <v>284</v>
      </c>
      <c r="D158" s="101">
        <v>505</v>
      </c>
      <c r="E158" s="100" t="s">
        <v>118</v>
      </c>
      <c r="F158" s="102">
        <v>202201</v>
      </c>
      <c r="G158" s="103">
        <v>44582</v>
      </c>
      <c r="H158" s="100" t="s">
        <v>172</v>
      </c>
      <c r="I158" s="102">
        <v>11001790</v>
      </c>
      <c r="J158" s="100" t="s">
        <v>0</v>
      </c>
      <c r="K158" s="100" t="s">
        <v>120</v>
      </c>
      <c r="L158" s="100" t="s">
        <v>121</v>
      </c>
      <c r="M158" s="100" t="s">
        <v>122</v>
      </c>
      <c r="N158" s="100" t="s">
        <v>68</v>
      </c>
      <c r="O158" s="100" t="s">
        <v>69</v>
      </c>
      <c r="P158" s="100" t="s">
        <v>120</v>
      </c>
      <c r="Q158" s="100" t="s">
        <v>766</v>
      </c>
      <c r="R158" s="100" t="s">
        <v>767</v>
      </c>
      <c r="S158" s="100" t="s">
        <v>768</v>
      </c>
      <c r="T158" s="100" t="s">
        <v>767</v>
      </c>
      <c r="U158" s="100" t="s">
        <v>747</v>
      </c>
      <c r="V158" s="100" t="s">
        <v>748</v>
      </c>
      <c r="W158" s="100" t="s">
        <v>749</v>
      </c>
      <c r="X158" s="100" t="s">
        <v>132</v>
      </c>
      <c r="Y158" s="145" t="s">
        <v>1042</v>
      </c>
    </row>
    <row r="159" spans="1:25">
      <c r="A159" s="107" t="s">
        <v>226</v>
      </c>
      <c r="B159" s="100" t="s">
        <v>227</v>
      </c>
      <c r="C159" s="100" t="s">
        <v>285</v>
      </c>
      <c r="D159" s="101">
        <v>240</v>
      </c>
      <c r="E159" s="100" t="s">
        <v>118</v>
      </c>
      <c r="F159" s="102">
        <v>202201</v>
      </c>
      <c r="G159" s="103">
        <v>44586</v>
      </c>
      <c r="H159" s="100" t="s">
        <v>209</v>
      </c>
      <c r="I159" s="102">
        <v>11001764</v>
      </c>
      <c r="J159" s="100" t="s">
        <v>0</v>
      </c>
      <c r="K159" s="100" t="s">
        <v>120</v>
      </c>
      <c r="L159" s="100" t="s">
        <v>121</v>
      </c>
      <c r="M159" s="100" t="s">
        <v>122</v>
      </c>
      <c r="N159" s="100" t="s">
        <v>68</v>
      </c>
      <c r="O159" s="100" t="s">
        <v>69</v>
      </c>
      <c r="P159" s="100" t="s">
        <v>120</v>
      </c>
      <c r="Q159" s="100" t="s">
        <v>766</v>
      </c>
      <c r="R159" s="100" t="s">
        <v>767</v>
      </c>
      <c r="S159" s="100" t="s">
        <v>768</v>
      </c>
      <c r="T159" s="100" t="s">
        <v>767</v>
      </c>
      <c r="U159" s="100" t="s">
        <v>747</v>
      </c>
      <c r="V159" s="100" t="s">
        <v>748</v>
      </c>
      <c r="W159" s="100" t="s">
        <v>749</v>
      </c>
      <c r="X159" s="100" t="s">
        <v>132</v>
      </c>
      <c r="Y159" s="145" t="s">
        <v>1042</v>
      </c>
    </row>
    <row r="160" spans="1:25">
      <c r="A160" s="107" t="s">
        <v>226</v>
      </c>
      <c r="B160" s="100" t="s">
        <v>227</v>
      </c>
      <c r="C160" s="100" t="s">
        <v>286</v>
      </c>
      <c r="D160" s="101">
        <v>20</v>
      </c>
      <c r="E160" s="100" t="s">
        <v>118</v>
      </c>
      <c r="F160" s="102">
        <v>202201</v>
      </c>
      <c r="G160" s="103">
        <v>44588</v>
      </c>
      <c r="H160" s="100" t="s">
        <v>209</v>
      </c>
      <c r="I160" s="102">
        <v>11001775</v>
      </c>
      <c r="J160" s="100" t="s">
        <v>0</v>
      </c>
      <c r="K160" s="100" t="s">
        <v>120</v>
      </c>
      <c r="L160" s="100" t="s">
        <v>121</v>
      </c>
      <c r="M160" s="100" t="s">
        <v>122</v>
      </c>
      <c r="N160" s="100" t="s">
        <v>68</v>
      </c>
      <c r="O160" s="100" t="s">
        <v>69</v>
      </c>
      <c r="P160" s="100" t="s">
        <v>120</v>
      </c>
      <c r="Q160" s="100" t="s">
        <v>766</v>
      </c>
      <c r="R160" s="100" t="s">
        <v>767</v>
      </c>
      <c r="S160" s="100" t="s">
        <v>768</v>
      </c>
      <c r="T160" s="100" t="s">
        <v>767</v>
      </c>
      <c r="U160" s="100" t="s">
        <v>747</v>
      </c>
      <c r="V160" s="100" t="s">
        <v>748</v>
      </c>
      <c r="W160" s="100" t="s">
        <v>749</v>
      </c>
      <c r="X160" s="100" t="s">
        <v>132</v>
      </c>
      <c r="Y160" s="145" t="s">
        <v>1042</v>
      </c>
    </row>
    <row r="161" spans="1:25">
      <c r="A161" s="107" t="s">
        <v>226</v>
      </c>
      <c r="B161" s="100" t="s">
        <v>227</v>
      </c>
      <c r="C161" s="100" t="s">
        <v>287</v>
      </c>
      <c r="D161" s="101">
        <v>20</v>
      </c>
      <c r="E161" s="100" t="s">
        <v>118</v>
      </c>
      <c r="F161" s="102">
        <v>202201</v>
      </c>
      <c r="G161" s="103">
        <v>44588</v>
      </c>
      <c r="H161" s="100" t="s">
        <v>209</v>
      </c>
      <c r="I161" s="102">
        <v>11001775</v>
      </c>
      <c r="J161" s="100" t="s">
        <v>0</v>
      </c>
      <c r="K161" s="100" t="s">
        <v>120</v>
      </c>
      <c r="L161" s="100" t="s">
        <v>121</v>
      </c>
      <c r="M161" s="100" t="s">
        <v>122</v>
      </c>
      <c r="N161" s="100" t="s">
        <v>150</v>
      </c>
      <c r="O161" s="100" t="s">
        <v>151</v>
      </c>
      <c r="P161" s="100" t="s">
        <v>120</v>
      </c>
      <c r="Q161" s="100" t="s">
        <v>754</v>
      </c>
      <c r="R161" s="100" t="s">
        <v>755</v>
      </c>
      <c r="S161" s="100" t="s">
        <v>756</v>
      </c>
      <c r="T161" s="100" t="s">
        <v>755</v>
      </c>
      <c r="U161" s="100" t="s">
        <v>757</v>
      </c>
      <c r="V161" s="100" t="s">
        <v>758</v>
      </c>
      <c r="W161" s="100" t="s">
        <v>749</v>
      </c>
      <c r="X161" s="100" t="s">
        <v>132</v>
      </c>
      <c r="Y161" s="145" t="s">
        <v>1042</v>
      </c>
    </row>
    <row r="162" spans="1:25">
      <c r="A162" s="107" t="s">
        <v>226</v>
      </c>
      <c r="B162" s="100" t="s">
        <v>227</v>
      </c>
      <c r="C162" s="100" t="s">
        <v>288</v>
      </c>
      <c r="D162" s="101">
        <v>2480</v>
      </c>
      <c r="E162" s="100" t="s">
        <v>118</v>
      </c>
      <c r="F162" s="102">
        <v>202201</v>
      </c>
      <c r="G162" s="103">
        <v>44588</v>
      </c>
      <c r="H162" s="100" t="s">
        <v>209</v>
      </c>
      <c r="I162" s="102">
        <v>11001775</v>
      </c>
      <c r="J162" s="100" t="s">
        <v>0</v>
      </c>
      <c r="K162" s="100" t="s">
        <v>120</v>
      </c>
      <c r="L162" s="100" t="s">
        <v>121</v>
      </c>
      <c r="M162" s="100" t="s">
        <v>122</v>
      </c>
      <c r="N162" s="100" t="s">
        <v>74</v>
      </c>
      <c r="O162" s="100" t="s">
        <v>75</v>
      </c>
      <c r="P162" s="100" t="s">
        <v>120</v>
      </c>
      <c r="Q162" s="100" t="s">
        <v>766</v>
      </c>
      <c r="R162" s="100" t="s">
        <v>767</v>
      </c>
      <c r="S162" s="100" t="s">
        <v>768</v>
      </c>
      <c r="T162" s="100" t="s">
        <v>767</v>
      </c>
      <c r="U162" s="100" t="s">
        <v>747</v>
      </c>
      <c r="V162" s="100" t="s">
        <v>748</v>
      </c>
      <c r="W162" s="100" t="s">
        <v>749</v>
      </c>
      <c r="X162" s="100" t="s">
        <v>132</v>
      </c>
      <c r="Y162" s="145" t="s">
        <v>1042</v>
      </c>
    </row>
    <row r="163" spans="1:25">
      <c r="A163" s="107" t="s">
        <v>226</v>
      </c>
      <c r="B163" s="100" t="s">
        <v>227</v>
      </c>
      <c r="C163" s="100" t="s">
        <v>289</v>
      </c>
      <c r="D163" s="101">
        <v>10</v>
      </c>
      <c r="E163" s="100" t="s">
        <v>118</v>
      </c>
      <c r="F163" s="102">
        <v>202201</v>
      </c>
      <c r="G163" s="103">
        <v>44591</v>
      </c>
      <c r="H163" s="100" t="s">
        <v>119</v>
      </c>
      <c r="I163" s="102">
        <v>11001893</v>
      </c>
      <c r="J163" s="100" t="s">
        <v>0</v>
      </c>
      <c r="K163" s="100" t="s">
        <v>120</v>
      </c>
      <c r="L163" s="100" t="s">
        <v>121</v>
      </c>
      <c r="M163" s="100" t="s">
        <v>122</v>
      </c>
      <c r="N163" s="100" t="s">
        <v>150</v>
      </c>
      <c r="O163" s="100" t="s">
        <v>151</v>
      </c>
      <c r="P163" s="100" t="s">
        <v>120</v>
      </c>
      <c r="Q163" s="100" t="s">
        <v>754</v>
      </c>
      <c r="R163" s="100" t="s">
        <v>755</v>
      </c>
      <c r="S163" s="100" t="s">
        <v>756</v>
      </c>
      <c r="T163" s="100" t="s">
        <v>755</v>
      </c>
      <c r="U163" s="100" t="s">
        <v>757</v>
      </c>
      <c r="V163" s="100" t="s">
        <v>758</v>
      </c>
      <c r="W163" s="100" t="s">
        <v>749</v>
      </c>
      <c r="X163" s="100" t="s">
        <v>132</v>
      </c>
      <c r="Y163" s="145" t="s">
        <v>1042</v>
      </c>
    </row>
    <row r="164" spans="1:25">
      <c r="A164" s="107" t="s">
        <v>226</v>
      </c>
      <c r="B164" s="100" t="s">
        <v>227</v>
      </c>
      <c r="C164" s="100" t="s">
        <v>290</v>
      </c>
      <c r="D164" s="101">
        <v>400</v>
      </c>
      <c r="E164" s="100" t="s">
        <v>118</v>
      </c>
      <c r="F164" s="102">
        <v>202202</v>
      </c>
      <c r="G164" s="103">
        <v>44600</v>
      </c>
      <c r="H164" s="100" t="s">
        <v>209</v>
      </c>
      <c r="I164" s="102">
        <v>11001896</v>
      </c>
      <c r="J164" s="100" t="s">
        <v>0</v>
      </c>
      <c r="K164" s="100" t="s">
        <v>120</v>
      </c>
      <c r="L164" s="100" t="s">
        <v>121</v>
      </c>
      <c r="M164" s="100" t="s">
        <v>122</v>
      </c>
      <c r="N164" s="100" t="s">
        <v>60</v>
      </c>
      <c r="O164" s="100" t="s">
        <v>220</v>
      </c>
      <c r="P164" s="100" t="s">
        <v>120</v>
      </c>
      <c r="Q164" s="100" t="s">
        <v>766</v>
      </c>
      <c r="R164" s="100" t="s">
        <v>767</v>
      </c>
      <c r="S164" s="100" t="s">
        <v>768</v>
      </c>
      <c r="T164" s="100" t="s">
        <v>767</v>
      </c>
      <c r="U164" s="100" t="s">
        <v>747</v>
      </c>
      <c r="V164" s="100" t="s">
        <v>748</v>
      </c>
      <c r="W164" s="100" t="s">
        <v>749</v>
      </c>
      <c r="X164" s="100" t="s">
        <v>132</v>
      </c>
      <c r="Y164" s="145" t="s">
        <v>1042</v>
      </c>
    </row>
    <row r="165" spans="1:25">
      <c r="A165" s="107" t="s">
        <v>226</v>
      </c>
      <c r="B165" s="100" t="s">
        <v>227</v>
      </c>
      <c r="C165" s="100" t="s">
        <v>291</v>
      </c>
      <c r="D165" s="101">
        <v>880</v>
      </c>
      <c r="E165" s="100" t="s">
        <v>118</v>
      </c>
      <c r="F165" s="102">
        <v>202202</v>
      </c>
      <c r="G165" s="103">
        <v>44600</v>
      </c>
      <c r="H165" s="100" t="s">
        <v>209</v>
      </c>
      <c r="I165" s="102">
        <v>11001896</v>
      </c>
      <c r="J165" s="100" t="s">
        <v>0</v>
      </c>
      <c r="K165" s="100" t="s">
        <v>120</v>
      </c>
      <c r="L165" s="100" t="s">
        <v>121</v>
      </c>
      <c r="M165" s="100" t="s">
        <v>122</v>
      </c>
      <c r="N165" s="100" t="s">
        <v>74</v>
      </c>
      <c r="O165" s="100" t="s">
        <v>75</v>
      </c>
      <c r="P165" s="100" t="s">
        <v>120</v>
      </c>
      <c r="Q165" s="100" t="s">
        <v>766</v>
      </c>
      <c r="R165" s="100" t="s">
        <v>767</v>
      </c>
      <c r="S165" s="100" t="s">
        <v>768</v>
      </c>
      <c r="T165" s="100" t="s">
        <v>767</v>
      </c>
      <c r="U165" s="100" t="s">
        <v>747</v>
      </c>
      <c r="V165" s="100" t="s">
        <v>748</v>
      </c>
      <c r="W165" s="100" t="s">
        <v>749</v>
      </c>
      <c r="X165" s="100" t="s">
        <v>132</v>
      </c>
      <c r="Y165" s="145" t="s">
        <v>1042</v>
      </c>
    </row>
    <row r="166" spans="1:25">
      <c r="A166" s="107" t="s">
        <v>226</v>
      </c>
      <c r="B166" s="100" t="s">
        <v>227</v>
      </c>
      <c r="C166" s="100" t="s">
        <v>292</v>
      </c>
      <c r="D166" s="101">
        <v>880</v>
      </c>
      <c r="E166" s="100" t="s">
        <v>118</v>
      </c>
      <c r="F166" s="102">
        <v>202202</v>
      </c>
      <c r="G166" s="103">
        <v>44600</v>
      </c>
      <c r="H166" s="100" t="s">
        <v>209</v>
      </c>
      <c r="I166" s="102">
        <v>11001896</v>
      </c>
      <c r="J166" s="100" t="s">
        <v>0</v>
      </c>
      <c r="K166" s="100" t="s">
        <v>120</v>
      </c>
      <c r="L166" s="100" t="s">
        <v>121</v>
      </c>
      <c r="M166" s="100" t="s">
        <v>122</v>
      </c>
      <c r="N166" s="100" t="s">
        <v>60</v>
      </c>
      <c r="O166" s="100" t="s">
        <v>220</v>
      </c>
      <c r="P166" s="100" t="s">
        <v>120</v>
      </c>
      <c r="Q166" s="100" t="s">
        <v>766</v>
      </c>
      <c r="R166" s="100" t="s">
        <v>767</v>
      </c>
      <c r="S166" s="100" t="s">
        <v>768</v>
      </c>
      <c r="T166" s="100" t="s">
        <v>767</v>
      </c>
      <c r="U166" s="100" t="s">
        <v>747</v>
      </c>
      <c r="V166" s="100" t="s">
        <v>748</v>
      </c>
      <c r="W166" s="100" t="s">
        <v>749</v>
      </c>
      <c r="X166" s="100" t="s">
        <v>132</v>
      </c>
      <c r="Y166" s="145" t="s">
        <v>1042</v>
      </c>
    </row>
    <row r="167" spans="1:25">
      <c r="A167" s="107" t="s">
        <v>226</v>
      </c>
      <c r="B167" s="100" t="s">
        <v>227</v>
      </c>
      <c r="C167" s="100" t="s">
        <v>293</v>
      </c>
      <c r="D167" s="101">
        <v>1250</v>
      </c>
      <c r="E167" s="100" t="s">
        <v>118</v>
      </c>
      <c r="F167" s="102">
        <v>202202</v>
      </c>
      <c r="G167" s="103">
        <v>44600</v>
      </c>
      <c r="H167" s="100" t="s">
        <v>209</v>
      </c>
      <c r="I167" s="102">
        <v>11001896</v>
      </c>
      <c r="J167" s="100" t="s">
        <v>0</v>
      </c>
      <c r="K167" s="100" t="s">
        <v>120</v>
      </c>
      <c r="L167" s="100" t="s">
        <v>121</v>
      </c>
      <c r="M167" s="100" t="s">
        <v>122</v>
      </c>
      <c r="N167" s="100" t="s">
        <v>74</v>
      </c>
      <c r="O167" s="100" t="s">
        <v>75</v>
      </c>
      <c r="P167" s="100" t="s">
        <v>120</v>
      </c>
      <c r="Q167" s="100" t="s">
        <v>766</v>
      </c>
      <c r="R167" s="100" t="s">
        <v>767</v>
      </c>
      <c r="S167" s="100" t="s">
        <v>768</v>
      </c>
      <c r="T167" s="100" t="s">
        <v>767</v>
      </c>
      <c r="U167" s="100" t="s">
        <v>747</v>
      </c>
      <c r="V167" s="100" t="s">
        <v>748</v>
      </c>
      <c r="W167" s="100" t="s">
        <v>749</v>
      </c>
      <c r="X167" s="100" t="s">
        <v>132</v>
      </c>
      <c r="Y167" s="145" t="s">
        <v>1042</v>
      </c>
    </row>
    <row r="168" spans="1:25">
      <c r="A168" s="107" t="s">
        <v>226</v>
      </c>
      <c r="B168" s="100" t="s">
        <v>227</v>
      </c>
      <c r="C168" s="100" t="s">
        <v>294</v>
      </c>
      <c r="D168" s="101">
        <v>1322.84</v>
      </c>
      <c r="E168" s="100" t="s">
        <v>118</v>
      </c>
      <c r="F168" s="102">
        <v>202202</v>
      </c>
      <c r="G168" s="103">
        <v>44617</v>
      </c>
      <c r="H168" s="100" t="s">
        <v>125</v>
      </c>
      <c r="I168" s="102">
        <v>50000401</v>
      </c>
      <c r="J168" s="100" t="s">
        <v>0</v>
      </c>
      <c r="K168" s="100" t="s">
        <v>120</v>
      </c>
      <c r="L168" s="100" t="s">
        <v>121</v>
      </c>
      <c r="M168" s="100" t="s">
        <v>122</v>
      </c>
      <c r="N168" s="100" t="s">
        <v>295</v>
      </c>
      <c r="O168" s="100" t="s">
        <v>296</v>
      </c>
      <c r="P168" s="100" t="s">
        <v>120</v>
      </c>
      <c r="Q168" s="100" t="s">
        <v>766</v>
      </c>
      <c r="R168" s="100" t="s">
        <v>767</v>
      </c>
      <c r="S168" s="100" t="s">
        <v>768</v>
      </c>
      <c r="T168" s="100" t="s">
        <v>767</v>
      </c>
      <c r="U168" s="100" t="s">
        <v>747</v>
      </c>
      <c r="V168" s="100" t="s">
        <v>748</v>
      </c>
      <c r="W168" s="100" t="s">
        <v>749</v>
      </c>
      <c r="X168" s="100" t="s">
        <v>132</v>
      </c>
      <c r="Y168" s="145" t="s">
        <v>1042</v>
      </c>
    </row>
    <row r="169" spans="1:25">
      <c r="A169" s="107" t="s">
        <v>226</v>
      </c>
      <c r="B169" s="100" t="s">
        <v>227</v>
      </c>
      <c r="C169" s="100" t="s">
        <v>297</v>
      </c>
      <c r="D169" s="101">
        <v>50</v>
      </c>
      <c r="E169" s="100" t="s">
        <v>118</v>
      </c>
      <c r="F169" s="102">
        <v>202203</v>
      </c>
      <c r="G169" s="103">
        <v>44621</v>
      </c>
      <c r="H169" s="100" t="s">
        <v>209</v>
      </c>
      <c r="I169" s="102">
        <v>11001986</v>
      </c>
      <c r="J169" s="100" t="s">
        <v>0</v>
      </c>
      <c r="K169" s="100" t="s">
        <v>120</v>
      </c>
      <c r="L169" s="100" t="s">
        <v>121</v>
      </c>
      <c r="M169" s="100" t="s">
        <v>122</v>
      </c>
      <c r="N169" s="100" t="s">
        <v>68</v>
      </c>
      <c r="O169" s="100" t="s">
        <v>69</v>
      </c>
      <c r="P169" s="100" t="s">
        <v>120</v>
      </c>
      <c r="Q169" s="100" t="s">
        <v>766</v>
      </c>
      <c r="R169" s="100" t="s">
        <v>767</v>
      </c>
      <c r="S169" s="100" t="s">
        <v>768</v>
      </c>
      <c r="T169" s="100" t="s">
        <v>767</v>
      </c>
      <c r="U169" s="100" t="s">
        <v>747</v>
      </c>
      <c r="V169" s="100" t="s">
        <v>748</v>
      </c>
      <c r="W169" s="100" t="s">
        <v>749</v>
      </c>
      <c r="X169" s="100" t="s">
        <v>132</v>
      </c>
      <c r="Y169" s="145" t="s">
        <v>1042</v>
      </c>
    </row>
    <row r="170" spans="1:25">
      <c r="A170" s="107" t="s">
        <v>226</v>
      </c>
      <c r="B170" s="100" t="s">
        <v>227</v>
      </c>
      <c r="C170" s="100" t="s">
        <v>298</v>
      </c>
      <c r="D170" s="101">
        <v>250</v>
      </c>
      <c r="E170" s="100" t="s">
        <v>118</v>
      </c>
      <c r="F170" s="102">
        <v>202203</v>
      </c>
      <c r="G170" s="103">
        <v>44621</v>
      </c>
      <c r="H170" s="100" t="s">
        <v>209</v>
      </c>
      <c r="I170" s="102">
        <v>11001986</v>
      </c>
      <c r="J170" s="100" t="s">
        <v>0</v>
      </c>
      <c r="K170" s="100" t="s">
        <v>120</v>
      </c>
      <c r="L170" s="100" t="s">
        <v>121</v>
      </c>
      <c r="M170" s="100" t="s">
        <v>122</v>
      </c>
      <c r="N170" s="100" t="s">
        <v>268</v>
      </c>
      <c r="O170" s="100" t="s">
        <v>269</v>
      </c>
      <c r="P170" s="100" t="s">
        <v>120</v>
      </c>
      <c r="Q170" s="100" t="s">
        <v>754</v>
      </c>
      <c r="R170" s="100" t="s">
        <v>755</v>
      </c>
      <c r="S170" s="100" t="s">
        <v>756</v>
      </c>
      <c r="T170" s="100" t="s">
        <v>755</v>
      </c>
      <c r="U170" s="100" t="s">
        <v>757</v>
      </c>
      <c r="V170" s="100" t="s">
        <v>758</v>
      </c>
      <c r="W170" s="100" t="s">
        <v>749</v>
      </c>
      <c r="X170" s="100" t="s">
        <v>132</v>
      </c>
      <c r="Y170" s="145" t="s">
        <v>1042</v>
      </c>
    </row>
    <row r="171" spans="1:25">
      <c r="A171" s="107" t="s">
        <v>226</v>
      </c>
      <c r="B171" s="100" t="s">
        <v>227</v>
      </c>
      <c r="C171" s="100" t="s">
        <v>299</v>
      </c>
      <c r="D171" s="101">
        <v>280</v>
      </c>
      <c r="E171" s="100" t="s">
        <v>118</v>
      </c>
      <c r="F171" s="102">
        <v>202203</v>
      </c>
      <c r="G171" s="103">
        <v>44621</v>
      </c>
      <c r="H171" s="100" t="s">
        <v>209</v>
      </c>
      <c r="I171" s="102">
        <v>11001986</v>
      </c>
      <c r="J171" s="100" t="s">
        <v>0</v>
      </c>
      <c r="K171" s="100" t="s">
        <v>120</v>
      </c>
      <c r="L171" s="100" t="s">
        <v>121</v>
      </c>
      <c r="M171" s="100" t="s">
        <v>122</v>
      </c>
      <c r="N171" s="100" t="s">
        <v>60</v>
      </c>
      <c r="O171" s="100" t="s">
        <v>220</v>
      </c>
      <c r="P171" s="100" t="s">
        <v>120</v>
      </c>
      <c r="Q171" s="100" t="s">
        <v>766</v>
      </c>
      <c r="R171" s="100" t="s">
        <v>767</v>
      </c>
      <c r="S171" s="100" t="s">
        <v>768</v>
      </c>
      <c r="T171" s="100" t="s">
        <v>767</v>
      </c>
      <c r="U171" s="100" t="s">
        <v>747</v>
      </c>
      <c r="V171" s="100" t="s">
        <v>748</v>
      </c>
      <c r="W171" s="100" t="s">
        <v>749</v>
      </c>
      <c r="X171" s="100" t="s">
        <v>132</v>
      </c>
      <c r="Y171" s="145" t="s">
        <v>1042</v>
      </c>
    </row>
    <row r="172" spans="1:25">
      <c r="A172" s="107" t="s">
        <v>226</v>
      </c>
      <c r="B172" s="100" t="s">
        <v>227</v>
      </c>
      <c r="C172" s="100" t="s">
        <v>300</v>
      </c>
      <c r="D172" s="101">
        <v>400</v>
      </c>
      <c r="E172" s="100" t="s">
        <v>118</v>
      </c>
      <c r="F172" s="102">
        <v>202203</v>
      </c>
      <c r="G172" s="103">
        <v>44621</v>
      </c>
      <c r="H172" s="100" t="s">
        <v>209</v>
      </c>
      <c r="I172" s="102">
        <v>11001986</v>
      </c>
      <c r="J172" s="100" t="s">
        <v>0</v>
      </c>
      <c r="K172" s="100" t="s">
        <v>120</v>
      </c>
      <c r="L172" s="100" t="s">
        <v>121</v>
      </c>
      <c r="M172" s="100" t="s">
        <v>122</v>
      </c>
      <c r="N172" s="100" t="s">
        <v>60</v>
      </c>
      <c r="O172" s="100" t="s">
        <v>220</v>
      </c>
      <c r="P172" s="100" t="s">
        <v>120</v>
      </c>
      <c r="Q172" s="100" t="s">
        <v>766</v>
      </c>
      <c r="R172" s="100" t="s">
        <v>767</v>
      </c>
      <c r="S172" s="100" t="s">
        <v>768</v>
      </c>
      <c r="T172" s="100" t="s">
        <v>767</v>
      </c>
      <c r="U172" s="100" t="s">
        <v>747</v>
      </c>
      <c r="V172" s="100" t="s">
        <v>748</v>
      </c>
      <c r="W172" s="100" t="s">
        <v>749</v>
      </c>
      <c r="X172" s="100" t="s">
        <v>132</v>
      </c>
      <c r="Y172" s="145" t="s">
        <v>1042</v>
      </c>
    </row>
    <row r="173" spans="1:25">
      <c r="A173" s="107" t="s">
        <v>226</v>
      </c>
      <c r="B173" s="100" t="s">
        <v>227</v>
      </c>
      <c r="C173" s="100" t="s">
        <v>301</v>
      </c>
      <c r="D173" s="101">
        <v>460</v>
      </c>
      <c r="E173" s="100" t="s">
        <v>118</v>
      </c>
      <c r="F173" s="102">
        <v>202203</v>
      </c>
      <c r="G173" s="103">
        <v>44621</v>
      </c>
      <c r="H173" s="100" t="s">
        <v>209</v>
      </c>
      <c r="I173" s="102">
        <v>11001986</v>
      </c>
      <c r="J173" s="100" t="s">
        <v>0</v>
      </c>
      <c r="K173" s="100" t="s">
        <v>120</v>
      </c>
      <c r="L173" s="100" t="s">
        <v>121</v>
      </c>
      <c r="M173" s="100" t="s">
        <v>122</v>
      </c>
      <c r="N173" s="100" t="s">
        <v>60</v>
      </c>
      <c r="O173" s="100" t="s">
        <v>220</v>
      </c>
      <c r="P173" s="100" t="s">
        <v>120</v>
      </c>
      <c r="Q173" s="100" t="s">
        <v>766</v>
      </c>
      <c r="R173" s="100" t="s">
        <v>767</v>
      </c>
      <c r="S173" s="100" t="s">
        <v>768</v>
      </c>
      <c r="T173" s="100" t="s">
        <v>767</v>
      </c>
      <c r="U173" s="100" t="s">
        <v>747</v>
      </c>
      <c r="V173" s="100" t="s">
        <v>748</v>
      </c>
      <c r="W173" s="100" t="s">
        <v>749</v>
      </c>
      <c r="X173" s="100" t="s">
        <v>132</v>
      </c>
      <c r="Y173" s="145" t="s">
        <v>1042</v>
      </c>
    </row>
    <row r="174" spans="1:25">
      <c r="A174" s="107" t="s">
        <v>226</v>
      </c>
      <c r="B174" s="100" t="s">
        <v>227</v>
      </c>
      <c r="C174" s="100" t="s">
        <v>302</v>
      </c>
      <c r="D174" s="101">
        <v>480</v>
      </c>
      <c r="E174" s="100" t="s">
        <v>118</v>
      </c>
      <c r="F174" s="102">
        <v>202203</v>
      </c>
      <c r="G174" s="103">
        <v>44621</v>
      </c>
      <c r="H174" s="100" t="s">
        <v>209</v>
      </c>
      <c r="I174" s="102">
        <v>11001986</v>
      </c>
      <c r="J174" s="100" t="s">
        <v>0</v>
      </c>
      <c r="K174" s="100" t="s">
        <v>120</v>
      </c>
      <c r="L174" s="100" t="s">
        <v>121</v>
      </c>
      <c r="M174" s="100" t="s">
        <v>122</v>
      </c>
      <c r="N174" s="100" t="s">
        <v>66</v>
      </c>
      <c r="O174" s="100" t="s">
        <v>67</v>
      </c>
      <c r="P174" s="100" t="s">
        <v>120</v>
      </c>
      <c r="Q174" s="100" t="s">
        <v>766</v>
      </c>
      <c r="R174" s="100" t="s">
        <v>767</v>
      </c>
      <c r="S174" s="100" t="s">
        <v>768</v>
      </c>
      <c r="T174" s="100" t="s">
        <v>767</v>
      </c>
      <c r="U174" s="100" t="s">
        <v>747</v>
      </c>
      <c r="V174" s="100" t="s">
        <v>748</v>
      </c>
      <c r="W174" s="100" t="s">
        <v>749</v>
      </c>
      <c r="X174" s="100" t="s">
        <v>132</v>
      </c>
      <c r="Y174" s="145" t="s">
        <v>1042</v>
      </c>
    </row>
    <row r="175" spans="1:25">
      <c r="A175" s="107" t="s">
        <v>226</v>
      </c>
      <c r="B175" s="100" t="s">
        <v>227</v>
      </c>
      <c r="C175" s="100" t="s">
        <v>303</v>
      </c>
      <c r="D175" s="101">
        <v>670</v>
      </c>
      <c r="E175" s="100" t="s">
        <v>118</v>
      </c>
      <c r="F175" s="102">
        <v>202203</v>
      </c>
      <c r="G175" s="103">
        <v>44621</v>
      </c>
      <c r="H175" s="100" t="s">
        <v>209</v>
      </c>
      <c r="I175" s="102">
        <v>11001986</v>
      </c>
      <c r="J175" s="100" t="s">
        <v>0</v>
      </c>
      <c r="K175" s="100" t="s">
        <v>120</v>
      </c>
      <c r="L175" s="100" t="s">
        <v>121</v>
      </c>
      <c r="M175" s="100" t="s">
        <v>122</v>
      </c>
      <c r="N175" s="100" t="s">
        <v>66</v>
      </c>
      <c r="O175" s="100" t="s">
        <v>67</v>
      </c>
      <c r="P175" s="100" t="s">
        <v>120</v>
      </c>
      <c r="Q175" s="100" t="s">
        <v>766</v>
      </c>
      <c r="R175" s="100" t="s">
        <v>767</v>
      </c>
      <c r="S175" s="100" t="s">
        <v>768</v>
      </c>
      <c r="T175" s="100" t="s">
        <v>767</v>
      </c>
      <c r="U175" s="100" t="s">
        <v>747</v>
      </c>
      <c r="V175" s="100" t="s">
        <v>748</v>
      </c>
      <c r="W175" s="100" t="s">
        <v>749</v>
      </c>
      <c r="X175" s="100" t="s">
        <v>132</v>
      </c>
      <c r="Y175" s="145" t="s">
        <v>1042</v>
      </c>
    </row>
    <row r="176" spans="1:25">
      <c r="A176" s="107" t="s">
        <v>226</v>
      </c>
      <c r="B176" s="100" t="s">
        <v>227</v>
      </c>
      <c r="C176" s="100" t="s">
        <v>304</v>
      </c>
      <c r="D176" s="101">
        <v>725</v>
      </c>
      <c r="E176" s="100" t="s">
        <v>118</v>
      </c>
      <c r="F176" s="102">
        <v>202203</v>
      </c>
      <c r="G176" s="103">
        <v>44621</v>
      </c>
      <c r="H176" s="100" t="s">
        <v>209</v>
      </c>
      <c r="I176" s="102">
        <v>11001986</v>
      </c>
      <c r="J176" s="100" t="s">
        <v>0</v>
      </c>
      <c r="K176" s="100" t="s">
        <v>120</v>
      </c>
      <c r="L176" s="100" t="s">
        <v>121</v>
      </c>
      <c r="M176" s="100" t="s">
        <v>122</v>
      </c>
      <c r="N176" s="100" t="s">
        <v>60</v>
      </c>
      <c r="O176" s="100" t="s">
        <v>220</v>
      </c>
      <c r="P176" s="100" t="s">
        <v>120</v>
      </c>
      <c r="Q176" s="100" t="s">
        <v>766</v>
      </c>
      <c r="R176" s="100" t="s">
        <v>767</v>
      </c>
      <c r="S176" s="100" t="s">
        <v>768</v>
      </c>
      <c r="T176" s="100" t="s">
        <v>767</v>
      </c>
      <c r="U176" s="100" t="s">
        <v>747</v>
      </c>
      <c r="V176" s="100" t="s">
        <v>748</v>
      </c>
      <c r="W176" s="100" t="s">
        <v>749</v>
      </c>
      <c r="X176" s="100" t="s">
        <v>132</v>
      </c>
      <c r="Y176" s="145" t="s">
        <v>1042</v>
      </c>
    </row>
    <row r="177" spans="1:25">
      <c r="A177" s="107" t="s">
        <v>226</v>
      </c>
      <c r="B177" s="100" t="s">
        <v>227</v>
      </c>
      <c r="C177" s="100" t="s">
        <v>305</v>
      </c>
      <c r="D177" s="101">
        <v>880</v>
      </c>
      <c r="E177" s="100" t="s">
        <v>118</v>
      </c>
      <c r="F177" s="102">
        <v>202203</v>
      </c>
      <c r="G177" s="103">
        <v>44621</v>
      </c>
      <c r="H177" s="100" t="s">
        <v>209</v>
      </c>
      <c r="I177" s="102">
        <v>11001986</v>
      </c>
      <c r="J177" s="100" t="s">
        <v>0</v>
      </c>
      <c r="K177" s="100" t="s">
        <v>120</v>
      </c>
      <c r="L177" s="100" t="s">
        <v>121</v>
      </c>
      <c r="M177" s="100" t="s">
        <v>122</v>
      </c>
      <c r="N177" s="100" t="s">
        <v>212</v>
      </c>
      <c r="O177" s="100" t="s">
        <v>213</v>
      </c>
      <c r="P177" s="100" t="s">
        <v>120</v>
      </c>
      <c r="Q177" s="100" t="s">
        <v>766</v>
      </c>
      <c r="R177" s="100" t="s">
        <v>767</v>
      </c>
      <c r="S177" s="100" t="s">
        <v>768</v>
      </c>
      <c r="T177" s="100" t="s">
        <v>767</v>
      </c>
      <c r="U177" s="100" t="s">
        <v>747</v>
      </c>
      <c r="V177" s="100" t="s">
        <v>748</v>
      </c>
      <c r="W177" s="100" t="s">
        <v>749</v>
      </c>
      <c r="X177" s="100" t="s">
        <v>132</v>
      </c>
      <c r="Y177" s="145" t="s">
        <v>1042</v>
      </c>
    </row>
    <row r="178" spans="1:25">
      <c r="A178" s="107" t="s">
        <v>226</v>
      </c>
      <c r="B178" s="100" t="s">
        <v>227</v>
      </c>
      <c r="C178" s="100" t="s">
        <v>306</v>
      </c>
      <c r="D178" s="101">
        <v>980</v>
      </c>
      <c r="E178" s="100" t="s">
        <v>118</v>
      </c>
      <c r="F178" s="102">
        <v>202203</v>
      </c>
      <c r="G178" s="103">
        <v>44621</v>
      </c>
      <c r="H178" s="100" t="s">
        <v>209</v>
      </c>
      <c r="I178" s="102">
        <v>11001986</v>
      </c>
      <c r="J178" s="100" t="s">
        <v>0</v>
      </c>
      <c r="K178" s="100" t="s">
        <v>120</v>
      </c>
      <c r="L178" s="100" t="s">
        <v>121</v>
      </c>
      <c r="M178" s="100" t="s">
        <v>122</v>
      </c>
      <c r="N178" s="100" t="s">
        <v>66</v>
      </c>
      <c r="O178" s="100" t="s">
        <v>67</v>
      </c>
      <c r="P178" s="100" t="s">
        <v>120</v>
      </c>
      <c r="Q178" s="100" t="s">
        <v>766</v>
      </c>
      <c r="R178" s="100" t="s">
        <v>767</v>
      </c>
      <c r="S178" s="100" t="s">
        <v>768</v>
      </c>
      <c r="T178" s="100" t="s">
        <v>767</v>
      </c>
      <c r="U178" s="100" t="s">
        <v>747</v>
      </c>
      <c r="V178" s="100" t="s">
        <v>748</v>
      </c>
      <c r="W178" s="100" t="s">
        <v>749</v>
      </c>
      <c r="X178" s="100" t="s">
        <v>132</v>
      </c>
      <c r="Y178" s="145" t="s">
        <v>1042</v>
      </c>
    </row>
    <row r="179" spans="1:25">
      <c r="A179" s="107" t="s">
        <v>226</v>
      </c>
      <c r="B179" s="100" t="s">
        <v>227</v>
      </c>
      <c r="C179" s="100" t="s">
        <v>307</v>
      </c>
      <c r="D179" s="101">
        <v>1000</v>
      </c>
      <c r="E179" s="100" t="s">
        <v>118</v>
      </c>
      <c r="F179" s="102">
        <v>202203</v>
      </c>
      <c r="G179" s="103">
        <v>44630</v>
      </c>
      <c r="H179" s="100" t="s">
        <v>172</v>
      </c>
      <c r="I179" s="102">
        <v>11001962</v>
      </c>
      <c r="J179" s="100" t="s">
        <v>0</v>
      </c>
      <c r="K179" s="100" t="s">
        <v>120</v>
      </c>
      <c r="L179" s="100" t="s">
        <v>121</v>
      </c>
      <c r="M179" s="100" t="s">
        <v>122</v>
      </c>
      <c r="N179" s="100" t="s">
        <v>60</v>
      </c>
      <c r="O179" s="100" t="s">
        <v>220</v>
      </c>
      <c r="P179" s="100" t="s">
        <v>120</v>
      </c>
      <c r="Q179" s="100" t="s">
        <v>766</v>
      </c>
      <c r="R179" s="100" t="s">
        <v>767</v>
      </c>
      <c r="S179" s="100" t="s">
        <v>768</v>
      </c>
      <c r="T179" s="100" t="s">
        <v>767</v>
      </c>
      <c r="U179" s="100" t="s">
        <v>747</v>
      </c>
      <c r="V179" s="100" t="s">
        <v>748</v>
      </c>
      <c r="W179" s="100" t="s">
        <v>749</v>
      </c>
      <c r="X179" s="100" t="s">
        <v>132</v>
      </c>
      <c r="Y179" s="145" t="s">
        <v>1042</v>
      </c>
    </row>
    <row r="180" spans="1:25">
      <c r="A180" s="107" t="s">
        <v>226</v>
      </c>
      <c r="B180" s="100" t="s">
        <v>227</v>
      </c>
      <c r="C180" s="100" t="s">
        <v>308</v>
      </c>
      <c r="D180" s="101">
        <v>-80</v>
      </c>
      <c r="E180" s="100" t="s">
        <v>118</v>
      </c>
      <c r="F180" s="102">
        <v>202203</v>
      </c>
      <c r="G180" s="103">
        <v>44636</v>
      </c>
      <c r="H180" s="100" t="s">
        <v>209</v>
      </c>
      <c r="I180" s="102">
        <v>11001985</v>
      </c>
      <c r="J180" s="100" t="s">
        <v>0</v>
      </c>
      <c r="K180" s="100" t="s">
        <v>120</v>
      </c>
      <c r="L180" s="100" t="s">
        <v>121</v>
      </c>
      <c r="M180" s="100" t="s">
        <v>122</v>
      </c>
      <c r="N180" s="100" t="s">
        <v>74</v>
      </c>
      <c r="O180" s="100" t="s">
        <v>75</v>
      </c>
      <c r="P180" s="100" t="s">
        <v>120</v>
      </c>
      <c r="Q180" s="100" t="s">
        <v>766</v>
      </c>
      <c r="R180" s="100" t="s">
        <v>767</v>
      </c>
      <c r="S180" s="100" t="s">
        <v>768</v>
      </c>
      <c r="T180" s="100" t="s">
        <v>767</v>
      </c>
      <c r="U180" s="100" t="s">
        <v>747</v>
      </c>
      <c r="V180" s="100" t="s">
        <v>748</v>
      </c>
      <c r="W180" s="100" t="s">
        <v>749</v>
      </c>
      <c r="X180" s="100" t="s">
        <v>132</v>
      </c>
      <c r="Y180" s="145" t="s">
        <v>1042</v>
      </c>
    </row>
    <row r="181" spans="1:25">
      <c r="A181" s="107" t="s">
        <v>226</v>
      </c>
      <c r="B181" s="100" t="s">
        <v>227</v>
      </c>
      <c r="C181" s="100" t="s">
        <v>309</v>
      </c>
      <c r="D181" s="101">
        <v>1461.78</v>
      </c>
      <c r="E181" s="100" t="s">
        <v>118</v>
      </c>
      <c r="F181" s="102">
        <v>202203</v>
      </c>
      <c r="G181" s="103">
        <v>44650</v>
      </c>
      <c r="H181" s="100" t="s">
        <v>119</v>
      </c>
      <c r="I181" s="102">
        <v>11001960</v>
      </c>
      <c r="J181" s="100" t="s">
        <v>0</v>
      </c>
      <c r="K181" s="100" t="s">
        <v>120</v>
      </c>
      <c r="L181" s="100" t="s">
        <v>121</v>
      </c>
      <c r="M181" s="100" t="s">
        <v>122</v>
      </c>
      <c r="N181" s="100" t="s">
        <v>295</v>
      </c>
      <c r="O181" s="100" t="s">
        <v>296</v>
      </c>
      <c r="P181" s="100" t="s">
        <v>120</v>
      </c>
      <c r="Q181" s="100" t="s">
        <v>766</v>
      </c>
      <c r="R181" s="100" t="s">
        <v>767</v>
      </c>
      <c r="S181" s="100" t="s">
        <v>768</v>
      </c>
      <c r="T181" s="100" t="s">
        <v>767</v>
      </c>
      <c r="U181" s="100" t="s">
        <v>747</v>
      </c>
      <c r="V181" s="100" t="s">
        <v>748</v>
      </c>
      <c r="W181" s="100" t="s">
        <v>749</v>
      </c>
      <c r="X181" s="100" t="s">
        <v>132</v>
      </c>
      <c r="Y181" s="145" t="s">
        <v>1042</v>
      </c>
    </row>
    <row r="182" spans="1:25">
      <c r="A182" s="107" t="s">
        <v>226</v>
      </c>
      <c r="B182" s="100" t="s">
        <v>227</v>
      </c>
      <c r="C182" s="100" t="s">
        <v>309</v>
      </c>
      <c r="D182" s="101">
        <v>1461.78</v>
      </c>
      <c r="E182" s="100" t="s">
        <v>118</v>
      </c>
      <c r="F182" s="102">
        <v>202203</v>
      </c>
      <c r="G182" s="103">
        <v>44650</v>
      </c>
      <c r="H182" s="100" t="s">
        <v>125</v>
      </c>
      <c r="I182" s="102">
        <v>50000407</v>
      </c>
      <c r="J182" s="100" t="s">
        <v>0</v>
      </c>
      <c r="K182" s="100" t="s">
        <v>120</v>
      </c>
      <c r="L182" s="100" t="s">
        <v>121</v>
      </c>
      <c r="M182" s="100" t="s">
        <v>122</v>
      </c>
      <c r="N182" s="100" t="s">
        <v>295</v>
      </c>
      <c r="O182" s="100" t="s">
        <v>296</v>
      </c>
      <c r="P182" s="100" t="s">
        <v>120</v>
      </c>
      <c r="Q182" s="100" t="s">
        <v>766</v>
      </c>
      <c r="R182" s="100" t="s">
        <v>767</v>
      </c>
      <c r="S182" s="100" t="s">
        <v>768</v>
      </c>
      <c r="T182" s="100" t="s">
        <v>767</v>
      </c>
      <c r="U182" s="100" t="s">
        <v>747</v>
      </c>
      <c r="V182" s="100" t="s">
        <v>748</v>
      </c>
      <c r="W182" s="100" t="s">
        <v>749</v>
      </c>
      <c r="X182" s="100" t="s">
        <v>132</v>
      </c>
      <c r="Y182" s="145" t="s">
        <v>1042</v>
      </c>
    </row>
    <row r="183" spans="1:25">
      <c r="A183" s="107" t="s">
        <v>226</v>
      </c>
      <c r="B183" s="100" t="s">
        <v>227</v>
      </c>
      <c r="C183" s="100" t="s">
        <v>310</v>
      </c>
      <c r="D183" s="101">
        <v>1461.78</v>
      </c>
      <c r="E183" s="100" t="s">
        <v>118</v>
      </c>
      <c r="F183" s="102">
        <v>202203</v>
      </c>
      <c r="G183" s="103">
        <v>44650</v>
      </c>
      <c r="H183" s="100" t="s">
        <v>125</v>
      </c>
      <c r="I183" s="102">
        <v>50000408</v>
      </c>
      <c r="J183" s="100" t="s">
        <v>0</v>
      </c>
      <c r="K183" s="100" t="s">
        <v>120</v>
      </c>
      <c r="L183" s="100" t="s">
        <v>121</v>
      </c>
      <c r="M183" s="100" t="s">
        <v>122</v>
      </c>
      <c r="N183" s="100" t="s">
        <v>295</v>
      </c>
      <c r="O183" s="100" t="s">
        <v>296</v>
      </c>
      <c r="P183" s="100" t="s">
        <v>120</v>
      </c>
      <c r="Q183" s="100" t="s">
        <v>766</v>
      </c>
      <c r="R183" s="100" t="s">
        <v>767</v>
      </c>
      <c r="S183" s="100" t="s">
        <v>768</v>
      </c>
      <c r="T183" s="100" t="s">
        <v>767</v>
      </c>
      <c r="U183" s="100" t="s">
        <v>747</v>
      </c>
      <c r="V183" s="100" t="s">
        <v>748</v>
      </c>
      <c r="W183" s="100" t="s">
        <v>749</v>
      </c>
      <c r="X183" s="100" t="s">
        <v>132</v>
      </c>
      <c r="Y183" s="145" t="s">
        <v>1042</v>
      </c>
    </row>
    <row r="184" spans="1:25">
      <c r="A184" s="107" t="s">
        <v>226</v>
      </c>
      <c r="B184" s="100" t="s">
        <v>227</v>
      </c>
      <c r="C184" s="100" t="s">
        <v>310</v>
      </c>
      <c r="D184" s="101">
        <v>-1461.78</v>
      </c>
      <c r="E184" s="100" t="s">
        <v>118</v>
      </c>
      <c r="F184" s="102">
        <v>202203</v>
      </c>
      <c r="G184" s="103">
        <v>44650</v>
      </c>
      <c r="H184" s="100" t="s">
        <v>125</v>
      </c>
      <c r="I184" s="102">
        <v>50000409</v>
      </c>
      <c r="J184" s="100" t="s">
        <v>0</v>
      </c>
      <c r="K184" s="100" t="s">
        <v>120</v>
      </c>
      <c r="L184" s="100" t="s">
        <v>121</v>
      </c>
      <c r="M184" s="100" t="s">
        <v>122</v>
      </c>
      <c r="N184" s="100" t="s">
        <v>295</v>
      </c>
      <c r="O184" s="100" t="s">
        <v>296</v>
      </c>
      <c r="P184" s="100" t="s">
        <v>120</v>
      </c>
      <c r="Q184" s="100" t="s">
        <v>766</v>
      </c>
      <c r="R184" s="100" t="s">
        <v>767</v>
      </c>
      <c r="S184" s="100" t="s">
        <v>768</v>
      </c>
      <c r="T184" s="100" t="s">
        <v>767</v>
      </c>
      <c r="U184" s="100" t="s">
        <v>747</v>
      </c>
      <c r="V184" s="100" t="s">
        <v>748</v>
      </c>
      <c r="W184" s="100" t="s">
        <v>749</v>
      </c>
      <c r="X184" s="100" t="s">
        <v>132</v>
      </c>
      <c r="Y184" s="145" t="s">
        <v>1042</v>
      </c>
    </row>
    <row r="185" spans="1:25">
      <c r="A185" s="107" t="s">
        <v>226</v>
      </c>
      <c r="B185" s="100" t="s">
        <v>227</v>
      </c>
      <c r="C185" s="100" t="s">
        <v>310</v>
      </c>
      <c r="D185" s="101">
        <v>-1461.78</v>
      </c>
      <c r="E185" s="100" t="s">
        <v>118</v>
      </c>
      <c r="F185" s="102">
        <v>202203</v>
      </c>
      <c r="G185" s="103">
        <v>44650</v>
      </c>
      <c r="H185" s="100" t="s">
        <v>125</v>
      </c>
      <c r="I185" s="102">
        <v>50000410</v>
      </c>
      <c r="J185" s="100" t="s">
        <v>0</v>
      </c>
      <c r="K185" s="100" t="s">
        <v>120</v>
      </c>
      <c r="L185" s="100" t="s">
        <v>121</v>
      </c>
      <c r="M185" s="100" t="s">
        <v>122</v>
      </c>
      <c r="N185" s="100" t="s">
        <v>295</v>
      </c>
      <c r="O185" s="100" t="s">
        <v>296</v>
      </c>
      <c r="P185" s="100" t="s">
        <v>120</v>
      </c>
      <c r="Q185" s="100" t="s">
        <v>766</v>
      </c>
      <c r="R185" s="100" t="s">
        <v>767</v>
      </c>
      <c r="S185" s="100" t="s">
        <v>768</v>
      </c>
      <c r="T185" s="100" t="s">
        <v>767</v>
      </c>
      <c r="U185" s="100" t="s">
        <v>747</v>
      </c>
      <c r="V185" s="100" t="s">
        <v>748</v>
      </c>
      <c r="W185" s="100" t="s">
        <v>749</v>
      </c>
      <c r="X185" s="100" t="s">
        <v>132</v>
      </c>
      <c r="Y185" s="145" t="s">
        <v>1042</v>
      </c>
    </row>
    <row r="186" spans="1:25">
      <c r="A186" s="107" t="s">
        <v>226</v>
      </c>
      <c r="B186" s="100" t="s">
        <v>227</v>
      </c>
      <c r="C186" s="100" t="s">
        <v>311</v>
      </c>
      <c r="D186" s="101">
        <v>75</v>
      </c>
      <c r="E186" s="100" t="s">
        <v>118</v>
      </c>
      <c r="F186" s="102">
        <v>202204</v>
      </c>
      <c r="G186" s="103">
        <v>44655</v>
      </c>
      <c r="H186" s="100" t="s">
        <v>209</v>
      </c>
      <c r="I186" s="102">
        <v>11002092</v>
      </c>
      <c r="J186" s="100" t="s">
        <v>0</v>
      </c>
      <c r="K186" s="100" t="s">
        <v>120</v>
      </c>
      <c r="L186" s="100" t="s">
        <v>121</v>
      </c>
      <c r="M186" s="100" t="s">
        <v>122</v>
      </c>
      <c r="N186" s="100" t="s">
        <v>295</v>
      </c>
      <c r="O186" s="100" t="s">
        <v>296</v>
      </c>
      <c r="P186" s="100" t="s">
        <v>120</v>
      </c>
      <c r="Q186" s="100" t="s">
        <v>766</v>
      </c>
      <c r="R186" s="100" t="s">
        <v>767</v>
      </c>
      <c r="S186" s="100" t="s">
        <v>768</v>
      </c>
      <c r="T186" s="100" t="s">
        <v>767</v>
      </c>
      <c r="U186" s="100" t="s">
        <v>747</v>
      </c>
      <c r="V186" s="100" t="s">
        <v>748</v>
      </c>
      <c r="W186" s="100" t="s">
        <v>749</v>
      </c>
      <c r="X186" s="100" t="s">
        <v>132</v>
      </c>
      <c r="Y186" s="145" t="s">
        <v>1042</v>
      </c>
    </row>
    <row r="187" spans="1:25">
      <c r="A187" s="107" t="s">
        <v>226</v>
      </c>
      <c r="B187" s="100" t="s">
        <v>227</v>
      </c>
      <c r="C187" s="100" t="s">
        <v>312</v>
      </c>
      <c r="D187" s="101">
        <v>220</v>
      </c>
      <c r="E187" s="100" t="s">
        <v>118</v>
      </c>
      <c r="F187" s="102">
        <v>202204</v>
      </c>
      <c r="G187" s="103">
        <v>44655</v>
      </c>
      <c r="H187" s="100" t="s">
        <v>209</v>
      </c>
      <c r="I187" s="102">
        <v>11002092</v>
      </c>
      <c r="J187" s="100" t="s">
        <v>0</v>
      </c>
      <c r="K187" s="100" t="s">
        <v>120</v>
      </c>
      <c r="L187" s="100" t="s">
        <v>121</v>
      </c>
      <c r="M187" s="100" t="s">
        <v>122</v>
      </c>
      <c r="N187" s="100" t="s">
        <v>70</v>
      </c>
      <c r="O187" s="100" t="s">
        <v>71</v>
      </c>
      <c r="P187" s="100" t="s">
        <v>120</v>
      </c>
      <c r="Q187" s="100" t="s">
        <v>766</v>
      </c>
      <c r="R187" s="100" t="s">
        <v>767</v>
      </c>
      <c r="S187" s="100" t="s">
        <v>768</v>
      </c>
      <c r="T187" s="100" t="s">
        <v>767</v>
      </c>
      <c r="U187" s="100" t="s">
        <v>747</v>
      </c>
      <c r="V187" s="100" t="s">
        <v>748</v>
      </c>
      <c r="W187" s="100" t="s">
        <v>749</v>
      </c>
      <c r="X187" s="100" t="s">
        <v>132</v>
      </c>
      <c r="Y187" s="145" t="s">
        <v>1042</v>
      </c>
    </row>
    <row r="188" spans="1:25">
      <c r="A188" s="107" t="s">
        <v>226</v>
      </c>
      <c r="B188" s="100" t="s">
        <v>227</v>
      </c>
      <c r="C188" s="100" t="s">
        <v>313</v>
      </c>
      <c r="D188" s="101">
        <v>375</v>
      </c>
      <c r="E188" s="100" t="s">
        <v>118</v>
      </c>
      <c r="F188" s="102">
        <v>202204</v>
      </c>
      <c r="G188" s="103">
        <v>44655</v>
      </c>
      <c r="H188" s="100" t="s">
        <v>209</v>
      </c>
      <c r="I188" s="102">
        <v>11002092</v>
      </c>
      <c r="J188" s="100" t="s">
        <v>0</v>
      </c>
      <c r="K188" s="100" t="s">
        <v>120</v>
      </c>
      <c r="L188" s="100" t="s">
        <v>121</v>
      </c>
      <c r="M188" s="100" t="s">
        <v>122</v>
      </c>
      <c r="N188" s="100" t="s">
        <v>66</v>
      </c>
      <c r="O188" s="100" t="s">
        <v>67</v>
      </c>
      <c r="P188" s="100" t="s">
        <v>120</v>
      </c>
      <c r="Q188" s="100" t="s">
        <v>766</v>
      </c>
      <c r="R188" s="100" t="s">
        <v>767</v>
      </c>
      <c r="S188" s="100" t="s">
        <v>768</v>
      </c>
      <c r="T188" s="100" t="s">
        <v>767</v>
      </c>
      <c r="U188" s="100" t="s">
        <v>747</v>
      </c>
      <c r="V188" s="100" t="s">
        <v>748</v>
      </c>
      <c r="W188" s="100" t="s">
        <v>749</v>
      </c>
      <c r="X188" s="100" t="s">
        <v>132</v>
      </c>
      <c r="Y188" s="145" t="s">
        <v>1042</v>
      </c>
    </row>
    <row r="189" spans="1:25">
      <c r="A189" s="107" t="s">
        <v>226</v>
      </c>
      <c r="B189" s="100" t="s">
        <v>227</v>
      </c>
      <c r="C189" s="100" t="s">
        <v>314</v>
      </c>
      <c r="D189" s="101">
        <v>800</v>
      </c>
      <c r="E189" s="100" t="s">
        <v>118</v>
      </c>
      <c r="F189" s="102">
        <v>202204</v>
      </c>
      <c r="G189" s="103">
        <v>44655</v>
      </c>
      <c r="H189" s="100" t="s">
        <v>209</v>
      </c>
      <c r="I189" s="102">
        <v>11002092</v>
      </c>
      <c r="J189" s="100" t="s">
        <v>0</v>
      </c>
      <c r="K189" s="100" t="s">
        <v>120</v>
      </c>
      <c r="L189" s="100" t="s">
        <v>121</v>
      </c>
      <c r="M189" s="100" t="s">
        <v>122</v>
      </c>
      <c r="N189" s="100" t="s">
        <v>66</v>
      </c>
      <c r="O189" s="100" t="s">
        <v>67</v>
      </c>
      <c r="P189" s="100" t="s">
        <v>120</v>
      </c>
      <c r="Q189" s="100" t="s">
        <v>766</v>
      </c>
      <c r="R189" s="100" t="s">
        <v>767</v>
      </c>
      <c r="S189" s="100" t="s">
        <v>768</v>
      </c>
      <c r="T189" s="100" t="s">
        <v>767</v>
      </c>
      <c r="U189" s="100" t="s">
        <v>747</v>
      </c>
      <c r="V189" s="100" t="s">
        <v>748</v>
      </c>
      <c r="W189" s="100" t="s">
        <v>749</v>
      </c>
      <c r="X189" s="100" t="s">
        <v>132</v>
      </c>
      <c r="Y189" s="145" t="s">
        <v>1042</v>
      </c>
    </row>
    <row r="190" spans="1:25">
      <c r="A190" s="107" t="s">
        <v>226</v>
      </c>
      <c r="B190" s="100" t="s">
        <v>227</v>
      </c>
      <c r="C190" s="100" t="s">
        <v>315</v>
      </c>
      <c r="D190" s="101">
        <v>935</v>
      </c>
      <c r="E190" s="100" t="s">
        <v>118</v>
      </c>
      <c r="F190" s="102">
        <v>202204</v>
      </c>
      <c r="G190" s="103">
        <v>44655</v>
      </c>
      <c r="H190" s="100" t="s">
        <v>209</v>
      </c>
      <c r="I190" s="102">
        <v>11002092</v>
      </c>
      <c r="J190" s="100" t="s">
        <v>0</v>
      </c>
      <c r="K190" s="100" t="s">
        <v>120</v>
      </c>
      <c r="L190" s="100" t="s">
        <v>121</v>
      </c>
      <c r="M190" s="100" t="s">
        <v>122</v>
      </c>
      <c r="N190" s="100" t="s">
        <v>16</v>
      </c>
      <c r="O190" s="100" t="s">
        <v>17</v>
      </c>
      <c r="P190" s="100" t="s">
        <v>120</v>
      </c>
      <c r="Q190" s="100" t="s">
        <v>744</v>
      </c>
      <c r="R190" s="100" t="s">
        <v>745</v>
      </c>
      <c r="S190" s="100" t="s">
        <v>746</v>
      </c>
      <c r="T190" s="100" t="s">
        <v>745</v>
      </c>
      <c r="U190" s="100" t="s">
        <v>747</v>
      </c>
      <c r="V190" s="100" t="s">
        <v>748</v>
      </c>
      <c r="W190" s="100" t="s">
        <v>749</v>
      </c>
      <c r="X190" s="100" t="s">
        <v>132</v>
      </c>
      <c r="Y190" s="145" t="s">
        <v>1042</v>
      </c>
    </row>
    <row r="191" spans="1:25">
      <c r="A191" s="107" t="s">
        <v>226</v>
      </c>
      <c r="B191" s="100" t="s">
        <v>227</v>
      </c>
      <c r="C191" s="100" t="s">
        <v>316</v>
      </c>
      <c r="D191" s="101">
        <v>399</v>
      </c>
      <c r="E191" s="100" t="s">
        <v>118</v>
      </c>
      <c r="F191" s="102">
        <v>202204</v>
      </c>
      <c r="G191" s="103">
        <v>44665</v>
      </c>
      <c r="H191" s="100" t="s">
        <v>209</v>
      </c>
      <c r="I191" s="102">
        <v>11002090</v>
      </c>
      <c r="J191" s="100" t="s">
        <v>0</v>
      </c>
      <c r="K191" s="100" t="s">
        <v>120</v>
      </c>
      <c r="L191" s="100" t="s">
        <v>121</v>
      </c>
      <c r="M191" s="100" t="s">
        <v>122</v>
      </c>
      <c r="N191" s="100" t="s">
        <v>68</v>
      </c>
      <c r="O191" s="100" t="s">
        <v>69</v>
      </c>
      <c r="P191" s="100" t="s">
        <v>120</v>
      </c>
      <c r="Q191" s="100" t="s">
        <v>766</v>
      </c>
      <c r="R191" s="100" t="s">
        <v>767</v>
      </c>
      <c r="S191" s="100" t="s">
        <v>768</v>
      </c>
      <c r="T191" s="100" t="s">
        <v>767</v>
      </c>
      <c r="U191" s="100" t="s">
        <v>747</v>
      </c>
      <c r="V191" s="100" t="s">
        <v>748</v>
      </c>
      <c r="W191" s="100" t="s">
        <v>749</v>
      </c>
      <c r="X191" s="100" t="s">
        <v>132</v>
      </c>
      <c r="Y191" s="145" t="s">
        <v>1042</v>
      </c>
    </row>
    <row r="192" spans="1:25">
      <c r="A192" s="107" t="s">
        <v>226</v>
      </c>
      <c r="B192" s="100" t="s">
        <v>227</v>
      </c>
      <c r="C192" s="100" t="s">
        <v>317</v>
      </c>
      <c r="D192" s="101">
        <v>625.1</v>
      </c>
      <c r="E192" s="100" t="s">
        <v>118</v>
      </c>
      <c r="F192" s="102">
        <v>202204</v>
      </c>
      <c r="G192" s="103">
        <v>44665</v>
      </c>
      <c r="H192" s="100" t="s">
        <v>209</v>
      </c>
      <c r="I192" s="102">
        <v>11002090</v>
      </c>
      <c r="J192" s="100" t="s">
        <v>0</v>
      </c>
      <c r="K192" s="100" t="s">
        <v>120</v>
      </c>
      <c r="L192" s="100" t="s">
        <v>121</v>
      </c>
      <c r="M192" s="100" t="s">
        <v>122</v>
      </c>
      <c r="N192" s="100" t="s">
        <v>68</v>
      </c>
      <c r="O192" s="100" t="s">
        <v>69</v>
      </c>
      <c r="P192" s="100" t="s">
        <v>120</v>
      </c>
      <c r="Q192" s="100" t="s">
        <v>766</v>
      </c>
      <c r="R192" s="100" t="s">
        <v>767</v>
      </c>
      <c r="S192" s="100" t="s">
        <v>768</v>
      </c>
      <c r="T192" s="100" t="s">
        <v>767</v>
      </c>
      <c r="U192" s="100" t="s">
        <v>747</v>
      </c>
      <c r="V192" s="100" t="s">
        <v>748</v>
      </c>
      <c r="W192" s="100" t="s">
        <v>749</v>
      </c>
      <c r="X192" s="100" t="s">
        <v>132</v>
      </c>
      <c r="Y192" s="145" t="s">
        <v>1042</v>
      </c>
    </row>
    <row r="193" spans="1:25">
      <c r="A193" s="107" t="s">
        <v>226</v>
      </c>
      <c r="B193" s="100" t="s">
        <v>227</v>
      </c>
      <c r="C193" s="100" t="s">
        <v>318</v>
      </c>
      <c r="D193" s="101">
        <v>-1282.47</v>
      </c>
      <c r="E193" s="100" t="s">
        <v>118</v>
      </c>
      <c r="F193" s="102">
        <v>202204</v>
      </c>
      <c r="G193" s="103">
        <v>44676</v>
      </c>
      <c r="H193" s="100" t="s">
        <v>119</v>
      </c>
      <c r="I193" s="102">
        <v>11002084</v>
      </c>
      <c r="J193" s="100" t="s">
        <v>0</v>
      </c>
      <c r="K193" s="100" t="s">
        <v>120</v>
      </c>
      <c r="L193" s="100" t="s">
        <v>121</v>
      </c>
      <c r="M193" s="100" t="s">
        <v>122</v>
      </c>
      <c r="N193" s="100" t="s">
        <v>295</v>
      </c>
      <c r="O193" s="100" t="s">
        <v>296</v>
      </c>
      <c r="P193" s="100" t="s">
        <v>120</v>
      </c>
      <c r="Q193" s="100" t="s">
        <v>766</v>
      </c>
      <c r="R193" s="100" t="s">
        <v>767</v>
      </c>
      <c r="S193" s="100" t="s">
        <v>768</v>
      </c>
      <c r="T193" s="100" t="s">
        <v>767</v>
      </c>
      <c r="U193" s="100" t="s">
        <v>747</v>
      </c>
      <c r="V193" s="100" t="s">
        <v>748</v>
      </c>
      <c r="W193" s="100" t="s">
        <v>749</v>
      </c>
      <c r="X193" s="100" t="s">
        <v>132</v>
      </c>
      <c r="Y193" s="145" t="s">
        <v>1042</v>
      </c>
    </row>
    <row r="194" spans="1:25">
      <c r="A194" s="107" t="s">
        <v>226</v>
      </c>
      <c r="B194" s="100" t="s">
        <v>227</v>
      </c>
      <c r="C194" s="100" t="s">
        <v>319</v>
      </c>
      <c r="D194" s="101">
        <v>5645</v>
      </c>
      <c r="E194" s="100" t="s">
        <v>118</v>
      </c>
      <c r="F194" s="102">
        <v>202204</v>
      </c>
      <c r="G194" s="103">
        <v>44677</v>
      </c>
      <c r="H194" s="100" t="s">
        <v>209</v>
      </c>
      <c r="I194" s="102">
        <v>11002080</v>
      </c>
      <c r="J194" s="100" t="s">
        <v>0</v>
      </c>
      <c r="K194" s="100" t="s">
        <v>120</v>
      </c>
      <c r="L194" s="100" t="s">
        <v>121</v>
      </c>
      <c r="M194" s="100" t="s">
        <v>122</v>
      </c>
      <c r="N194" s="100" t="s">
        <v>60</v>
      </c>
      <c r="O194" s="100" t="s">
        <v>220</v>
      </c>
      <c r="P194" s="100" t="s">
        <v>120</v>
      </c>
      <c r="Q194" s="100" t="s">
        <v>766</v>
      </c>
      <c r="R194" s="100" t="s">
        <v>767</v>
      </c>
      <c r="S194" s="100" t="s">
        <v>768</v>
      </c>
      <c r="T194" s="100" t="s">
        <v>767</v>
      </c>
      <c r="U194" s="100" t="s">
        <v>747</v>
      </c>
      <c r="V194" s="100" t="s">
        <v>748</v>
      </c>
      <c r="W194" s="100" t="s">
        <v>749</v>
      </c>
      <c r="X194" s="100" t="s">
        <v>132</v>
      </c>
      <c r="Y194" s="145" t="s">
        <v>1042</v>
      </c>
    </row>
    <row r="195" spans="1:25">
      <c r="A195" s="107" t="s">
        <v>226</v>
      </c>
      <c r="B195" s="100" t="s">
        <v>227</v>
      </c>
      <c r="C195" s="100" t="s">
        <v>320</v>
      </c>
      <c r="D195" s="101">
        <v>253.2</v>
      </c>
      <c r="E195" s="100" t="s">
        <v>118</v>
      </c>
      <c r="F195" s="102">
        <v>202204</v>
      </c>
      <c r="G195" s="103">
        <v>44679</v>
      </c>
      <c r="H195" s="100" t="s">
        <v>119</v>
      </c>
      <c r="I195" s="102">
        <v>11002304</v>
      </c>
      <c r="J195" s="100" t="s">
        <v>0</v>
      </c>
      <c r="K195" s="100" t="s">
        <v>120</v>
      </c>
      <c r="L195" s="100" t="s">
        <v>121</v>
      </c>
      <c r="M195" s="100" t="s">
        <v>122</v>
      </c>
      <c r="N195" s="100" t="s">
        <v>64</v>
      </c>
      <c r="O195" s="100" t="s">
        <v>65</v>
      </c>
      <c r="P195" s="100" t="s">
        <v>120</v>
      </c>
      <c r="Q195" s="100" t="s">
        <v>766</v>
      </c>
      <c r="R195" s="100" t="s">
        <v>767</v>
      </c>
      <c r="S195" s="100" t="s">
        <v>768</v>
      </c>
      <c r="T195" s="100" t="s">
        <v>767</v>
      </c>
      <c r="U195" s="100" t="s">
        <v>747</v>
      </c>
      <c r="V195" s="100" t="s">
        <v>748</v>
      </c>
      <c r="W195" s="100" t="s">
        <v>749</v>
      </c>
      <c r="X195" s="100" t="s">
        <v>132</v>
      </c>
      <c r="Y195" s="145" t="s">
        <v>1042</v>
      </c>
    </row>
    <row r="196" spans="1:25">
      <c r="A196" s="107" t="s">
        <v>226</v>
      </c>
      <c r="B196" s="100" t="s">
        <v>227</v>
      </c>
      <c r="C196" s="100" t="s">
        <v>676</v>
      </c>
      <c r="D196" s="101">
        <v>560</v>
      </c>
      <c r="E196" s="100" t="s">
        <v>118</v>
      </c>
      <c r="F196" s="102">
        <v>202204</v>
      </c>
      <c r="G196" s="103">
        <v>44679</v>
      </c>
      <c r="H196" s="100" t="s">
        <v>119</v>
      </c>
      <c r="I196" s="102">
        <v>11002374</v>
      </c>
      <c r="J196" s="100" t="s">
        <v>0</v>
      </c>
      <c r="K196" s="100" t="s">
        <v>120</v>
      </c>
      <c r="L196" s="100" t="s">
        <v>121</v>
      </c>
      <c r="M196" s="100" t="s">
        <v>122</v>
      </c>
      <c r="N196" s="100" t="s">
        <v>545</v>
      </c>
      <c r="O196" s="100" t="s">
        <v>546</v>
      </c>
      <c r="P196" s="100" t="s">
        <v>120</v>
      </c>
      <c r="Q196" s="100" t="s">
        <v>786</v>
      </c>
      <c r="R196" s="100" t="s">
        <v>787</v>
      </c>
      <c r="S196" s="100" t="s">
        <v>788</v>
      </c>
      <c r="T196" s="100" t="s">
        <v>787</v>
      </c>
      <c r="U196" s="100" t="s">
        <v>747</v>
      </c>
      <c r="V196" s="100" t="s">
        <v>748</v>
      </c>
      <c r="W196" s="100" t="s">
        <v>749</v>
      </c>
      <c r="X196" s="100" t="s">
        <v>132</v>
      </c>
      <c r="Y196" s="145" t="s">
        <v>1042</v>
      </c>
    </row>
    <row r="197" spans="1:25">
      <c r="A197" s="107" t="s">
        <v>226</v>
      </c>
      <c r="B197" s="100" t="s">
        <v>227</v>
      </c>
      <c r="C197" s="100" t="s">
        <v>377</v>
      </c>
      <c r="D197" s="101">
        <v>960</v>
      </c>
      <c r="E197" s="100" t="s">
        <v>118</v>
      </c>
      <c r="F197" s="102">
        <v>202204</v>
      </c>
      <c r="G197" s="103">
        <v>44679</v>
      </c>
      <c r="H197" s="100" t="s">
        <v>119</v>
      </c>
      <c r="I197" s="102">
        <v>11002374</v>
      </c>
      <c r="J197" s="100" t="s">
        <v>0</v>
      </c>
      <c r="K197" s="100" t="s">
        <v>120</v>
      </c>
      <c r="L197" s="100" t="s">
        <v>121</v>
      </c>
      <c r="M197" s="100" t="s">
        <v>122</v>
      </c>
      <c r="N197" s="100" t="s">
        <v>18</v>
      </c>
      <c r="O197" s="100" t="s">
        <v>19</v>
      </c>
      <c r="P197" s="100" t="s">
        <v>120</v>
      </c>
      <c r="Q197" s="100" t="s">
        <v>744</v>
      </c>
      <c r="R197" s="100" t="s">
        <v>745</v>
      </c>
      <c r="S197" s="100" t="s">
        <v>746</v>
      </c>
      <c r="T197" s="100" t="s">
        <v>745</v>
      </c>
      <c r="U197" s="100" t="s">
        <v>747</v>
      </c>
      <c r="V197" s="100" t="s">
        <v>748</v>
      </c>
      <c r="W197" s="100" t="s">
        <v>749</v>
      </c>
      <c r="X197" s="100" t="s">
        <v>132</v>
      </c>
      <c r="Y197" s="145" t="s">
        <v>1042</v>
      </c>
    </row>
    <row r="198" spans="1:25">
      <c r="A198" s="107" t="s">
        <v>226</v>
      </c>
      <c r="B198" s="100" t="s">
        <v>227</v>
      </c>
      <c r="C198" s="100" t="s">
        <v>363</v>
      </c>
      <c r="D198" s="101">
        <v>980</v>
      </c>
      <c r="E198" s="100" t="s">
        <v>118</v>
      </c>
      <c r="F198" s="102">
        <v>202204</v>
      </c>
      <c r="G198" s="103">
        <v>44679</v>
      </c>
      <c r="H198" s="100" t="s">
        <v>119</v>
      </c>
      <c r="I198" s="102">
        <v>11002374</v>
      </c>
      <c r="J198" s="100" t="s">
        <v>0</v>
      </c>
      <c r="K198" s="100" t="s">
        <v>120</v>
      </c>
      <c r="L198" s="100" t="s">
        <v>121</v>
      </c>
      <c r="M198" s="100" t="s">
        <v>122</v>
      </c>
      <c r="N198" s="100" t="s">
        <v>40</v>
      </c>
      <c r="O198" s="100" t="s">
        <v>364</v>
      </c>
      <c r="P198" s="100" t="s">
        <v>120</v>
      </c>
      <c r="Q198" s="100" t="s">
        <v>744</v>
      </c>
      <c r="R198" s="100" t="s">
        <v>745</v>
      </c>
      <c r="S198" s="100" t="s">
        <v>746</v>
      </c>
      <c r="T198" s="100" t="s">
        <v>745</v>
      </c>
      <c r="U198" s="100" t="s">
        <v>747</v>
      </c>
      <c r="V198" s="100" t="s">
        <v>748</v>
      </c>
      <c r="W198" s="100" t="s">
        <v>749</v>
      </c>
      <c r="X198" s="100" t="s">
        <v>132</v>
      </c>
      <c r="Y198" s="145" t="s">
        <v>1042</v>
      </c>
    </row>
    <row r="199" spans="1:25">
      <c r="A199" s="107" t="s">
        <v>226</v>
      </c>
      <c r="B199" s="100" t="s">
        <v>227</v>
      </c>
      <c r="C199" s="100" t="s">
        <v>677</v>
      </c>
      <c r="D199" s="101">
        <v>1200</v>
      </c>
      <c r="E199" s="100" t="s">
        <v>118</v>
      </c>
      <c r="F199" s="102">
        <v>202204</v>
      </c>
      <c r="G199" s="103">
        <v>44679</v>
      </c>
      <c r="H199" s="100" t="s">
        <v>119</v>
      </c>
      <c r="I199" s="102">
        <v>11002374</v>
      </c>
      <c r="J199" s="100" t="s">
        <v>0</v>
      </c>
      <c r="K199" s="100" t="s">
        <v>120</v>
      </c>
      <c r="L199" s="100" t="s">
        <v>121</v>
      </c>
      <c r="M199" s="100" t="s">
        <v>122</v>
      </c>
      <c r="N199" s="100" t="s">
        <v>339</v>
      </c>
      <c r="O199" s="100" t="s">
        <v>340</v>
      </c>
      <c r="P199" s="100" t="s">
        <v>120</v>
      </c>
      <c r="Q199" s="100" t="s">
        <v>744</v>
      </c>
      <c r="R199" s="100" t="s">
        <v>745</v>
      </c>
      <c r="S199" s="100" t="s">
        <v>746</v>
      </c>
      <c r="T199" s="100" t="s">
        <v>745</v>
      </c>
      <c r="U199" s="100" t="s">
        <v>747</v>
      </c>
      <c r="V199" s="100" t="s">
        <v>748</v>
      </c>
      <c r="W199" s="100" t="s">
        <v>749</v>
      </c>
      <c r="X199" s="100" t="s">
        <v>132</v>
      </c>
      <c r="Y199" s="145" t="s">
        <v>1042</v>
      </c>
    </row>
    <row r="200" spans="1:25">
      <c r="A200" s="107" t="s">
        <v>226</v>
      </c>
      <c r="B200" s="100" t="s">
        <v>227</v>
      </c>
      <c r="C200" s="100" t="s">
        <v>360</v>
      </c>
      <c r="D200" s="101">
        <v>1265</v>
      </c>
      <c r="E200" s="100" t="s">
        <v>118</v>
      </c>
      <c r="F200" s="102">
        <v>202204</v>
      </c>
      <c r="G200" s="103">
        <v>44679</v>
      </c>
      <c r="H200" s="100" t="s">
        <v>119</v>
      </c>
      <c r="I200" s="102">
        <v>11002374</v>
      </c>
      <c r="J200" s="100" t="s">
        <v>0</v>
      </c>
      <c r="K200" s="100" t="s">
        <v>120</v>
      </c>
      <c r="L200" s="100" t="s">
        <v>121</v>
      </c>
      <c r="M200" s="100" t="s">
        <v>122</v>
      </c>
      <c r="N200" s="100" t="s">
        <v>38</v>
      </c>
      <c r="O200" s="100" t="s">
        <v>39</v>
      </c>
      <c r="P200" s="100" t="s">
        <v>120</v>
      </c>
      <c r="Q200" s="100" t="s">
        <v>744</v>
      </c>
      <c r="R200" s="100" t="s">
        <v>745</v>
      </c>
      <c r="S200" s="100" t="s">
        <v>746</v>
      </c>
      <c r="T200" s="100" t="s">
        <v>745</v>
      </c>
      <c r="U200" s="100" t="s">
        <v>747</v>
      </c>
      <c r="V200" s="100" t="s">
        <v>748</v>
      </c>
      <c r="W200" s="100" t="s">
        <v>749</v>
      </c>
      <c r="X200" s="100" t="s">
        <v>132</v>
      </c>
      <c r="Y200" s="145" t="s">
        <v>1042</v>
      </c>
    </row>
    <row r="201" spans="1:25">
      <c r="A201" s="107" t="s">
        <v>226</v>
      </c>
      <c r="B201" s="100" t="s">
        <v>227</v>
      </c>
      <c r="C201" s="100" t="s">
        <v>678</v>
      </c>
      <c r="D201" s="101">
        <v>1401.33</v>
      </c>
      <c r="E201" s="100" t="s">
        <v>118</v>
      </c>
      <c r="F201" s="102">
        <v>202204</v>
      </c>
      <c r="G201" s="103">
        <v>44679</v>
      </c>
      <c r="H201" s="100" t="s">
        <v>119</v>
      </c>
      <c r="I201" s="102">
        <v>11002374</v>
      </c>
      <c r="J201" s="100" t="s">
        <v>0</v>
      </c>
      <c r="K201" s="100" t="s">
        <v>120</v>
      </c>
      <c r="L201" s="100" t="s">
        <v>121</v>
      </c>
      <c r="M201" s="100" t="s">
        <v>122</v>
      </c>
      <c r="N201" s="100" t="s">
        <v>398</v>
      </c>
      <c r="O201" s="100" t="s">
        <v>399</v>
      </c>
      <c r="P201" s="100" t="s">
        <v>120</v>
      </c>
      <c r="Q201" s="100" t="s">
        <v>802</v>
      </c>
      <c r="R201" s="100" t="s">
        <v>803</v>
      </c>
      <c r="S201" s="100" t="s">
        <v>804</v>
      </c>
      <c r="T201" s="100" t="s">
        <v>803</v>
      </c>
      <c r="U201" s="100" t="s">
        <v>757</v>
      </c>
      <c r="V201" s="100" t="s">
        <v>758</v>
      </c>
      <c r="W201" s="100" t="s">
        <v>749</v>
      </c>
      <c r="X201" s="100" t="s">
        <v>132</v>
      </c>
      <c r="Y201" s="145" t="s">
        <v>1042</v>
      </c>
    </row>
    <row r="202" spans="1:25">
      <c r="A202" s="107" t="s">
        <v>226</v>
      </c>
      <c r="B202" s="100" t="s">
        <v>227</v>
      </c>
      <c r="C202" s="100" t="s">
        <v>379</v>
      </c>
      <c r="D202" s="101">
        <v>4960</v>
      </c>
      <c r="E202" s="100" t="s">
        <v>118</v>
      </c>
      <c r="F202" s="102">
        <v>202204</v>
      </c>
      <c r="G202" s="103">
        <v>44679</v>
      </c>
      <c r="H202" s="100" t="s">
        <v>119</v>
      </c>
      <c r="I202" s="102">
        <v>11002374</v>
      </c>
      <c r="J202" s="100" t="s">
        <v>0</v>
      </c>
      <c r="K202" s="100" t="s">
        <v>120</v>
      </c>
      <c r="L202" s="100" t="s">
        <v>121</v>
      </c>
      <c r="M202" s="100" t="s">
        <v>122</v>
      </c>
      <c r="N202" s="100" t="s">
        <v>26</v>
      </c>
      <c r="O202" s="100" t="s">
        <v>354</v>
      </c>
      <c r="P202" s="100" t="s">
        <v>120</v>
      </c>
      <c r="Q202" s="100" t="s">
        <v>744</v>
      </c>
      <c r="R202" s="100" t="s">
        <v>745</v>
      </c>
      <c r="S202" s="100" t="s">
        <v>746</v>
      </c>
      <c r="T202" s="100" t="s">
        <v>745</v>
      </c>
      <c r="U202" s="100" t="s">
        <v>747</v>
      </c>
      <c r="V202" s="100" t="s">
        <v>748</v>
      </c>
      <c r="W202" s="100" t="s">
        <v>749</v>
      </c>
      <c r="X202" s="100" t="s">
        <v>132</v>
      </c>
      <c r="Y202" s="145" t="s">
        <v>1042</v>
      </c>
    </row>
    <row r="203" spans="1:25">
      <c r="A203" s="107" t="s">
        <v>226</v>
      </c>
      <c r="B203" s="100" t="s">
        <v>227</v>
      </c>
      <c r="C203" s="100" t="s">
        <v>679</v>
      </c>
      <c r="D203" s="101">
        <v>-4960</v>
      </c>
      <c r="E203" s="100" t="s">
        <v>118</v>
      </c>
      <c r="F203" s="102">
        <v>202204</v>
      </c>
      <c r="G203" s="103">
        <v>44679</v>
      </c>
      <c r="H203" s="100" t="s">
        <v>119</v>
      </c>
      <c r="I203" s="102">
        <v>11002375</v>
      </c>
      <c r="J203" s="100" t="s">
        <v>0</v>
      </c>
      <c r="K203" s="100" t="s">
        <v>120</v>
      </c>
      <c r="L203" s="100" t="s">
        <v>121</v>
      </c>
      <c r="M203" s="100" t="s">
        <v>122</v>
      </c>
      <c r="N203" s="100" t="s">
        <v>26</v>
      </c>
      <c r="O203" s="100" t="s">
        <v>354</v>
      </c>
      <c r="P203" s="100" t="s">
        <v>120</v>
      </c>
      <c r="Q203" s="100" t="s">
        <v>744</v>
      </c>
      <c r="R203" s="100" t="s">
        <v>745</v>
      </c>
      <c r="S203" s="100" t="s">
        <v>746</v>
      </c>
      <c r="T203" s="100" t="s">
        <v>745</v>
      </c>
      <c r="U203" s="100" t="s">
        <v>747</v>
      </c>
      <c r="V203" s="100" t="s">
        <v>748</v>
      </c>
      <c r="W203" s="100" t="s">
        <v>749</v>
      </c>
      <c r="X203" s="100" t="s">
        <v>132</v>
      </c>
      <c r="Y203" s="145" t="s">
        <v>1042</v>
      </c>
    </row>
    <row r="204" spans="1:25">
      <c r="A204" s="107" t="s">
        <v>226</v>
      </c>
      <c r="B204" s="100" t="s">
        <v>227</v>
      </c>
      <c r="C204" s="100" t="s">
        <v>679</v>
      </c>
      <c r="D204" s="101">
        <v>-1401.33</v>
      </c>
      <c r="E204" s="100" t="s">
        <v>118</v>
      </c>
      <c r="F204" s="102">
        <v>202204</v>
      </c>
      <c r="G204" s="103">
        <v>44679</v>
      </c>
      <c r="H204" s="100" t="s">
        <v>119</v>
      </c>
      <c r="I204" s="102">
        <v>11002375</v>
      </c>
      <c r="J204" s="100" t="s">
        <v>0</v>
      </c>
      <c r="K204" s="100" t="s">
        <v>120</v>
      </c>
      <c r="L204" s="100" t="s">
        <v>121</v>
      </c>
      <c r="M204" s="100" t="s">
        <v>122</v>
      </c>
      <c r="N204" s="100" t="s">
        <v>398</v>
      </c>
      <c r="O204" s="100" t="s">
        <v>399</v>
      </c>
      <c r="P204" s="100" t="s">
        <v>120</v>
      </c>
      <c r="Q204" s="100" t="s">
        <v>802</v>
      </c>
      <c r="R204" s="100" t="s">
        <v>803</v>
      </c>
      <c r="S204" s="100" t="s">
        <v>804</v>
      </c>
      <c r="T204" s="100" t="s">
        <v>803</v>
      </c>
      <c r="U204" s="100" t="s">
        <v>757</v>
      </c>
      <c r="V204" s="100" t="s">
        <v>758</v>
      </c>
      <c r="W204" s="100" t="s">
        <v>749</v>
      </c>
      <c r="X204" s="100" t="s">
        <v>132</v>
      </c>
      <c r="Y204" s="145" t="s">
        <v>1042</v>
      </c>
    </row>
    <row r="205" spans="1:25">
      <c r="A205" s="107" t="s">
        <v>226</v>
      </c>
      <c r="B205" s="100" t="s">
        <v>227</v>
      </c>
      <c r="C205" s="100" t="s">
        <v>679</v>
      </c>
      <c r="D205" s="101">
        <v>-1265</v>
      </c>
      <c r="E205" s="100" t="s">
        <v>118</v>
      </c>
      <c r="F205" s="102">
        <v>202204</v>
      </c>
      <c r="G205" s="103">
        <v>44679</v>
      </c>
      <c r="H205" s="100" t="s">
        <v>119</v>
      </c>
      <c r="I205" s="102">
        <v>11002375</v>
      </c>
      <c r="J205" s="100" t="s">
        <v>0</v>
      </c>
      <c r="K205" s="100" t="s">
        <v>120</v>
      </c>
      <c r="L205" s="100" t="s">
        <v>121</v>
      </c>
      <c r="M205" s="100" t="s">
        <v>122</v>
      </c>
      <c r="N205" s="100" t="s">
        <v>38</v>
      </c>
      <c r="O205" s="100" t="s">
        <v>39</v>
      </c>
      <c r="P205" s="100" t="s">
        <v>120</v>
      </c>
      <c r="Q205" s="100" t="s">
        <v>744</v>
      </c>
      <c r="R205" s="100" t="s">
        <v>745</v>
      </c>
      <c r="S205" s="100" t="s">
        <v>746</v>
      </c>
      <c r="T205" s="100" t="s">
        <v>745</v>
      </c>
      <c r="U205" s="100" t="s">
        <v>747</v>
      </c>
      <c r="V205" s="100" t="s">
        <v>748</v>
      </c>
      <c r="W205" s="100" t="s">
        <v>749</v>
      </c>
      <c r="X205" s="100" t="s">
        <v>132</v>
      </c>
      <c r="Y205" s="145" t="s">
        <v>1042</v>
      </c>
    </row>
    <row r="206" spans="1:25">
      <c r="A206" s="107" t="s">
        <v>226</v>
      </c>
      <c r="B206" s="100" t="s">
        <v>227</v>
      </c>
      <c r="C206" s="100" t="s">
        <v>679</v>
      </c>
      <c r="D206" s="101">
        <v>-1200</v>
      </c>
      <c r="E206" s="100" t="s">
        <v>118</v>
      </c>
      <c r="F206" s="102">
        <v>202204</v>
      </c>
      <c r="G206" s="103">
        <v>44679</v>
      </c>
      <c r="H206" s="100" t="s">
        <v>119</v>
      </c>
      <c r="I206" s="102">
        <v>11002375</v>
      </c>
      <c r="J206" s="100" t="s">
        <v>0</v>
      </c>
      <c r="K206" s="100" t="s">
        <v>120</v>
      </c>
      <c r="L206" s="100" t="s">
        <v>121</v>
      </c>
      <c r="M206" s="100" t="s">
        <v>122</v>
      </c>
      <c r="N206" s="100" t="s">
        <v>339</v>
      </c>
      <c r="O206" s="100" t="s">
        <v>340</v>
      </c>
      <c r="P206" s="100" t="s">
        <v>120</v>
      </c>
      <c r="Q206" s="100" t="s">
        <v>744</v>
      </c>
      <c r="R206" s="100" t="s">
        <v>745</v>
      </c>
      <c r="S206" s="100" t="s">
        <v>746</v>
      </c>
      <c r="T206" s="100" t="s">
        <v>745</v>
      </c>
      <c r="U206" s="100" t="s">
        <v>747</v>
      </c>
      <c r="V206" s="100" t="s">
        <v>748</v>
      </c>
      <c r="W206" s="100" t="s">
        <v>749</v>
      </c>
      <c r="X206" s="100" t="s">
        <v>132</v>
      </c>
      <c r="Y206" s="145" t="s">
        <v>1042</v>
      </c>
    </row>
    <row r="207" spans="1:25">
      <c r="A207" s="107" t="s">
        <v>226</v>
      </c>
      <c r="B207" s="100" t="s">
        <v>227</v>
      </c>
      <c r="C207" s="100" t="s">
        <v>679</v>
      </c>
      <c r="D207" s="101">
        <v>-980</v>
      </c>
      <c r="E207" s="100" t="s">
        <v>118</v>
      </c>
      <c r="F207" s="102">
        <v>202204</v>
      </c>
      <c r="G207" s="103">
        <v>44679</v>
      </c>
      <c r="H207" s="100" t="s">
        <v>119</v>
      </c>
      <c r="I207" s="102">
        <v>11002375</v>
      </c>
      <c r="J207" s="100" t="s">
        <v>0</v>
      </c>
      <c r="K207" s="100" t="s">
        <v>120</v>
      </c>
      <c r="L207" s="100" t="s">
        <v>121</v>
      </c>
      <c r="M207" s="100" t="s">
        <v>122</v>
      </c>
      <c r="N207" s="100" t="s">
        <v>40</v>
      </c>
      <c r="O207" s="100" t="s">
        <v>364</v>
      </c>
      <c r="P207" s="100" t="s">
        <v>120</v>
      </c>
      <c r="Q207" s="100" t="s">
        <v>744</v>
      </c>
      <c r="R207" s="100" t="s">
        <v>745</v>
      </c>
      <c r="S207" s="100" t="s">
        <v>746</v>
      </c>
      <c r="T207" s="100" t="s">
        <v>745</v>
      </c>
      <c r="U207" s="100" t="s">
        <v>747</v>
      </c>
      <c r="V207" s="100" t="s">
        <v>748</v>
      </c>
      <c r="W207" s="100" t="s">
        <v>749</v>
      </c>
      <c r="X207" s="100" t="s">
        <v>132</v>
      </c>
      <c r="Y207" s="145" t="s">
        <v>1042</v>
      </c>
    </row>
    <row r="208" spans="1:25">
      <c r="A208" s="107" t="s">
        <v>226</v>
      </c>
      <c r="B208" s="100" t="s">
        <v>227</v>
      </c>
      <c r="C208" s="100" t="s">
        <v>679</v>
      </c>
      <c r="D208" s="101">
        <v>-960</v>
      </c>
      <c r="E208" s="100" t="s">
        <v>118</v>
      </c>
      <c r="F208" s="102">
        <v>202204</v>
      </c>
      <c r="G208" s="103">
        <v>44679</v>
      </c>
      <c r="H208" s="100" t="s">
        <v>119</v>
      </c>
      <c r="I208" s="102">
        <v>11002375</v>
      </c>
      <c r="J208" s="100" t="s">
        <v>0</v>
      </c>
      <c r="K208" s="100" t="s">
        <v>120</v>
      </c>
      <c r="L208" s="100" t="s">
        <v>121</v>
      </c>
      <c r="M208" s="100" t="s">
        <v>122</v>
      </c>
      <c r="N208" s="100" t="s">
        <v>18</v>
      </c>
      <c r="O208" s="100" t="s">
        <v>19</v>
      </c>
      <c r="P208" s="100" t="s">
        <v>120</v>
      </c>
      <c r="Q208" s="100" t="s">
        <v>744</v>
      </c>
      <c r="R208" s="100" t="s">
        <v>745</v>
      </c>
      <c r="S208" s="100" t="s">
        <v>746</v>
      </c>
      <c r="T208" s="100" t="s">
        <v>745</v>
      </c>
      <c r="U208" s="100" t="s">
        <v>747</v>
      </c>
      <c r="V208" s="100" t="s">
        <v>748</v>
      </c>
      <c r="W208" s="100" t="s">
        <v>749</v>
      </c>
      <c r="X208" s="100" t="s">
        <v>132</v>
      </c>
      <c r="Y208" s="145" t="s">
        <v>1042</v>
      </c>
    </row>
    <row r="209" spans="1:25">
      <c r="A209" s="107" t="s">
        <v>226</v>
      </c>
      <c r="B209" s="100" t="s">
        <v>227</v>
      </c>
      <c r="C209" s="100" t="s">
        <v>679</v>
      </c>
      <c r="D209" s="101">
        <v>-560</v>
      </c>
      <c r="E209" s="100" t="s">
        <v>118</v>
      </c>
      <c r="F209" s="102">
        <v>202204</v>
      </c>
      <c r="G209" s="103">
        <v>44679</v>
      </c>
      <c r="H209" s="100" t="s">
        <v>119</v>
      </c>
      <c r="I209" s="102">
        <v>11002375</v>
      </c>
      <c r="J209" s="100" t="s">
        <v>0</v>
      </c>
      <c r="K209" s="100" t="s">
        <v>120</v>
      </c>
      <c r="L209" s="100" t="s">
        <v>121</v>
      </c>
      <c r="M209" s="100" t="s">
        <v>122</v>
      </c>
      <c r="N209" s="100" t="s">
        <v>545</v>
      </c>
      <c r="O209" s="100" t="s">
        <v>546</v>
      </c>
      <c r="P209" s="100" t="s">
        <v>120</v>
      </c>
      <c r="Q209" s="100" t="s">
        <v>786</v>
      </c>
      <c r="R209" s="100" t="s">
        <v>787</v>
      </c>
      <c r="S209" s="100" t="s">
        <v>788</v>
      </c>
      <c r="T209" s="100" t="s">
        <v>787</v>
      </c>
      <c r="U209" s="100" t="s">
        <v>747</v>
      </c>
      <c r="V209" s="100" t="s">
        <v>748</v>
      </c>
      <c r="W209" s="100" t="s">
        <v>749</v>
      </c>
      <c r="X209" s="100" t="s">
        <v>132</v>
      </c>
      <c r="Y209" s="145" t="s">
        <v>1042</v>
      </c>
    </row>
    <row r="210" spans="1:25">
      <c r="A210" s="107" t="s">
        <v>226</v>
      </c>
      <c r="B210" s="100" t="s">
        <v>227</v>
      </c>
      <c r="C210" s="100" t="s">
        <v>321</v>
      </c>
      <c r="D210" s="101">
        <v>120</v>
      </c>
      <c r="E210" s="100" t="s">
        <v>118</v>
      </c>
      <c r="F210" s="102">
        <v>202205</v>
      </c>
      <c r="G210" s="103">
        <v>44684</v>
      </c>
      <c r="H210" s="100" t="s">
        <v>209</v>
      </c>
      <c r="I210" s="102">
        <v>11002210</v>
      </c>
      <c r="J210" s="100" t="s">
        <v>0</v>
      </c>
      <c r="K210" s="100" t="s">
        <v>120</v>
      </c>
      <c r="L210" s="100" t="s">
        <v>121</v>
      </c>
      <c r="M210" s="100" t="s">
        <v>122</v>
      </c>
      <c r="N210" s="100" t="s">
        <v>44</v>
      </c>
      <c r="O210" s="100" t="s">
        <v>45</v>
      </c>
      <c r="P210" s="100" t="s">
        <v>120</v>
      </c>
      <c r="Q210" s="100" t="s">
        <v>766</v>
      </c>
      <c r="R210" s="100" t="s">
        <v>767</v>
      </c>
      <c r="S210" s="100" t="s">
        <v>768</v>
      </c>
      <c r="T210" s="100" t="s">
        <v>767</v>
      </c>
      <c r="U210" s="100" t="s">
        <v>747</v>
      </c>
      <c r="V210" s="100" t="s">
        <v>748</v>
      </c>
      <c r="W210" s="100" t="s">
        <v>749</v>
      </c>
      <c r="X210" s="100" t="s">
        <v>132</v>
      </c>
      <c r="Y210" s="145" t="s">
        <v>1042</v>
      </c>
    </row>
    <row r="211" spans="1:25">
      <c r="A211" s="107" t="s">
        <v>226</v>
      </c>
      <c r="B211" s="100" t="s">
        <v>227</v>
      </c>
      <c r="C211" s="100" t="s">
        <v>322</v>
      </c>
      <c r="D211" s="101">
        <v>230</v>
      </c>
      <c r="E211" s="100" t="s">
        <v>118</v>
      </c>
      <c r="F211" s="102">
        <v>202205</v>
      </c>
      <c r="G211" s="103">
        <v>44684</v>
      </c>
      <c r="H211" s="100" t="s">
        <v>209</v>
      </c>
      <c r="I211" s="102">
        <v>11002210</v>
      </c>
      <c r="J211" s="100" t="s">
        <v>0</v>
      </c>
      <c r="K211" s="100" t="s">
        <v>120</v>
      </c>
      <c r="L211" s="100" t="s">
        <v>121</v>
      </c>
      <c r="M211" s="100" t="s">
        <v>122</v>
      </c>
      <c r="N211" s="100" t="s">
        <v>60</v>
      </c>
      <c r="O211" s="100" t="s">
        <v>220</v>
      </c>
      <c r="P211" s="100" t="s">
        <v>120</v>
      </c>
      <c r="Q211" s="100" t="s">
        <v>766</v>
      </c>
      <c r="R211" s="100" t="s">
        <v>767</v>
      </c>
      <c r="S211" s="100" t="s">
        <v>768</v>
      </c>
      <c r="T211" s="100" t="s">
        <v>767</v>
      </c>
      <c r="U211" s="100" t="s">
        <v>747</v>
      </c>
      <c r="V211" s="100" t="s">
        <v>748</v>
      </c>
      <c r="W211" s="100" t="s">
        <v>749</v>
      </c>
      <c r="X211" s="100" t="s">
        <v>132</v>
      </c>
      <c r="Y211" s="145" t="s">
        <v>1042</v>
      </c>
    </row>
    <row r="212" spans="1:25">
      <c r="A212" s="107" t="s">
        <v>226</v>
      </c>
      <c r="B212" s="100" t="s">
        <v>227</v>
      </c>
      <c r="C212" s="100" t="s">
        <v>323</v>
      </c>
      <c r="D212" s="101">
        <v>250</v>
      </c>
      <c r="E212" s="100" t="s">
        <v>118</v>
      </c>
      <c r="F212" s="102">
        <v>202205</v>
      </c>
      <c r="G212" s="103">
        <v>44684</v>
      </c>
      <c r="H212" s="100" t="s">
        <v>209</v>
      </c>
      <c r="I212" s="102">
        <v>11002210</v>
      </c>
      <c r="J212" s="100" t="s">
        <v>0</v>
      </c>
      <c r="K212" s="100" t="s">
        <v>120</v>
      </c>
      <c r="L212" s="100" t="s">
        <v>121</v>
      </c>
      <c r="M212" s="100" t="s">
        <v>122</v>
      </c>
      <c r="N212" s="100" t="s">
        <v>74</v>
      </c>
      <c r="O212" s="100" t="s">
        <v>75</v>
      </c>
      <c r="P212" s="100" t="s">
        <v>120</v>
      </c>
      <c r="Q212" s="100" t="s">
        <v>766</v>
      </c>
      <c r="R212" s="100" t="s">
        <v>767</v>
      </c>
      <c r="S212" s="100" t="s">
        <v>768</v>
      </c>
      <c r="T212" s="100" t="s">
        <v>767</v>
      </c>
      <c r="U212" s="100" t="s">
        <v>747</v>
      </c>
      <c r="V212" s="100" t="s">
        <v>748</v>
      </c>
      <c r="W212" s="100" t="s">
        <v>749</v>
      </c>
      <c r="X212" s="100" t="s">
        <v>132</v>
      </c>
      <c r="Y212" s="145" t="s">
        <v>1042</v>
      </c>
    </row>
    <row r="213" spans="1:25">
      <c r="A213" s="107" t="s">
        <v>226</v>
      </c>
      <c r="B213" s="100" t="s">
        <v>227</v>
      </c>
      <c r="C213" s="100" t="s">
        <v>324</v>
      </c>
      <c r="D213" s="101">
        <v>250</v>
      </c>
      <c r="E213" s="100" t="s">
        <v>118</v>
      </c>
      <c r="F213" s="102">
        <v>202205</v>
      </c>
      <c r="G213" s="103">
        <v>44684</v>
      </c>
      <c r="H213" s="100" t="s">
        <v>209</v>
      </c>
      <c r="I213" s="102">
        <v>11002210</v>
      </c>
      <c r="J213" s="100" t="s">
        <v>0</v>
      </c>
      <c r="K213" s="100" t="s">
        <v>120</v>
      </c>
      <c r="L213" s="100" t="s">
        <v>121</v>
      </c>
      <c r="M213" s="100" t="s">
        <v>122</v>
      </c>
      <c r="N213" s="100" t="s">
        <v>44</v>
      </c>
      <c r="O213" s="100" t="s">
        <v>45</v>
      </c>
      <c r="P213" s="100" t="s">
        <v>120</v>
      </c>
      <c r="Q213" s="100" t="s">
        <v>766</v>
      </c>
      <c r="R213" s="100" t="s">
        <v>767</v>
      </c>
      <c r="S213" s="100" t="s">
        <v>768</v>
      </c>
      <c r="T213" s="100" t="s">
        <v>767</v>
      </c>
      <c r="U213" s="100" t="s">
        <v>747</v>
      </c>
      <c r="V213" s="100" t="s">
        <v>748</v>
      </c>
      <c r="W213" s="100" t="s">
        <v>749</v>
      </c>
      <c r="X213" s="100" t="s">
        <v>132</v>
      </c>
      <c r="Y213" s="145" t="s">
        <v>1042</v>
      </c>
    </row>
    <row r="214" spans="1:25">
      <c r="A214" s="107" t="s">
        <v>226</v>
      </c>
      <c r="B214" s="100" t="s">
        <v>227</v>
      </c>
      <c r="C214" s="100" t="s">
        <v>325</v>
      </c>
      <c r="D214" s="101">
        <v>324</v>
      </c>
      <c r="E214" s="100" t="s">
        <v>118</v>
      </c>
      <c r="F214" s="102">
        <v>202205</v>
      </c>
      <c r="G214" s="103">
        <v>44684</v>
      </c>
      <c r="H214" s="100" t="s">
        <v>209</v>
      </c>
      <c r="I214" s="102">
        <v>11002210</v>
      </c>
      <c r="J214" s="100" t="s">
        <v>0</v>
      </c>
      <c r="K214" s="100" t="s">
        <v>120</v>
      </c>
      <c r="L214" s="100" t="s">
        <v>121</v>
      </c>
      <c r="M214" s="100" t="s">
        <v>122</v>
      </c>
      <c r="N214" s="100" t="s">
        <v>74</v>
      </c>
      <c r="O214" s="100" t="s">
        <v>75</v>
      </c>
      <c r="P214" s="100" t="s">
        <v>120</v>
      </c>
      <c r="Q214" s="100" t="s">
        <v>766</v>
      </c>
      <c r="R214" s="100" t="s">
        <v>767</v>
      </c>
      <c r="S214" s="100" t="s">
        <v>768</v>
      </c>
      <c r="T214" s="100" t="s">
        <v>767</v>
      </c>
      <c r="U214" s="100" t="s">
        <v>747</v>
      </c>
      <c r="V214" s="100" t="s">
        <v>748</v>
      </c>
      <c r="W214" s="100" t="s">
        <v>749</v>
      </c>
      <c r="X214" s="100" t="s">
        <v>132</v>
      </c>
      <c r="Y214" s="145" t="s">
        <v>1042</v>
      </c>
    </row>
    <row r="215" spans="1:25">
      <c r="A215" s="107" t="s">
        <v>226</v>
      </c>
      <c r="B215" s="100" t="s">
        <v>227</v>
      </c>
      <c r="C215" s="100" t="s">
        <v>326</v>
      </c>
      <c r="D215" s="101">
        <v>327</v>
      </c>
      <c r="E215" s="100" t="s">
        <v>118</v>
      </c>
      <c r="F215" s="102">
        <v>202205</v>
      </c>
      <c r="G215" s="103">
        <v>44684</v>
      </c>
      <c r="H215" s="100" t="s">
        <v>209</v>
      </c>
      <c r="I215" s="102">
        <v>11002210</v>
      </c>
      <c r="J215" s="100" t="s">
        <v>0</v>
      </c>
      <c r="K215" s="100" t="s">
        <v>120</v>
      </c>
      <c r="L215" s="100" t="s">
        <v>121</v>
      </c>
      <c r="M215" s="100" t="s">
        <v>122</v>
      </c>
      <c r="N215" s="100" t="s">
        <v>66</v>
      </c>
      <c r="O215" s="100" t="s">
        <v>67</v>
      </c>
      <c r="P215" s="100" t="s">
        <v>120</v>
      </c>
      <c r="Q215" s="100" t="s">
        <v>766</v>
      </c>
      <c r="R215" s="100" t="s">
        <v>767</v>
      </c>
      <c r="S215" s="100" t="s">
        <v>768</v>
      </c>
      <c r="T215" s="100" t="s">
        <v>767</v>
      </c>
      <c r="U215" s="100" t="s">
        <v>747</v>
      </c>
      <c r="V215" s="100" t="s">
        <v>748</v>
      </c>
      <c r="W215" s="100" t="s">
        <v>749</v>
      </c>
      <c r="X215" s="100" t="s">
        <v>132</v>
      </c>
      <c r="Y215" s="145" t="s">
        <v>1042</v>
      </c>
    </row>
    <row r="216" spans="1:25">
      <c r="A216" s="107" t="s">
        <v>226</v>
      </c>
      <c r="B216" s="100" t="s">
        <v>227</v>
      </c>
      <c r="C216" s="100" t="s">
        <v>327</v>
      </c>
      <c r="D216" s="101">
        <v>450</v>
      </c>
      <c r="E216" s="100" t="s">
        <v>118</v>
      </c>
      <c r="F216" s="102">
        <v>202205</v>
      </c>
      <c r="G216" s="103">
        <v>44684</v>
      </c>
      <c r="H216" s="100" t="s">
        <v>209</v>
      </c>
      <c r="I216" s="102">
        <v>11002210</v>
      </c>
      <c r="J216" s="100" t="s">
        <v>0</v>
      </c>
      <c r="K216" s="100" t="s">
        <v>120</v>
      </c>
      <c r="L216" s="100" t="s">
        <v>121</v>
      </c>
      <c r="M216" s="100" t="s">
        <v>122</v>
      </c>
      <c r="N216" s="100" t="s">
        <v>66</v>
      </c>
      <c r="O216" s="100" t="s">
        <v>67</v>
      </c>
      <c r="P216" s="100" t="s">
        <v>120</v>
      </c>
      <c r="Q216" s="100" t="s">
        <v>766</v>
      </c>
      <c r="R216" s="100" t="s">
        <v>767</v>
      </c>
      <c r="S216" s="100" t="s">
        <v>768</v>
      </c>
      <c r="T216" s="100" t="s">
        <v>767</v>
      </c>
      <c r="U216" s="100" t="s">
        <v>747</v>
      </c>
      <c r="V216" s="100" t="s">
        <v>748</v>
      </c>
      <c r="W216" s="100" t="s">
        <v>749</v>
      </c>
      <c r="X216" s="100" t="s">
        <v>132</v>
      </c>
      <c r="Y216" s="145" t="s">
        <v>1042</v>
      </c>
    </row>
    <row r="217" spans="1:25">
      <c r="A217" s="107" t="s">
        <v>226</v>
      </c>
      <c r="B217" s="100" t="s">
        <v>227</v>
      </c>
      <c r="C217" s="100" t="s">
        <v>328</v>
      </c>
      <c r="D217" s="101">
        <v>460</v>
      </c>
      <c r="E217" s="100" t="s">
        <v>118</v>
      </c>
      <c r="F217" s="102">
        <v>202205</v>
      </c>
      <c r="G217" s="103">
        <v>44684</v>
      </c>
      <c r="H217" s="100" t="s">
        <v>209</v>
      </c>
      <c r="I217" s="102">
        <v>11002210</v>
      </c>
      <c r="J217" s="100" t="s">
        <v>0</v>
      </c>
      <c r="K217" s="100" t="s">
        <v>120</v>
      </c>
      <c r="L217" s="100" t="s">
        <v>121</v>
      </c>
      <c r="M217" s="100" t="s">
        <v>122</v>
      </c>
      <c r="N217" s="100" t="s">
        <v>60</v>
      </c>
      <c r="O217" s="100" t="s">
        <v>220</v>
      </c>
      <c r="P217" s="100" t="s">
        <v>120</v>
      </c>
      <c r="Q217" s="100" t="s">
        <v>766</v>
      </c>
      <c r="R217" s="100" t="s">
        <v>767</v>
      </c>
      <c r="S217" s="100" t="s">
        <v>768</v>
      </c>
      <c r="T217" s="100" t="s">
        <v>767</v>
      </c>
      <c r="U217" s="100" t="s">
        <v>747</v>
      </c>
      <c r="V217" s="100" t="s">
        <v>748</v>
      </c>
      <c r="W217" s="100" t="s">
        <v>749</v>
      </c>
      <c r="X217" s="100" t="s">
        <v>132</v>
      </c>
      <c r="Y217" s="145" t="s">
        <v>1042</v>
      </c>
    </row>
    <row r="218" spans="1:25">
      <c r="A218" s="107" t="s">
        <v>226</v>
      </c>
      <c r="B218" s="100" t="s">
        <v>227</v>
      </c>
      <c r="C218" s="100" t="s">
        <v>329</v>
      </c>
      <c r="D218" s="101">
        <v>650</v>
      </c>
      <c r="E218" s="100" t="s">
        <v>118</v>
      </c>
      <c r="F218" s="102">
        <v>202205</v>
      </c>
      <c r="G218" s="103">
        <v>44684</v>
      </c>
      <c r="H218" s="100" t="s">
        <v>209</v>
      </c>
      <c r="I218" s="102">
        <v>11002210</v>
      </c>
      <c r="J218" s="100" t="s">
        <v>0</v>
      </c>
      <c r="K218" s="100" t="s">
        <v>120</v>
      </c>
      <c r="L218" s="100" t="s">
        <v>121</v>
      </c>
      <c r="M218" s="100" t="s">
        <v>122</v>
      </c>
      <c r="N218" s="100" t="s">
        <v>66</v>
      </c>
      <c r="O218" s="100" t="s">
        <v>67</v>
      </c>
      <c r="P218" s="100" t="s">
        <v>120</v>
      </c>
      <c r="Q218" s="100" t="s">
        <v>766</v>
      </c>
      <c r="R218" s="100" t="s">
        <v>767</v>
      </c>
      <c r="S218" s="100" t="s">
        <v>768</v>
      </c>
      <c r="T218" s="100" t="s">
        <v>767</v>
      </c>
      <c r="U218" s="100" t="s">
        <v>747</v>
      </c>
      <c r="V218" s="100" t="s">
        <v>748</v>
      </c>
      <c r="W218" s="100" t="s">
        <v>749</v>
      </c>
      <c r="X218" s="100" t="s">
        <v>132</v>
      </c>
      <c r="Y218" s="145" t="s">
        <v>1042</v>
      </c>
    </row>
    <row r="219" spans="1:25">
      <c r="A219" s="107" t="s">
        <v>226</v>
      </c>
      <c r="B219" s="100" t="s">
        <v>227</v>
      </c>
      <c r="C219" s="100" t="s">
        <v>330</v>
      </c>
      <c r="D219" s="101">
        <v>665</v>
      </c>
      <c r="E219" s="100" t="s">
        <v>118</v>
      </c>
      <c r="F219" s="102">
        <v>202205</v>
      </c>
      <c r="G219" s="103">
        <v>44684</v>
      </c>
      <c r="H219" s="100" t="s">
        <v>209</v>
      </c>
      <c r="I219" s="102">
        <v>11002210</v>
      </c>
      <c r="J219" s="100" t="s">
        <v>0</v>
      </c>
      <c r="K219" s="100" t="s">
        <v>120</v>
      </c>
      <c r="L219" s="100" t="s">
        <v>121</v>
      </c>
      <c r="M219" s="100" t="s">
        <v>122</v>
      </c>
      <c r="N219" s="100" t="s">
        <v>68</v>
      </c>
      <c r="O219" s="100" t="s">
        <v>69</v>
      </c>
      <c r="P219" s="100" t="s">
        <v>120</v>
      </c>
      <c r="Q219" s="100" t="s">
        <v>766</v>
      </c>
      <c r="R219" s="100" t="s">
        <v>767</v>
      </c>
      <c r="S219" s="100" t="s">
        <v>768</v>
      </c>
      <c r="T219" s="100" t="s">
        <v>767</v>
      </c>
      <c r="U219" s="100" t="s">
        <v>747</v>
      </c>
      <c r="V219" s="100" t="s">
        <v>748</v>
      </c>
      <c r="W219" s="100" t="s">
        <v>749</v>
      </c>
      <c r="X219" s="100" t="s">
        <v>132</v>
      </c>
      <c r="Y219" s="145" t="s">
        <v>1042</v>
      </c>
    </row>
    <row r="220" spans="1:25">
      <c r="A220" s="107" t="s">
        <v>226</v>
      </c>
      <c r="B220" s="100" t="s">
        <v>227</v>
      </c>
      <c r="C220" s="100" t="s">
        <v>331</v>
      </c>
      <c r="D220" s="101">
        <v>665</v>
      </c>
      <c r="E220" s="100" t="s">
        <v>118</v>
      </c>
      <c r="F220" s="102">
        <v>202205</v>
      </c>
      <c r="G220" s="103">
        <v>44684</v>
      </c>
      <c r="H220" s="100" t="s">
        <v>209</v>
      </c>
      <c r="I220" s="102">
        <v>11002210</v>
      </c>
      <c r="J220" s="100" t="s">
        <v>0</v>
      </c>
      <c r="K220" s="100" t="s">
        <v>120</v>
      </c>
      <c r="L220" s="100" t="s">
        <v>121</v>
      </c>
      <c r="M220" s="100" t="s">
        <v>122</v>
      </c>
      <c r="N220" s="100" t="s">
        <v>68</v>
      </c>
      <c r="O220" s="100" t="s">
        <v>69</v>
      </c>
      <c r="P220" s="100" t="s">
        <v>120</v>
      </c>
      <c r="Q220" s="100" t="s">
        <v>766</v>
      </c>
      <c r="R220" s="100" t="s">
        <v>767</v>
      </c>
      <c r="S220" s="100" t="s">
        <v>768</v>
      </c>
      <c r="T220" s="100" t="s">
        <v>767</v>
      </c>
      <c r="U220" s="100" t="s">
        <v>747</v>
      </c>
      <c r="V220" s="100" t="s">
        <v>748</v>
      </c>
      <c r="W220" s="100" t="s">
        <v>749</v>
      </c>
      <c r="X220" s="100" t="s">
        <v>132</v>
      </c>
      <c r="Y220" s="145" t="s">
        <v>1042</v>
      </c>
    </row>
    <row r="221" spans="1:25">
      <c r="A221" s="107" t="s">
        <v>226</v>
      </c>
      <c r="B221" s="100" t="s">
        <v>227</v>
      </c>
      <c r="C221" s="100" t="s">
        <v>332</v>
      </c>
      <c r="D221" s="101">
        <v>843</v>
      </c>
      <c r="E221" s="100" t="s">
        <v>118</v>
      </c>
      <c r="F221" s="102">
        <v>202205</v>
      </c>
      <c r="G221" s="103">
        <v>44694</v>
      </c>
      <c r="H221" s="100" t="s">
        <v>209</v>
      </c>
      <c r="I221" s="102">
        <v>11002299</v>
      </c>
      <c r="J221" s="100" t="s">
        <v>0</v>
      </c>
      <c r="K221" s="100" t="s">
        <v>120</v>
      </c>
      <c r="L221" s="100" t="s">
        <v>121</v>
      </c>
      <c r="M221" s="100" t="s">
        <v>122</v>
      </c>
      <c r="N221" s="100" t="s">
        <v>150</v>
      </c>
      <c r="O221" s="100" t="s">
        <v>151</v>
      </c>
      <c r="P221" s="100" t="s">
        <v>120</v>
      </c>
      <c r="Q221" s="100" t="s">
        <v>754</v>
      </c>
      <c r="R221" s="100" t="s">
        <v>755</v>
      </c>
      <c r="S221" s="100" t="s">
        <v>756</v>
      </c>
      <c r="T221" s="100" t="s">
        <v>755</v>
      </c>
      <c r="U221" s="100" t="s">
        <v>757</v>
      </c>
      <c r="V221" s="100" t="s">
        <v>758</v>
      </c>
      <c r="W221" s="100" t="s">
        <v>749</v>
      </c>
      <c r="X221" s="100" t="s">
        <v>132</v>
      </c>
      <c r="Y221" s="145" t="s">
        <v>1042</v>
      </c>
    </row>
    <row r="222" spans="1:25">
      <c r="A222" s="107" t="s">
        <v>226</v>
      </c>
      <c r="B222" s="100" t="s">
        <v>227</v>
      </c>
      <c r="C222" s="100" t="s">
        <v>333</v>
      </c>
      <c r="D222" s="101">
        <v>7815</v>
      </c>
      <c r="E222" s="100" t="s">
        <v>118</v>
      </c>
      <c r="F222" s="102">
        <v>202205</v>
      </c>
      <c r="G222" s="103">
        <v>44704</v>
      </c>
      <c r="H222" s="100" t="s">
        <v>209</v>
      </c>
      <c r="I222" s="102">
        <v>11002148</v>
      </c>
      <c r="J222" s="100" t="s">
        <v>0</v>
      </c>
      <c r="K222" s="100" t="s">
        <v>120</v>
      </c>
      <c r="L222" s="100" t="s">
        <v>121</v>
      </c>
      <c r="M222" s="100" t="s">
        <v>122</v>
      </c>
      <c r="N222" s="100" t="s">
        <v>66</v>
      </c>
      <c r="O222" s="100" t="s">
        <v>67</v>
      </c>
      <c r="P222" s="100" t="s">
        <v>120</v>
      </c>
      <c r="Q222" s="100" t="s">
        <v>766</v>
      </c>
      <c r="R222" s="100" t="s">
        <v>767</v>
      </c>
      <c r="S222" s="100" t="s">
        <v>768</v>
      </c>
      <c r="T222" s="100" t="s">
        <v>767</v>
      </c>
      <c r="U222" s="100" t="s">
        <v>747</v>
      </c>
      <c r="V222" s="100" t="s">
        <v>748</v>
      </c>
      <c r="W222" s="100" t="s">
        <v>749</v>
      </c>
      <c r="X222" s="100" t="s">
        <v>132</v>
      </c>
      <c r="Y222" s="145" t="s">
        <v>1042</v>
      </c>
    </row>
    <row r="223" spans="1:25">
      <c r="A223" s="107" t="s">
        <v>226</v>
      </c>
      <c r="B223" s="100" t="s">
        <v>227</v>
      </c>
      <c r="C223" s="100" t="s">
        <v>334</v>
      </c>
      <c r="D223" s="101">
        <v>63.12</v>
      </c>
      <c r="E223" s="100" t="s">
        <v>118</v>
      </c>
      <c r="F223" s="102">
        <v>202205</v>
      </c>
      <c r="G223" s="103">
        <v>44708</v>
      </c>
      <c r="H223" s="100" t="s">
        <v>119</v>
      </c>
      <c r="I223" s="102">
        <v>11002219</v>
      </c>
      <c r="J223" s="100" t="s">
        <v>0</v>
      </c>
      <c r="K223" s="100" t="s">
        <v>120</v>
      </c>
      <c r="L223" s="100" t="s">
        <v>121</v>
      </c>
      <c r="M223" s="100" t="s">
        <v>122</v>
      </c>
      <c r="N223" s="100" t="s">
        <v>295</v>
      </c>
      <c r="O223" s="100" t="s">
        <v>296</v>
      </c>
      <c r="P223" s="100" t="s">
        <v>120</v>
      </c>
      <c r="Q223" s="100" t="s">
        <v>766</v>
      </c>
      <c r="R223" s="100" t="s">
        <v>767</v>
      </c>
      <c r="S223" s="100" t="s">
        <v>768</v>
      </c>
      <c r="T223" s="100" t="s">
        <v>767</v>
      </c>
      <c r="U223" s="100" t="s">
        <v>747</v>
      </c>
      <c r="V223" s="100" t="s">
        <v>748</v>
      </c>
      <c r="W223" s="100" t="s">
        <v>749</v>
      </c>
      <c r="X223" s="100" t="s">
        <v>132</v>
      </c>
      <c r="Y223" s="145" t="s">
        <v>1042</v>
      </c>
    </row>
    <row r="224" spans="1:25">
      <c r="A224" s="107" t="s">
        <v>226</v>
      </c>
      <c r="B224" s="100" t="s">
        <v>227</v>
      </c>
      <c r="C224" s="100" t="s">
        <v>335</v>
      </c>
      <c r="D224" s="101">
        <v>1026.8</v>
      </c>
      <c r="E224" s="100" t="s">
        <v>118</v>
      </c>
      <c r="F224" s="102">
        <v>202205</v>
      </c>
      <c r="G224" s="103">
        <v>44708</v>
      </c>
      <c r="H224" s="100" t="s">
        <v>119</v>
      </c>
      <c r="I224" s="102">
        <v>11002220</v>
      </c>
      <c r="J224" s="100" t="s">
        <v>0</v>
      </c>
      <c r="K224" s="100" t="s">
        <v>120</v>
      </c>
      <c r="L224" s="100" t="s">
        <v>121</v>
      </c>
      <c r="M224" s="100" t="s">
        <v>122</v>
      </c>
      <c r="N224" s="100" t="s">
        <v>295</v>
      </c>
      <c r="O224" s="100" t="s">
        <v>296</v>
      </c>
      <c r="P224" s="100" t="s">
        <v>120</v>
      </c>
      <c r="Q224" s="100" t="s">
        <v>766</v>
      </c>
      <c r="R224" s="100" t="s">
        <v>767</v>
      </c>
      <c r="S224" s="100" t="s">
        <v>768</v>
      </c>
      <c r="T224" s="100" t="s">
        <v>767</v>
      </c>
      <c r="U224" s="100" t="s">
        <v>747</v>
      </c>
      <c r="V224" s="100" t="s">
        <v>748</v>
      </c>
      <c r="W224" s="100" t="s">
        <v>749</v>
      </c>
      <c r="X224" s="100" t="s">
        <v>132</v>
      </c>
      <c r="Y224" s="145" t="s">
        <v>1042</v>
      </c>
    </row>
    <row r="225" spans="1:25">
      <c r="A225" s="107" t="s">
        <v>226</v>
      </c>
      <c r="B225" s="100" t="s">
        <v>227</v>
      </c>
      <c r="C225" s="100" t="s">
        <v>336</v>
      </c>
      <c r="D225" s="101">
        <v>157.28</v>
      </c>
      <c r="E225" s="100" t="s">
        <v>118</v>
      </c>
      <c r="F225" s="102">
        <v>202205</v>
      </c>
      <c r="G225" s="103">
        <v>44708</v>
      </c>
      <c r="H225" s="100" t="s">
        <v>119</v>
      </c>
      <c r="I225" s="102">
        <v>11002305</v>
      </c>
      <c r="J225" s="100" t="s">
        <v>0</v>
      </c>
      <c r="K225" s="100" t="s">
        <v>120</v>
      </c>
      <c r="L225" s="100" t="s">
        <v>121</v>
      </c>
      <c r="M225" s="100" t="s">
        <v>122</v>
      </c>
      <c r="N225" s="100" t="s">
        <v>64</v>
      </c>
      <c r="O225" s="100" t="s">
        <v>65</v>
      </c>
      <c r="P225" s="100" t="s">
        <v>120</v>
      </c>
      <c r="Q225" s="100" t="s">
        <v>766</v>
      </c>
      <c r="R225" s="100" t="s">
        <v>767</v>
      </c>
      <c r="S225" s="100" t="s">
        <v>768</v>
      </c>
      <c r="T225" s="100" t="s">
        <v>767</v>
      </c>
      <c r="U225" s="100" t="s">
        <v>747</v>
      </c>
      <c r="V225" s="100" t="s">
        <v>748</v>
      </c>
      <c r="W225" s="100" t="s">
        <v>749</v>
      </c>
      <c r="X225" s="100" t="s">
        <v>132</v>
      </c>
      <c r="Y225" s="145" t="s">
        <v>1042</v>
      </c>
    </row>
    <row r="226" spans="1:25">
      <c r="A226" s="107" t="s">
        <v>226</v>
      </c>
      <c r="B226" s="100" t="s">
        <v>227</v>
      </c>
      <c r="C226" s="100" t="s">
        <v>337</v>
      </c>
      <c r="D226" s="101">
        <v>288.33999999999997</v>
      </c>
      <c r="E226" s="100" t="s">
        <v>118</v>
      </c>
      <c r="F226" s="102">
        <v>202205</v>
      </c>
      <c r="G226" s="103">
        <v>44708</v>
      </c>
      <c r="H226" s="100" t="s">
        <v>119</v>
      </c>
      <c r="I226" s="102">
        <v>11002305</v>
      </c>
      <c r="J226" s="100" t="s">
        <v>0</v>
      </c>
      <c r="K226" s="100" t="s">
        <v>120</v>
      </c>
      <c r="L226" s="100" t="s">
        <v>121</v>
      </c>
      <c r="M226" s="100" t="s">
        <v>122</v>
      </c>
      <c r="N226" s="100" t="s">
        <v>72</v>
      </c>
      <c r="O226" s="100" t="s">
        <v>73</v>
      </c>
      <c r="P226" s="100" t="s">
        <v>120</v>
      </c>
      <c r="Q226" s="100" t="s">
        <v>766</v>
      </c>
      <c r="R226" s="100" t="s">
        <v>767</v>
      </c>
      <c r="S226" s="100" t="s">
        <v>768</v>
      </c>
      <c r="T226" s="100" t="s">
        <v>767</v>
      </c>
      <c r="U226" s="100" t="s">
        <v>747</v>
      </c>
      <c r="V226" s="100" t="s">
        <v>748</v>
      </c>
      <c r="W226" s="100" t="s">
        <v>749</v>
      </c>
      <c r="X226" s="100" t="s">
        <v>132</v>
      </c>
      <c r="Y226" s="145" t="s">
        <v>1042</v>
      </c>
    </row>
    <row r="227" spans="1:25">
      <c r="A227" s="107" t="s">
        <v>226</v>
      </c>
      <c r="B227" s="100" t="s">
        <v>227</v>
      </c>
      <c r="C227" s="100" t="s">
        <v>805</v>
      </c>
      <c r="D227" s="101">
        <v>-1026.8</v>
      </c>
      <c r="E227" s="100" t="s">
        <v>118</v>
      </c>
      <c r="F227" s="102">
        <v>202205</v>
      </c>
      <c r="G227" s="103">
        <v>44708</v>
      </c>
      <c r="H227" s="100" t="s">
        <v>119</v>
      </c>
      <c r="I227" s="102">
        <v>11003002</v>
      </c>
      <c r="J227" s="100" t="s">
        <v>0</v>
      </c>
      <c r="K227" s="100" t="s">
        <v>120</v>
      </c>
      <c r="L227" s="100" t="s">
        <v>121</v>
      </c>
      <c r="M227" s="100" t="s">
        <v>122</v>
      </c>
      <c r="N227" s="100" t="s">
        <v>295</v>
      </c>
      <c r="O227" s="100" t="s">
        <v>296</v>
      </c>
      <c r="P227" s="100" t="s">
        <v>120</v>
      </c>
      <c r="Q227" s="100" t="s">
        <v>766</v>
      </c>
      <c r="R227" s="100" t="s">
        <v>767</v>
      </c>
      <c r="S227" s="100" t="s">
        <v>768</v>
      </c>
      <c r="T227" s="100" t="s">
        <v>767</v>
      </c>
      <c r="U227" s="100" t="s">
        <v>747</v>
      </c>
      <c r="V227" s="100" t="s">
        <v>748</v>
      </c>
      <c r="W227" s="100" t="s">
        <v>749</v>
      </c>
      <c r="X227" s="100" t="s">
        <v>132</v>
      </c>
      <c r="Y227" s="145" t="s">
        <v>1042</v>
      </c>
    </row>
    <row r="228" spans="1:25">
      <c r="A228" s="107" t="s">
        <v>226</v>
      </c>
      <c r="B228" s="100" t="s">
        <v>227</v>
      </c>
      <c r="C228" s="100" t="s">
        <v>341</v>
      </c>
      <c r="D228" s="101">
        <v>1600</v>
      </c>
      <c r="E228" s="100" t="s">
        <v>118</v>
      </c>
      <c r="F228" s="102">
        <v>202205</v>
      </c>
      <c r="G228" s="103">
        <v>44711</v>
      </c>
      <c r="H228" s="100" t="s">
        <v>172</v>
      </c>
      <c r="I228" s="102">
        <v>11002172</v>
      </c>
      <c r="J228" s="100" t="s">
        <v>0</v>
      </c>
      <c r="K228" s="100" t="s">
        <v>120</v>
      </c>
      <c r="L228" s="100" t="s">
        <v>121</v>
      </c>
      <c r="M228" s="100" t="s">
        <v>122</v>
      </c>
      <c r="N228" s="100" t="s">
        <v>62</v>
      </c>
      <c r="O228" s="100" t="s">
        <v>63</v>
      </c>
      <c r="P228" s="100" t="s">
        <v>120</v>
      </c>
      <c r="Q228" s="100" t="s">
        <v>766</v>
      </c>
      <c r="R228" s="100" t="s">
        <v>767</v>
      </c>
      <c r="S228" s="100" t="s">
        <v>768</v>
      </c>
      <c r="T228" s="100" t="s">
        <v>767</v>
      </c>
      <c r="U228" s="100" t="s">
        <v>747</v>
      </c>
      <c r="V228" s="100" t="s">
        <v>748</v>
      </c>
      <c r="W228" s="100" t="s">
        <v>749</v>
      </c>
      <c r="X228" s="100" t="s">
        <v>132</v>
      </c>
      <c r="Y228" s="145" t="s">
        <v>1042</v>
      </c>
    </row>
    <row r="229" spans="1:25">
      <c r="A229" s="107" t="s">
        <v>226</v>
      </c>
      <c r="B229" s="100" t="s">
        <v>227</v>
      </c>
      <c r="C229" s="100" t="s">
        <v>342</v>
      </c>
      <c r="D229" s="101">
        <v>5240</v>
      </c>
      <c r="E229" s="100" t="s">
        <v>118</v>
      </c>
      <c r="F229" s="102">
        <v>202205</v>
      </c>
      <c r="G229" s="103">
        <v>44711</v>
      </c>
      <c r="H229" s="100" t="s">
        <v>172</v>
      </c>
      <c r="I229" s="102">
        <v>11002172</v>
      </c>
      <c r="J229" s="100" t="s">
        <v>0</v>
      </c>
      <c r="K229" s="100" t="s">
        <v>120</v>
      </c>
      <c r="L229" s="100" t="s">
        <v>121</v>
      </c>
      <c r="M229" s="100" t="s">
        <v>122</v>
      </c>
      <c r="N229" s="100" t="s">
        <v>66</v>
      </c>
      <c r="O229" s="100" t="s">
        <v>67</v>
      </c>
      <c r="P229" s="100" t="s">
        <v>120</v>
      </c>
      <c r="Q229" s="100" t="s">
        <v>766</v>
      </c>
      <c r="R229" s="100" t="s">
        <v>767</v>
      </c>
      <c r="S229" s="100" t="s">
        <v>768</v>
      </c>
      <c r="T229" s="100" t="s">
        <v>767</v>
      </c>
      <c r="U229" s="100" t="s">
        <v>747</v>
      </c>
      <c r="V229" s="100" t="s">
        <v>748</v>
      </c>
      <c r="W229" s="100" t="s">
        <v>749</v>
      </c>
      <c r="X229" s="100" t="s">
        <v>132</v>
      </c>
      <c r="Y229" s="145" t="s">
        <v>1042</v>
      </c>
    </row>
    <row r="230" spans="1:25">
      <c r="A230" s="107" t="s">
        <v>226</v>
      </c>
      <c r="B230" s="100" t="s">
        <v>227</v>
      </c>
      <c r="C230" s="100" t="s">
        <v>343</v>
      </c>
      <c r="D230" s="101">
        <v>9600</v>
      </c>
      <c r="E230" s="100" t="s">
        <v>118</v>
      </c>
      <c r="F230" s="102">
        <v>202205</v>
      </c>
      <c r="G230" s="103">
        <v>44711</v>
      </c>
      <c r="H230" s="100" t="s">
        <v>172</v>
      </c>
      <c r="I230" s="102">
        <v>11002172</v>
      </c>
      <c r="J230" s="100" t="s">
        <v>0</v>
      </c>
      <c r="K230" s="100" t="s">
        <v>120</v>
      </c>
      <c r="L230" s="100" t="s">
        <v>121</v>
      </c>
      <c r="M230" s="100" t="s">
        <v>122</v>
      </c>
      <c r="N230" s="100" t="s">
        <v>66</v>
      </c>
      <c r="O230" s="100" t="s">
        <v>67</v>
      </c>
      <c r="P230" s="100" t="s">
        <v>120</v>
      </c>
      <c r="Q230" s="100" t="s">
        <v>766</v>
      </c>
      <c r="R230" s="100" t="s">
        <v>767</v>
      </c>
      <c r="S230" s="100" t="s">
        <v>768</v>
      </c>
      <c r="T230" s="100" t="s">
        <v>767</v>
      </c>
      <c r="U230" s="100" t="s">
        <v>747</v>
      </c>
      <c r="V230" s="100" t="s">
        <v>748</v>
      </c>
      <c r="W230" s="100" t="s">
        <v>749</v>
      </c>
      <c r="X230" s="100" t="s">
        <v>132</v>
      </c>
      <c r="Y230" s="145" t="s">
        <v>1042</v>
      </c>
    </row>
    <row r="231" spans="1:25">
      <c r="A231" s="107" t="s">
        <v>226</v>
      </c>
      <c r="B231" s="100" t="s">
        <v>227</v>
      </c>
      <c r="C231" s="100" t="s">
        <v>344</v>
      </c>
      <c r="D231" s="101">
        <v>972</v>
      </c>
      <c r="E231" s="100" t="s">
        <v>118</v>
      </c>
      <c r="F231" s="102">
        <v>202205</v>
      </c>
      <c r="G231" s="103">
        <v>44711</v>
      </c>
      <c r="H231" s="100" t="s">
        <v>172</v>
      </c>
      <c r="I231" s="102">
        <v>11002176</v>
      </c>
      <c r="J231" s="100" t="s">
        <v>0</v>
      </c>
      <c r="K231" s="100" t="s">
        <v>120</v>
      </c>
      <c r="L231" s="100" t="s">
        <v>121</v>
      </c>
      <c r="M231" s="100" t="s">
        <v>122</v>
      </c>
      <c r="N231" s="100" t="s">
        <v>66</v>
      </c>
      <c r="O231" s="100" t="s">
        <v>67</v>
      </c>
      <c r="P231" s="100" t="s">
        <v>120</v>
      </c>
      <c r="Q231" s="100" t="s">
        <v>766</v>
      </c>
      <c r="R231" s="100" t="s">
        <v>767</v>
      </c>
      <c r="S231" s="100" t="s">
        <v>768</v>
      </c>
      <c r="T231" s="100" t="s">
        <v>767</v>
      </c>
      <c r="U231" s="100" t="s">
        <v>747</v>
      </c>
      <c r="V231" s="100" t="s">
        <v>748</v>
      </c>
      <c r="W231" s="100" t="s">
        <v>749</v>
      </c>
      <c r="X231" s="100" t="s">
        <v>132</v>
      </c>
      <c r="Y231" s="145" t="s">
        <v>1042</v>
      </c>
    </row>
    <row r="232" spans="1:25">
      <c r="A232" s="107" t="s">
        <v>226</v>
      </c>
      <c r="B232" s="100" t="s">
        <v>227</v>
      </c>
      <c r="C232" s="100" t="s">
        <v>680</v>
      </c>
      <c r="D232" s="101">
        <v>300</v>
      </c>
      <c r="E232" s="100" t="s">
        <v>118</v>
      </c>
      <c r="F232" s="102">
        <v>202206</v>
      </c>
      <c r="G232" s="103">
        <v>44713</v>
      </c>
      <c r="H232" s="100" t="s">
        <v>209</v>
      </c>
      <c r="I232" s="102">
        <v>11002343</v>
      </c>
      <c r="J232" s="100" t="s">
        <v>0</v>
      </c>
      <c r="K232" s="100" t="s">
        <v>120</v>
      </c>
      <c r="L232" s="100" t="s">
        <v>121</v>
      </c>
      <c r="M232" s="100" t="s">
        <v>122</v>
      </c>
      <c r="N232" s="100" t="s">
        <v>44</v>
      </c>
      <c r="O232" s="100" t="s">
        <v>45</v>
      </c>
      <c r="P232" s="100" t="s">
        <v>120</v>
      </c>
      <c r="Q232" s="100" t="s">
        <v>766</v>
      </c>
      <c r="R232" s="100" t="s">
        <v>767</v>
      </c>
      <c r="S232" s="100" t="s">
        <v>768</v>
      </c>
      <c r="T232" s="100" t="s">
        <v>767</v>
      </c>
      <c r="U232" s="100" t="s">
        <v>747</v>
      </c>
      <c r="V232" s="100" t="s">
        <v>748</v>
      </c>
      <c r="W232" s="100" t="s">
        <v>749</v>
      </c>
      <c r="X232" s="100" t="s">
        <v>132</v>
      </c>
      <c r="Y232" s="145" t="s">
        <v>1042</v>
      </c>
    </row>
    <row r="233" spans="1:25">
      <c r="A233" s="107" t="s">
        <v>226</v>
      </c>
      <c r="B233" s="100" t="s">
        <v>227</v>
      </c>
      <c r="C233" s="100" t="s">
        <v>681</v>
      </c>
      <c r="D233" s="101">
        <v>330</v>
      </c>
      <c r="E233" s="100" t="s">
        <v>118</v>
      </c>
      <c r="F233" s="102">
        <v>202206</v>
      </c>
      <c r="G233" s="103">
        <v>44713</v>
      </c>
      <c r="H233" s="100" t="s">
        <v>209</v>
      </c>
      <c r="I233" s="102">
        <v>11002343</v>
      </c>
      <c r="J233" s="100" t="s">
        <v>0</v>
      </c>
      <c r="K233" s="100" t="s">
        <v>120</v>
      </c>
      <c r="L233" s="100" t="s">
        <v>121</v>
      </c>
      <c r="M233" s="100" t="s">
        <v>122</v>
      </c>
      <c r="N233" s="100" t="s">
        <v>68</v>
      </c>
      <c r="O233" s="100" t="s">
        <v>69</v>
      </c>
      <c r="P233" s="100" t="s">
        <v>120</v>
      </c>
      <c r="Q233" s="100" t="s">
        <v>766</v>
      </c>
      <c r="R233" s="100" t="s">
        <v>767</v>
      </c>
      <c r="S233" s="100" t="s">
        <v>768</v>
      </c>
      <c r="T233" s="100" t="s">
        <v>767</v>
      </c>
      <c r="U233" s="100" t="s">
        <v>747</v>
      </c>
      <c r="V233" s="100" t="s">
        <v>748</v>
      </c>
      <c r="W233" s="100" t="s">
        <v>749</v>
      </c>
      <c r="X233" s="100" t="s">
        <v>132</v>
      </c>
      <c r="Y233" s="145" t="s">
        <v>1042</v>
      </c>
    </row>
    <row r="234" spans="1:25">
      <c r="A234" s="107" t="s">
        <v>226</v>
      </c>
      <c r="B234" s="100" t="s">
        <v>227</v>
      </c>
      <c r="C234" s="100" t="s">
        <v>682</v>
      </c>
      <c r="D234" s="101">
        <v>350</v>
      </c>
      <c r="E234" s="100" t="s">
        <v>118</v>
      </c>
      <c r="F234" s="102">
        <v>202206</v>
      </c>
      <c r="G234" s="103">
        <v>44713</v>
      </c>
      <c r="H234" s="100" t="s">
        <v>209</v>
      </c>
      <c r="I234" s="102">
        <v>11002343</v>
      </c>
      <c r="J234" s="100" t="s">
        <v>0</v>
      </c>
      <c r="K234" s="100" t="s">
        <v>120</v>
      </c>
      <c r="L234" s="100" t="s">
        <v>121</v>
      </c>
      <c r="M234" s="100" t="s">
        <v>122</v>
      </c>
      <c r="N234" s="100" t="s">
        <v>60</v>
      </c>
      <c r="O234" s="100" t="s">
        <v>220</v>
      </c>
      <c r="P234" s="100" t="s">
        <v>120</v>
      </c>
      <c r="Q234" s="100" t="s">
        <v>766</v>
      </c>
      <c r="R234" s="100" t="s">
        <v>767</v>
      </c>
      <c r="S234" s="100" t="s">
        <v>768</v>
      </c>
      <c r="T234" s="100" t="s">
        <v>767</v>
      </c>
      <c r="U234" s="100" t="s">
        <v>747</v>
      </c>
      <c r="V234" s="100" t="s">
        <v>748</v>
      </c>
      <c r="W234" s="100" t="s">
        <v>749</v>
      </c>
      <c r="X234" s="100" t="s">
        <v>132</v>
      </c>
      <c r="Y234" s="145" t="s">
        <v>1042</v>
      </c>
    </row>
    <row r="235" spans="1:25">
      <c r="A235" s="107" t="s">
        <v>226</v>
      </c>
      <c r="B235" s="100" t="s">
        <v>227</v>
      </c>
      <c r="C235" s="100" t="s">
        <v>683</v>
      </c>
      <c r="D235" s="101">
        <v>350</v>
      </c>
      <c r="E235" s="100" t="s">
        <v>118</v>
      </c>
      <c r="F235" s="102">
        <v>202206</v>
      </c>
      <c r="G235" s="103">
        <v>44713</v>
      </c>
      <c r="H235" s="100" t="s">
        <v>209</v>
      </c>
      <c r="I235" s="102">
        <v>11002343</v>
      </c>
      <c r="J235" s="100" t="s">
        <v>0</v>
      </c>
      <c r="K235" s="100" t="s">
        <v>120</v>
      </c>
      <c r="L235" s="100" t="s">
        <v>121</v>
      </c>
      <c r="M235" s="100" t="s">
        <v>122</v>
      </c>
      <c r="N235" s="100" t="s">
        <v>44</v>
      </c>
      <c r="O235" s="100" t="s">
        <v>45</v>
      </c>
      <c r="P235" s="100" t="s">
        <v>120</v>
      </c>
      <c r="Q235" s="100" t="s">
        <v>766</v>
      </c>
      <c r="R235" s="100" t="s">
        <v>767</v>
      </c>
      <c r="S235" s="100" t="s">
        <v>768</v>
      </c>
      <c r="T235" s="100" t="s">
        <v>767</v>
      </c>
      <c r="U235" s="100" t="s">
        <v>747</v>
      </c>
      <c r="V235" s="100" t="s">
        <v>748</v>
      </c>
      <c r="W235" s="100" t="s">
        <v>749</v>
      </c>
      <c r="X235" s="100" t="s">
        <v>132</v>
      </c>
      <c r="Y235" s="145" t="s">
        <v>1042</v>
      </c>
    </row>
    <row r="236" spans="1:25">
      <c r="A236" s="107" t="s">
        <v>226</v>
      </c>
      <c r="B236" s="100" t="s">
        <v>227</v>
      </c>
      <c r="C236" s="100" t="s">
        <v>684</v>
      </c>
      <c r="D236" s="101">
        <v>450</v>
      </c>
      <c r="E236" s="100" t="s">
        <v>118</v>
      </c>
      <c r="F236" s="102">
        <v>202206</v>
      </c>
      <c r="G236" s="103">
        <v>44713</v>
      </c>
      <c r="H236" s="100" t="s">
        <v>209</v>
      </c>
      <c r="I236" s="102">
        <v>11002343</v>
      </c>
      <c r="J236" s="100" t="s">
        <v>0</v>
      </c>
      <c r="K236" s="100" t="s">
        <v>120</v>
      </c>
      <c r="L236" s="100" t="s">
        <v>121</v>
      </c>
      <c r="M236" s="100" t="s">
        <v>122</v>
      </c>
      <c r="N236" s="100" t="s">
        <v>66</v>
      </c>
      <c r="O236" s="100" t="s">
        <v>67</v>
      </c>
      <c r="P236" s="100" t="s">
        <v>120</v>
      </c>
      <c r="Q236" s="100" t="s">
        <v>766</v>
      </c>
      <c r="R236" s="100" t="s">
        <v>767</v>
      </c>
      <c r="S236" s="100" t="s">
        <v>768</v>
      </c>
      <c r="T236" s="100" t="s">
        <v>767</v>
      </c>
      <c r="U236" s="100" t="s">
        <v>747</v>
      </c>
      <c r="V236" s="100" t="s">
        <v>748</v>
      </c>
      <c r="W236" s="100" t="s">
        <v>749</v>
      </c>
      <c r="X236" s="100" t="s">
        <v>132</v>
      </c>
      <c r="Y236" s="145" t="s">
        <v>1042</v>
      </c>
    </row>
    <row r="237" spans="1:25">
      <c r="A237" s="107" t="s">
        <v>226</v>
      </c>
      <c r="B237" s="100" t="s">
        <v>227</v>
      </c>
      <c r="C237" s="100" t="s">
        <v>685</v>
      </c>
      <c r="D237" s="101">
        <v>625</v>
      </c>
      <c r="E237" s="100" t="s">
        <v>118</v>
      </c>
      <c r="F237" s="102">
        <v>202206</v>
      </c>
      <c r="G237" s="103">
        <v>44713</v>
      </c>
      <c r="H237" s="100" t="s">
        <v>209</v>
      </c>
      <c r="I237" s="102">
        <v>11002343</v>
      </c>
      <c r="J237" s="100" t="s">
        <v>0</v>
      </c>
      <c r="K237" s="100" t="s">
        <v>120</v>
      </c>
      <c r="L237" s="100" t="s">
        <v>121</v>
      </c>
      <c r="M237" s="100" t="s">
        <v>122</v>
      </c>
      <c r="N237" s="100" t="s">
        <v>48</v>
      </c>
      <c r="O237" s="100" t="s">
        <v>49</v>
      </c>
      <c r="P237" s="100" t="s">
        <v>120</v>
      </c>
      <c r="Q237" s="100" t="s">
        <v>766</v>
      </c>
      <c r="R237" s="100" t="s">
        <v>767</v>
      </c>
      <c r="S237" s="100" t="s">
        <v>768</v>
      </c>
      <c r="T237" s="100" t="s">
        <v>767</v>
      </c>
      <c r="U237" s="100" t="s">
        <v>747</v>
      </c>
      <c r="V237" s="100" t="s">
        <v>748</v>
      </c>
      <c r="W237" s="100" t="s">
        <v>749</v>
      </c>
      <c r="X237" s="100" t="s">
        <v>132</v>
      </c>
      <c r="Y237" s="145" t="s">
        <v>1042</v>
      </c>
    </row>
    <row r="238" spans="1:25">
      <c r="A238" s="107" t="s">
        <v>226</v>
      </c>
      <c r="B238" s="100" t="s">
        <v>227</v>
      </c>
      <c r="C238" s="100" t="s">
        <v>686</v>
      </c>
      <c r="D238" s="101">
        <v>655</v>
      </c>
      <c r="E238" s="100" t="s">
        <v>118</v>
      </c>
      <c r="F238" s="102">
        <v>202206</v>
      </c>
      <c r="G238" s="103">
        <v>44713</v>
      </c>
      <c r="H238" s="100" t="s">
        <v>209</v>
      </c>
      <c r="I238" s="102">
        <v>11002343</v>
      </c>
      <c r="J238" s="100" t="s">
        <v>0</v>
      </c>
      <c r="K238" s="100" t="s">
        <v>120</v>
      </c>
      <c r="L238" s="100" t="s">
        <v>121</v>
      </c>
      <c r="M238" s="100" t="s">
        <v>122</v>
      </c>
      <c r="N238" s="100" t="s">
        <v>68</v>
      </c>
      <c r="O238" s="100" t="s">
        <v>69</v>
      </c>
      <c r="P238" s="100" t="s">
        <v>120</v>
      </c>
      <c r="Q238" s="100" t="s">
        <v>766</v>
      </c>
      <c r="R238" s="100" t="s">
        <v>767</v>
      </c>
      <c r="S238" s="100" t="s">
        <v>768</v>
      </c>
      <c r="T238" s="100" t="s">
        <v>767</v>
      </c>
      <c r="U238" s="100" t="s">
        <v>747</v>
      </c>
      <c r="V238" s="100" t="s">
        <v>748</v>
      </c>
      <c r="W238" s="100" t="s">
        <v>749</v>
      </c>
      <c r="X238" s="100" t="s">
        <v>132</v>
      </c>
      <c r="Y238" s="145" t="s">
        <v>1042</v>
      </c>
    </row>
    <row r="239" spans="1:25">
      <c r="A239" s="107" t="s">
        <v>226</v>
      </c>
      <c r="B239" s="100" t="s">
        <v>227</v>
      </c>
      <c r="C239" s="100" t="s">
        <v>687</v>
      </c>
      <c r="D239" s="101">
        <v>900</v>
      </c>
      <c r="E239" s="100" t="s">
        <v>118</v>
      </c>
      <c r="F239" s="102">
        <v>202206</v>
      </c>
      <c r="G239" s="103">
        <v>44713</v>
      </c>
      <c r="H239" s="100" t="s">
        <v>209</v>
      </c>
      <c r="I239" s="102">
        <v>11002343</v>
      </c>
      <c r="J239" s="100" t="s">
        <v>0</v>
      </c>
      <c r="K239" s="100" t="s">
        <v>120</v>
      </c>
      <c r="L239" s="100" t="s">
        <v>121</v>
      </c>
      <c r="M239" s="100" t="s">
        <v>122</v>
      </c>
      <c r="N239" s="100" t="s">
        <v>60</v>
      </c>
      <c r="O239" s="100" t="s">
        <v>220</v>
      </c>
      <c r="P239" s="100" t="s">
        <v>120</v>
      </c>
      <c r="Q239" s="100" t="s">
        <v>766</v>
      </c>
      <c r="R239" s="100" t="s">
        <v>767</v>
      </c>
      <c r="S239" s="100" t="s">
        <v>768</v>
      </c>
      <c r="T239" s="100" t="s">
        <v>767</v>
      </c>
      <c r="U239" s="100" t="s">
        <v>747</v>
      </c>
      <c r="V239" s="100" t="s">
        <v>748</v>
      </c>
      <c r="W239" s="100" t="s">
        <v>749</v>
      </c>
      <c r="X239" s="100" t="s">
        <v>132</v>
      </c>
      <c r="Y239" s="145" t="s">
        <v>1042</v>
      </c>
    </row>
    <row r="240" spans="1:25">
      <c r="A240" s="107" t="s">
        <v>226</v>
      </c>
      <c r="B240" s="100" t="s">
        <v>227</v>
      </c>
      <c r="C240" s="100" t="s">
        <v>688</v>
      </c>
      <c r="D240" s="101">
        <v>375</v>
      </c>
      <c r="E240" s="100" t="s">
        <v>118</v>
      </c>
      <c r="F240" s="102">
        <v>202206</v>
      </c>
      <c r="G240" s="103">
        <v>44714</v>
      </c>
      <c r="H240" s="100" t="s">
        <v>172</v>
      </c>
      <c r="I240" s="102">
        <v>11002324</v>
      </c>
      <c r="J240" s="100" t="s">
        <v>0</v>
      </c>
      <c r="K240" s="100" t="s">
        <v>120</v>
      </c>
      <c r="L240" s="100" t="s">
        <v>121</v>
      </c>
      <c r="M240" s="100" t="s">
        <v>122</v>
      </c>
      <c r="N240" s="100" t="s">
        <v>689</v>
      </c>
      <c r="O240" s="100" t="s">
        <v>97</v>
      </c>
      <c r="P240" s="100" t="s">
        <v>120</v>
      </c>
      <c r="Q240" s="100" t="s">
        <v>754</v>
      </c>
      <c r="R240" s="100" t="s">
        <v>755</v>
      </c>
      <c r="S240" s="100" t="s">
        <v>756</v>
      </c>
      <c r="T240" s="100" t="s">
        <v>755</v>
      </c>
      <c r="U240" s="100" t="s">
        <v>757</v>
      </c>
      <c r="V240" s="100" t="s">
        <v>758</v>
      </c>
      <c r="W240" s="100" t="s">
        <v>749</v>
      </c>
      <c r="X240" s="100" t="s">
        <v>132</v>
      </c>
      <c r="Y240" s="145" t="s">
        <v>1042</v>
      </c>
    </row>
    <row r="241" spans="1:25">
      <c r="A241" s="107" t="s">
        <v>226</v>
      </c>
      <c r="B241" s="100" t="s">
        <v>227</v>
      </c>
      <c r="C241" s="100" t="s">
        <v>690</v>
      </c>
      <c r="D241" s="101">
        <v>3930</v>
      </c>
      <c r="E241" s="100" t="s">
        <v>118</v>
      </c>
      <c r="F241" s="102">
        <v>202206</v>
      </c>
      <c r="G241" s="103">
        <v>44714</v>
      </c>
      <c r="H241" s="100" t="s">
        <v>172</v>
      </c>
      <c r="I241" s="102">
        <v>11002324</v>
      </c>
      <c r="J241" s="100" t="s">
        <v>0</v>
      </c>
      <c r="K241" s="100" t="s">
        <v>120</v>
      </c>
      <c r="L241" s="100" t="s">
        <v>121</v>
      </c>
      <c r="M241" s="100" t="s">
        <v>122</v>
      </c>
      <c r="N241" s="100" t="s">
        <v>66</v>
      </c>
      <c r="O241" s="100" t="s">
        <v>67</v>
      </c>
      <c r="P241" s="100" t="s">
        <v>120</v>
      </c>
      <c r="Q241" s="100" t="s">
        <v>766</v>
      </c>
      <c r="R241" s="100" t="s">
        <v>767</v>
      </c>
      <c r="S241" s="100" t="s">
        <v>768</v>
      </c>
      <c r="T241" s="100" t="s">
        <v>767</v>
      </c>
      <c r="U241" s="100" t="s">
        <v>747</v>
      </c>
      <c r="V241" s="100" t="s">
        <v>748</v>
      </c>
      <c r="W241" s="100" t="s">
        <v>749</v>
      </c>
      <c r="X241" s="100" t="s">
        <v>132</v>
      </c>
      <c r="Y241" s="145" t="s">
        <v>1042</v>
      </c>
    </row>
    <row r="242" spans="1:25">
      <c r="A242" s="107" t="s">
        <v>226</v>
      </c>
      <c r="B242" s="100" t="s">
        <v>227</v>
      </c>
      <c r="C242" s="100" t="s">
        <v>691</v>
      </c>
      <c r="D242" s="101">
        <v>4110</v>
      </c>
      <c r="E242" s="100" t="s">
        <v>118</v>
      </c>
      <c r="F242" s="102">
        <v>202206</v>
      </c>
      <c r="G242" s="103">
        <v>44714</v>
      </c>
      <c r="H242" s="100" t="s">
        <v>172</v>
      </c>
      <c r="I242" s="102">
        <v>11002324</v>
      </c>
      <c r="J242" s="100" t="s">
        <v>0</v>
      </c>
      <c r="K242" s="100" t="s">
        <v>120</v>
      </c>
      <c r="L242" s="100" t="s">
        <v>121</v>
      </c>
      <c r="M242" s="100" t="s">
        <v>122</v>
      </c>
      <c r="N242" s="100" t="s">
        <v>66</v>
      </c>
      <c r="O242" s="100" t="s">
        <v>67</v>
      </c>
      <c r="P242" s="100" t="s">
        <v>120</v>
      </c>
      <c r="Q242" s="100" t="s">
        <v>766</v>
      </c>
      <c r="R242" s="100" t="s">
        <v>767</v>
      </c>
      <c r="S242" s="100" t="s">
        <v>768</v>
      </c>
      <c r="T242" s="100" t="s">
        <v>767</v>
      </c>
      <c r="U242" s="100" t="s">
        <v>747</v>
      </c>
      <c r="V242" s="100" t="s">
        <v>748</v>
      </c>
      <c r="W242" s="100" t="s">
        <v>749</v>
      </c>
      <c r="X242" s="100" t="s">
        <v>132</v>
      </c>
      <c r="Y242" s="145" t="s">
        <v>1042</v>
      </c>
    </row>
    <row r="243" spans="1:25">
      <c r="A243" s="107" t="s">
        <v>226</v>
      </c>
      <c r="B243" s="100" t="s">
        <v>227</v>
      </c>
      <c r="C243" s="100" t="s">
        <v>692</v>
      </c>
      <c r="D243" s="101">
        <v>7265.7</v>
      </c>
      <c r="E243" s="100" t="s">
        <v>118</v>
      </c>
      <c r="F243" s="102">
        <v>202206</v>
      </c>
      <c r="G243" s="103">
        <v>44740</v>
      </c>
      <c r="H243" s="100" t="s">
        <v>119</v>
      </c>
      <c r="I243" s="102">
        <v>11002328</v>
      </c>
      <c r="J243" s="100" t="s">
        <v>0</v>
      </c>
      <c r="K243" s="100" t="s">
        <v>120</v>
      </c>
      <c r="L243" s="100" t="s">
        <v>121</v>
      </c>
      <c r="M243" s="100" t="s">
        <v>122</v>
      </c>
      <c r="N243" s="100" t="s">
        <v>295</v>
      </c>
      <c r="O243" s="100" t="s">
        <v>296</v>
      </c>
      <c r="P243" s="100" t="s">
        <v>120</v>
      </c>
      <c r="Q243" s="100" t="s">
        <v>766</v>
      </c>
      <c r="R243" s="100" t="s">
        <v>767</v>
      </c>
      <c r="S243" s="100" t="s">
        <v>768</v>
      </c>
      <c r="T243" s="100" t="s">
        <v>767</v>
      </c>
      <c r="U243" s="100" t="s">
        <v>747</v>
      </c>
      <c r="V243" s="100" t="s">
        <v>748</v>
      </c>
      <c r="W243" s="100" t="s">
        <v>749</v>
      </c>
      <c r="X243" s="100" t="s">
        <v>132</v>
      </c>
      <c r="Y243" s="145" t="s">
        <v>1042</v>
      </c>
    </row>
    <row r="244" spans="1:25">
      <c r="A244" s="107" t="s">
        <v>226</v>
      </c>
      <c r="B244" s="100" t="s">
        <v>227</v>
      </c>
      <c r="C244" s="100" t="s">
        <v>693</v>
      </c>
      <c r="D244" s="101">
        <v>1401.33</v>
      </c>
      <c r="E244" s="100" t="s">
        <v>118</v>
      </c>
      <c r="F244" s="102">
        <v>202206</v>
      </c>
      <c r="G244" s="103">
        <v>44740</v>
      </c>
      <c r="H244" s="100" t="s">
        <v>119</v>
      </c>
      <c r="I244" s="102">
        <v>11002376</v>
      </c>
      <c r="J244" s="100" t="s">
        <v>0</v>
      </c>
      <c r="K244" s="100" t="s">
        <v>120</v>
      </c>
      <c r="L244" s="100" t="s">
        <v>121</v>
      </c>
      <c r="M244" s="100" t="s">
        <v>122</v>
      </c>
      <c r="N244" s="100" t="s">
        <v>398</v>
      </c>
      <c r="O244" s="100" t="s">
        <v>399</v>
      </c>
      <c r="P244" s="100" t="s">
        <v>120</v>
      </c>
      <c r="Q244" s="100" t="s">
        <v>802</v>
      </c>
      <c r="R244" s="100" t="s">
        <v>803</v>
      </c>
      <c r="S244" s="100" t="s">
        <v>804</v>
      </c>
      <c r="T244" s="100" t="s">
        <v>803</v>
      </c>
      <c r="U244" s="100" t="s">
        <v>757</v>
      </c>
      <c r="V244" s="100" t="s">
        <v>758</v>
      </c>
      <c r="W244" s="100" t="s">
        <v>749</v>
      </c>
      <c r="X244" s="100" t="s">
        <v>132</v>
      </c>
      <c r="Y244" s="145" t="s">
        <v>1042</v>
      </c>
    </row>
    <row r="245" spans="1:25">
      <c r="A245" s="107" t="s">
        <v>226</v>
      </c>
      <c r="B245" s="100" t="s">
        <v>227</v>
      </c>
      <c r="C245" s="100" t="s">
        <v>694</v>
      </c>
      <c r="D245" s="101">
        <v>650</v>
      </c>
      <c r="E245" s="100" t="s">
        <v>118</v>
      </c>
      <c r="F245" s="102">
        <v>202206</v>
      </c>
      <c r="G245" s="103">
        <v>44740</v>
      </c>
      <c r="H245" s="100" t="s">
        <v>119</v>
      </c>
      <c r="I245" s="102">
        <v>11002382</v>
      </c>
      <c r="J245" s="100" t="s">
        <v>0</v>
      </c>
      <c r="K245" s="100" t="s">
        <v>120</v>
      </c>
      <c r="L245" s="100" t="s">
        <v>121</v>
      </c>
      <c r="M245" s="100" t="s">
        <v>122</v>
      </c>
      <c r="N245" s="100" t="s">
        <v>695</v>
      </c>
      <c r="O245" s="100" t="s">
        <v>696</v>
      </c>
      <c r="P245" s="100" t="s">
        <v>120</v>
      </c>
      <c r="Q245" s="100" t="s">
        <v>806</v>
      </c>
      <c r="R245" s="100" t="s">
        <v>807</v>
      </c>
      <c r="S245" s="100" t="s">
        <v>808</v>
      </c>
      <c r="T245" s="100" t="s">
        <v>807</v>
      </c>
      <c r="U245" s="100" t="s">
        <v>757</v>
      </c>
      <c r="V245" s="100" t="s">
        <v>758</v>
      </c>
      <c r="W245" s="100" t="s">
        <v>749</v>
      </c>
      <c r="X245" s="100" t="s">
        <v>132</v>
      </c>
      <c r="Y245" s="145" t="s">
        <v>1042</v>
      </c>
    </row>
    <row r="246" spans="1:25">
      <c r="A246" s="107" t="s">
        <v>226</v>
      </c>
      <c r="B246" s="100" t="s">
        <v>227</v>
      </c>
      <c r="C246" s="100" t="s">
        <v>809</v>
      </c>
      <c r="D246" s="101">
        <v>460</v>
      </c>
      <c r="E246" s="100" t="s">
        <v>118</v>
      </c>
      <c r="F246" s="102">
        <v>202207</v>
      </c>
      <c r="G246" s="103">
        <v>44747</v>
      </c>
      <c r="H246" s="100" t="s">
        <v>209</v>
      </c>
      <c r="I246" s="102">
        <v>11002550</v>
      </c>
      <c r="J246" s="100" t="s">
        <v>0</v>
      </c>
      <c r="K246" s="100" t="s">
        <v>120</v>
      </c>
      <c r="L246" s="100" t="s">
        <v>121</v>
      </c>
      <c r="M246" s="100" t="s">
        <v>122</v>
      </c>
      <c r="N246" s="100" t="s">
        <v>68</v>
      </c>
      <c r="O246" s="100" t="s">
        <v>69</v>
      </c>
      <c r="P246" s="100" t="s">
        <v>120</v>
      </c>
      <c r="Q246" s="100" t="s">
        <v>766</v>
      </c>
      <c r="R246" s="100" t="s">
        <v>767</v>
      </c>
      <c r="S246" s="100" t="s">
        <v>768</v>
      </c>
      <c r="T246" s="100" t="s">
        <v>767</v>
      </c>
      <c r="U246" s="100" t="s">
        <v>747</v>
      </c>
      <c r="V246" s="100" t="s">
        <v>748</v>
      </c>
      <c r="W246" s="100" t="s">
        <v>749</v>
      </c>
      <c r="X246" s="100" t="s">
        <v>132</v>
      </c>
      <c r="Y246" s="145" t="s">
        <v>1042</v>
      </c>
    </row>
    <row r="247" spans="1:25">
      <c r="A247" s="107" t="s">
        <v>226</v>
      </c>
      <c r="B247" s="100" t="s">
        <v>227</v>
      </c>
      <c r="C247" s="100" t="s">
        <v>810</v>
      </c>
      <c r="D247" s="101">
        <v>60</v>
      </c>
      <c r="E247" s="100" t="s">
        <v>118</v>
      </c>
      <c r="F247" s="102">
        <v>202207</v>
      </c>
      <c r="G247" s="103">
        <v>44749</v>
      </c>
      <c r="H247" s="100" t="s">
        <v>209</v>
      </c>
      <c r="I247" s="102">
        <v>11002545</v>
      </c>
      <c r="J247" s="100" t="s">
        <v>0</v>
      </c>
      <c r="K247" s="100" t="s">
        <v>120</v>
      </c>
      <c r="L247" s="100" t="s">
        <v>121</v>
      </c>
      <c r="M247" s="100" t="s">
        <v>122</v>
      </c>
      <c r="N247" s="100" t="s">
        <v>150</v>
      </c>
      <c r="O247" s="100" t="s">
        <v>151</v>
      </c>
      <c r="P247" s="100" t="s">
        <v>120</v>
      </c>
      <c r="Q247" s="100" t="s">
        <v>754</v>
      </c>
      <c r="R247" s="100" t="s">
        <v>755</v>
      </c>
      <c r="S247" s="100" t="s">
        <v>756</v>
      </c>
      <c r="T247" s="100" t="s">
        <v>755</v>
      </c>
      <c r="U247" s="100" t="s">
        <v>757</v>
      </c>
      <c r="V247" s="100" t="s">
        <v>758</v>
      </c>
      <c r="W247" s="100" t="s">
        <v>749</v>
      </c>
      <c r="X247" s="100" t="s">
        <v>132</v>
      </c>
      <c r="Y247" s="145" t="s">
        <v>1042</v>
      </c>
    </row>
    <row r="248" spans="1:25">
      <c r="A248" s="107" t="s">
        <v>226</v>
      </c>
      <c r="B248" s="100" t="s">
        <v>227</v>
      </c>
      <c r="C248" s="100" t="s">
        <v>811</v>
      </c>
      <c r="D248" s="101">
        <v>60</v>
      </c>
      <c r="E248" s="100" t="s">
        <v>118</v>
      </c>
      <c r="F248" s="102">
        <v>202207</v>
      </c>
      <c r="G248" s="103">
        <v>44749</v>
      </c>
      <c r="H248" s="100" t="s">
        <v>209</v>
      </c>
      <c r="I248" s="102">
        <v>11002545</v>
      </c>
      <c r="J248" s="100" t="s">
        <v>0</v>
      </c>
      <c r="K248" s="100" t="s">
        <v>120</v>
      </c>
      <c r="L248" s="100" t="s">
        <v>121</v>
      </c>
      <c r="M248" s="100" t="s">
        <v>122</v>
      </c>
      <c r="N248" s="100" t="s">
        <v>150</v>
      </c>
      <c r="O248" s="100" t="s">
        <v>151</v>
      </c>
      <c r="P248" s="100" t="s">
        <v>120</v>
      </c>
      <c r="Q248" s="100" t="s">
        <v>754</v>
      </c>
      <c r="R248" s="100" t="s">
        <v>755</v>
      </c>
      <c r="S248" s="100" t="s">
        <v>756</v>
      </c>
      <c r="T248" s="100" t="s">
        <v>755</v>
      </c>
      <c r="U248" s="100" t="s">
        <v>757</v>
      </c>
      <c r="V248" s="100" t="s">
        <v>758</v>
      </c>
      <c r="W248" s="100" t="s">
        <v>749</v>
      </c>
      <c r="X248" s="100" t="s">
        <v>132</v>
      </c>
      <c r="Y248" s="145" t="s">
        <v>1042</v>
      </c>
    </row>
    <row r="249" spans="1:25">
      <c r="A249" s="107" t="s">
        <v>226</v>
      </c>
      <c r="B249" s="100" t="s">
        <v>227</v>
      </c>
      <c r="C249" s="100" t="s">
        <v>812</v>
      </c>
      <c r="D249" s="101">
        <v>270</v>
      </c>
      <c r="E249" s="100" t="s">
        <v>118</v>
      </c>
      <c r="F249" s="102">
        <v>202207</v>
      </c>
      <c r="G249" s="103">
        <v>44749</v>
      </c>
      <c r="H249" s="100" t="s">
        <v>209</v>
      </c>
      <c r="I249" s="102">
        <v>11002545</v>
      </c>
      <c r="J249" s="100" t="s">
        <v>0</v>
      </c>
      <c r="K249" s="100" t="s">
        <v>120</v>
      </c>
      <c r="L249" s="100" t="s">
        <v>121</v>
      </c>
      <c r="M249" s="100" t="s">
        <v>122</v>
      </c>
      <c r="N249" s="100" t="s">
        <v>56</v>
      </c>
      <c r="O249" s="100" t="s">
        <v>813</v>
      </c>
      <c r="P249" s="100" t="s">
        <v>120</v>
      </c>
      <c r="Q249" s="100" t="s">
        <v>766</v>
      </c>
      <c r="R249" s="100" t="s">
        <v>767</v>
      </c>
      <c r="S249" s="100" t="s">
        <v>768</v>
      </c>
      <c r="T249" s="100" t="s">
        <v>767</v>
      </c>
      <c r="U249" s="100" t="s">
        <v>747</v>
      </c>
      <c r="V249" s="100" t="s">
        <v>748</v>
      </c>
      <c r="W249" s="100" t="s">
        <v>749</v>
      </c>
      <c r="X249" s="100" t="s">
        <v>132</v>
      </c>
      <c r="Y249" s="145" t="s">
        <v>1042</v>
      </c>
    </row>
    <row r="250" spans="1:25">
      <c r="A250" s="107" t="s">
        <v>226</v>
      </c>
      <c r="B250" s="100" t="s">
        <v>227</v>
      </c>
      <c r="C250" s="100" t="s">
        <v>814</v>
      </c>
      <c r="D250" s="101">
        <v>270</v>
      </c>
      <c r="E250" s="100" t="s">
        <v>118</v>
      </c>
      <c r="F250" s="102">
        <v>202207</v>
      </c>
      <c r="G250" s="103">
        <v>44749</v>
      </c>
      <c r="H250" s="100" t="s">
        <v>209</v>
      </c>
      <c r="I250" s="102">
        <v>11002545</v>
      </c>
      <c r="J250" s="100" t="s">
        <v>0</v>
      </c>
      <c r="K250" s="100" t="s">
        <v>120</v>
      </c>
      <c r="L250" s="100" t="s">
        <v>121</v>
      </c>
      <c r="M250" s="100" t="s">
        <v>122</v>
      </c>
      <c r="N250" s="100" t="s">
        <v>72</v>
      </c>
      <c r="O250" s="100" t="s">
        <v>73</v>
      </c>
      <c r="P250" s="100" t="s">
        <v>120</v>
      </c>
      <c r="Q250" s="100" t="s">
        <v>766</v>
      </c>
      <c r="R250" s="100" t="s">
        <v>767</v>
      </c>
      <c r="S250" s="100" t="s">
        <v>768</v>
      </c>
      <c r="T250" s="100" t="s">
        <v>767</v>
      </c>
      <c r="U250" s="100" t="s">
        <v>747</v>
      </c>
      <c r="V250" s="100" t="s">
        <v>748</v>
      </c>
      <c r="W250" s="100" t="s">
        <v>749</v>
      </c>
      <c r="X250" s="100" t="s">
        <v>132</v>
      </c>
      <c r="Y250" s="145" t="s">
        <v>1042</v>
      </c>
    </row>
    <row r="251" spans="1:25">
      <c r="A251" s="107" t="s">
        <v>226</v>
      </c>
      <c r="B251" s="100" t="s">
        <v>227</v>
      </c>
      <c r="C251" s="100" t="s">
        <v>815</v>
      </c>
      <c r="D251" s="101">
        <v>350</v>
      </c>
      <c r="E251" s="100" t="s">
        <v>118</v>
      </c>
      <c r="F251" s="102">
        <v>202207</v>
      </c>
      <c r="G251" s="103">
        <v>44749</v>
      </c>
      <c r="H251" s="100" t="s">
        <v>209</v>
      </c>
      <c r="I251" s="102">
        <v>11002545</v>
      </c>
      <c r="J251" s="100" t="s">
        <v>0</v>
      </c>
      <c r="K251" s="100" t="s">
        <v>120</v>
      </c>
      <c r="L251" s="100" t="s">
        <v>121</v>
      </c>
      <c r="M251" s="100" t="s">
        <v>122</v>
      </c>
      <c r="N251" s="100" t="s">
        <v>64</v>
      </c>
      <c r="O251" s="100" t="s">
        <v>65</v>
      </c>
      <c r="P251" s="100" t="s">
        <v>120</v>
      </c>
      <c r="Q251" s="100" t="s">
        <v>766</v>
      </c>
      <c r="R251" s="100" t="s">
        <v>767</v>
      </c>
      <c r="S251" s="100" t="s">
        <v>768</v>
      </c>
      <c r="T251" s="100" t="s">
        <v>767</v>
      </c>
      <c r="U251" s="100" t="s">
        <v>747</v>
      </c>
      <c r="V251" s="100" t="s">
        <v>748</v>
      </c>
      <c r="W251" s="100" t="s">
        <v>749</v>
      </c>
      <c r="X251" s="100" t="s">
        <v>132</v>
      </c>
      <c r="Y251" s="145" t="s">
        <v>1042</v>
      </c>
    </row>
    <row r="252" spans="1:25">
      <c r="A252" s="107" t="s">
        <v>226</v>
      </c>
      <c r="B252" s="100" t="s">
        <v>227</v>
      </c>
      <c r="C252" s="100" t="s">
        <v>816</v>
      </c>
      <c r="D252" s="101">
        <v>440</v>
      </c>
      <c r="E252" s="100" t="s">
        <v>118</v>
      </c>
      <c r="F252" s="102">
        <v>202207</v>
      </c>
      <c r="G252" s="103">
        <v>44749</v>
      </c>
      <c r="H252" s="100" t="s">
        <v>209</v>
      </c>
      <c r="I252" s="102">
        <v>11002545</v>
      </c>
      <c r="J252" s="100" t="s">
        <v>0</v>
      </c>
      <c r="K252" s="100" t="s">
        <v>120</v>
      </c>
      <c r="L252" s="100" t="s">
        <v>121</v>
      </c>
      <c r="M252" s="100" t="s">
        <v>122</v>
      </c>
      <c r="N252" s="100" t="s">
        <v>150</v>
      </c>
      <c r="O252" s="100" t="s">
        <v>151</v>
      </c>
      <c r="P252" s="100" t="s">
        <v>120</v>
      </c>
      <c r="Q252" s="100" t="s">
        <v>754</v>
      </c>
      <c r="R252" s="100" t="s">
        <v>755</v>
      </c>
      <c r="S252" s="100" t="s">
        <v>756</v>
      </c>
      <c r="T252" s="100" t="s">
        <v>755</v>
      </c>
      <c r="U252" s="100" t="s">
        <v>757</v>
      </c>
      <c r="V252" s="100" t="s">
        <v>758</v>
      </c>
      <c r="W252" s="100" t="s">
        <v>749</v>
      </c>
      <c r="X252" s="100" t="s">
        <v>132</v>
      </c>
      <c r="Y252" s="145" t="s">
        <v>1042</v>
      </c>
    </row>
    <row r="253" spans="1:25">
      <c r="A253" s="107" t="s">
        <v>226</v>
      </c>
      <c r="B253" s="100" t="s">
        <v>227</v>
      </c>
      <c r="C253" s="100" t="s">
        <v>817</v>
      </c>
      <c r="D253" s="101">
        <v>455</v>
      </c>
      <c r="E253" s="100" t="s">
        <v>118</v>
      </c>
      <c r="F253" s="102">
        <v>202207</v>
      </c>
      <c r="G253" s="103">
        <v>44749</v>
      </c>
      <c r="H253" s="100" t="s">
        <v>209</v>
      </c>
      <c r="I253" s="102">
        <v>11002545</v>
      </c>
      <c r="J253" s="100" t="s">
        <v>0</v>
      </c>
      <c r="K253" s="100" t="s">
        <v>120</v>
      </c>
      <c r="L253" s="100" t="s">
        <v>121</v>
      </c>
      <c r="M253" s="100" t="s">
        <v>122</v>
      </c>
      <c r="N253" s="100" t="s">
        <v>68</v>
      </c>
      <c r="O253" s="100" t="s">
        <v>69</v>
      </c>
      <c r="P253" s="100" t="s">
        <v>120</v>
      </c>
      <c r="Q253" s="100" t="s">
        <v>766</v>
      </c>
      <c r="R253" s="100" t="s">
        <v>767</v>
      </c>
      <c r="S253" s="100" t="s">
        <v>768</v>
      </c>
      <c r="T253" s="100" t="s">
        <v>767</v>
      </c>
      <c r="U253" s="100" t="s">
        <v>747</v>
      </c>
      <c r="V253" s="100" t="s">
        <v>748</v>
      </c>
      <c r="W253" s="100" t="s">
        <v>749</v>
      </c>
      <c r="X253" s="100" t="s">
        <v>132</v>
      </c>
      <c r="Y253" s="145" t="s">
        <v>1042</v>
      </c>
    </row>
    <row r="254" spans="1:25">
      <c r="A254" s="107" t="s">
        <v>226</v>
      </c>
      <c r="B254" s="100" t="s">
        <v>227</v>
      </c>
      <c r="C254" s="100" t="s">
        <v>818</v>
      </c>
      <c r="D254" s="101">
        <v>560</v>
      </c>
      <c r="E254" s="100" t="s">
        <v>118</v>
      </c>
      <c r="F254" s="102">
        <v>202207</v>
      </c>
      <c r="G254" s="103">
        <v>44749</v>
      </c>
      <c r="H254" s="100" t="s">
        <v>209</v>
      </c>
      <c r="I254" s="102">
        <v>11002545</v>
      </c>
      <c r="J254" s="100" t="s">
        <v>0</v>
      </c>
      <c r="K254" s="100" t="s">
        <v>120</v>
      </c>
      <c r="L254" s="100" t="s">
        <v>121</v>
      </c>
      <c r="M254" s="100" t="s">
        <v>122</v>
      </c>
      <c r="N254" s="100" t="s">
        <v>68</v>
      </c>
      <c r="O254" s="100" t="s">
        <v>69</v>
      </c>
      <c r="P254" s="100" t="s">
        <v>120</v>
      </c>
      <c r="Q254" s="100" t="s">
        <v>766</v>
      </c>
      <c r="R254" s="100" t="s">
        <v>767</v>
      </c>
      <c r="S254" s="100" t="s">
        <v>768</v>
      </c>
      <c r="T254" s="100" t="s">
        <v>767</v>
      </c>
      <c r="U254" s="100" t="s">
        <v>747</v>
      </c>
      <c r="V254" s="100" t="s">
        <v>748</v>
      </c>
      <c r="W254" s="100" t="s">
        <v>749</v>
      </c>
      <c r="X254" s="100" t="s">
        <v>132</v>
      </c>
      <c r="Y254" s="145" t="s">
        <v>1042</v>
      </c>
    </row>
    <row r="255" spans="1:25">
      <c r="A255" s="107" t="s">
        <v>226</v>
      </c>
      <c r="B255" s="100" t="s">
        <v>227</v>
      </c>
      <c r="C255" s="100" t="s">
        <v>819</v>
      </c>
      <c r="D255" s="101">
        <v>600</v>
      </c>
      <c r="E255" s="100" t="s">
        <v>118</v>
      </c>
      <c r="F255" s="102">
        <v>202207</v>
      </c>
      <c r="G255" s="103">
        <v>44749</v>
      </c>
      <c r="H255" s="100" t="s">
        <v>209</v>
      </c>
      <c r="I255" s="102">
        <v>11002545</v>
      </c>
      <c r="J255" s="100" t="s">
        <v>0</v>
      </c>
      <c r="K255" s="100" t="s">
        <v>120</v>
      </c>
      <c r="L255" s="100" t="s">
        <v>121</v>
      </c>
      <c r="M255" s="100" t="s">
        <v>122</v>
      </c>
      <c r="N255" s="100" t="s">
        <v>14</v>
      </c>
      <c r="O255" s="100" t="s">
        <v>15</v>
      </c>
      <c r="P255" s="100" t="s">
        <v>120</v>
      </c>
      <c r="Q255" s="100" t="s">
        <v>744</v>
      </c>
      <c r="R255" s="100" t="s">
        <v>745</v>
      </c>
      <c r="S255" s="100" t="s">
        <v>746</v>
      </c>
      <c r="T255" s="100" t="s">
        <v>745</v>
      </c>
      <c r="U255" s="100" t="s">
        <v>747</v>
      </c>
      <c r="V255" s="100" t="s">
        <v>748</v>
      </c>
      <c r="W255" s="100" t="s">
        <v>749</v>
      </c>
      <c r="X255" s="100" t="s">
        <v>132</v>
      </c>
      <c r="Y255" s="145" t="s">
        <v>1042</v>
      </c>
    </row>
    <row r="256" spans="1:25">
      <c r="A256" s="107" t="s">
        <v>226</v>
      </c>
      <c r="B256" s="100" t="s">
        <v>227</v>
      </c>
      <c r="C256" s="100" t="s">
        <v>820</v>
      </c>
      <c r="D256" s="101">
        <v>650</v>
      </c>
      <c r="E256" s="100" t="s">
        <v>118</v>
      </c>
      <c r="F256" s="102">
        <v>202207</v>
      </c>
      <c r="G256" s="103">
        <v>44749</v>
      </c>
      <c r="H256" s="100" t="s">
        <v>209</v>
      </c>
      <c r="I256" s="102">
        <v>11002545</v>
      </c>
      <c r="J256" s="100" t="s">
        <v>0</v>
      </c>
      <c r="K256" s="100" t="s">
        <v>120</v>
      </c>
      <c r="L256" s="100" t="s">
        <v>121</v>
      </c>
      <c r="M256" s="100" t="s">
        <v>122</v>
      </c>
      <c r="N256" s="100" t="s">
        <v>14</v>
      </c>
      <c r="O256" s="100" t="s">
        <v>15</v>
      </c>
      <c r="P256" s="100" t="s">
        <v>120</v>
      </c>
      <c r="Q256" s="100" t="s">
        <v>744</v>
      </c>
      <c r="R256" s="100" t="s">
        <v>745</v>
      </c>
      <c r="S256" s="100" t="s">
        <v>746</v>
      </c>
      <c r="T256" s="100" t="s">
        <v>745</v>
      </c>
      <c r="U256" s="100" t="s">
        <v>747</v>
      </c>
      <c r="V256" s="100" t="s">
        <v>748</v>
      </c>
      <c r="W256" s="100" t="s">
        <v>749</v>
      </c>
      <c r="X256" s="100" t="s">
        <v>132</v>
      </c>
      <c r="Y256" s="145" t="s">
        <v>1042</v>
      </c>
    </row>
    <row r="257" spans="1:25">
      <c r="A257" s="107" t="s">
        <v>226</v>
      </c>
      <c r="B257" s="100" t="s">
        <v>227</v>
      </c>
      <c r="C257" s="100" t="s">
        <v>821</v>
      </c>
      <c r="D257" s="101">
        <v>900</v>
      </c>
      <c r="E257" s="100" t="s">
        <v>118</v>
      </c>
      <c r="F257" s="102">
        <v>202207</v>
      </c>
      <c r="G257" s="103">
        <v>44749</v>
      </c>
      <c r="H257" s="100" t="s">
        <v>209</v>
      </c>
      <c r="I257" s="102">
        <v>11002545</v>
      </c>
      <c r="J257" s="100" t="s">
        <v>0</v>
      </c>
      <c r="K257" s="100" t="s">
        <v>120</v>
      </c>
      <c r="L257" s="100" t="s">
        <v>121</v>
      </c>
      <c r="M257" s="100" t="s">
        <v>122</v>
      </c>
      <c r="N257" s="100" t="s">
        <v>72</v>
      </c>
      <c r="O257" s="100" t="s">
        <v>73</v>
      </c>
      <c r="P257" s="100" t="s">
        <v>120</v>
      </c>
      <c r="Q257" s="100" t="s">
        <v>766</v>
      </c>
      <c r="R257" s="100" t="s">
        <v>767</v>
      </c>
      <c r="S257" s="100" t="s">
        <v>768</v>
      </c>
      <c r="T257" s="100" t="s">
        <v>767</v>
      </c>
      <c r="U257" s="100" t="s">
        <v>747</v>
      </c>
      <c r="V257" s="100" t="s">
        <v>748</v>
      </c>
      <c r="W257" s="100" t="s">
        <v>749</v>
      </c>
      <c r="X257" s="100" t="s">
        <v>132</v>
      </c>
      <c r="Y257" s="145" t="s">
        <v>1042</v>
      </c>
    </row>
    <row r="258" spans="1:25">
      <c r="A258" s="107" t="s">
        <v>226</v>
      </c>
      <c r="B258" s="100" t="s">
        <v>227</v>
      </c>
      <c r="C258" s="100" t="s">
        <v>822</v>
      </c>
      <c r="D258" s="101">
        <v>900</v>
      </c>
      <c r="E258" s="100" t="s">
        <v>118</v>
      </c>
      <c r="F258" s="102">
        <v>202207</v>
      </c>
      <c r="G258" s="103">
        <v>44749</v>
      </c>
      <c r="H258" s="100" t="s">
        <v>209</v>
      </c>
      <c r="I258" s="102">
        <v>11002545</v>
      </c>
      <c r="J258" s="100" t="s">
        <v>0</v>
      </c>
      <c r="K258" s="100" t="s">
        <v>120</v>
      </c>
      <c r="L258" s="100" t="s">
        <v>121</v>
      </c>
      <c r="M258" s="100" t="s">
        <v>122</v>
      </c>
      <c r="N258" s="100" t="s">
        <v>64</v>
      </c>
      <c r="O258" s="100" t="s">
        <v>65</v>
      </c>
      <c r="P258" s="100" t="s">
        <v>120</v>
      </c>
      <c r="Q258" s="100" t="s">
        <v>766</v>
      </c>
      <c r="R258" s="100" t="s">
        <v>767</v>
      </c>
      <c r="S258" s="100" t="s">
        <v>768</v>
      </c>
      <c r="T258" s="100" t="s">
        <v>767</v>
      </c>
      <c r="U258" s="100" t="s">
        <v>747</v>
      </c>
      <c r="V258" s="100" t="s">
        <v>748</v>
      </c>
      <c r="W258" s="100" t="s">
        <v>749</v>
      </c>
      <c r="X258" s="100" t="s">
        <v>132</v>
      </c>
      <c r="Y258" s="145" t="s">
        <v>1042</v>
      </c>
    </row>
    <row r="259" spans="1:25">
      <c r="A259" s="107" t="s">
        <v>226</v>
      </c>
      <c r="B259" s="100" t="s">
        <v>227</v>
      </c>
      <c r="C259" s="100" t="s">
        <v>823</v>
      </c>
      <c r="D259" s="101">
        <v>1000</v>
      </c>
      <c r="E259" s="100" t="s">
        <v>118</v>
      </c>
      <c r="F259" s="102">
        <v>202207</v>
      </c>
      <c r="G259" s="103">
        <v>44749</v>
      </c>
      <c r="H259" s="100" t="s">
        <v>209</v>
      </c>
      <c r="I259" s="102">
        <v>11002545</v>
      </c>
      <c r="J259" s="100" t="s">
        <v>0</v>
      </c>
      <c r="K259" s="100" t="s">
        <v>120</v>
      </c>
      <c r="L259" s="100" t="s">
        <v>121</v>
      </c>
      <c r="M259" s="100" t="s">
        <v>122</v>
      </c>
      <c r="N259" s="100" t="s">
        <v>64</v>
      </c>
      <c r="O259" s="100" t="s">
        <v>65</v>
      </c>
      <c r="P259" s="100" t="s">
        <v>120</v>
      </c>
      <c r="Q259" s="100" t="s">
        <v>766</v>
      </c>
      <c r="R259" s="100" t="s">
        <v>767</v>
      </c>
      <c r="S259" s="100" t="s">
        <v>768</v>
      </c>
      <c r="T259" s="100" t="s">
        <v>767</v>
      </c>
      <c r="U259" s="100" t="s">
        <v>747</v>
      </c>
      <c r="V259" s="100" t="s">
        <v>748</v>
      </c>
      <c r="W259" s="100" t="s">
        <v>749</v>
      </c>
      <c r="X259" s="100" t="s">
        <v>132</v>
      </c>
      <c r="Y259" s="145" t="s">
        <v>1042</v>
      </c>
    </row>
    <row r="260" spans="1:25">
      <c r="A260" s="107" t="s">
        <v>226</v>
      </c>
      <c r="B260" s="100" t="s">
        <v>227</v>
      </c>
      <c r="C260" s="100" t="s">
        <v>824</v>
      </c>
      <c r="D260" s="101">
        <v>350</v>
      </c>
      <c r="E260" s="100" t="s">
        <v>118</v>
      </c>
      <c r="F260" s="102">
        <v>202207</v>
      </c>
      <c r="G260" s="103">
        <v>44749</v>
      </c>
      <c r="H260" s="100" t="s">
        <v>209</v>
      </c>
      <c r="I260" s="102">
        <v>11002552</v>
      </c>
      <c r="J260" s="100" t="s">
        <v>0</v>
      </c>
      <c r="K260" s="100" t="s">
        <v>120</v>
      </c>
      <c r="L260" s="100" t="s">
        <v>121</v>
      </c>
      <c r="M260" s="100" t="s">
        <v>122</v>
      </c>
      <c r="N260" s="100" t="s">
        <v>64</v>
      </c>
      <c r="O260" s="100" t="s">
        <v>65</v>
      </c>
      <c r="P260" s="100" t="s">
        <v>120</v>
      </c>
      <c r="Q260" s="100" t="s">
        <v>766</v>
      </c>
      <c r="R260" s="100" t="s">
        <v>767</v>
      </c>
      <c r="S260" s="100" t="s">
        <v>768</v>
      </c>
      <c r="T260" s="100" t="s">
        <v>767</v>
      </c>
      <c r="U260" s="100" t="s">
        <v>747</v>
      </c>
      <c r="V260" s="100" t="s">
        <v>748</v>
      </c>
      <c r="W260" s="100" t="s">
        <v>749</v>
      </c>
      <c r="X260" s="100" t="s">
        <v>132</v>
      </c>
      <c r="Y260" s="145" t="s">
        <v>1042</v>
      </c>
    </row>
    <row r="261" spans="1:25">
      <c r="A261" s="107" t="s">
        <v>226</v>
      </c>
      <c r="B261" s="100" t="s">
        <v>227</v>
      </c>
      <c r="C261" s="100" t="s">
        <v>825</v>
      </c>
      <c r="D261" s="101">
        <v>150</v>
      </c>
      <c r="E261" s="100" t="s">
        <v>118</v>
      </c>
      <c r="F261" s="102">
        <v>202207</v>
      </c>
      <c r="G261" s="103">
        <v>44770</v>
      </c>
      <c r="H261" s="100" t="s">
        <v>119</v>
      </c>
      <c r="I261" s="102">
        <v>11002599</v>
      </c>
      <c r="J261" s="100" t="s">
        <v>0</v>
      </c>
      <c r="K261" s="100" t="s">
        <v>120</v>
      </c>
      <c r="L261" s="100" t="s">
        <v>121</v>
      </c>
      <c r="M261" s="100" t="s">
        <v>122</v>
      </c>
      <c r="N261" s="100" t="s">
        <v>418</v>
      </c>
      <c r="O261" s="100" t="s">
        <v>419</v>
      </c>
      <c r="P261" s="100" t="s">
        <v>120</v>
      </c>
      <c r="Q261" s="100" t="s">
        <v>797</v>
      </c>
      <c r="R261" s="100" t="s">
        <v>420</v>
      </c>
      <c r="S261" s="100" t="s">
        <v>798</v>
      </c>
      <c r="T261" s="100" t="s">
        <v>420</v>
      </c>
      <c r="U261" s="100" t="s">
        <v>783</v>
      </c>
      <c r="V261" s="100" t="s">
        <v>784</v>
      </c>
      <c r="W261" s="100" t="s">
        <v>749</v>
      </c>
      <c r="X261" s="100" t="s">
        <v>132</v>
      </c>
      <c r="Y261" s="145" t="s">
        <v>1042</v>
      </c>
    </row>
    <row r="262" spans="1:25">
      <c r="A262" s="107" t="s">
        <v>226</v>
      </c>
      <c r="B262" s="100" t="s">
        <v>227</v>
      </c>
      <c r="C262" s="100" t="s">
        <v>826</v>
      </c>
      <c r="D262" s="101">
        <v>255</v>
      </c>
      <c r="E262" s="100" t="s">
        <v>118</v>
      </c>
      <c r="F262" s="102">
        <v>202207</v>
      </c>
      <c r="G262" s="103">
        <v>44770</v>
      </c>
      <c r="H262" s="100" t="s">
        <v>119</v>
      </c>
      <c r="I262" s="102">
        <v>11002599</v>
      </c>
      <c r="J262" s="100" t="s">
        <v>0</v>
      </c>
      <c r="K262" s="100" t="s">
        <v>120</v>
      </c>
      <c r="L262" s="100" t="s">
        <v>121</v>
      </c>
      <c r="M262" s="100" t="s">
        <v>122</v>
      </c>
      <c r="N262" s="100" t="s">
        <v>418</v>
      </c>
      <c r="O262" s="100" t="s">
        <v>419</v>
      </c>
      <c r="P262" s="100" t="s">
        <v>120</v>
      </c>
      <c r="Q262" s="100" t="s">
        <v>797</v>
      </c>
      <c r="R262" s="100" t="s">
        <v>420</v>
      </c>
      <c r="S262" s="100" t="s">
        <v>798</v>
      </c>
      <c r="T262" s="100" t="s">
        <v>420</v>
      </c>
      <c r="U262" s="100" t="s">
        <v>783</v>
      </c>
      <c r="V262" s="100" t="s">
        <v>784</v>
      </c>
      <c r="W262" s="100" t="s">
        <v>749</v>
      </c>
      <c r="X262" s="100" t="s">
        <v>132</v>
      </c>
      <c r="Y262" s="145" t="s">
        <v>1042</v>
      </c>
    </row>
    <row r="263" spans="1:25">
      <c r="A263" s="107" t="s">
        <v>226</v>
      </c>
      <c r="B263" s="100" t="s">
        <v>227</v>
      </c>
      <c r="C263" s="100" t="s">
        <v>827</v>
      </c>
      <c r="D263" s="101">
        <v>960</v>
      </c>
      <c r="E263" s="100" t="s">
        <v>118</v>
      </c>
      <c r="F263" s="102">
        <v>202207</v>
      </c>
      <c r="G263" s="103">
        <v>44770</v>
      </c>
      <c r="H263" s="100" t="s">
        <v>119</v>
      </c>
      <c r="I263" s="102">
        <v>11002726</v>
      </c>
      <c r="J263" s="100" t="s">
        <v>0</v>
      </c>
      <c r="K263" s="100" t="s">
        <v>120</v>
      </c>
      <c r="L263" s="100" t="s">
        <v>121</v>
      </c>
      <c r="M263" s="100" t="s">
        <v>122</v>
      </c>
      <c r="N263" s="100" t="s">
        <v>150</v>
      </c>
      <c r="O263" s="100" t="s">
        <v>151</v>
      </c>
      <c r="P263" s="100" t="s">
        <v>120</v>
      </c>
      <c r="Q263" s="100" t="s">
        <v>754</v>
      </c>
      <c r="R263" s="100" t="s">
        <v>755</v>
      </c>
      <c r="S263" s="100" t="s">
        <v>756</v>
      </c>
      <c r="T263" s="100" t="s">
        <v>755</v>
      </c>
      <c r="U263" s="100" t="s">
        <v>757</v>
      </c>
      <c r="V263" s="100" t="s">
        <v>758</v>
      </c>
      <c r="W263" s="100" t="s">
        <v>749</v>
      </c>
      <c r="X263" s="100" t="s">
        <v>132</v>
      </c>
      <c r="Y263" s="145" t="s">
        <v>1042</v>
      </c>
    </row>
    <row r="264" spans="1:25">
      <c r="A264" s="107" t="s">
        <v>226</v>
      </c>
      <c r="B264" s="100" t="s">
        <v>227</v>
      </c>
      <c r="C264" s="100" t="s">
        <v>827</v>
      </c>
      <c r="D264" s="101">
        <v>550</v>
      </c>
      <c r="E264" s="100" t="s">
        <v>118</v>
      </c>
      <c r="F264" s="102">
        <v>202207</v>
      </c>
      <c r="G264" s="103">
        <v>44770</v>
      </c>
      <c r="H264" s="100" t="s">
        <v>119</v>
      </c>
      <c r="I264" s="102">
        <v>11002726</v>
      </c>
      <c r="J264" s="100" t="s">
        <v>0</v>
      </c>
      <c r="K264" s="100" t="s">
        <v>120</v>
      </c>
      <c r="L264" s="100" t="s">
        <v>121</v>
      </c>
      <c r="M264" s="100" t="s">
        <v>122</v>
      </c>
      <c r="N264" s="100" t="s">
        <v>72</v>
      </c>
      <c r="O264" s="100" t="s">
        <v>73</v>
      </c>
      <c r="P264" s="100" t="s">
        <v>120</v>
      </c>
      <c r="Q264" s="100" t="s">
        <v>766</v>
      </c>
      <c r="R264" s="100" t="s">
        <v>767</v>
      </c>
      <c r="S264" s="100" t="s">
        <v>768</v>
      </c>
      <c r="T264" s="100" t="s">
        <v>767</v>
      </c>
      <c r="U264" s="100" t="s">
        <v>747</v>
      </c>
      <c r="V264" s="100" t="s">
        <v>748</v>
      </c>
      <c r="W264" s="100" t="s">
        <v>749</v>
      </c>
      <c r="X264" s="100" t="s">
        <v>132</v>
      </c>
      <c r="Y264" s="145" t="s">
        <v>1042</v>
      </c>
    </row>
    <row r="265" spans="1:25">
      <c r="A265" s="107" t="s">
        <v>226</v>
      </c>
      <c r="B265" s="100" t="s">
        <v>227</v>
      </c>
      <c r="C265" s="100" t="s">
        <v>827</v>
      </c>
      <c r="D265" s="101">
        <v>566.19000000000005</v>
      </c>
      <c r="E265" s="100" t="s">
        <v>118</v>
      </c>
      <c r="F265" s="102">
        <v>202207</v>
      </c>
      <c r="G265" s="103">
        <v>44770</v>
      </c>
      <c r="H265" s="100" t="s">
        <v>119</v>
      </c>
      <c r="I265" s="102">
        <v>11002726</v>
      </c>
      <c r="J265" s="100" t="s">
        <v>0</v>
      </c>
      <c r="K265" s="100" t="s">
        <v>120</v>
      </c>
      <c r="L265" s="100" t="s">
        <v>121</v>
      </c>
      <c r="M265" s="100" t="s">
        <v>122</v>
      </c>
      <c r="N265" s="100" t="s">
        <v>62</v>
      </c>
      <c r="O265" s="100" t="s">
        <v>63</v>
      </c>
      <c r="P265" s="100" t="s">
        <v>120</v>
      </c>
      <c r="Q265" s="100" t="s">
        <v>766</v>
      </c>
      <c r="R265" s="100" t="s">
        <v>767</v>
      </c>
      <c r="S265" s="100" t="s">
        <v>768</v>
      </c>
      <c r="T265" s="100" t="s">
        <v>767</v>
      </c>
      <c r="U265" s="100" t="s">
        <v>747</v>
      </c>
      <c r="V265" s="100" t="s">
        <v>748</v>
      </c>
      <c r="W265" s="100" t="s">
        <v>749</v>
      </c>
      <c r="X265" s="100" t="s">
        <v>132</v>
      </c>
      <c r="Y265" s="145" t="s">
        <v>1042</v>
      </c>
    </row>
    <row r="266" spans="1:25">
      <c r="A266" s="107" t="s">
        <v>226</v>
      </c>
      <c r="B266" s="100" t="s">
        <v>227</v>
      </c>
      <c r="C266" s="100" t="s">
        <v>828</v>
      </c>
      <c r="D266" s="101">
        <v>90</v>
      </c>
      <c r="E266" s="100" t="s">
        <v>118</v>
      </c>
      <c r="F266" s="102">
        <v>202207</v>
      </c>
      <c r="G266" s="103">
        <v>44771</v>
      </c>
      <c r="H266" s="100" t="s">
        <v>119</v>
      </c>
      <c r="I266" s="102">
        <v>11002616</v>
      </c>
      <c r="J266" s="100" t="s">
        <v>0</v>
      </c>
      <c r="K266" s="100" t="s">
        <v>120</v>
      </c>
      <c r="L266" s="100" t="s">
        <v>121</v>
      </c>
      <c r="M266" s="100" t="s">
        <v>122</v>
      </c>
      <c r="N266" s="100" t="s">
        <v>66</v>
      </c>
      <c r="O266" s="100" t="s">
        <v>67</v>
      </c>
      <c r="P266" s="100" t="s">
        <v>120</v>
      </c>
      <c r="Q266" s="100" t="s">
        <v>766</v>
      </c>
      <c r="R266" s="100" t="s">
        <v>767</v>
      </c>
      <c r="S266" s="100" t="s">
        <v>768</v>
      </c>
      <c r="T266" s="100" t="s">
        <v>767</v>
      </c>
      <c r="U266" s="100" t="s">
        <v>747</v>
      </c>
      <c r="V266" s="100" t="s">
        <v>748</v>
      </c>
      <c r="W266" s="100" t="s">
        <v>749</v>
      </c>
      <c r="X266" s="100" t="s">
        <v>132</v>
      </c>
      <c r="Y266" s="145" t="s">
        <v>1042</v>
      </c>
    </row>
    <row r="267" spans="1:25">
      <c r="A267" s="107" t="s">
        <v>226</v>
      </c>
      <c r="B267" s="100" t="s">
        <v>227</v>
      </c>
      <c r="C267" s="100" t="s">
        <v>829</v>
      </c>
      <c r="D267" s="101">
        <v>350</v>
      </c>
      <c r="E267" s="100" t="s">
        <v>118</v>
      </c>
      <c r="F267" s="102">
        <v>202207</v>
      </c>
      <c r="G267" s="103">
        <v>44771</v>
      </c>
      <c r="H267" s="100" t="s">
        <v>119</v>
      </c>
      <c r="I267" s="102">
        <v>11002616</v>
      </c>
      <c r="J267" s="100" t="s">
        <v>0</v>
      </c>
      <c r="K267" s="100" t="s">
        <v>120</v>
      </c>
      <c r="L267" s="100" t="s">
        <v>121</v>
      </c>
      <c r="M267" s="100" t="s">
        <v>122</v>
      </c>
      <c r="N267" s="100" t="s">
        <v>66</v>
      </c>
      <c r="O267" s="100" t="s">
        <v>67</v>
      </c>
      <c r="P267" s="100" t="s">
        <v>120</v>
      </c>
      <c r="Q267" s="100" t="s">
        <v>766</v>
      </c>
      <c r="R267" s="100" t="s">
        <v>767</v>
      </c>
      <c r="S267" s="100" t="s">
        <v>768</v>
      </c>
      <c r="T267" s="100" t="s">
        <v>767</v>
      </c>
      <c r="U267" s="100" t="s">
        <v>747</v>
      </c>
      <c r="V267" s="100" t="s">
        <v>748</v>
      </c>
      <c r="W267" s="100" t="s">
        <v>749</v>
      </c>
      <c r="X267" s="100" t="s">
        <v>132</v>
      </c>
      <c r="Y267" s="145" t="s">
        <v>1042</v>
      </c>
    </row>
    <row r="268" spans="1:25">
      <c r="A268" s="107" t="s">
        <v>226</v>
      </c>
      <c r="B268" s="100" t="s">
        <v>227</v>
      </c>
      <c r="C268" s="100" t="s">
        <v>830</v>
      </c>
      <c r="D268" s="101">
        <v>560</v>
      </c>
      <c r="E268" s="100" t="s">
        <v>118</v>
      </c>
      <c r="F268" s="102">
        <v>202207</v>
      </c>
      <c r="G268" s="103">
        <v>44771</v>
      </c>
      <c r="H268" s="100" t="s">
        <v>119</v>
      </c>
      <c r="I268" s="102">
        <v>11002616</v>
      </c>
      <c r="J268" s="100" t="s">
        <v>0</v>
      </c>
      <c r="K268" s="100" t="s">
        <v>120</v>
      </c>
      <c r="L268" s="100" t="s">
        <v>121</v>
      </c>
      <c r="M268" s="100" t="s">
        <v>122</v>
      </c>
      <c r="N268" s="100" t="s">
        <v>60</v>
      </c>
      <c r="O268" s="100" t="s">
        <v>220</v>
      </c>
      <c r="P268" s="100" t="s">
        <v>120</v>
      </c>
      <c r="Q268" s="100" t="s">
        <v>766</v>
      </c>
      <c r="R268" s="100" t="s">
        <v>767</v>
      </c>
      <c r="S268" s="100" t="s">
        <v>768</v>
      </c>
      <c r="T268" s="100" t="s">
        <v>767</v>
      </c>
      <c r="U268" s="100" t="s">
        <v>747</v>
      </c>
      <c r="V268" s="100" t="s">
        <v>748</v>
      </c>
      <c r="W268" s="100" t="s">
        <v>749</v>
      </c>
      <c r="X268" s="100" t="s">
        <v>132</v>
      </c>
      <c r="Y268" s="145" t="s">
        <v>1042</v>
      </c>
    </row>
    <row r="269" spans="1:25">
      <c r="A269" s="107" t="s">
        <v>226</v>
      </c>
      <c r="B269" s="100" t="s">
        <v>227</v>
      </c>
      <c r="C269" s="100" t="s">
        <v>831</v>
      </c>
      <c r="D269" s="101">
        <v>25</v>
      </c>
      <c r="E269" s="100" t="s">
        <v>118</v>
      </c>
      <c r="F269" s="102">
        <v>202207</v>
      </c>
      <c r="G269" s="103">
        <v>44771</v>
      </c>
      <c r="H269" s="100" t="s">
        <v>119</v>
      </c>
      <c r="I269" s="102">
        <v>11002620</v>
      </c>
      <c r="J269" s="100" t="s">
        <v>0</v>
      </c>
      <c r="K269" s="100" t="s">
        <v>120</v>
      </c>
      <c r="L269" s="100" t="s">
        <v>121</v>
      </c>
      <c r="M269" s="100" t="s">
        <v>122</v>
      </c>
      <c r="N269" s="100" t="s">
        <v>398</v>
      </c>
      <c r="O269" s="100" t="s">
        <v>399</v>
      </c>
      <c r="P269" s="100" t="s">
        <v>120</v>
      </c>
      <c r="Q269" s="100" t="s">
        <v>802</v>
      </c>
      <c r="R269" s="100" t="s">
        <v>803</v>
      </c>
      <c r="S269" s="100" t="s">
        <v>804</v>
      </c>
      <c r="T269" s="100" t="s">
        <v>803</v>
      </c>
      <c r="U269" s="100" t="s">
        <v>757</v>
      </c>
      <c r="V269" s="100" t="s">
        <v>758</v>
      </c>
      <c r="W269" s="100" t="s">
        <v>749</v>
      </c>
      <c r="X269" s="100" t="s">
        <v>132</v>
      </c>
      <c r="Y269" s="145" t="s">
        <v>1042</v>
      </c>
    </row>
    <row r="270" spans="1:25">
      <c r="A270" s="107" t="s">
        <v>226</v>
      </c>
      <c r="B270" s="100" t="s">
        <v>227</v>
      </c>
      <c r="C270" s="100" t="s">
        <v>832</v>
      </c>
      <c r="D270" s="101">
        <v>-344.25</v>
      </c>
      <c r="E270" s="100" t="s">
        <v>118</v>
      </c>
      <c r="F270" s="102">
        <v>202207</v>
      </c>
      <c r="G270" s="103">
        <v>44771</v>
      </c>
      <c r="H270" s="100" t="s">
        <v>119</v>
      </c>
      <c r="I270" s="102">
        <v>11002689</v>
      </c>
      <c r="J270" s="100" t="s">
        <v>0</v>
      </c>
      <c r="K270" s="100" t="s">
        <v>120</v>
      </c>
      <c r="L270" s="100" t="s">
        <v>121</v>
      </c>
      <c r="M270" s="100" t="s">
        <v>122</v>
      </c>
      <c r="N270" s="100" t="s">
        <v>251</v>
      </c>
      <c r="O270" s="100" t="s">
        <v>252</v>
      </c>
      <c r="P270" s="100" t="s">
        <v>120</v>
      </c>
      <c r="Q270" s="100" t="s">
        <v>780</v>
      </c>
      <c r="R270" s="100" t="s">
        <v>781</v>
      </c>
      <c r="S270" s="100" t="s">
        <v>782</v>
      </c>
      <c r="T270" s="100" t="s">
        <v>781</v>
      </c>
      <c r="U270" s="100" t="s">
        <v>783</v>
      </c>
      <c r="V270" s="100" t="s">
        <v>784</v>
      </c>
      <c r="W270" s="100" t="s">
        <v>749</v>
      </c>
      <c r="X270" s="100" t="s">
        <v>132</v>
      </c>
      <c r="Y270" s="145" t="s">
        <v>1042</v>
      </c>
    </row>
    <row r="271" spans="1:25">
      <c r="A271" s="107" t="s">
        <v>226</v>
      </c>
      <c r="B271" s="100" t="s">
        <v>227</v>
      </c>
      <c r="C271" s="100" t="s">
        <v>833</v>
      </c>
      <c r="D271" s="101">
        <v>-102.42</v>
      </c>
      <c r="E271" s="100" t="s">
        <v>118</v>
      </c>
      <c r="F271" s="102">
        <v>202207</v>
      </c>
      <c r="G271" s="103">
        <v>44771</v>
      </c>
      <c r="H271" s="100" t="s">
        <v>119</v>
      </c>
      <c r="I271" s="102">
        <v>11002689</v>
      </c>
      <c r="J271" s="100" t="s">
        <v>0</v>
      </c>
      <c r="K271" s="100" t="s">
        <v>120</v>
      </c>
      <c r="L271" s="100" t="s">
        <v>121</v>
      </c>
      <c r="M271" s="100" t="s">
        <v>122</v>
      </c>
      <c r="N271" s="100" t="s">
        <v>477</v>
      </c>
      <c r="O271" s="100" t="s">
        <v>478</v>
      </c>
      <c r="P271" s="100" t="s">
        <v>120</v>
      </c>
      <c r="Q271" s="100" t="s">
        <v>780</v>
      </c>
      <c r="R271" s="100" t="s">
        <v>781</v>
      </c>
      <c r="S271" s="100" t="s">
        <v>782</v>
      </c>
      <c r="T271" s="100" t="s">
        <v>781</v>
      </c>
      <c r="U271" s="100" t="s">
        <v>783</v>
      </c>
      <c r="V271" s="100" t="s">
        <v>784</v>
      </c>
      <c r="W271" s="100" t="s">
        <v>749</v>
      </c>
      <c r="X271" s="100" t="s">
        <v>132</v>
      </c>
      <c r="Y271" s="145" t="s">
        <v>1042</v>
      </c>
    </row>
    <row r="272" spans="1:25">
      <c r="A272" s="107" t="s">
        <v>226</v>
      </c>
      <c r="B272" s="100" t="s">
        <v>227</v>
      </c>
      <c r="C272" s="100" t="s">
        <v>834</v>
      </c>
      <c r="D272" s="101">
        <v>102.42</v>
      </c>
      <c r="E272" s="100" t="s">
        <v>118</v>
      </c>
      <c r="F272" s="102">
        <v>202207</v>
      </c>
      <c r="G272" s="103">
        <v>44771</v>
      </c>
      <c r="H272" s="100" t="s">
        <v>119</v>
      </c>
      <c r="I272" s="102">
        <v>11002689</v>
      </c>
      <c r="J272" s="100" t="s">
        <v>0</v>
      </c>
      <c r="K272" s="100" t="s">
        <v>120</v>
      </c>
      <c r="L272" s="100" t="s">
        <v>121</v>
      </c>
      <c r="M272" s="100" t="s">
        <v>122</v>
      </c>
      <c r="N272" s="100" t="s">
        <v>150</v>
      </c>
      <c r="O272" s="100" t="s">
        <v>151</v>
      </c>
      <c r="P272" s="100" t="s">
        <v>120</v>
      </c>
      <c r="Q272" s="100" t="s">
        <v>754</v>
      </c>
      <c r="R272" s="100" t="s">
        <v>755</v>
      </c>
      <c r="S272" s="100" t="s">
        <v>756</v>
      </c>
      <c r="T272" s="100" t="s">
        <v>755</v>
      </c>
      <c r="U272" s="100" t="s">
        <v>757</v>
      </c>
      <c r="V272" s="100" t="s">
        <v>758</v>
      </c>
      <c r="W272" s="100" t="s">
        <v>749</v>
      </c>
      <c r="X272" s="100" t="s">
        <v>132</v>
      </c>
      <c r="Y272" s="145" t="s">
        <v>1042</v>
      </c>
    </row>
    <row r="273" spans="1:25">
      <c r="A273" s="107" t="s">
        <v>226</v>
      </c>
      <c r="B273" s="100" t="s">
        <v>227</v>
      </c>
      <c r="C273" s="100" t="s">
        <v>835</v>
      </c>
      <c r="D273" s="101">
        <v>344.25</v>
      </c>
      <c r="E273" s="100" t="s">
        <v>118</v>
      </c>
      <c r="F273" s="102">
        <v>202207</v>
      </c>
      <c r="G273" s="103">
        <v>44771</v>
      </c>
      <c r="H273" s="100" t="s">
        <v>119</v>
      </c>
      <c r="I273" s="102">
        <v>11002689</v>
      </c>
      <c r="J273" s="100" t="s">
        <v>0</v>
      </c>
      <c r="K273" s="100" t="s">
        <v>120</v>
      </c>
      <c r="L273" s="100" t="s">
        <v>121</v>
      </c>
      <c r="M273" s="100" t="s">
        <v>122</v>
      </c>
      <c r="N273" s="100" t="s">
        <v>268</v>
      </c>
      <c r="O273" s="100" t="s">
        <v>269</v>
      </c>
      <c r="P273" s="100" t="s">
        <v>120</v>
      </c>
      <c r="Q273" s="100" t="s">
        <v>754</v>
      </c>
      <c r="R273" s="100" t="s">
        <v>755</v>
      </c>
      <c r="S273" s="100" t="s">
        <v>756</v>
      </c>
      <c r="T273" s="100" t="s">
        <v>755</v>
      </c>
      <c r="U273" s="100" t="s">
        <v>757</v>
      </c>
      <c r="V273" s="100" t="s">
        <v>758</v>
      </c>
      <c r="W273" s="100" t="s">
        <v>749</v>
      </c>
      <c r="X273" s="100" t="s">
        <v>132</v>
      </c>
      <c r="Y273" s="145" t="s">
        <v>1042</v>
      </c>
    </row>
    <row r="274" spans="1:25">
      <c r="A274" s="107" t="s">
        <v>226</v>
      </c>
      <c r="B274" s="100" t="s">
        <v>227</v>
      </c>
      <c r="C274" s="100" t="s">
        <v>836</v>
      </c>
      <c r="D274" s="101">
        <v>500</v>
      </c>
      <c r="E274" s="100" t="s">
        <v>118</v>
      </c>
      <c r="F274" s="102">
        <v>202208</v>
      </c>
      <c r="G274" s="103">
        <v>44781</v>
      </c>
      <c r="H274" s="100" t="s">
        <v>119</v>
      </c>
      <c r="I274" s="102">
        <v>11002625</v>
      </c>
      <c r="J274" s="100" t="s">
        <v>0</v>
      </c>
      <c r="K274" s="100" t="s">
        <v>120</v>
      </c>
      <c r="L274" s="100" t="s">
        <v>121</v>
      </c>
      <c r="M274" s="100" t="s">
        <v>122</v>
      </c>
      <c r="N274" s="100" t="s">
        <v>46</v>
      </c>
      <c r="O274" s="100" t="s">
        <v>47</v>
      </c>
      <c r="P274" s="100" t="s">
        <v>120</v>
      </c>
      <c r="Q274" s="100" t="s">
        <v>766</v>
      </c>
      <c r="R274" s="100" t="s">
        <v>767</v>
      </c>
      <c r="S274" s="100" t="s">
        <v>768</v>
      </c>
      <c r="T274" s="100" t="s">
        <v>767</v>
      </c>
      <c r="U274" s="100" t="s">
        <v>747</v>
      </c>
      <c r="V274" s="100" t="s">
        <v>748</v>
      </c>
      <c r="W274" s="100" t="s">
        <v>749</v>
      </c>
      <c r="X274" s="100" t="s">
        <v>132</v>
      </c>
      <c r="Y274" s="145" t="s">
        <v>1042</v>
      </c>
    </row>
    <row r="275" spans="1:25">
      <c r="A275" s="107" t="s">
        <v>226</v>
      </c>
      <c r="B275" s="100" t="s">
        <v>227</v>
      </c>
      <c r="C275" s="100" t="s">
        <v>837</v>
      </c>
      <c r="D275" s="101">
        <v>500</v>
      </c>
      <c r="E275" s="100" t="s">
        <v>118</v>
      </c>
      <c r="F275" s="102">
        <v>202208</v>
      </c>
      <c r="G275" s="103">
        <v>44781</v>
      </c>
      <c r="H275" s="100" t="s">
        <v>119</v>
      </c>
      <c r="I275" s="102">
        <v>11002625</v>
      </c>
      <c r="J275" s="100" t="s">
        <v>0</v>
      </c>
      <c r="K275" s="100" t="s">
        <v>120</v>
      </c>
      <c r="L275" s="100" t="s">
        <v>121</v>
      </c>
      <c r="M275" s="100" t="s">
        <v>122</v>
      </c>
      <c r="N275" s="100" t="s">
        <v>46</v>
      </c>
      <c r="O275" s="100" t="s">
        <v>47</v>
      </c>
      <c r="P275" s="100" t="s">
        <v>120</v>
      </c>
      <c r="Q275" s="100" t="s">
        <v>766</v>
      </c>
      <c r="R275" s="100" t="s">
        <v>767</v>
      </c>
      <c r="S275" s="100" t="s">
        <v>768</v>
      </c>
      <c r="T275" s="100" t="s">
        <v>767</v>
      </c>
      <c r="U275" s="100" t="s">
        <v>747</v>
      </c>
      <c r="V275" s="100" t="s">
        <v>748</v>
      </c>
      <c r="W275" s="100" t="s">
        <v>749</v>
      </c>
      <c r="X275" s="100" t="s">
        <v>132</v>
      </c>
      <c r="Y275" s="145" t="s">
        <v>1042</v>
      </c>
    </row>
    <row r="276" spans="1:25">
      <c r="A276" s="107" t="s">
        <v>226</v>
      </c>
      <c r="B276" s="100" t="s">
        <v>227</v>
      </c>
      <c r="C276" s="100" t="s">
        <v>838</v>
      </c>
      <c r="D276" s="101">
        <v>500</v>
      </c>
      <c r="E276" s="100" t="s">
        <v>118</v>
      </c>
      <c r="F276" s="102">
        <v>202208</v>
      </c>
      <c r="G276" s="103">
        <v>44781</v>
      </c>
      <c r="H276" s="100" t="s">
        <v>119</v>
      </c>
      <c r="I276" s="102">
        <v>11002625</v>
      </c>
      <c r="J276" s="100" t="s">
        <v>0</v>
      </c>
      <c r="K276" s="100" t="s">
        <v>120</v>
      </c>
      <c r="L276" s="100" t="s">
        <v>121</v>
      </c>
      <c r="M276" s="100" t="s">
        <v>122</v>
      </c>
      <c r="N276" s="100" t="s">
        <v>46</v>
      </c>
      <c r="O276" s="100" t="s">
        <v>47</v>
      </c>
      <c r="P276" s="100" t="s">
        <v>120</v>
      </c>
      <c r="Q276" s="100" t="s">
        <v>766</v>
      </c>
      <c r="R276" s="100" t="s">
        <v>767</v>
      </c>
      <c r="S276" s="100" t="s">
        <v>768</v>
      </c>
      <c r="T276" s="100" t="s">
        <v>767</v>
      </c>
      <c r="U276" s="100" t="s">
        <v>747</v>
      </c>
      <c r="V276" s="100" t="s">
        <v>748</v>
      </c>
      <c r="W276" s="100" t="s">
        <v>749</v>
      </c>
      <c r="X276" s="100" t="s">
        <v>132</v>
      </c>
      <c r="Y276" s="145" t="s">
        <v>1042</v>
      </c>
    </row>
    <row r="277" spans="1:25">
      <c r="A277" s="107" t="s">
        <v>226</v>
      </c>
      <c r="B277" s="100" t="s">
        <v>227</v>
      </c>
      <c r="C277" s="100" t="s">
        <v>839</v>
      </c>
      <c r="D277" s="101">
        <v>500</v>
      </c>
      <c r="E277" s="100" t="s">
        <v>118</v>
      </c>
      <c r="F277" s="102">
        <v>202208</v>
      </c>
      <c r="G277" s="103">
        <v>44781</v>
      </c>
      <c r="H277" s="100" t="s">
        <v>119</v>
      </c>
      <c r="I277" s="102">
        <v>11002625</v>
      </c>
      <c r="J277" s="100" t="s">
        <v>0</v>
      </c>
      <c r="K277" s="100" t="s">
        <v>120</v>
      </c>
      <c r="L277" s="100" t="s">
        <v>121</v>
      </c>
      <c r="M277" s="100" t="s">
        <v>122</v>
      </c>
      <c r="N277" s="100" t="s">
        <v>46</v>
      </c>
      <c r="O277" s="100" t="s">
        <v>47</v>
      </c>
      <c r="P277" s="100" t="s">
        <v>120</v>
      </c>
      <c r="Q277" s="100" t="s">
        <v>766</v>
      </c>
      <c r="R277" s="100" t="s">
        <v>767</v>
      </c>
      <c r="S277" s="100" t="s">
        <v>768</v>
      </c>
      <c r="T277" s="100" t="s">
        <v>767</v>
      </c>
      <c r="U277" s="100" t="s">
        <v>747</v>
      </c>
      <c r="V277" s="100" t="s">
        <v>748</v>
      </c>
      <c r="W277" s="100" t="s">
        <v>749</v>
      </c>
      <c r="X277" s="100" t="s">
        <v>132</v>
      </c>
      <c r="Y277" s="145" t="s">
        <v>1042</v>
      </c>
    </row>
    <row r="278" spans="1:25">
      <c r="A278" s="107" t="s">
        <v>226</v>
      </c>
      <c r="B278" s="100" t="s">
        <v>227</v>
      </c>
      <c r="C278" s="100" t="s">
        <v>840</v>
      </c>
      <c r="D278" s="101">
        <v>390</v>
      </c>
      <c r="E278" s="100" t="s">
        <v>118</v>
      </c>
      <c r="F278" s="102">
        <v>202208</v>
      </c>
      <c r="G278" s="103">
        <v>44782</v>
      </c>
      <c r="H278" s="100" t="s">
        <v>172</v>
      </c>
      <c r="I278" s="102">
        <v>11002633</v>
      </c>
      <c r="J278" s="100" t="s">
        <v>0</v>
      </c>
      <c r="K278" s="100" t="s">
        <v>120</v>
      </c>
      <c r="L278" s="100" t="s">
        <v>121</v>
      </c>
      <c r="M278" s="100" t="s">
        <v>122</v>
      </c>
      <c r="N278" s="100" t="s">
        <v>44</v>
      </c>
      <c r="O278" s="100" t="s">
        <v>45</v>
      </c>
      <c r="P278" s="100" t="s">
        <v>120</v>
      </c>
      <c r="Q278" s="100" t="s">
        <v>766</v>
      </c>
      <c r="R278" s="100" t="s">
        <v>767</v>
      </c>
      <c r="S278" s="100" t="s">
        <v>768</v>
      </c>
      <c r="T278" s="100" t="s">
        <v>767</v>
      </c>
      <c r="U278" s="100" t="s">
        <v>747</v>
      </c>
      <c r="V278" s="100" t="s">
        <v>748</v>
      </c>
      <c r="W278" s="100" t="s">
        <v>749</v>
      </c>
      <c r="X278" s="100" t="s">
        <v>132</v>
      </c>
      <c r="Y278" s="145" t="s">
        <v>1042</v>
      </c>
    </row>
    <row r="279" spans="1:25">
      <c r="A279" s="107" t="s">
        <v>226</v>
      </c>
      <c r="B279" s="100" t="s">
        <v>227</v>
      </c>
      <c r="C279" s="100" t="s">
        <v>841</v>
      </c>
      <c r="D279" s="101">
        <v>500</v>
      </c>
      <c r="E279" s="100" t="s">
        <v>118</v>
      </c>
      <c r="F279" s="102">
        <v>202208</v>
      </c>
      <c r="G279" s="103">
        <v>44782</v>
      </c>
      <c r="H279" s="100" t="s">
        <v>172</v>
      </c>
      <c r="I279" s="102">
        <v>11002633</v>
      </c>
      <c r="J279" s="100" t="s">
        <v>0</v>
      </c>
      <c r="K279" s="100" t="s">
        <v>120</v>
      </c>
      <c r="L279" s="100" t="s">
        <v>121</v>
      </c>
      <c r="M279" s="100" t="s">
        <v>122</v>
      </c>
      <c r="N279" s="100" t="s">
        <v>44</v>
      </c>
      <c r="O279" s="100" t="s">
        <v>45</v>
      </c>
      <c r="P279" s="100" t="s">
        <v>120</v>
      </c>
      <c r="Q279" s="100" t="s">
        <v>766</v>
      </c>
      <c r="R279" s="100" t="s">
        <v>767</v>
      </c>
      <c r="S279" s="100" t="s">
        <v>768</v>
      </c>
      <c r="T279" s="100" t="s">
        <v>767</v>
      </c>
      <c r="U279" s="100" t="s">
        <v>747</v>
      </c>
      <c r="V279" s="100" t="s">
        <v>748</v>
      </c>
      <c r="W279" s="100" t="s">
        <v>749</v>
      </c>
      <c r="X279" s="100" t="s">
        <v>132</v>
      </c>
      <c r="Y279" s="145" t="s">
        <v>1042</v>
      </c>
    </row>
    <row r="280" spans="1:25">
      <c r="A280" s="107" t="s">
        <v>226</v>
      </c>
      <c r="B280" s="100" t="s">
        <v>227</v>
      </c>
      <c r="C280" s="100" t="s">
        <v>842</v>
      </c>
      <c r="D280" s="101">
        <v>750</v>
      </c>
      <c r="E280" s="100" t="s">
        <v>118</v>
      </c>
      <c r="F280" s="102">
        <v>202208</v>
      </c>
      <c r="G280" s="103">
        <v>44782</v>
      </c>
      <c r="H280" s="100" t="s">
        <v>172</v>
      </c>
      <c r="I280" s="102">
        <v>11002633</v>
      </c>
      <c r="J280" s="100" t="s">
        <v>0</v>
      </c>
      <c r="K280" s="100" t="s">
        <v>120</v>
      </c>
      <c r="L280" s="100" t="s">
        <v>121</v>
      </c>
      <c r="M280" s="100" t="s">
        <v>122</v>
      </c>
      <c r="N280" s="100" t="s">
        <v>44</v>
      </c>
      <c r="O280" s="100" t="s">
        <v>45</v>
      </c>
      <c r="P280" s="100" t="s">
        <v>120</v>
      </c>
      <c r="Q280" s="100" t="s">
        <v>766</v>
      </c>
      <c r="R280" s="100" t="s">
        <v>767</v>
      </c>
      <c r="S280" s="100" t="s">
        <v>768</v>
      </c>
      <c r="T280" s="100" t="s">
        <v>767</v>
      </c>
      <c r="U280" s="100" t="s">
        <v>747</v>
      </c>
      <c r="V280" s="100" t="s">
        <v>748</v>
      </c>
      <c r="W280" s="100" t="s">
        <v>749</v>
      </c>
      <c r="X280" s="100" t="s">
        <v>132</v>
      </c>
      <c r="Y280" s="145" t="s">
        <v>1042</v>
      </c>
    </row>
    <row r="281" spans="1:25">
      <c r="A281" s="107" t="s">
        <v>226</v>
      </c>
      <c r="B281" s="100" t="s">
        <v>227</v>
      </c>
      <c r="C281" s="100" t="s">
        <v>843</v>
      </c>
      <c r="D281" s="101">
        <v>2850</v>
      </c>
      <c r="E281" s="100" t="s">
        <v>118</v>
      </c>
      <c r="F281" s="102">
        <v>202208</v>
      </c>
      <c r="G281" s="103">
        <v>44782</v>
      </c>
      <c r="H281" s="100" t="s">
        <v>172</v>
      </c>
      <c r="I281" s="102">
        <v>11002633</v>
      </c>
      <c r="J281" s="100" t="s">
        <v>0</v>
      </c>
      <c r="K281" s="100" t="s">
        <v>120</v>
      </c>
      <c r="L281" s="100" t="s">
        <v>121</v>
      </c>
      <c r="M281" s="100" t="s">
        <v>122</v>
      </c>
      <c r="N281" s="100" t="s">
        <v>14</v>
      </c>
      <c r="O281" s="100" t="s">
        <v>15</v>
      </c>
      <c r="P281" s="100" t="s">
        <v>120</v>
      </c>
      <c r="Q281" s="100" t="s">
        <v>744</v>
      </c>
      <c r="R281" s="100" t="s">
        <v>745</v>
      </c>
      <c r="S281" s="100" t="s">
        <v>746</v>
      </c>
      <c r="T281" s="100" t="s">
        <v>745</v>
      </c>
      <c r="U281" s="100" t="s">
        <v>747</v>
      </c>
      <c r="V281" s="100" t="s">
        <v>748</v>
      </c>
      <c r="W281" s="100" t="s">
        <v>749</v>
      </c>
      <c r="X281" s="100" t="s">
        <v>132</v>
      </c>
      <c r="Y281" s="145" t="s">
        <v>1042</v>
      </c>
    </row>
    <row r="282" spans="1:25">
      <c r="A282" s="107" t="s">
        <v>226</v>
      </c>
      <c r="B282" s="100" t="s">
        <v>227</v>
      </c>
      <c r="C282" s="100" t="s">
        <v>844</v>
      </c>
      <c r="D282" s="101">
        <v>2850</v>
      </c>
      <c r="E282" s="100" t="s">
        <v>118</v>
      </c>
      <c r="F282" s="102">
        <v>202208</v>
      </c>
      <c r="G282" s="103">
        <v>44782</v>
      </c>
      <c r="H282" s="100" t="s">
        <v>172</v>
      </c>
      <c r="I282" s="102">
        <v>11002633</v>
      </c>
      <c r="J282" s="100" t="s">
        <v>0</v>
      </c>
      <c r="K282" s="100" t="s">
        <v>120</v>
      </c>
      <c r="L282" s="100" t="s">
        <v>121</v>
      </c>
      <c r="M282" s="100" t="s">
        <v>122</v>
      </c>
      <c r="N282" s="100" t="s">
        <v>14</v>
      </c>
      <c r="O282" s="100" t="s">
        <v>15</v>
      </c>
      <c r="P282" s="100" t="s">
        <v>120</v>
      </c>
      <c r="Q282" s="100" t="s">
        <v>744</v>
      </c>
      <c r="R282" s="100" t="s">
        <v>745</v>
      </c>
      <c r="S282" s="100" t="s">
        <v>746</v>
      </c>
      <c r="T282" s="100" t="s">
        <v>745</v>
      </c>
      <c r="U282" s="100" t="s">
        <v>747</v>
      </c>
      <c r="V282" s="100" t="s">
        <v>748</v>
      </c>
      <c r="W282" s="100" t="s">
        <v>749</v>
      </c>
      <c r="X282" s="100" t="s">
        <v>132</v>
      </c>
      <c r="Y282" s="145" t="s">
        <v>1042</v>
      </c>
    </row>
    <row r="283" spans="1:25">
      <c r="A283" s="107" t="s">
        <v>226</v>
      </c>
      <c r="B283" s="100" t="s">
        <v>227</v>
      </c>
      <c r="C283" s="100" t="s">
        <v>845</v>
      </c>
      <c r="D283" s="101">
        <v>3750</v>
      </c>
      <c r="E283" s="100" t="s">
        <v>118</v>
      </c>
      <c r="F283" s="102">
        <v>202208</v>
      </c>
      <c r="G283" s="103">
        <v>44782</v>
      </c>
      <c r="H283" s="100" t="s">
        <v>172</v>
      </c>
      <c r="I283" s="102">
        <v>11002633</v>
      </c>
      <c r="J283" s="100" t="s">
        <v>0</v>
      </c>
      <c r="K283" s="100" t="s">
        <v>120</v>
      </c>
      <c r="L283" s="100" t="s">
        <v>121</v>
      </c>
      <c r="M283" s="100" t="s">
        <v>122</v>
      </c>
      <c r="N283" s="100" t="s">
        <v>64</v>
      </c>
      <c r="O283" s="100" t="s">
        <v>65</v>
      </c>
      <c r="P283" s="100" t="s">
        <v>120</v>
      </c>
      <c r="Q283" s="100" t="s">
        <v>766</v>
      </c>
      <c r="R283" s="100" t="s">
        <v>767</v>
      </c>
      <c r="S283" s="100" t="s">
        <v>768</v>
      </c>
      <c r="T283" s="100" t="s">
        <v>767</v>
      </c>
      <c r="U283" s="100" t="s">
        <v>747</v>
      </c>
      <c r="V283" s="100" t="s">
        <v>748</v>
      </c>
      <c r="W283" s="100" t="s">
        <v>749</v>
      </c>
      <c r="X283" s="100" t="s">
        <v>132</v>
      </c>
      <c r="Y283" s="145" t="s">
        <v>1042</v>
      </c>
    </row>
    <row r="284" spans="1:25">
      <c r="A284" s="107" t="s">
        <v>226</v>
      </c>
      <c r="B284" s="100" t="s">
        <v>227</v>
      </c>
      <c r="C284" s="100" t="s">
        <v>844</v>
      </c>
      <c r="D284" s="101">
        <v>-2850</v>
      </c>
      <c r="E284" s="100" t="s">
        <v>118</v>
      </c>
      <c r="F284" s="102">
        <v>202208</v>
      </c>
      <c r="G284" s="103">
        <v>44782</v>
      </c>
      <c r="H284" s="100" t="s">
        <v>172</v>
      </c>
      <c r="I284" s="102">
        <v>11002687</v>
      </c>
      <c r="J284" s="100" t="s">
        <v>0</v>
      </c>
      <c r="K284" s="100" t="s">
        <v>120</v>
      </c>
      <c r="L284" s="100" t="s">
        <v>121</v>
      </c>
      <c r="M284" s="100" t="s">
        <v>122</v>
      </c>
      <c r="N284" s="100" t="s">
        <v>14</v>
      </c>
      <c r="O284" s="100" t="s">
        <v>15</v>
      </c>
      <c r="P284" s="100" t="s">
        <v>120</v>
      </c>
      <c r="Q284" s="100" t="s">
        <v>744</v>
      </c>
      <c r="R284" s="100" t="s">
        <v>745</v>
      </c>
      <c r="S284" s="100" t="s">
        <v>746</v>
      </c>
      <c r="T284" s="100" t="s">
        <v>745</v>
      </c>
      <c r="U284" s="100" t="s">
        <v>747</v>
      </c>
      <c r="V284" s="100" t="s">
        <v>748</v>
      </c>
      <c r="W284" s="100" t="s">
        <v>749</v>
      </c>
      <c r="X284" s="100" t="s">
        <v>132</v>
      </c>
      <c r="Y284" s="145" t="s">
        <v>1042</v>
      </c>
    </row>
    <row r="285" spans="1:25">
      <c r="A285" s="107" t="s">
        <v>226</v>
      </c>
      <c r="B285" s="100" t="s">
        <v>227</v>
      </c>
      <c r="C285" s="100" t="s">
        <v>846</v>
      </c>
      <c r="D285" s="101">
        <v>-2850</v>
      </c>
      <c r="E285" s="100" t="s">
        <v>118</v>
      </c>
      <c r="F285" s="102">
        <v>202208</v>
      </c>
      <c r="G285" s="103">
        <v>44782</v>
      </c>
      <c r="H285" s="100" t="s">
        <v>172</v>
      </c>
      <c r="I285" s="102">
        <v>11002687</v>
      </c>
      <c r="J285" s="100" t="s">
        <v>0</v>
      </c>
      <c r="K285" s="100" t="s">
        <v>120</v>
      </c>
      <c r="L285" s="100" t="s">
        <v>121</v>
      </c>
      <c r="M285" s="100" t="s">
        <v>122</v>
      </c>
      <c r="N285" s="100" t="s">
        <v>14</v>
      </c>
      <c r="O285" s="100" t="s">
        <v>15</v>
      </c>
      <c r="P285" s="100" t="s">
        <v>120</v>
      </c>
      <c r="Q285" s="100" t="s">
        <v>744</v>
      </c>
      <c r="R285" s="100" t="s">
        <v>745</v>
      </c>
      <c r="S285" s="100" t="s">
        <v>746</v>
      </c>
      <c r="T285" s="100" t="s">
        <v>745</v>
      </c>
      <c r="U285" s="100" t="s">
        <v>747</v>
      </c>
      <c r="V285" s="100" t="s">
        <v>748</v>
      </c>
      <c r="W285" s="100" t="s">
        <v>749</v>
      </c>
      <c r="X285" s="100" t="s">
        <v>132</v>
      </c>
      <c r="Y285" s="145" t="s">
        <v>1042</v>
      </c>
    </row>
    <row r="286" spans="1:25">
      <c r="A286" s="107" t="s">
        <v>226</v>
      </c>
      <c r="B286" s="100" t="s">
        <v>227</v>
      </c>
      <c r="C286" s="100" t="s">
        <v>847</v>
      </c>
      <c r="D286" s="101">
        <v>2850</v>
      </c>
      <c r="E286" s="100" t="s">
        <v>118</v>
      </c>
      <c r="F286" s="102">
        <v>202208</v>
      </c>
      <c r="G286" s="103">
        <v>44782</v>
      </c>
      <c r="H286" s="100" t="s">
        <v>172</v>
      </c>
      <c r="I286" s="102">
        <v>11002697</v>
      </c>
      <c r="J286" s="100" t="s">
        <v>0</v>
      </c>
      <c r="K286" s="100" t="s">
        <v>120</v>
      </c>
      <c r="L286" s="100" t="s">
        <v>121</v>
      </c>
      <c r="M286" s="100" t="s">
        <v>122</v>
      </c>
      <c r="N286" s="100" t="s">
        <v>14</v>
      </c>
      <c r="O286" s="100" t="s">
        <v>15</v>
      </c>
      <c r="P286" s="100" t="s">
        <v>120</v>
      </c>
      <c r="Q286" s="100" t="s">
        <v>744</v>
      </c>
      <c r="R286" s="100" t="s">
        <v>745</v>
      </c>
      <c r="S286" s="100" t="s">
        <v>746</v>
      </c>
      <c r="T286" s="100" t="s">
        <v>745</v>
      </c>
      <c r="U286" s="100" t="s">
        <v>747</v>
      </c>
      <c r="V286" s="100" t="s">
        <v>748</v>
      </c>
      <c r="W286" s="100" t="s">
        <v>749</v>
      </c>
      <c r="X286" s="100" t="s">
        <v>132</v>
      </c>
      <c r="Y286" s="145" t="s">
        <v>1042</v>
      </c>
    </row>
    <row r="287" spans="1:25">
      <c r="A287" s="107" t="s">
        <v>226</v>
      </c>
      <c r="B287" s="100" t="s">
        <v>227</v>
      </c>
      <c r="C287" s="100" t="s">
        <v>848</v>
      </c>
      <c r="D287" s="101">
        <v>2750</v>
      </c>
      <c r="E287" s="100" t="s">
        <v>118</v>
      </c>
      <c r="F287" s="102">
        <v>202208</v>
      </c>
      <c r="G287" s="103">
        <v>44783</v>
      </c>
      <c r="H287" s="100" t="s">
        <v>119</v>
      </c>
      <c r="I287" s="102">
        <v>11002737</v>
      </c>
      <c r="J287" s="100" t="s">
        <v>0</v>
      </c>
      <c r="K287" s="100" t="s">
        <v>120</v>
      </c>
      <c r="L287" s="100" t="s">
        <v>121</v>
      </c>
      <c r="M287" s="100" t="s">
        <v>122</v>
      </c>
      <c r="N287" s="100" t="s">
        <v>46</v>
      </c>
      <c r="O287" s="100" t="s">
        <v>47</v>
      </c>
      <c r="P287" s="100" t="s">
        <v>120</v>
      </c>
      <c r="Q287" s="100" t="s">
        <v>766</v>
      </c>
      <c r="R287" s="100" t="s">
        <v>767</v>
      </c>
      <c r="S287" s="100" t="s">
        <v>768</v>
      </c>
      <c r="T287" s="100" t="s">
        <v>767</v>
      </c>
      <c r="U287" s="100" t="s">
        <v>747</v>
      </c>
      <c r="V287" s="100" t="s">
        <v>748</v>
      </c>
      <c r="W287" s="100" t="s">
        <v>749</v>
      </c>
      <c r="X287" s="100" t="s">
        <v>132</v>
      </c>
      <c r="Y287" s="145" t="s">
        <v>1042</v>
      </c>
    </row>
    <row r="288" spans="1:25">
      <c r="A288" s="107" t="s">
        <v>226</v>
      </c>
      <c r="B288" s="100" t="s">
        <v>227</v>
      </c>
      <c r="C288" s="100" t="s">
        <v>849</v>
      </c>
      <c r="D288" s="101">
        <v>937.5</v>
      </c>
      <c r="E288" s="100" t="s">
        <v>118</v>
      </c>
      <c r="F288" s="102">
        <v>202208</v>
      </c>
      <c r="G288" s="103">
        <v>44788</v>
      </c>
      <c r="H288" s="100" t="s">
        <v>119</v>
      </c>
      <c r="I288" s="102">
        <v>11002733</v>
      </c>
      <c r="J288" s="100" t="s">
        <v>0</v>
      </c>
      <c r="K288" s="100" t="s">
        <v>120</v>
      </c>
      <c r="L288" s="100" t="s">
        <v>121</v>
      </c>
      <c r="M288" s="100" t="s">
        <v>122</v>
      </c>
      <c r="N288" s="100" t="s">
        <v>60</v>
      </c>
      <c r="O288" s="100" t="s">
        <v>220</v>
      </c>
      <c r="P288" s="100" t="s">
        <v>120</v>
      </c>
      <c r="Q288" s="100" t="s">
        <v>766</v>
      </c>
      <c r="R288" s="100" t="s">
        <v>767</v>
      </c>
      <c r="S288" s="100" t="s">
        <v>768</v>
      </c>
      <c r="T288" s="100" t="s">
        <v>767</v>
      </c>
      <c r="U288" s="100" t="s">
        <v>747</v>
      </c>
      <c r="V288" s="100" t="s">
        <v>748</v>
      </c>
      <c r="W288" s="100" t="s">
        <v>749</v>
      </c>
      <c r="X288" s="100" t="s">
        <v>132</v>
      </c>
      <c r="Y288" s="145" t="s">
        <v>1042</v>
      </c>
    </row>
    <row r="289" spans="1:25">
      <c r="A289" s="107" t="s">
        <v>226</v>
      </c>
      <c r="B289" s="100" t="s">
        <v>227</v>
      </c>
      <c r="C289" s="100" t="s">
        <v>850</v>
      </c>
      <c r="D289" s="101">
        <v>937.5</v>
      </c>
      <c r="E289" s="100" t="s">
        <v>118</v>
      </c>
      <c r="F289" s="102">
        <v>202208</v>
      </c>
      <c r="G289" s="103">
        <v>44788</v>
      </c>
      <c r="H289" s="100" t="s">
        <v>119</v>
      </c>
      <c r="I289" s="102">
        <v>11002733</v>
      </c>
      <c r="J289" s="100" t="s">
        <v>0</v>
      </c>
      <c r="K289" s="100" t="s">
        <v>120</v>
      </c>
      <c r="L289" s="100" t="s">
        <v>121</v>
      </c>
      <c r="M289" s="100" t="s">
        <v>122</v>
      </c>
      <c r="N289" s="100" t="s">
        <v>60</v>
      </c>
      <c r="O289" s="100" t="s">
        <v>220</v>
      </c>
      <c r="P289" s="100" t="s">
        <v>120</v>
      </c>
      <c r="Q289" s="100" t="s">
        <v>766</v>
      </c>
      <c r="R289" s="100" t="s">
        <v>767</v>
      </c>
      <c r="S289" s="100" t="s">
        <v>768</v>
      </c>
      <c r="T289" s="100" t="s">
        <v>767</v>
      </c>
      <c r="U289" s="100" t="s">
        <v>747</v>
      </c>
      <c r="V289" s="100" t="s">
        <v>748</v>
      </c>
      <c r="W289" s="100" t="s">
        <v>749</v>
      </c>
      <c r="X289" s="100" t="s">
        <v>132</v>
      </c>
      <c r="Y289" s="145" t="s">
        <v>1042</v>
      </c>
    </row>
    <row r="290" spans="1:25">
      <c r="A290" s="107" t="s">
        <v>226</v>
      </c>
      <c r="B290" s="100" t="s">
        <v>227</v>
      </c>
      <c r="C290" s="100" t="s">
        <v>851</v>
      </c>
      <c r="D290" s="101">
        <v>1000</v>
      </c>
      <c r="E290" s="100" t="s">
        <v>118</v>
      </c>
      <c r="F290" s="102">
        <v>202208</v>
      </c>
      <c r="G290" s="103">
        <v>44788</v>
      </c>
      <c r="H290" s="100" t="s">
        <v>119</v>
      </c>
      <c r="I290" s="102">
        <v>11002734</v>
      </c>
      <c r="J290" s="100" t="s">
        <v>0</v>
      </c>
      <c r="K290" s="100" t="s">
        <v>120</v>
      </c>
      <c r="L290" s="100" t="s">
        <v>121</v>
      </c>
      <c r="M290" s="100" t="s">
        <v>122</v>
      </c>
      <c r="N290" s="100" t="s">
        <v>60</v>
      </c>
      <c r="O290" s="100" t="s">
        <v>220</v>
      </c>
      <c r="P290" s="100" t="s">
        <v>120</v>
      </c>
      <c r="Q290" s="100" t="s">
        <v>766</v>
      </c>
      <c r="R290" s="100" t="s">
        <v>767</v>
      </c>
      <c r="S290" s="100" t="s">
        <v>768</v>
      </c>
      <c r="T290" s="100" t="s">
        <v>767</v>
      </c>
      <c r="U290" s="100" t="s">
        <v>747</v>
      </c>
      <c r="V290" s="100" t="s">
        <v>748</v>
      </c>
      <c r="W290" s="100" t="s">
        <v>749</v>
      </c>
      <c r="X290" s="100" t="s">
        <v>132</v>
      </c>
      <c r="Y290" s="145" t="s">
        <v>1042</v>
      </c>
    </row>
    <row r="291" spans="1:25">
      <c r="A291" s="107" t="s">
        <v>226</v>
      </c>
      <c r="B291" s="100" t="s">
        <v>227</v>
      </c>
      <c r="C291" s="100" t="s">
        <v>852</v>
      </c>
      <c r="D291" s="101">
        <v>1000</v>
      </c>
      <c r="E291" s="100" t="s">
        <v>118</v>
      </c>
      <c r="F291" s="102">
        <v>202208</v>
      </c>
      <c r="G291" s="103">
        <v>44788</v>
      </c>
      <c r="H291" s="100" t="s">
        <v>119</v>
      </c>
      <c r="I291" s="102">
        <v>11002734</v>
      </c>
      <c r="J291" s="100" t="s">
        <v>0</v>
      </c>
      <c r="K291" s="100" t="s">
        <v>120</v>
      </c>
      <c r="L291" s="100" t="s">
        <v>121</v>
      </c>
      <c r="M291" s="100" t="s">
        <v>122</v>
      </c>
      <c r="N291" s="100" t="s">
        <v>54</v>
      </c>
      <c r="O291" s="100" t="s">
        <v>55</v>
      </c>
      <c r="P291" s="100" t="s">
        <v>120</v>
      </c>
      <c r="Q291" s="100" t="s">
        <v>766</v>
      </c>
      <c r="R291" s="100" t="s">
        <v>767</v>
      </c>
      <c r="S291" s="100" t="s">
        <v>768</v>
      </c>
      <c r="T291" s="100" t="s">
        <v>767</v>
      </c>
      <c r="U291" s="100" t="s">
        <v>747</v>
      </c>
      <c r="V291" s="100" t="s">
        <v>748</v>
      </c>
      <c r="W291" s="100" t="s">
        <v>749</v>
      </c>
      <c r="X291" s="100" t="s">
        <v>132</v>
      </c>
      <c r="Y291" s="145" t="s">
        <v>1042</v>
      </c>
    </row>
    <row r="292" spans="1:25">
      <c r="A292" s="107" t="s">
        <v>226</v>
      </c>
      <c r="B292" s="100" t="s">
        <v>227</v>
      </c>
      <c r="C292" s="100" t="s">
        <v>853</v>
      </c>
      <c r="D292" s="101">
        <v>1000</v>
      </c>
      <c r="E292" s="100" t="s">
        <v>118</v>
      </c>
      <c r="F292" s="102">
        <v>202208</v>
      </c>
      <c r="G292" s="103">
        <v>44788</v>
      </c>
      <c r="H292" s="100" t="s">
        <v>119</v>
      </c>
      <c r="I292" s="102">
        <v>11002734</v>
      </c>
      <c r="J292" s="100" t="s">
        <v>0</v>
      </c>
      <c r="K292" s="100" t="s">
        <v>120</v>
      </c>
      <c r="L292" s="100" t="s">
        <v>121</v>
      </c>
      <c r="M292" s="100" t="s">
        <v>122</v>
      </c>
      <c r="N292" s="100" t="s">
        <v>60</v>
      </c>
      <c r="O292" s="100" t="s">
        <v>220</v>
      </c>
      <c r="P292" s="100" t="s">
        <v>120</v>
      </c>
      <c r="Q292" s="100" t="s">
        <v>766</v>
      </c>
      <c r="R292" s="100" t="s">
        <v>767</v>
      </c>
      <c r="S292" s="100" t="s">
        <v>768</v>
      </c>
      <c r="T292" s="100" t="s">
        <v>767</v>
      </c>
      <c r="U292" s="100" t="s">
        <v>747</v>
      </c>
      <c r="V292" s="100" t="s">
        <v>748</v>
      </c>
      <c r="W292" s="100" t="s">
        <v>749</v>
      </c>
      <c r="X292" s="100" t="s">
        <v>132</v>
      </c>
      <c r="Y292" s="145" t="s">
        <v>1042</v>
      </c>
    </row>
    <row r="293" spans="1:25">
      <c r="A293" s="107" t="s">
        <v>226</v>
      </c>
      <c r="B293" s="100" t="s">
        <v>227</v>
      </c>
      <c r="C293" s="100" t="s">
        <v>854</v>
      </c>
      <c r="D293" s="101">
        <v>1000</v>
      </c>
      <c r="E293" s="100" t="s">
        <v>118</v>
      </c>
      <c r="F293" s="102">
        <v>202208</v>
      </c>
      <c r="G293" s="103">
        <v>44788</v>
      </c>
      <c r="H293" s="100" t="s">
        <v>119</v>
      </c>
      <c r="I293" s="102">
        <v>11002735</v>
      </c>
      <c r="J293" s="100" t="s">
        <v>0</v>
      </c>
      <c r="K293" s="100" t="s">
        <v>120</v>
      </c>
      <c r="L293" s="100" t="s">
        <v>121</v>
      </c>
      <c r="M293" s="100" t="s">
        <v>122</v>
      </c>
      <c r="N293" s="100" t="s">
        <v>54</v>
      </c>
      <c r="O293" s="100" t="s">
        <v>55</v>
      </c>
      <c r="P293" s="100" t="s">
        <v>120</v>
      </c>
      <c r="Q293" s="100" t="s">
        <v>766</v>
      </c>
      <c r="R293" s="100" t="s">
        <v>767</v>
      </c>
      <c r="S293" s="100" t="s">
        <v>768</v>
      </c>
      <c r="T293" s="100" t="s">
        <v>767</v>
      </c>
      <c r="U293" s="100" t="s">
        <v>747</v>
      </c>
      <c r="V293" s="100" t="s">
        <v>748</v>
      </c>
      <c r="W293" s="100" t="s">
        <v>749</v>
      </c>
      <c r="X293" s="100" t="s">
        <v>132</v>
      </c>
      <c r="Y293" s="145" t="s">
        <v>1042</v>
      </c>
    </row>
    <row r="294" spans="1:25">
      <c r="A294" s="107" t="s">
        <v>226</v>
      </c>
      <c r="B294" s="100" t="s">
        <v>227</v>
      </c>
      <c r="C294" s="100" t="s">
        <v>855</v>
      </c>
      <c r="D294" s="101">
        <v>1000</v>
      </c>
      <c r="E294" s="100" t="s">
        <v>118</v>
      </c>
      <c r="F294" s="102">
        <v>202208</v>
      </c>
      <c r="G294" s="103">
        <v>44788</v>
      </c>
      <c r="H294" s="100" t="s">
        <v>119</v>
      </c>
      <c r="I294" s="102">
        <v>11002735</v>
      </c>
      <c r="J294" s="100" t="s">
        <v>0</v>
      </c>
      <c r="K294" s="100" t="s">
        <v>120</v>
      </c>
      <c r="L294" s="100" t="s">
        <v>121</v>
      </c>
      <c r="M294" s="100" t="s">
        <v>122</v>
      </c>
      <c r="N294" s="100" t="s">
        <v>54</v>
      </c>
      <c r="O294" s="100" t="s">
        <v>55</v>
      </c>
      <c r="P294" s="100" t="s">
        <v>120</v>
      </c>
      <c r="Q294" s="100" t="s">
        <v>766</v>
      </c>
      <c r="R294" s="100" t="s">
        <v>767</v>
      </c>
      <c r="S294" s="100" t="s">
        <v>768</v>
      </c>
      <c r="T294" s="100" t="s">
        <v>767</v>
      </c>
      <c r="U294" s="100" t="s">
        <v>747</v>
      </c>
      <c r="V294" s="100" t="s">
        <v>748</v>
      </c>
      <c r="W294" s="100" t="s">
        <v>749</v>
      </c>
      <c r="X294" s="100" t="s">
        <v>132</v>
      </c>
      <c r="Y294" s="145" t="s">
        <v>1042</v>
      </c>
    </row>
    <row r="295" spans="1:25">
      <c r="A295" s="107" t="s">
        <v>226</v>
      </c>
      <c r="B295" s="100" t="s">
        <v>227</v>
      </c>
      <c r="C295" s="100" t="s">
        <v>856</v>
      </c>
      <c r="D295" s="101">
        <v>1000</v>
      </c>
      <c r="E295" s="100" t="s">
        <v>118</v>
      </c>
      <c r="F295" s="102">
        <v>202208</v>
      </c>
      <c r="G295" s="103">
        <v>44788</v>
      </c>
      <c r="H295" s="100" t="s">
        <v>119</v>
      </c>
      <c r="I295" s="102">
        <v>11002735</v>
      </c>
      <c r="J295" s="100" t="s">
        <v>0</v>
      </c>
      <c r="K295" s="100" t="s">
        <v>120</v>
      </c>
      <c r="L295" s="100" t="s">
        <v>121</v>
      </c>
      <c r="M295" s="100" t="s">
        <v>122</v>
      </c>
      <c r="N295" s="100" t="s">
        <v>54</v>
      </c>
      <c r="O295" s="100" t="s">
        <v>55</v>
      </c>
      <c r="P295" s="100" t="s">
        <v>120</v>
      </c>
      <c r="Q295" s="100" t="s">
        <v>766</v>
      </c>
      <c r="R295" s="100" t="s">
        <v>767</v>
      </c>
      <c r="S295" s="100" t="s">
        <v>768</v>
      </c>
      <c r="T295" s="100" t="s">
        <v>767</v>
      </c>
      <c r="U295" s="100" t="s">
        <v>747</v>
      </c>
      <c r="V295" s="100" t="s">
        <v>748</v>
      </c>
      <c r="W295" s="100" t="s">
        <v>749</v>
      </c>
      <c r="X295" s="100" t="s">
        <v>132</v>
      </c>
      <c r="Y295" s="145" t="s">
        <v>1042</v>
      </c>
    </row>
    <row r="296" spans="1:25">
      <c r="A296" s="107" t="s">
        <v>226</v>
      </c>
      <c r="B296" s="100" t="s">
        <v>227</v>
      </c>
      <c r="C296" s="100" t="s">
        <v>857</v>
      </c>
      <c r="D296" s="101">
        <v>243</v>
      </c>
      <c r="E296" s="100" t="s">
        <v>118</v>
      </c>
      <c r="F296" s="102">
        <v>202208</v>
      </c>
      <c r="G296" s="103">
        <v>44790</v>
      </c>
      <c r="H296" s="100" t="s">
        <v>209</v>
      </c>
      <c r="I296" s="102">
        <v>11002650</v>
      </c>
      <c r="J296" s="100" t="s">
        <v>0</v>
      </c>
      <c r="K296" s="100" t="s">
        <v>120</v>
      </c>
      <c r="L296" s="100" t="s">
        <v>121</v>
      </c>
      <c r="M296" s="100" t="s">
        <v>122</v>
      </c>
      <c r="N296" s="100" t="s">
        <v>66</v>
      </c>
      <c r="O296" s="100" t="s">
        <v>67</v>
      </c>
      <c r="P296" s="100" t="s">
        <v>120</v>
      </c>
      <c r="Q296" s="100" t="s">
        <v>766</v>
      </c>
      <c r="R296" s="100" t="s">
        <v>767</v>
      </c>
      <c r="S296" s="100" t="s">
        <v>768</v>
      </c>
      <c r="T296" s="100" t="s">
        <v>767</v>
      </c>
      <c r="U296" s="100" t="s">
        <v>747</v>
      </c>
      <c r="V296" s="100" t="s">
        <v>748</v>
      </c>
      <c r="W296" s="100" t="s">
        <v>749</v>
      </c>
      <c r="X296" s="100" t="s">
        <v>132</v>
      </c>
      <c r="Y296" s="145" t="s">
        <v>1042</v>
      </c>
    </row>
    <row r="297" spans="1:25">
      <c r="A297" s="107" t="s">
        <v>226</v>
      </c>
      <c r="B297" s="100" t="s">
        <v>227</v>
      </c>
      <c r="C297" s="100" t="s">
        <v>858</v>
      </c>
      <c r="D297" s="101">
        <v>250</v>
      </c>
      <c r="E297" s="100" t="s">
        <v>118</v>
      </c>
      <c r="F297" s="102">
        <v>202208</v>
      </c>
      <c r="G297" s="103">
        <v>44790</v>
      </c>
      <c r="H297" s="100" t="s">
        <v>209</v>
      </c>
      <c r="I297" s="102">
        <v>11002650</v>
      </c>
      <c r="J297" s="100" t="s">
        <v>0</v>
      </c>
      <c r="K297" s="100" t="s">
        <v>120</v>
      </c>
      <c r="L297" s="100" t="s">
        <v>121</v>
      </c>
      <c r="M297" s="100" t="s">
        <v>122</v>
      </c>
      <c r="N297" s="100" t="s">
        <v>64</v>
      </c>
      <c r="O297" s="100" t="s">
        <v>65</v>
      </c>
      <c r="P297" s="100" t="s">
        <v>120</v>
      </c>
      <c r="Q297" s="100" t="s">
        <v>766</v>
      </c>
      <c r="R297" s="100" t="s">
        <v>767</v>
      </c>
      <c r="S297" s="100" t="s">
        <v>768</v>
      </c>
      <c r="T297" s="100" t="s">
        <v>767</v>
      </c>
      <c r="U297" s="100" t="s">
        <v>747</v>
      </c>
      <c r="V297" s="100" t="s">
        <v>748</v>
      </c>
      <c r="W297" s="100" t="s">
        <v>749</v>
      </c>
      <c r="X297" s="100" t="s">
        <v>132</v>
      </c>
      <c r="Y297" s="145" t="s">
        <v>1042</v>
      </c>
    </row>
    <row r="298" spans="1:25">
      <c r="A298" s="107" t="s">
        <v>226</v>
      </c>
      <c r="B298" s="100" t="s">
        <v>227</v>
      </c>
      <c r="C298" s="100" t="s">
        <v>859</v>
      </c>
      <c r="D298" s="101">
        <v>375</v>
      </c>
      <c r="E298" s="100" t="s">
        <v>118</v>
      </c>
      <c r="F298" s="102">
        <v>202208</v>
      </c>
      <c r="G298" s="103">
        <v>44790</v>
      </c>
      <c r="H298" s="100" t="s">
        <v>209</v>
      </c>
      <c r="I298" s="102">
        <v>11002650</v>
      </c>
      <c r="J298" s="100" t="s">
        <v>0</v>
      </c>
      <c r="K298" s="100" t="s">
        <v>120</v>
      </c>
      <c r="L298" s="100" t="s">
        <v>121</v>
      </c>
      <c r="M298" s="100" t="s">
        <v>122</v>
      </c>
      <c r="N298" s="100" t="s">
        <v>56</v>
      </c>
      <c r="O298" s="100" t="s">
        <v>813</v>
      </c>
      <c r="P298" s="100" t="s">
        <v>120</v>
      </c>
      <c r="Q298" s="100" t="s">
        <v>766</v>
      </c>
      <c r="R298" s="100" t="s">
        <v>767</v>
      </c>
      <c r="S298" s="100" t="s">
        <v>768</v>
      </c>
      <c r="T298" s="100" t="s">
        <v>767</v>
      </c>
      <c r="U298" s="100" t="s">
        <v>747</v>
      </c>
      <c r="V298" s="100" t="s">
        <v>748</v>
      </c>
      <c r="W298" s="100" t="s">
        <v>749</v>
      </c>
      <c r="X298" s="100" t="s">
        <v>132</v>
      </c>
      <c r="Y298" s="145" t="s">
        <v>1042</v>
      </c>
    </row>
    <row r="299" spans="1:25">
      <c r="A299" s="107" t="s">
        <v>226</v>
      </c>
      <c r="B299" s="100" t="s">
        <v>227</v>
      </c>
      <c r="C299" s="100" t="s">
        <v>860</v>
      </c>
      <c r="D299" s="101">
        <v>480</v>
      </c>
      <c r="E299" s="100" t="s">
        <v>118</v>
      </c>
      <c r="F299" s="102">
        <v>202208</v>
      </c>
      <c r="G299" s="103">
        <v>44790</v>
      </c>
      <c r="H299" s="100" t="s">
        <v>209</v>
      </c>
      <c r="I299" s="102">
        <v>11002650</v>
      </c>
      <c r="J299" s="100" t="s">
        <v>0</v>
      </c>
      <c r="K299" s="100" t="s">
        <v>120</v>
      </c>
      <c r="L299" s="100" t="s">
        <v>121</v>
      </c>
      <c r="M299" s="100" t="s">
        <v>122</v>
      </c>
      <c r="N299" s="100" t="s">
        <v>70</v>
      </c>
      <c r="O299" s="100" t="s">
        <v>71</v>
      </c>
      <c r="P299" s="100" t="s">
        <v>120</v>
      </c>
      <c r="Q299" s="100" t="s">
        <v>766</v>
      </c>
      <c r="R299" s="100" t="s">
        <v>767</v>
      </c>
      <c r="S299" s="100" t="s">
        <v>768</v>
      </c>
      <c r="T299" s="100" t="s">
        <v>767</v>
      </c>
      <c r="U299" s="100" t="s">
        <v>747</v>
      </c>
      <c r="V299" s="100" t="s">
        <v>748</v>
      </c>
      <c r="W299" s="100" t="s">
        <v>749</v>
      </c>
      <c r="X299" s="100" t="s">
        <v>132</v>
      </c>
      <c r="Y299" s="145" t="s">
        <v>1042</v>
      </c>
    </row>
    <row r="300" spans="1:25">
      <c r="A300" s="107" t="s">
        <v>226</v>
      </c>
      <c r="B300" s="100" t="s">
        <v>227</v>
      </c>
      <c r="C300" s="100" t="s">
        <v>861</v>
      </c>
      <c r="D300" s="101">
        <v>600</v>
      </c>
      <c r="E300" s="100" t="s">
        <v>118</v>
      </c>
      <c r="F300" s="102">
        <v>202208</v>
      </c>
      <c r="G300" s="103">
        <v>44790</v>
      </c>
      <c r="H300" s="100" t="s">
        <v>209</v>
      </c>
      <c r="I300" s="102">
        <v>11002650</v>
      </c>
      <c r="J300" s="100" t="s">
        <v>0</v>
      </c>
      <c r="K300" s="100" t="s">
        <v>120</v>
      </c>
      <c r="L300" s="100" t="s">
        <v>121</v>
      </c>
      <c r="M300" s="100" t="s">
        <v>122</v>
      </c>
      <c r="N300" s="100" t="s">
        <v>70</v>
      </c>
      <c r="O300" s="100" t="s">
        <v>71</v>
      </c>
      <c r="P300" s="100" t="s">
        <v>120</v>
      </c>
      <c r="Q300" s="100" t="s">
        <v>766</v>
      </c>
      <c r="R300" s="100" t="s">
        <v>767</v>
      </c>
      <c r="S300" s="100" t="s">
        <v>768</v>
      </c>
      <c r="T300" s="100" t="s">
        <v>767</v>
      </c>
      <c r="U300" s="100" t="s">
        <v>747</v>
      </c>
      <c r="V300" s="100" t="s">
        <v>748</v>
      </c>
      <c r="W300" s="100" t="s">
        <v>749</v>
      </c>
      <c r="X300" s="100" t="s">
        <v>132</v>
      </c>
      <c r="Y300" s="145" t="s">
        <v>1042</v>
      </c>
    </row>
    <row r="301" spans="1:25">
      <c r="A301" s="107" t="s">
        <v>226</v>
      </c>
      <c r="B301" s="100" t="s">
        <v>227</v>
      </c>
      <c r="C301" s="100" t="s">
        <v>862</v>
      </c>
      <c r="D301" s="101">
        <v>650</v>
      </c>
      <c r="E301" s="100" t="s">
        <v>118</v>
      </c>
      <c r="F301" s="102">
        <v>202208</v>
      </c>
      <c r="G301" s="103">
        <v>44790</v>
      </c>
      <c r="H301" s="100" t="s">
        <v>209</v>
      </c>
      <c r="I301" s="102">
        <v>11002650</v>
      </c>
      <c r="J301" s="100" t="s">
        <v>0</v>
      </c>
      <c r="K301" s="100" t="s">
        <v>120</v>
      </c>
      <c r="L301" s="100" t="s">
        <v>121</v>
      </c>
      <c r="M301" s="100" t="s">
        <v>122</v>
      </c>
      <c r="N301" s="100" t="s">
        <v>14</v>
      </c>
      <c r="O301" s="100" t="s">
        <v>15</v>
      </c>
      <c r="P301" s="100" t="s">
        <v>120</v>
      </c>
      <c r="Q301" s="100" t="s">
        <v>744</v>
      </c>
      <c r="R301" s="100" t="s">
        <v>745</v>
      </c>
      <c r="S301" s="100" t="s">
        <v>746</v>
      </c>
      <c r="T301" s="100" t="s">
        <v>745</v>
      </c>
      <c r="U301" s="100" t="s">
        <v>747</v>
      </c>
      <c r="V301" s="100" t="s">
        <v>748</v>
      </c>
      <c r="W301" s="100" t="s">
        <v>749</v>
      </c>
      <c r="X301" s="100" t="s">
        <v>132</v>
      </c>
      <c r="Y301" s="145" t="s">
        <v>1042</v>
      </c>
    </row>
    <row r="302" spans="1:25">
      <c r="A302" s="107" t="s">
        <v>226</v>
      </c>
      <c r="B302" s="100" t="s">
        <v>227</v>
      </c>
      <c r="C302" s="100" t="s">
        <v>863</v>
      </c>
      <c r="D302" s="101">
        <v>690</v>
      </c>
      <c r="E302" s="100" t="s">
        <v>118</v>
      </c>
      <c r="F302" s="102">
        <v>202208</v>
      </c>
      <c r="G302" s="103">
        <v>44790</v>
      </c>
      <c r="H302" s="100" t="s">
        <v>209</v>
      </c>
      <c r="I302" s="102">
        <v>11002650</v>
      </c>
      <c r="J302" s="100" t="s">
        <v>0</v>
      </c>
      <c r="K302" s="100" t="s">
        <v>120</v>
      </c>
      <c r="L302" s="100" t="s">
        <v>121</v>
      </c>
      <c r="M302" s="100" t="s">
        <v>122</v>
      </c>
      <c r="N302" s="100" t="s">
        <v>70</v>
      </c>
      <c r="O302" s="100" t="s">
        <v>71</v>
      </c>
      <c r="P302" s="100" t="s">
        <v>120</v>
      </c>
      <c r="Q302" s="100" t="s">
        <v>766</v>
      </c>
      <c r="R302" s="100" t="s">
        <v>767</v>
      </c>
      <c r="S302" s="100" t="s">
        <v>768</v>
      </c>
      <c r="T302" s="100" t="s">
        <v>767</v>
      </c>
      <c r="U302" s="100" t="s">
        <v>747</v>
      </c>
      <c r="V302" s="100" t="s">
        <v>748</v>
      </c>
      <c r="W302" s="100" t="s">
        <v>749</v>
      </c>
      <c r="X302" s="100" t="s">
        <v>132</v>
      </c>
      <c r="Y302" s="145" t="s">
        <v>1042</v>
      </c>
    </row>
    <row r="303" spans="1:25">
      <c r="A303" s="107" t="s">
        <v>226</v>
      </c>
      <c r="B303" s="100" t="s">
        <v>227</v>
      </c>
      <c r="C303" s="100" t="s">
        <v>864</v>
      </c>
      <c r="D303" s="101">
        <v>740</v>
      </c>
      <c r="E303" s="100" t="s">
        <v>118</v>
      </c>
      <c r="F303" s="102">
        <v>202208</v>
      </c>
      <c r="G303" s="103">
        <v>44790</v>
      </c>
      <c r="H303" s="100" t="s">
        <v>209</v>
      </c>
      <c r="I303" s="102">
        <v>11002650</v>
      </c>
      <c r="J303" s="100" t="s">
        <v>0</v>
      </c>
      <c r="K303" s="100" t="s">
        <v>120</v>
      </c>
      <c r="L303" s="100" t="s">
        <v>121</v>
      </c>
      <c r="M303" s="100" t="s">
        <v>122</v>
      </c>
      <c r="N303" s="100" t="s">
        <v>56</v>
      </c>
      <c r="O303" s="100" t="s">
        <v>813</v>
      </c>
      <c r="P303" s="100" t="s">
        <v>120</v>
      </c>
      <c r="Q303" s="100" t="s">
        <v>766</v>
      </c>
      <c r="R303" s="100" t="s">
        <v>767</v>
      </c>
      <c r="S303" s="100" t="s">
        <v>768</v>
      </c>
      <c r="T303" s="100" t="s">
        <v>767</v>
      </c>
      <c r="U303" s="100" t="s">
        <v>747</v>
      </c>
      <c r="V303" s="100" t="s">
        <v>748</v>
      </c>
      <c r="W303" s="100" t="s">
        <v>749</v>
      </c>
      <c r="X303" s="100" t="s">
        <v>132</v>
      </c>
      <c r="Y303" s="145" t="s">
        <v>1042</v>
      </c>
    </row>
    <row r="304" spans="1:25">
      <c r="A304" s="107" t="s">
        <v>226</v>
      </c>
      <c r="B304" s="100" t="s">
        <v>227</v>
      </c>
      <c r="C304" s="100" t="s">
        <v>865</v>
      </c>
      <c r="D304" s="101">
        <v>750</v>
      </c>
      <c r="E304" s="100" t="s">
        <v>118</v>
      </c>
      <c r="F304" s="102">
        <v>202208</v>
      </c>
      <c r="G304" s="103">
        <v>44790</v>
      </c>
      <c r="H304" s="100" t="s">
        <v>209</v>
      </c>
      <c r="I304" s="102">
        <v>11002650</v>
      </c>
      <c r="J304" s="100" t="s">
        <v>0</v>
      </c>
      <c r="K304" s="100" t="s">
        <v>120</v>
      </c>
      <c r="L304" s="100" t="s">
        <v>121</v>
      </c>
      <c r="M304" s="100" t="s">
        <v>122</v>
      </c>
      <c r="N304" s="100" t="s">
        <v>64</v>
      </c>
      <c r="O304" s="100" t="s">
        <v>65</v>
      </c>
      <c r="P304" s="100" t="s">
        <v>120</v>
      </c>
      <c r="Q304" s="100" t="s">
        <v>766</v>
      </c>
      <c r="R304" s="100" t="s">
        <v>767</v>
      </c>
      <c r="S304" s="100" t="s">
        <v>768</v>
      </c>
      <c r="T304" s="100" t="s">
        <v>767</v>
      </c>
      <c r="U304" s="100" t="s">
        <v>747</v>
      </c>
      <c r="V304" s="100" t="s">
        <v>748</v>
      </c>
      <c r="W304" s="100" t="s">
        <v>749</v>
      </c>
      <c r="X304" s="100" t="s">
        <v>132</v>
      </c>
      <c r="Y304" s="145" t="s">
        <v>1042</v>
      </c>
    </row>
    <row r="305" spans="1:25">
      <c r="A305" s="107" t="s">
        <v>226</v>
      </c>
      <c r="B305" s="100" t="s">
        <v>227</v>
      </c>
      <c r="C305" s="100" t="s">
        <v>866</v>
      </c>
      <c r="D305" s="101">
        <v>880</v>
      </c>
      <c r="E305" s="100" t="s">
        <v>118</v>
      </c>
      <c r="F305" s="102">
        <v>202208</v>
      </c>
      <c r="G305" s="103">
        <v>44790</v>
      </c>
      <c r="H305" s="100" t="s">
        <v>209</v>
      </c>
      <c r="I305" s="102">
        <v>11002650</v>
      </c>
      <c r="J305" s="100" t="s">
        <v>0</v>
      </c>
      <c r="K305" s="100" t="s">
        <v>120</v>
      </c>
      <c r="L305" s="100" t="s">
        <v>121</v>
      </c>
      <c r="M305" s="100" t="s">
        <v>122</v>
      </c>
      <c r="N305" s="100" t="s">
        <v>64</v>
      </c>
      <c r="O305" s="100" t="s">
        <v>65</v>
      </c>
      <c r="P305" s="100" t="s">
        <v>120</v>
      </c>
      <c r="Q305" s="100" t="s">
        <v>766</v>
      </c>
      <c r="R305" s="100" t="s">
        <v>767</v>
      </c>
      <c r="S305" s="100" t="s">
        <v>768</v>
      </c>
      <c r="T305" s="100" t="s">
        <v>767</v>
      </c>
      <c r="U305" s="100" t="s">
        <v>747</v>
      </c>
      <c r="V305" s="100" t="s">
        <v>748</v>
      </c>
      <c r="W305" s="100" t="s">
        <v>749</v>
      </c>
      <c r="X305" s="100" t="s">
        <v>132</v>
      </c>
      <c r="Y305" s="145" t="s">
        <v>1042</v>
      </c>
    </row>
    <row r="306" spans="1:25">
      <c r="A306" s="107" t="s">
        <v>226</v>
      </c>
      <c r="B306" s="100" t="s">
        <v>227</v>
      </c>
      <c r="C306" s="100" t="s">
        <v>867</v>
      </c>
      <c r="D306" s="101">
        <v>950</v>
      </c>
      <c r="E306" s="100" t="s">
        <v>118</v>
      </c>
      <c r="F306" s="102">
        <v>202208</v>
      </c>
      <c r="G306" s="103">
        <v>44790</v>
      </c>
      <c r="H306" s="100" t="s">
        <v>209</v>
      </c>
      <c r="I306" s="102">
        <v>11002650</v>
      </c>
      <c r="J306" s="100" t="s">
        <v>0</v>
      </c>
      <c r="K306" s="100" t="s">
        <v>120</v>
      </c>
      <c r="L306" s="100" t="s">
        <v>121</v>
      </c>
      <c r="M306" s="100" t="s">
        <v>122</v>
      </c>
      <c r="N306" s="100" t="s">
        <v>70</v>
      </c>
      <c r="O306" s="100" t="s">
        <v>71</v>
      </c>
      <c r="P306" s="100" t="s">
        <v>120</v>
      </c>
      <c r="Q306" s="100" t="s">
        <v>766</v>
      </c>
      <c r="R306" s="100" t="s">
        <v>767</v>
      </c>
      <c r="S306" s="100" t="s">
        <v>768</v>
      </c>
      <c r="T306" s="100" t="s">
        <v>767</v>
      </c>
      <c r="U306" s="100" t="s">
        <v>747</v>
      </c>
      <c r="V306" s="100" t="s">
        <v>748</v>
      </c>
      <c r="W306" s="100" t="s">
        <v>749</v>
      </c>
      <c r="X306" s="100" t="s">
        <v>132</v>
      </c>
      <c r="Y306" s="145" t="s">
        <v>1042</v>
      </c>
    </row>
    <row r="307" spans="1:25">
      <c r="A307" s="107" t="s">
        <v>226</v>
      </c>
      <c r="B307" s="100" t="s">
        <v>227</v>
      </c>
      <c r="C307" s="100" t="s">
        <v>868</v>
      </c>
      <c r="D307" s="101">
        <v>960</v>
      </c>
      <c r="E307" s="100" t="s">
        <v>118</v>
      </c>
      <c r="F307" s="102">
        <v>202208</v>
      </c>
      <c r="G307" s="103">
        <v>44790</v>
      </c>
      <c r="H307" s="100" t="s">
        <v>209</v>
      </c>
      <c r="I307" s="102">
        <v>11002650</v>
      </c>
      <c r="J307" s="100" t="s">
        <v>0</v>
      </c>
      <c r="K307" s="100" t="s">
        <v>120</v>
      </c>
      <c r="L307" s="100" t="s">
        <v>121</v>
      </c>
      <c r="M307" s="100" t="s">
        <v>122</v>
      </c>
      <c r="N307" s="100" t="s">
        <v>70</v>
      </c>
      <c r="O307" s="100" t="s">
        <v>71</v>
      </c>
      <c r="P307" s="100" t="s">
        <v>120</v>
      </c>
      <c r="Q307" s="100" t="s">
        <v>766</v>
      </c>
      <c r="R307" s="100" t="s">
        <v>767</v>
      </c>
      <c r="S307" s="100" t="s">
        <v>768</v>
      </c>
      <c r="T307" s="100" t="s">
        <v>767</v>
      </c>
      <c r="U307" s="100" t="s">
        <v>747</v>
      </c>
      <c r="V307" s="100" t="s">
        <v>748</v>
      </c>
      <c r="W307" s="100" t="s">
        <v>749</v>
      </c>
      <c r="X307" s="100" t="s">
        <v>132</v>
      </c>
      <c r="Y307" s="145" t="s">
        <v>1042</v>
      </c>
    </row>
    <row r="308" spans="1:25">
      <c r="A308" s="107" t="s">
        <v>226</v>
      </c>
      <c r="B308" s="100" t="s">
        <v>227</v>
      </c>
      <c r="C308" s="100" t="s">
        <v>869</v>
      </c>
      <c r="D308" s="101">
        <v>996</v>
      </c>
      <c r="E308" s="100" t="s">
        <v>118</v>
      </c>
      <c r="F308" s="102">
        <v>202208</v>
      </c>
      <c r="G308" s="103">
        <v>44790</v>
      </c>
      <c r="H308" s="100" t="s">
        <v>209</v>
      </c>
      <c r="I308" s="102">
        <v>11002650</v>
      </c>
      <c r="J308" s="100" t="s">
        <v>0</v>
      </c>
      <c r="K308" s="100" t="s">
        <v>120</v>
      </c>
      <c r="L308" s="100" t="s">
        <v>121</v>
      </c>
      <c r="M308" s="100" t="s">
        <v>122</v>
      </c>
      <c r="N308" s="100" t="s">
        <v>14</v>
      </c>
      <c r="O308" s="100" t="s">
        <v>15</v>
      </c>
      <c r="P308" s="100" t="s">
        <v>120</v>
      </c>
      <c r="Q308" s="100" t="s">
        <v>744</v>
      </c>
      <c r="R308" s="100" t="s">
        <v>745</v>
      </c>
      <c r="S308" s="100" t="s">
        <v>746</v>
      </c>
      <c r="T308" s="100" t="s">
        <v>745</v>
      </c>
      <c r="U308" s="100" t="s">
        <v>747</v>
      </c>
      <c r="V308" s="100" t="s">
        <v>748</v>
      </c>
      <c r="W308" s="100" t="s">
        <v>749</v>
      </c>
      <c r="X308" s="100" t="s">
        <v>132</v>
      </c>
      <c r="Y308" s="145" t="s">
        <v>1042</v>
      </c>
    </row>
    <row r="309" spans="1:25">
      <c r="A309" s="107" t="s">
        <v>226</v>
      </c>
      <c r="B309" s="100" t="s">
        <v>227</v>
      </c>
      <c r="C309" s="100" t="s">
        <v>870</v>
      </c>
      <c r="D309" s="101">
        <v>5000</v>
      </c>
      <c r="E309" s="100" t="s">
        <v>118</v>
      </c>
      <c r="F309" s="102">
        <v>202208</v>
      </c>
      <c r="G309" s="103">
        <v>44790</v>
      </c>
      <c r="H309" s="100" t="s">
        <v>209</v>
      </c>
      <c r="I309" s="102">
        <v>11002650</v>
      </c>
      <c r="J309" s="100" t="s">
        <v>0</v>
      </c>
      <c r="K309" s="100" t="s">
        <v>120</v>
      </c>
      <c r="L309" s="100" t="s">
        <v>121</v>
      </c>
      <c r="M309" s="100" t="s">
        <v>122</v>
      </c>
      <c r="N309" s="100" t="s">
        <v>64</v>
      </c>
      <c r="O309" s="100" t="s">
        <v>65</v>
      </c>
      <c r="P309" s="100" t="s">
        <v>120</v>
      </c>
      <c r="Q309" s="100" t="s">
        <v>766</v>
      </c>
      <c r="R309" s="100" t="s">
        <v>767</v>
      </c>
      <c r="S309" s="100" t="s">
        <v>768</v>
      </c>
      <c r="T309" s="100" t="s">
        <v>767</v>
      </c>
      <c r="U309" s="100" t="s">
        <v>747</v>
      </c>
      <c r="V309" s="100" t="s">
        <v>748</v>
      </c>
      <c r="W309" s="100" t="s">
        <v>749</v>
      </c>
      <c r="X309" s="100" t="s">
        <v>132</v>
      </c>
      <c r="Y309" s="145" t="s">
        <v>1042</v>
      </c>
    </row>
    <row r="310" spans="1:25">
      <c r="A310" s="107" t="s">
        <v>226</v>
      </c>
      <c r="B310" s="100" t="s">
        <v>227</v>
      </c>
      <c r="C310" s="100" t="s">
        <v>871</v>
      </c>
      <c r="D310" s="101">
        <v>1850</v>
      </c>
      <c r="E310" s="100" t="s">
        <v>118</v>
      </c>
      <c r="F310" s="102">
        <v>202208</v>
      </c>
      <c r="G310" s="103">
        <v>44791</v>
      </c>
      <c r="H310" s="100" t="s">
        <v>119</v>
      </c>
      <c r="I310" s="102">
        <v>11002542</v>
      </c>
      <c r="J310" s="100" t="s">
        <v>0</v>
      </c>
      <c r="K310" s="100" t="s">
        <v>120</v>
      </c>
      <c r="L310" s="100" t="s">
        <v>121</v>
      </c>
      <c r="M310" s="100" t="s">
        <v>122</v>
      </c>
      <c r="N310" s="100" t="s">
        <v>695</v>
      </c>
      <c r="O310" s="100" t="s">
        <v>696</v>
      </c>
      <c r="P310" s="100" t="s">
        <v>120</v>
      </c>
      <c r="Q310" s="100" t="s">
        <v>806</v>
      </c>
      <c r="R310" s="100" t="s">
        <v>807</v>
      </c>
      <c r="S310" s="100" t="s">
        <v>808</v>
      </c>
      <c r="T310" s="100" t="s">
        <v>807</v>
      </c>
      <c r="U310" s="100" t="s">
        <v>757</v>
      </c>
      <c r="V310" s="100" t="s">
        <v>758</v>
      </c>
      <c r="W310" s="100" t="s">
        <v>749</v>
      </c>
      <c r="X310" s="100" t="s">
        <v>132</v>
      </c>
      <c r="Y310" s="145" t="s">
        <v>1042</v>
      </c>
    </row>
    <row r="311" spans="1:25">
      <c r="A311" s="107" t="s">
        <v>226</v>
      </c>
      <c r="B311" s="100" t="s">
        <v>227</v>
      </c>
      <c r="C311" s="100" t="s">
        <v>872</v>
      </c>
      <c r="D311" s="101">
        <v>6500</v>
      </c>
      <c r="E311" s="100" t="s">
        <v>118</v>
      </c>
      <c r="F311" s="102">
        <v>202208</v>
      </c>
      <c r="G311" s="103">
        <v>44791</v>
      </c>
      <c r="H311" s="100" t="s">
        <v>119</v>
      </c>
      <c r="I311" s="102">
        <v>11002542</v>
      </c>
      <c r="J311" s="100" t="s">
        <v>0</v>
      </c>
      <c r="K311" s="100" t="s">
        <v>120</v>
      </c>
      <c r="L311" s="100" t="s">
        <v>121</v>
      </c>
      <c r="M311" s="100" t="s">
        <v>122</v>
      </c>
      <c r="N311" s="100" t="s">
        <v>695</v>
      </c>
      <c r="O311" s="100" t="s">
        <v>696</v>
      </c>
      <c r="P311" s="100" t="s">
        <v>120</v>
      </c>
      <c r="Q311" s="100" t="s">
        <v>806</v>
      </c>
      <c r="R311" s="100" t="s">
        <v>807</v>
      </c>
      <c r="S311" s="100" t="s">
        <v>808</v>
      </c>
      <c r="T311" s="100" t="s">
        <v>807</v>
      </c>
      <c r="U311" s="100" t="s">
        <v>757</v>
      </c>
      <c r="V311" s="100" t="s">
        <v>758</v>
      </c>
      <c r="W311" s="100" t="s">
        <v>749</v>
      </c>
      <c r="X311" s="100" t="s">
        <v>132</v>
      </c>
      <c r="Y311" s="145" t="s">
        <v>1042</v>
      </c>
    </row>
    <row r="312" spans="1:25">
      <c r="A312" s="107" t="s">
        <v>226</v>
      </c>
      <c r="B312" s="100" t="s">
        <v>227</v>
      </c>
      <c r="C312" s="100" t="s">
        <v>873</v>
      </c>
      <c r="D312" s="101">
        <v>405</v>
      </c>
      <c r="E312" s="100" t="s">
        <v>118</v>
      </c>
      <c r="F312" s="102">
        <v>202208</v>
      </c>
      <c r="G312" s="103">
        <v>44791</v>
      </c>
      <c r="H312" s="100" t="s">
        <v>119</v>
      </c>
      <c r="I312" s="102">
        <v>11002823</v>
      </c>
      <c r="J312" s="100" t="s">
        <v>0</v>
      </c>
      <c r="K312" s="100" t="s">
        <v>120</v>
      </c>
      <c r="L312" s="100" t="s">
        <v>121</v>
      </c>
      <c r="M312" s="100" t="s">
        <v>122</v>
      </c>
      <c r="N312" s="100" t="s">
        <v>567</v>
      </c>
      <c r="O312" s="100" t="s">
        <v>568</v>
      </c>
      <c r="P312" s="100" t="s">
        <v>120</v>
      </c>
      <c r="Q312" s="100" t="s">
        <v>786</v>
      </c>
      <c r="R312" s="100" t="s">
        <v>787</v>
      </c>
      <c r="S312" s="100" t="s">
        <v>788</v>
      </c>
      <c r="T312" s="100" t="s">
        <v>787</v>
      </c>
      <c r="U312" s="100" t="s">
        <v>747</v>
      </c>
      <c r="V312" s="100" t="s">
        <v>748</v>
      </c>
      <c r="W312" s="100" t="s">
        <v>749</v>
      </c>
      <c r="X312" s="100" t="s">
        <v>132</v>
      </c>
      <c r="Y312" s="145" t="s">
        <v>1042</v>
      </c>
    </row>
    <row r="313" spans="1:25">
      <c r="A313" s="107" t="s">
        <v>226</v>
      </c>
      <c r="B313" s="100" t="s">
        <v>227</v>
      </c>
      <c r="C313" s="100" t="s">
        <v>874</v>
      </c>
      <c r="D313" s="101">
        <v>40</v>
      </c>
      <c r="E313" s="100" t="s">
        <v>118</v>
      </c>
      <c r="F313" s="102">
        <v>202208</v>
      </c>
      <c r="G313" s="103">
        <v>44792</v>
      </c>
      <c r="H313" s="100" t="s">
        <v>119</v>
      </c>
      <c r="I313" s="102">
        <v>11002600</v>
      </c>
      <c r="J313" s="100" t="s">
        <v>0</v>
      </c>
      <c r="K313" s="100" t="s">
        <v>120</v>
      </c>
      <c r="L313" s="100" t="s">
        <v>121</v>
      </c>
      <c r="M313" s="100" t="s">
        <v>122</v>
      </c>
      <c r="N313" s="100" t="s">
        <v>418</v>
      </c>
      <c r="O313" s="100" t="s">
        <v>419</v>
      </c>
      <c r="P313" s="100" t="s">
        <v>120</v>
      </c>
      <c r="Q313" s="100" t="s">
        <v>797</v>
      </c>
      <c r="R313" s="100" t="s">
        <v>420</v>
      </c>
      <c r="S313" s="100" t="s">
        <v>798</v>
      </c>
      <c r="T313" s="100" t="s">
        <v>420</v>
      </c>
      <c r="U313" s="100" t="s">
        <v>783</v>
      </c>
      <c r="V313" s="100" t="s">
        <v>784</v>
      </c>
      <c r="W313" s="100" t="s">
        <v>749</v>
      </c>
      <c r="X313" s="100" t="s">
        <v>132</v>
      </c>
      <c r="Y313" s="145" t="s">
        <v>1042</v>
      </c>
    </row>
    <row r="314" spans="1:25">
      <c r="A314" s="107" t="s">
        <v>226</v>
      </c>
      <c r="B314" s="100" t="s">
        <v>227</v>
      </c>
      <c r="C314" s="100" t="s">
        <v>875</v>
      </c>
      <c r="D314" s="101">
        <v>180</v>
      </c>
      <c r="E314" s="100" t="s">
        <v>118</v>
      </c>
      <c r="F314" s="102">
        <v>202208</v>
      </c>
      <c r="G314" s="103">
        <v>44792</v>
      </c>
      <c r="H314" s="100" t="s">
        <v>119</v>
      </c>
      <c r="I314" s="102">
        <v>11002600</v>
      </c>
      <c r="J314" s="100" t="s">
        <v>0</v>
      </c>
      <c r="K314" s="100" t="s">
        <v>120</v>
      </c>
      <c r="L314" s="100" t="s">
        <v>121</v>
      </c>
      <c r="M314" s="100" t="s">
        <v>122</v>
      </c>
      <c r="N314" s="100" t="s">
        <v>60</v>
      </c>
      <c r="O314" s="100" t="s">
        <v>220</v>
      </c>
      <c r="P314" s="100" t="s">
        <v>120</v>
      </c>
      <c r="Q314" s="100" t="s">
        <v>766</v>
      </c>
      <c r="R314" s="100" t="s">
        <v>767</v>
      </c>
      <c r="S314" s="100" t="s">
        <v>768</v>
      </c>
      <c r="T314" s="100" t="s">
        <v>767</v>
      </c>
      <c r="U314" s="100" t="s">
        <v>747</v>
      </c>
      <c r="V314" s="100" t="s">
        <v>748</v>
      </c>
      <c r="W314" s="100" t="s">
        <v>749</v>
      </c>
      <c r="X314" s="100" t="s">
        <v>132</v>
      </c>
      <c r="Y314" s="145" t="s">
        <v>1042</v>
      </c>
    </row>
    <row r="315" spans="1:25">
      <c r="A315" s="107" t="s">
        <v>226</v>
      </c>
      <c r="B315" s="100" t="s">
        <v>227</v>
      </c>
      <c r="C315" s="100" t="s">
        <v>875</v>
      </c>
      <c r="D315" s="101">
        <v>575</v>
      </c>
      <c r="E315" s="100" t="s">
        <v>118</v>
      </c>
      <c r="F315" s="102">
        <v>202208</v>
      </c>
      <c r="G315" s="103">
        <v>44792</v>
      </c>
      <c r="H315" s="100" t="s">
        <v>119</v>
      </c>
      <c r="I315" s="102">
        <v>11002600</v>
      </c>
      <c r="J315" s="100" t="s">
        <v>0</v>
      </c>
      <c r="K315" s="100" t="s">
        <v>120</v>
      </c>
      <c r="L315" s="100" t="s">
        <v>121</v>
      </c>
      <c r="M315" s="100" t="s">
        <v>122</v>
      </c>
      <c r="N315" s="100" t="s">
        <v>62</v>
      </c>
      <c r="O315" s="100" t="s">
        <v>63</v>
      </c>
      <c r="P315" s="100" t="s">
        <v>120</v>
      </c>
      <c r="Q315" s="100" t="s">
        <v>766</v>
      </c>
      <c r="R315" s="100" t="s">
        <v>767</v>
      </c>
      <c r="S315" s="100" t="s">
        <v>768</v>
      </c>
      <c r="T315" s="100" t="s">
        <v>767</v>
      </c>
      <c r="U315" s="100" t="s">
        <v>747</v>
      </c>
      <c r="V315" s="100" t="s">
        <v>748</v>
      </c>
      <c r="W315" s="100" t="s">
        <v>749</v>
      </c>
      <c r="X315" s="100" t="s">
        <v>132</v>
      </c>
      <c r="Y315" s="145" t="s">
        <v>1042</v>
      </c>
    </row>
    <row r="316" spans="1:25">
      <c r="A316" s="107" t="s">
        <v>226</v>
      </c>
      <c r="B316" s="100" t="s">
        <v>227</v>
      </c>
      <c r="C316" s="100" t="s">
        <v>876</v>
      </c>
      <c r="D316" s="101">
        <v>510</v>
      </c>
      <c r="E316" s="100" t="s">
        <v>118</v>
      </c>
      <c r="F316" s="102">
        <v>202208</v>
      </c>
      <c r="G316" s="103">
        <v>44792</v>
      </c>
      <c r="H316" s="100" t="s">
        <v>119</v>
      </c>
      <c r="I316" s="102">
        <v>11002600</v>
      </c>
      <c r="J316" s="100" t="s">
        <v>0</v>
      </c>
      <c r="K316" s="100" t="s">
        <v>120</v>
      </c>
      <c r="L316" s="100" t="s">
        <v>121</v>
      </c>
      <c r="M316" s="100" t="s">
        <v>122</v>
      </c>
      <c r="N316" s="100" t="s">
        <v>64</v>
      </c>
      <c r="O316" s="100" t="s">
        <v>65</v>
      </c>
      <c r="P316" s="100" t="s">
        <v>120</v>
      </c>
      <c r="Q316" s="100" t="s">
        <v>766</v>
      </c>
      <c r="R316" s="100" t="s">
        <v>767</v>
      </c>
      <c r="S316" s="100" t="s">
        <v>768</v>
      </c>
      <c r="T316" s="100" t="s">
        <v>767</v>
      </c>
      <c r="U316" s="100" t="s">
        <v>747</v>
      </c>
      <c r="V316" s="100" t="s">
        <v>748</v>
      </c>
      <c r="W316" s="100" t="s">
        <v>749</v>
      </c>
      <c r="X316" s="100" t="s">
        <v>132</v>
      </c>
      <c r="Y316" s="145" t="s">
        <v>1042</v>
      </c>
    </row>
    <row r="317" spans="1:25">
      <c r="A317" s="107" t="s">
        <v>226</v>
      </c>
      <c r="B317" s="100" t="s">
        <v>227</v>
      </c>
      <c r="C317" s="100" t="s">
        <v>877</v>
      </c>
      <c r="D317" s="101">
        <v>1251</v>
      </c>
      <c r="E317" s="100" t="s">
        <v>118</v>
      </c>
      <c r="F317" s="102">
        <v>202208</v>
      </c>
      <c r="G317" s="103">
        <v>44792</v>
      </c>
      <c r="H317" s="100" t="s">
        <v>119</v>
      </c>
      <c r="I317" s="102">
        <v>11002600</v>
      </c>
      <c r="J317" s="100" t="s">
        <v>0</v>
      </c>
      <c r="K317" s="100" t="s">
        <v>120</v>
      </c>
      <c r="L317" s="100" t="s">
        <v>121</v>
      </c>
      <c r="M317" s="100" t="s">
        <v>122</v>
      </c>
      <c r="N317" s="100" t="s">
        <v>62</v>
      </c>
      <c r="O317" s="100" t="s">
        <v>63</v>
      </c>
      <c r="P317" s="100" t="s">
        <v>120</v>
      </c>
      <c r="Q317" s="100" t="s">
        <v>766</v>
      </c>
      <c r="R317" s="100" t="s">
        <v>767</v>
      </c>
      <c r="S317" s="100" t="s">
        <v>768</v>
      </c>
      <c r="T317" s="100" t="s">
        <v>767</v>
      </c>
      <c r="U317" s="100" t="s">
        <v>747</v>
      </c>
      <c r="V317" s="100" t="s">
        <v>748</v>
      </c>
      <c r="W317" s="100" t="s">
        <v>749</v>
      </c>
      <c r="X317" s="100" t="s">
        <v>132</v>
      </c>
      <c r="Y317" s="145" t="s">
        <v>1042</v>
      </c>
    </row>
    <row r="318" spans="1:25">
      <c r="A318" s="107" t="s">
        <v>226</v>
      </c>
      <c r="B318" s="100" t="s">
        <v>227</v>
      </c>
      <c r="C318" s="100" t="s">
        <v>878</v>
      </c>
      <c r="D318" s="101">
        <v>360</v>
      </c>
      <c r="E318" s="100" t="s">
        <v>118</v>
      </c>
      <c r="F318" s="102">
        <v>202208</v>
      </c>
      <c r="G318" s="103">
        <v>44792</v>
      </c>
      <c r="H318" s="100" t="s">
        <v>119</v>
      </c>
      <c r="I318" s="102">
        <v>11002600</v>
      </c>
      <c r="J318" s="100" t="s">
        <v>0</v>
      </c>
      <c r="K318" s="100" t="s">
        <v>120</v>
      </c>
      <c r="L318" s="100" t="s">
        <v>121</v>
      </c>
      <c r="M318" s="100" t="s">
        <v>122</v>
      </c>
      <c r="N318" s="100" t="s">
        <v>150</v>
      </c>
      <c r="O318" s="100" t="s">
        <v>151</v>
      </c>
      <c r="P318" s="100" t="s">
        <v>120</v>
      </c>
      <c r="Q318" s="100" t="s">
        <v>754</v>
      </c>
      <c r="R318" s="100" t="s">
        <v>755</v>
      </c>
      <c r="S318" s="100" t="s">
        <v>756</v>
      </c>
      <c r="T318" s="100" t="s">
        <v>755</v>
      </c>
      <c r="U318" s="100" t="s">
        <v>757</v>
      </c>
      <c r="V318" s="100" t="s">
        <v>758</v>
      </c>
      <c r="W318" s="100" t="s">
        <v>749</v>
      </c>
      <c r="X318" s="100" t="s">
        <v>132</v>
      </c>
      <c r="Y318" s="145" t="s">
        <v>1042</v>
      </c>
    </row>
    <row r="319" spans="1:25">
      <c r="A319" s="107" t="s">
        <v>226</v>
      </c>
      <c r="B319" s="100" t="s">
        <v>227</v>
      </c>
      <c r="C319" s="100" t="s">
        <v>879</v>
      </c>
      <c r="D319" s="101">
        <v>970</v>
      </c>
      <c r="E319" s="100" t="s">
        <v>118</v>
      </c>
      <c r="F319" s="102">
        <v>202208</v>
      </c>
      <c r="G319" s="103">
        <v>44792</v>
      </c>
      <c r="H319" s="100" t="s">
        <v>119</v>
      </c>
      <c r="I319" s="102">
        <v>11002600</v>
      </c>
      <c r="J319" s="100" t="s">
        <v>0</v>
      </c>
      <c r="K319" s="100" t="s">
        <v>120</v>
      </c>
      <c r="L319" s="100" t="s">
        <v>121</v>
      </c>
      <c r="M319" s="100" t="s">
        <v>122</v>
      </c>
      <c r="N319" s="100" t="s">
        <v>66</v>
      </c>
      <c r="O319" s="100" t="s">
        <v>67</v>
      </c>
      <c r="P319" s="100" t="s">
        <v>120</v>
      </c>
      <c r="Q319" s="100" t="s">
        <v>766</v>
      </c>
      <c r="R319" s="100" t="s">
        <v>767</v>
      </c>
      <c r="S319" s="100" t="s">
        <v>768</v>
      </c>
      <c r="T319" s="100" t="s">
        <v>767</v>
      </c>
      <c r="U319" s="100" t="s">
        <v>747</v>
      </c>
      <c r="V319" s="100" t="s">
        <v>748</v>
      </c>
      <c r="W319" s="100" t="s">
        <v>749</v>
      </c>
      <c r="X319" s="100" t="s">
        <v>132</v>
      </c>
      <c r="Y319" s="145" t="s">
        <v>1042</v>
      </c>
    </row>
    <row r="320" spans="1:25">
      <c r="A320" s="107" t="s">
        <v>226</v>
      </c>
      <c r="B320" s="100" t="s">
        <v>227</v>
      </c>
      <c r="C320" s="100" t="s">
        <v>880</v>
      </c>
      <c r="D320" s="101">
        <v>1025</v>
      </c>
      <c r="E320" s="100" t="s">
        <v>118</v>
      </c>
      <c r="F320" s="102">
        <v>202208</v>
      </c>
      <c r="G320" s="103">
        <v>44792</v>
      </c>
      <c r="H320" s="100" t="s">
        <v>119</v>
      </c>
      <c r="I320" s="102">
        <v>11002600</v>
      </c>
      <c r="J320" s="100" t="s">
        <v>0</v>
      </c>
      <c r="K320" s="100" t="s">
        <v>120</v>
      </c>
      <c r="L320" s="100" t="s">
        <v>121</v>
      </c>
      <c r="M320" s="100" t="s">
        <v>122</v>
      </c>
      <c r="N320" s="100" t="s">
        <v>56</v>
      </c>
      <c r="O320" s="100" t="s">
        <v>813</v>
      </c>
      <c r="P320" s="100" t="s">
        <v>120</v>
      </c>
      <c r="Q320" s="100" t="s">
        <v>766</v>
      </c>
      <c r="R320" s="100" t="s">
        <v>767</v>
      </c>
      <c r="S320" s="100" t="s">
        <v>768</v>
      </c>
      <c r="T320" s="100" t="s">
        <v>767</v>
      </c>
      <c r="U320" s="100" t="s">
        <v>747</v>
      </c>
      <c r="V320" s="100" t="s">
        <v>748</v>
      </c>
      <c r="W320" s="100" t="s">
        <v>749</v>
      </c>
      <c r="X320" s="100" t="s">
        <v>132</v>
      </c>
      <c r="Y320" s="145" t="s">
        <v>1042</v>
      </c>
    </row>
    <row r="321" spans="1:25">
      <c r="A321" s="107" t="s">
        <v>226</v>
      </c>
      <c r="B321" s="100" t="s">
        <v>227</v>
      </c>
      <c r="C321" s="100" t="s">
        <v>881</v>
      </c>
      <c r="D321" s="101">
        <v>4500</v>
      </c>
      <c r="E321" s="100" t="s">
        <v>118</v>
      </c>
      <c r="F321" s="102">
        <v>202208</v>
      </c>
      <c r="G321" s="103">
        <v>44792</v>
      </c>
      <c r="H321" s="100" t="s">
        <v>119</v>
      </c>
      <c r="I321" s="102">
        <v>11002600</v>
      </c>
      <c r="J321" s="100" t="s">
        <v>0</v>
      </c>
      <c r="K321" s="100" t="s">
        <v>120</v>
      </c>
      <c r="L321" s="100" t="s">
        <v>121</v>
      </c>
      <c r="M321" s="100" t="s">
        <v>122</v>
      </c>
      <c r="N321" s="100" t="s">
        <v>60</v>
      </c>
      <c r="O321" s="100" t="s">
        <v>220</v>
      </c>
      <c r="P321" s="100" t="s">
        <v>120</v>
      </c>
      <c r="Q321" s="100" t="s">
        <v>766</v>
      </c>
      <c r="R321" s="100" t="s">
        <v>767</v>
      </c>
      <c r="S321" s="100" t="s">
        <v>768</v>
      </c>
      <c r="T321" s="100" t="s">
        <v>767</v>
      </c>
      <c r="U321" s="100" t="s">
        <v>747</v>
      </c>
      <c r="V321" s="100" t="s">
        <v>748</v>
      </c>
      <c r="W321" s="100" t="s">
        <v>749</v>
      </c>
      <c r="X321" s="100" t="s">
        <v>132</v>
      </c>
      <c r="Y321" s="145" t="s">
        <v>1042</v>
      </c>
    </row>
    <row r="322" spans="1:25">
      <c r="A322" s="107" t="s">
        <v>226</v>
      </c>
      <c r="B322" s="100" t="s">
        <v>227</v>
      </c>
      <c r="C322" s="100" t="s">
        <v>875</v>
      </c>
      <c r="D322" s="101">
        <v>1718</v>
      </c>
      <c r="E322" s="100" t="s">
        <v>118</v>
      </c>
      <c r="F322" s="102">
        <v>202208</v>
      </c>
      <c r="G322" s="103">
        <v>44792</v>
      </c>
      <c r="H322" s="100" t="s">
        <v>119</v>
      </c>
      <c r="I322" s="102">
        <v>11002600</v>
      </c>
      <c r="J322" s="100" t="s">
        <v>0</v>
      </c>
      <c r="K322" s="100" t="s">
        <v>120</v>
      </c>
      <c r="L322" s="100" t="s">
        <v>121</v>
      </c>
      <c r="M322" s="100" t="s">
        <v>122</v>
      </c>
      <c r="N322" s="100" t="s">
        <v>66</v>
      </c>
      <c r="O322" s="100" t="s">
        <v>67</v>
      </c>
      <c r="P322" s="100" t="s">
        <v>120</v>
      </c>
      <c r="Q322" s="100" t="s">
        <v>766</v>
      </c>
      <c r="R322" s="100" t="s">
        <v>767</v>
      </c>
      <c r="S322" s="100" t="s">
        <v>768</v>
      </c>
      <c r="T322" s="100" t="s">
        <v>767</v>
      </c>
      <c r="U322" s="100" t="s">
        <v>747</v>
      </c>
      <c r="V322" s="100" t="s">
        <v>748</v>
      </c>
      <c r="W322" s="100" t="s">
        <v>749</v>
      </c>
      <c r="X322" s="100" t="s">
        <v>132</v>
      </c>
      <c r="Y322" s="145" t="s">
        <v>1042</v>
      </c>
    </row>
    <row r="323" spans="1:25">
      <c r="A323" s="107" t="s">
        <v>226</v>
      </c>
      <c r="B323" s="100" t="s">
        <v>227</v>
      </c>
      <c r="C323" s="100" t="s">
        <v>882</v>
      </c>
      <c r="D323" s="101">
        <v>2320</v>
      </c>
      <c r="E323" s="100" t="s">
        <v>118</v>
      </c>
      <c r="F323" s="102">
        <v>202208</v>
      </c>
      <c r="G323" s="103">
        <v>44792</v>
      </c>
      <c r="H323" s="100" t="s">
        <v>119</v>
      </c>
      <c r="I323" s="102">
        <v>11002600</v>
      </c>
      <c r="J323" s="100" t="s">
        <v>0</v>
      </c>
      <c r="K323" s="100" t="s">
        <v>120</v>
      </c>
      <c r="L323" s="100" t="s">
        <v>121</v>
      </c>
      <c r="M323" s="100" t="s">
        <v>122</v>
      </c>
      <c r="N323" s="100" t="s">
        <v>62</v>
      </c>
      <c r="O323" s="100" t="s">
        <v>63</v>
      </c>
      <c r="P323" s="100" t="s">
        <v>120</v>
      </c>
      <c r="Q323" s="100" t="s">
        <v>766</v>
      </c>
      <c r="R323" s="100" t="s">
        <v>767</v>
      </c>
      <c r="S323" s="100" t="s">
        <v>768</v>
      </c>
      <c r="T323" s="100" t="s">
        <v>767</v>
      </c>
      <c r="U323" s="100" t="s">
        <v>747</v>
      </c>
      <c r="V323" s="100" t="s">
        <v>748</v>
      </c>
      <c r="W323" s="100" t="s">
        <v>749</v>
      </c>
      <c r="X323" s="100" t="s">
        <v>132</v>
      </c>
      <c r="Y323" s="145" t="s">
        <v>1042</v>
      </c>
    </row>
    <row r="324" spans="1:25">
      <c r="A324" s="107" t="s">
        <v>226</v>
      </c>
      <c r="B324" s="100" t="s">
        <v>227</v>
      </c>
      <c r="C324" s="100" t="s">
        <v>883</v>
      </c>
      <c r="D324" s="101">
        <v>4320</v>
      </c>
      <c r="E324" s="100" t="s">
        <v>118</v>
      </c>
      <c r="F324" s="102">
        <v>202208</v>
      </c>
      <c r="G324" s="103">
        <v>44792</v>
      </c>
      <c r="H324" s="100" t="s">
        <v>119</v>
      </c>
      <c r="I324" s="102">
        <v>11002600</v>
      </c>
      <c r="J324" s="100" t="s">
        <v>0</v>
      </c>
      <c r="K324" s="100" t="s">
        <v>120</v>
      </c>
      <c r="L324" s="100" t="s">
        <v>121</v>
      </c>
      <c r="M324" s="100" t="s">
        <v>122</v>
      </c>
      <c r="N324" s="100" t="s">
        <v>62</v>
      </c>
      <c r="O324" s="100" t="s">
        <v>63</v>
      </c>
      <c r="P324" s="100" t="s">
        <v>120</v>
      </c>
      <c r="Q324" s="100" t="s">
        <v>766</v>
      </c>
      <c r="R324" s="100" t="s">
        <v>767</v>
      </c>
      <c r="S324" s="100" t="s">
        <v>768</v>
      </c>
      <c r="T324" s="100" t="s">
        <v>767</v>
      </c>
      <c r="U324" s="100" t="s">
        <v>747</v>
      </c>
      <c r="V324" s="100" t="s">
        <v>748</v>
      </c>
      <c r="W324" s="100" t="s">
        <v>749</v>
      </c>
      <c r="X324" s="100" t="s">
        <v>132</v>
      </c>
      <c r="Y324" s="145" t="s">
        <v>1042</v>
      </c>
    </row>
    <row r="325" spans="1:25">
      <c r="A325" s="107" t="s">
        <v>226</v>
      </c>
      <c r="B325" s="100" t="s">
        <v>227</v>
      </c>
      <c r="C325" s="100" t="s">
        <v>884</v>
      </c>
      <c r="D325" s="101">
        <v>6795</v>
      </c>
      <c r="E325" s="100" t="s">
        <v>118</v>
      </c>
      <c r="F325" s="102">
        <v>202208</v>
      </c>
      <c r="G325" s="103">
        <v>44792</v>
      </c>
      <c r="H325" s="100" t="s">
        <v>119</v>
      </c>
      <c r="I325" s="102">
        <v>11002600</v>
      </c>
      <c r="J325" s="100" t="s">
        <v>0</v>
      </c>
      <c r="K325" s="100" t="s">
        <v>120</v>
      </c>
      <c r="L325" s="100" t="s">
        <v>121</v>
      </c>
      <c r="M325" s="100" t="s">
        <v>122</v>
      </c>
      <c r="N325" s="100" t="s">
        <v>64</v>
      </c>
      <c r="O325" s="100" t="s">
        <v>65</v>
      </c>
      <c r="P325" s="100" t="s">
        <v>120</v>
      </c>
      <c r="Q325" s="100" t="s">
        <v>766</v>
      </c>
      <c r="R325" s="100" t="s">
        <v>767</v>
      </c>
      <c r="S325" s="100" t="s">
        <v>768</v>
      </c>
      <c r="T325" s="100" t="s">
        <v>767</v>
      </c>
      <c r="U325" s="100" t="s">
        <v>747</v>
      </c>
      <c r="V325" s="100" t="s">
        <v>748</v>
      </c>
      <c r="W325" s="100" t="s">
        <v>749</v>
      </c>
      <c r="X325" s="100" t="s">
        <v>132</v>
      </c>
      <c r="Y325" s="145" t="s">
        <v>1042</v>
      </c>
    </row>
    <row r="326" spans="1:25">
      <c r="A326" s="107" t="s">
        <v>226</v>
      </c>
      <c r="B326" s="100" t="s">
        <v>227</v>
      </c>
      <c r="C326" s="100" t="s">
        <v>885</v>
      </c>
      <c r="D326" s="101">
        <v>2745</v>
      </c>
      <c r="E326" s="100" t="s">
        <v>118</v>
      </c>
      <c r="F326" s="102">
        <v>202208</v>
      </c>
      <c r="G326" s="103">
        <v>44792</v>
      </c>
      <c r="H326" s="100" t="s">
        <v>119</v>
      </c>
      <c r="I326" s="102">
        <v>11002601</v>
      </c>
      <c r="J326" s="100" t="s">
        <v>0</v>
      </c>
      <c r="K326" s="100" t="s">
        <v>120</v>
      </c>
      <c r="L326" s="100" t="s">
        <v>121</v>
      </c>
      <c r="M326" s="100" t="s">
        <v>122</v>
      </c>
      <c r="N326" s="100" t="s">
        <v>72</v>
      </c>
      <c r="O326" s="100" t="s">
        <v>73</v>
      </c>
      <c r="P326" s="100" t="s">
        <v>120</v>
      </c>
      <c r="Q326" s="100" t="s">
        <v>766</v>
      </c>
      <c r="R326" s="100" t="s">
        <v>767</v>
      </c>
      <c r="S326" s="100" t="s">
        <v>768</v>
      </c>
      <c r="T326" s="100" t="s">
        <v>767</v>
      </c>
      <c r="U326" s="100" t="s">
        <v>747</v>
      </c>
      <c r="V326" s="100" t="s">
        <v>748</v>
      </c>
      <c r="W326" s="100" t="s">
        <v>749</v>
      </c>
      <c r="X326" s="100" t="s">
        <v>132</v>
      </c>
      <c r="Y326" s="145" t="s">
        <v>1042</v>
      </c>
    </row>
    <row r="327" spans="1:25">
      <c r="A327" s="107" t="s">
        <v>226</v>
      </c>
      <c r="B327" s="100" t="s">
        <v>227</v>
      </c>
      <c r="C327" s="100" t="s">
        <v>886</v>
      </c>
      <c r="D327" s="101">
        <v>-2745</v>
      </c>
      <c r="E327" s="100" t="s">
        <v>118</v>
      </c>
      <c r="F327" s="102">
        <v>202208</v>
      </c>
      <c r="G327" s="103">
        <v>44792</v>
      </c>
      <c r="H327" s="100" t="s">
        <v>119</v>
      </c>
      <c r="I327" s="102">
        <v>11002602</v>
      </c>
      <c r="J327" s="100" t="s">
        <v>0</v>
      </c>
      <c r="K327" s="100" t="s">
        <v>120</v>
      </c>
      <c r="L327" s="100" t="s">
        <v>121</v>
      </c>
      <c r="M327" s="100" t="s">
        <v>122</v>
      </c>
      <c r="N327" s="100" t="s">
        <v>72</v>
      </c>
      <c r="O327" s="100" t="s">
        <v>73</v>
      </c>
      <c r="P327" s="100" t="s">
        <v>120</v>
      </c>
      <c r="Q327" s="100" t="s">
        <v>766</v>
      </c>
      <c r="R327" s="100" t="s">
        <v>767</v>
      </c>
      <c r="S327" s="100" t="s">
        <v>768</v>
      </c>
      <c r="T327" s="100" t="s">
        <v>767</v>
      </c>
      <c r="U327" s="100" t="s">
        <v>747</v>
      </c>
      <c r="V327" s="100" t="s">
        <v>748</v>
      </c>
      <c r="W327" s="100" t="s">
        <v>749</v>
      </c>
      <c r="X327" s="100" t="s">
        <v>132</v>
      </c>
      <c r="Y327" s="145" t="s">
        <v>1042</v>
      </c>
    </row>
    <row r="328" spans="1:25">
      <c r="A328" s="107" t="s">
        <v>226</v>
      </c>
      <c r="B328" s="100" t="s">
        <v>227</v>
      </c>
      <c r="C328" s="100" t="s">
        <v>885</v>
      </c>
      <c r="D328" s="101">
        <v>2745</v>
      </c>
      <c r="E328" s="100" t="s">
        <v>118</v>
      </c>
      <c r="F328" s="102">
        <v>202208</v>
      </c>
      <c r="G328" s="103">
        <v>44792</v>
      </c>
      <c r="H328" s="100" t="s">
        <v>119</v>
      </c>
      <c r="I328" s="102">
        <v>11002603</v>
      </c>
      <c r="J328" s="100" t="s">
        <v>0</v>
      </c>
      <c r="K328" s="100" t="s">
        <v>120</v>
      </c>
      <c r="L328" s="100" t="s">
        <v>121</v>
      </c>
      <c r="M328" s="100" t="s">
        <v>122</v>
      </c>
      <c r="N328" s="100" t="s">
        <v>72</v>
      </c>
      <c r="O328" s="100" t="s">
        <v>73</v>
      </c>
      <c r="P328" s="100" t="s">
        <v>120</v>
      </c>
      <c r="Q328" s="100" t="s">
        <v>766</v>
      </c>
      <c r="R328" s="100" t="s">
        <v>767</v>
      </c>
      <c r="S328" s="100" t="s">
        <v>768</v>
      </c>
      <c r="T328" s="100" t="s">
        <v>767</v>
      </c>
      <c r="U328" s="100" t="s">
        <v>747</v>
      </c>
      <c r="V328" s="100" t="s">
        <v>748</v>
      </c>
      <c r="W328" s="100" t="s">
        <v>749</v>
      </c>
      <c r="X328" s="100" t="s">
        <v>132</v>
      </c>
      <c r="Y328" s="145" t="s">
        <v>1042</v>
      </c>
    </row>
    <row r="329" spans="1:25">
      <c r="A329" s="107" t="s">
        <v>226</v>
      </c>
      <c r="B329" s="100" t="s">
        <v>227</v>
      </c>
      <c r="C329" s="100" t="s">
        <v>887</v>
      </c>
      <c r="D329" s="101">
        <v>2850</v>
      </c>
      <c r="E329" s="100" t="s">
        <v>118</v>
      </c>
      <c r="F329" s="102">
        <v>202208</v>
      </c>
      <c r="G329" s="103">
        <v>44792</v>
      </c>
      <c r="H329" s="100" t="s">
        <v>119</v>
      </c>
      <c r="I329" s="102">
        <v>11002750</v>
      </c>
      <c r="J329" s="100" t="s">
        <v>0</v>
      </c>
      <c r="K329" s="100" t="s">
        <v>120</v>
      </c>
      <c r="L329" s="100" t="s">
        <v>121</v>
      </c>
      <c r="M329" s="100" t="s">
        <v>122</v>
      </c>
      <c r="N329" s="100" t="s">
        <v>14</v>
      </c>
      <c r="O329" s="100" t="s">
        <v>15</v>
      </c>
      <c r="P329" s="100" t="s">
        <v>120</v>
      </c>
      <c r="Q329" s="100" t="s">
        <v>744</v>
      </c>
      <c r="R329" s="100" t="s">
        <v>745</v>
      </c>
      <c r="S329" s="100" t="s">
        <v>746</v>
      </c>
      <c r="T329" s="100" t="s">
        <v>745</v>
      </c>
      <c r="U329" s="100" t="s">
        <v>747</v>
      </c>
      <c r="V329" s="100" t="s">
        <v>748</v>
      </c>
      <c r="W329" s="100" t="s">
        <v>749</v>
      </c>
      <c r="X329" s="100" t="s">
        <v>132</v>
      </c>
      <c r="Y329" s="145" t="s">
        <v>1042</v>
      </c>
    </row>
    <row r="330" spans="1:25">
      <c r="A330" s="107" t="s">
        <v>226</v>
      </c>
      <c r="B330" s="100" t="s">
        <v>227</v>
      </c>
      <c r="C330" s="100" t="s">
        <v>888</v>
      </c>
      <c r="D330" s="101">
        <v>-200</v>
      </c>
      <c r="E330" s="100" t="s">
        <v>118</v>
      </c>
      <c r="F330" s="102">
        <v>202208</v>
      </c>
      <c r="G330" s="103">
        <v>44792</v>
      </c>
      <c r="H330" s="100" t="s">
        <v>119</v>
      </c>
      <c r="I330" s="102">
        <v>11003008</v>
      </c>
      <c r="J330" s="100" t="s">
        <v>0</v>
      </c>
      <c r="K330" s="100" t="s">
        <v>120</v>
      </c>
      <c r="L330" s="100" t="s">
        <v>121</v>
      </c>
      <c r="M330" s="100" t="s">
        <v>122</v>
      </c>
      <c r="N330" s="100" t="s">
        <v>394</v>
      </c>
      <c r="O330" s="100" t="s">
        <v>395</v>
      </c>
      <c r="P330" s="100" t="s">
        <v>120</v>
      </c>
      <c r="Q330" s="100" t="s">
        <v>802</v>
      </c>
      <c r="R330" s="100" t="s">
        <v>803</v>
      </c>
      <c r="S330" s="100" t="s">
        <v>804</v>
      </c>
      <c r="T330" s="100" t="s">
        <v>803</v>
      </c>
      <c r="U330" s="100" t="s">
        <v>757</v>
      </c>
      <c r="V330" s="100" t="s">
        <v>758</v>
      </c>
      <c r="W330" s="100" t="s">
        <v>749</v>
      </c>
      <c r="X330" s="100" t="s">
        <v>132</v>
      </c>
      <c r="Y330" s="145" t="s">
        <v>1042</v>
      </c>
    </row>
    <row r="331" spans="1:25">
      <c r="A331" s="107" t="s">
        <v>226</v>
      </c>
      <c r="B331" s="100" t="s">
        <v>227</v>
      </c>
      <c r="C331" s="100" t="s">
        <v>889</v>
      </c>
      <c r="D331" s="101">
        <v>200</v>
      </c>
      <c r="E331" s="100" t="s">
        <v>118</v>
      </c>
      <c r="F331" s="102">
        <v>202208</v>
      </c>
      <c r="G331" s="103">
        <v>44792</v>
      </c>
      <c r="H331" s="100" t="s">
        <v>119</v>
      </c>
      <c r="I331" s="102">
        <v>11003008</v>
      </c>
      <c r="J331" s="100" t="s">
        <v>0</v>
      </c>
      <c r="K331" s="100" t="s">
        <v>120</v>
      </c>
      <c r="L331" s="100" t="s">
        <v>121</v>
      </c>
      <c r="M331" s="100" t="s">
        <v>122</v>
      </c>
      <c r="N331" s="100" t="s">
        <v>617</v>
      </c>
      <c r="O331" s="100" t="s">
        <v>618</v>
      </c>
      <c r="P331" s="100" t="s">
        <v>120</v>
      </c>
      <c r="Q331" s="100" t="s">
        <v>890</v>
      </c>
      <c r="R331" s="100" t="s">
        <v>891</v>
      </c>
      <c r="S331" s="100" t="s">
        <v>892</v>
      </c>
      <c r="T331" s="100" t="s">
        <v>891</v>
      </c>
      <c r="U331" s="100" t="s">
        <v>757</v>
      </c>
      <c r="V331" s="100" t="s">
        <v>758</v>
      </c>
      <c r="W331" s="100" t="s">
        <v>749</v>
      </c>
      <c r="X331" s="100" t="s">
        <v>132</v>
      </c>
      <c r="Y331" s="145" t="s">
        <v>1042</v>
      </c>
    </row>
    <row r="332" spans="1:25">
      <c r="A332" s="107" t="s">
        <v>226</v>
      </c>
      <c r="B332" s="100" t="s">
        <v>227</v>
      </c>
      <c r="C332" s="100" t="s">
        <v>893</v>
      </c>
      <c r="D332" s="101">
        <v>-6795</v>
      </c>
      <c r="E332" s="100" t="s">
        <v>118</v>
      </c>
      <c r="F332" s="102">
        <v>202208</v>
      </c>
      <c r="G332" s="103">
        <v>44792</v>
      </c>
      <c r="H332" s="100" t="s">
        <v>119</v>
      </c>
      <c r="I332" s="102">
        <v>11003013</v>
      </c>
      <c r="J332" s="100" t="s">
        <v>0</v>
      </c>
      <c r="K332" s="100" t="s">
        <v>120</v>
      </c>
      <c r="L332" s="100" t="s">
        <v>121</v>
      </c>
      <c r="M332" s="100" t="s">
        <v>122</v>
      </c>
      <c r="N332" s="100" t="s">
        <v>64</v>
      </c>
      <c r="O332" s="100" t="s">
        <v>65</v>
      </c>
      <c r="P332" s="100" t="s">
        <v>120</v>
      </c>
      <c r="Q332" s="100" t="s">
        <v>766</v>
      </c>
      <c r="R332" s="100" t="s">
        <v>767</v>
      </c>
      <c r="S332" s="100" t="s">
        <v>768</v>
      </c>
      <c r="T332" s="100" t="s">
        <v>767</v>
      </c>
      <c r="U332" s="100" t="s">
        <v>747</v>
      </c>
      <c r="V332" s="100" t="s">
        <v>748</v>
      </c>
      <c r="W332" s="100" t="s">
        <v>749</v>
      </c>
      <c r="X332" s="100" t="s">
        <v>132</v>
      </c>
      <c r="Y332" s="145" t="s">
        <v>1042</v>
      </c>
    </row>
    <row r="333" spans="1:25">
      <c r="A333" s="107" t="s">
        <v>226</v>
      </c>
      <c r="B333" s="100" t="s">
        <v>227</v>
      </c>
      <c r="C333" s="100" t="s">
        <v>894</v>
      </c>
      <c r="D333" s="101">
        <v>-5000</v>
      </c>
      <c r="E333" s="100" t="s">
        <v>118</v>
      </c>
      <c r="F333" s="102">
        <v>202208</v>
      </c>
      <c r="G333" s="103">
        <v>44792</v>
      </c>
      <c r="H333" s="100" t="s">
        <v>119</v>
      </c>
      <c r="I333" s="102">
        <v>11003013</v>
      </c>
      <c r="J333" s="100" t="s">
        <v>0</v>
      </c>
      <c r="K333" s="100" t="s">
        <v>120</v>
      </c>
      <c r="L333" s="100" t="s">
        <v>121</v>
      </c>
      <c r="M333" s="100" t="s">
        <v>122</v>
      </c>
      <c r="N333" s="100" t="s">
        <v>64</v>
      </c>
      <c r="O333" s="100" t="s">
        <v>65</v>
      </c>
      <c r="P333" s="100" t="s">
        <v>120</v>
      </c>
      <c r="Q333" s="100" t="s">
        <v>766</v>
      </c>
      <c r="R333" s="100" t="s">
        <v>767</v>
      </c>
      <c r="S333" s="100" t="s">
        <v>768</v>
      </c>
      <c r="T333" s="100" t="s">
        <v>767</v>
      </c>
      <c r="U333" s="100" t="s">
        <v>747</v>
      </c>
      <c r="V333" s="100" t="s">
        <v>748</v>
      </c>
      <c r="W333" s="100" t="s">
        <v>749</v>
      </c>
      <c r="X333" s="100" t="s">
        <v>132</v>
      </c>
      <c r="Y333" s="145" t="s">
        <v>1042</v>
      </c>
    </row>
    <row r="334" spans="1:25">
      <c r="A334" s="107" t="s">
        <v>226</v>
      </c>
      <c r="B334" s="100" t="s">
        <v>227</v>
      </c>
      <c r="C334" s="100" t="s">
        <v>895</v>
      </c>
      <c r="D334" s="101">
        <v>-3750</v>
      </c>
      <c r="E334" s="100" t="s">
        <v>118</v>
      </c>
      <c r="F334" s="102">
        <v>202208</v>
      </c>
      <c r="G334" s="103">
        <v>44792</v>
      </c>
      <c r="H334" s="100" t="s">
        <v>119</v>
      </c>
      <c r="I334" s="102">
        <v>11003013</v>
      </c>
      <c r="J334" s="100" t="s">
        <v>0</v>
      </c>
      <c r="K334" s="100" t="s">
        <v>120</v>
      </c>
      <c r="L334" s="100" t="s">
        <v>121</v>
      </c>
      <c r="M334" s="100" t="s">
        <v>122</v>
      </c>
      <c r="N334" s="100" t="s">
        <v>64</v>
      </c>
      <c r="O334" s="100" t="s">
        <v>65</v>
      </c>
      <c r="P334" s="100" t="s">
        <v>120</v>
      </c>
      <c r="Q334" s="100" t="s">
        <v>766</v>
      </c>
      <c r="R334" s="100" t="s">
        <v>767</v>
      </c>
      <c r="S334" s="100" t="s">
        <v>768</v>
      </c>
      <c r="T334" s="100" t="s">
        <v>767</v>
      </c>
      <c r="U334" s="100" t="s">
        <v>747</v>
      </c>
      <c r="V334" s="100" t="s">
        <v>748</v>
      </c>
      <c r="W334" s="100" t="s">
        <v>749</v>
      </c>
      <c r="X334" s="100" t="s">
        <v>132</v>
      </c>
      <c r="Y334" s="145" t="s">
        <v>1042</v>
      </c>
    </row>
    <row r="335" spans="1:25">
      <c r="A335" s="107" t="s">
        <v>226</v>
      </c>
      <c r="B335" s="100" t="s">
        <v>227</v>
      </c>
      <c r="C335" s="100" t="s">
        <v>896</v>
      </c>
      <c r="D335" s="101">
        <v>3750</v>
      </c>
      <c r="E335" s="100" t="s">
        <v>118</v>
      </c>
      <c r="F335" s="102">
        <v>202208</v>
      </c>
      <c r="G335" s="103">
        <v>44792</v>
      </c>
      <c r="H335" s="100" t="s">
        <v>119</v>
      </c>
      <c r="I335" s="102">
        <v>11003013</v>
      </c>
      <c r="J335" s="100" t="s">
        <v>0</v>
      </c>
      <c r="K335" s="100" t="s">
        <v>120</v>
      </c>
      <c r="L335" s="100" t="s">
        <v>121</v>
      </c>
      <c r="M335" s="100" t="s">
        <v>122</v>
      </c>
      <c r="N335" s="100" t="s">
        <v>56</v>
      </c>
      <c r="O335" s="100" t="s">
        <v>813</v>
      </c>
      <c r="P335" s="100" t="s">
        <v>120</v>
      </c>
      <c r="Q335" s="100" t="s">
        <v>766</v>
      </c>
      <c r="R335" s="100" t="s">
        <v>767</v>
      </c>
      <c r="S335" s="100" t="s">
        <v>768</v>
      </c>
      <c r="T335" s="100" t="s">
        <v>767</v>
      </c>
      <c r="U335" s="100" t="s">
        <v>747</v>
      </c>
      <c r="V335" s="100" t="s">
        <v>748</v>
      </c>
      <c r="W335" s="100" t="s">
        <v>749</v>
      </c>
      <c r="X335" s="100" t="s">
        <v>132</v>
      </c>
      <c r="Y335" s="145" t="s">
        <v>1042</v>
      </c>
    </row>
    <row r="336" spans="1:25">
      <c r="A336" s="107" t="s">
        <v>226</v>
      </c>
      <c r="B336" s="100" t="s">
        <v>227</v>
      </c>
      <c r="C336" s="100" t="s">
        <v>897</v>
      </c>
      <c r="D336" s="101">
        <v>5000</v>
      </c>
      <c r="E336" s="100" t="s">
        <v>118</v>
      </c>
      <c r="F336" s="102">
        <v>202208</v>
      </c>
      <c r="G336" s="103">
        <v>44792</v>
      </c>
      <c r="H336" s="100" t="s">
        <v>119</v>
      </c>
      <c r="I336" s="102">
        <v>11003013</v>
      </c>
      <c r="J336" s="100" t="s">
        <v>0</v>
      </c>
      <c r="K336" s="100" t="s">
        <v>120</v>
      </c>
      <c r="L336" s="100" t="s">
        <v>121</v>
      </c>
      <c r="M336" s="100" t="s">
        <v>122</v>
      </c>
      <c r="N336" s="100" t="s">
        <v>50</v>
      </c>
      <c r="O336" s="100" t="s">
        <v>51</v>
      </c>
      <c r="P336" s="100" t="s">
        <v>120</v>
      </c>
      <c r="Q336" s="100" t="s">
        <v>766</v>
      </c>
      <c r="R336" s="100" t="s">
        <v>767</v>
      </c>
      <c r="S336" s="100" t="s">
        <v>768</v>
      </c>
      <c r="T336" s="100" t="s">
        <v>767</v>
      </c>
      <c r="U336" s="100" t="s">
        <v>747</v>
      </c>
      <c r="V336" s="100" t="s">
        <v>748</v>
      </c>
      <c r="W336" s="100" t="s">
        <v>749</v>
      </c>
      <c r="X336" s="100" t="s">
        <v>132</v>
      </c>
      <c r="Y336" s="145" t="s">
        <v>1042</v>
      </c>
    </row>
    <row r="337" spans="1:25">
      <c r="A337" s="107" t="s">
        <v>226</v>
      </c>
      <c r="B337" s="100" t="s">
        <v>227</v>
      </c>
      <c r="C337" s="100" t="s">
        <v>898</v>
      </c>
      <c r="D337" s="101">
        <v>6795</v>
      </c>
      <c r="E337" s="100" t="s">
        <v>118</v>
      </c>
      <c r="F337" s="102">
        <v>202208</v>
      </c>
      <c r="G337" s="103">
        <v>44792</v>
      </c>
      <c r="H337" s="100" t="s">
        <v>119</v>
      </c>
      <c r="I337" s="102">
        <v>11003013</v>
      </c>
      <c r="J337" s="100" t="s">
        <v>0</v>
      </c>
      <c r="K337" s="100" t="s">
        <v>120</v>
      </c>
      <c r="L337" s="100" t="s">
        <v>121</v>
      </c>
      <c r="M337" s="100" t="s">
        <v>122</v>
      </c>
      <c r="N337" s="100" t="s">
        <v>56</v>
      </c>
      <c r="O337" s="100" t="s">
        <v>813</v>
      </c>
      <c r="P337" s="100" t="s">
        <v>120</v>
      </c>
      <c r="Q337" s="100" t="s">
        <v>766</v>
      </c>
      <c r="R337" s="100" t="s">
        <v>767</v>
      </c>
      <c r="S337" s="100" t="s">
        <v>768</v>
      </c>
      <c r="T337" s="100" t="s">
        <v>767</v>
      </c>
      <c r="U337" s="100" t="s">
        <v>747</v>
      </c>
      <c r="V337" s="100" t="s">
        <v>748</v>
      </c>
      <c r="W337" s="100" t="s">
        <v>749</v>
      </c>
      <c r="X337" s="100" t="s">
        <v>132</v>
      </c>
      <c r="Y337" s="145" t="s">
        <v>1042</v>
      </c>
    </row>
    <row r="338" spans="1:25">
      <c r="A338" s="107" t="s">
        <v>226</v>
      </c>
      <c r="B338" s="100" t="s">
        <v>227</v>
      </c>
      <c r="C338" s="100" t="s">
        <v>899</v>
      </c>
      <c r="D338" s="101">
        <v>-7265.7</v>
      </c>
      <c r="E338" s="100" t="s">
        <v>118</v>
      </c>
      <c r="F338" s="102">
        <v>202208</v>
      </c>
      <c r="G338" s="103">
        <v>44792</v>
      </c>
      <c r="H338" s="100" t="s">
        <v>119</v>
      </c>
      <c r="I338" s="102">
        <v>11003014</v>
      </c>
      <c r="J338" s="100" t="s">
        <v>0</v>
      </c>
      <c r="K338" s="100" t="s">
        <v>120</v>
      </c>
      <c r="L338" s="100" t="s">
        <v>121</v>
      </c>
      <c r="M338" s="100" t="s">
        <v>122</v>
      </c>
      <c r="N338" s="100" t="s">
        <v>295</v>
      </c>
      <c r="O338" s="100" t="s">
        <v>296</v>
      </c>
      <c r="P338" s="100" t="s">
        <v>120</v>
      </c>
      <c r="Q338" s="100" t="s">
        <v>766</v>
      </c>
      <c r="R338" s="100" t="s">
        <v>767</v>
      </c>
      <c r="S338" s="100" t="s">
        <v>768</v>
      </c>
      <c r="T338" s="100" t="s">
        <v>767</v>
      </c>
      <c r="U338" s="100" t="s">
        <v>747</v>
      </c>
      <c r="V338" s="100" t="s">
        <v>748</v>
      </c>
      <c r="W338" s="100" t="s">
        <v>749</v>
      </c>
      <c r="X338" s="100" t="s">
        <v>132</v>
      </c>
      <c r="Y338" s="145" t="s">
        <v>1042</v>
      </c>
    </row>
    <row r="339" spans="1:25">
      <c r="A339" s="107" t="s">
        <v>226</v>
      </c>
      <c r="B339" s="100" t="s">
        <v>227</v>
      </c>
      <c r="C339" s="100" t="s">
        <v>900</v>
      </c>
      <c r="D339" s="101">
        <v>-75</v>
      </c>
      <c r="E339" s="100" t="s">
        <v>118</v>
      </c>
      <c r="F339" s="102">
        <v>202208</v>
      </c>
      <c r="G339" s="103">
        <v>44792</v>
      </c>
      <c r="H339" s="100" t="s">
        <v>119</v>
      </c>
      <c r="I339" s="102">
        <v>11003014</v>
      </c>
      <c r="J339" s="100" t="s">
        <v>0</v>
      </c>
      <c r="K339" s="100" t="s">
        <v>120</v>
      </c>
      <c r="L339" s="100" t="s">
        <v>121</v>
      </c>
      <c r="M339" s="100" t="s">
        <v>122</v>
      </c>
      <c r="N339" s="100" t="s">
        <v>295</v>
      </c>
      <c r="O339" s="100" t="s">
        <v>296</v>
      </c>
      <c r="P339" s="100" t="s">
        <v>120</v>
      </c>
      <c r="Q339" s="100" t="s">
        <v>766</v>
      </c>
      <c r="R339" s="100" t="s">
        <v>767</v>
      </c>
      <c r="S339" s="100" t="s">
        <v>768</v>
      </c>
      <c r="T339" s="100" t="s">
        <v>767</v>
      </c>
      <c r="U339" s="100" t="s">
        <v>747</v>
      </c>
      <c r="V339" s="100" t="s">
        <v>748</v>
      </c>
      <c r="W339" s="100" t="s">
        <v>749</v>
      </c>
      <c r="X339" s="100" t="s">
        <v>132</v>
      </c>
      <c r="Y339" s="145" t="s">
        <v>1042</v>
      </c>
    </row>
    <row r="340" spans="1:25">
      <c r="A340" s="107" t="s">
        <v>226</v>
      </c>
      <c r="B340" s="100" t="s">
        <v>227</v>
      </c>
      <c r="C340" s="100" t="s">
        <v>901</v>
      </c>
      <c r="D340" s="101">
        <v>-63.12</v>
      </c>
      <c r="E340" s="100" t="s">
        <v>118</v>
      </c>
      <c r="F340" s="102">
        <v>202208</v>
      </c>
      <c r="G340" s="103">
        <v>44792</v>
      </c>
      <c r="H340" s="100" t="s">
        <v>119</v>
      </c>
      <c r="I340" s="102">
        <v>11003014</v>
      </c>
      <c r="J340" s="100" t="s">
        <v>0</v>
      </c>
      <c r="K340" s="100" t="s">
        <v>120</v>
      </c>
      <c r="L340" s="100" t="s">
        <v>121</v>
      </c>
      <c r="M340" s="100" t="s">
        <v>122</v>
      </c>
      <c r="N340" s="100" t="s">
        <v>295</v>
      </c>
      <c r="O340" s="100" t="s">
        <v>296</v>
      </c>
      <c r="P340" s="100" t="s">
        <v>120</v>
      </c>
      <c r="Q340" s="100" t="s">
        <v>766</v>
      </c>
      <c r="R340" s="100" t="s">
        <v>767</v>
      </c>
      <c r="S340" s="100" t="s">
        <v>768</v>
      </c>
      <c r="T340" s="100" t="s">
        <v>767</v>
      </c>
      <c r="U340" s="100" t="s">
        <v>747</v>
      </c>
      <c r="V340" s="100" t="s">
        <v>748</v>
      </c>
      <c r="W340" s="100" t="s">
        <v>749</v>
      </c>
      <c r="X340" s="100" t="s">
        <v>132</v>
      </c>
      <c r="Y340" s="145" t="s">
        <v>1042</v>
      </c>
    </row>
    <row r="341" spans="1:25">
      <c r="A341" s="107" t="s">
        <v>226</v>
      </c>
      <c r="B341" s="100" t="s">
        <v>227</v>
      </c>
      <c r="C341" s="100" t="s">
        <v>902</v>
      </c>
      <c r="D341" s="101">
        <v>63.12</v>
      </c>
      <c r="E341" s="100" t="s">
        <v>118</v>
      </c>
      <c r="F341" s="102">
        <v>202208</v>
      </c>
      <c r="G341" s="103">
        <v>44792</v>
      </c>
      <c r="H341" s="100" t="s">
        <v>119</v>
      </c>
      <c r="I341" s="102">
        <v>11003014</v>
      </c>
      <c r="J341" s="100" t="s">
        <v>0</v>
      </c>
      <c r="K341" s="100" t="s">
        <v>120</v>
      </c>
      <c r="L341" s="100" t="s">
        <v>121</v>
      </c>
      <c r="M341" s="100" t="s">
        <v>122</v>
      </c>
      <c r="N341" s="100" t="s">
        <v>268</v>
      </c>
      <c r="O341" s="100" t="s">
        <v>269</v>
      </c>
      <c r="P341" s="100" t="s">
        <v>120</v>
      </c>
      <c r="Q341" s="100" t="s">
        <v>754</v>
      </c>
      <c r="R341" s="100" t="s">
        <v>755</v>
      </c>
      <c r="S341" s="100" t="s">
        <v>756</v>
      </c>
      <c r="T341" s="100" t="s">
        <v>755</v>
      </c>
      <c r="U341" s="100" t="s">
        <v>757</v>
      </c>
      <c r="V341" s="100" t="s">
        <v>758</v>
      </c>
      <c r="W341" s="100" t="s">
        <v>749</v>
      </c>
      <c r="X341" s="100" t="s">
        <v>132</v>
      </c>
      <c r="Y341" s="145" t="s">
        <v>1042</v>
      </c>
    </row>
    <row r="342" spans="1:25">
      <c r="A342" s="107" t="s">
        <v>226</v>
      </c>
      <c r="B342" s="100" t="s">
        <v>227</v>
      </c>
      <c r="C342" s="100" t="s">
        <v>903</v>
      </c>
      <c r="D342" s="101">
        <v>75</v>
      </c>
      <c r="E342" s="100" t="s">
        <v>118</v>
      </c>
      <c r="F342" s="102">
        <v>202208</v>
      </c>
      <c r="G342" s="103">
        <v>44792</v>
      </c>
      <c r="H342" s="100" t="s">
        <v>119</v>
      </c>
      <c r="I342" s="102">
        <v>11003014</v>
      </c>
      <c r="J342" s="100" t="s">
        <v>0</v>
      </c>
      <c r="K342" s="100" t="s">
        <v>120</v>
      </c>
      <c r="L342" s="100" t="s">
        <v>121</v>
      </c>
      <c r="M342" s="100" t="s">
        <v>122</v>
      </c>
      <c r="N342" s="100" t="s">
        <v>268</v>
      </c>
      <c r="O342" s="100" t="s">
        <v>269</v>
      </c>
      <c r="P342" s="100" t="s">
        <v>120</v>
      </c>
      <c r="Q342" s="100" t="s">
        <v>754</v>
      </c>
      <c r="R342" s="100" t="s">
        <v>755</v>
      </c>
      <c r="S342" s="100" t="s">
        <v>756</v>
      </c>
      <c r="T342" s="100" t="s">
        <v>755</v>
      </c>
      <c r="U342" s="100" t="s">
        <v>757</v>
      </c>
      <c r="V342" s="100" t="s">
        <v>758</v>
      </c>
      <c r="W342" s="100" t="s">
        <v>749</v>
      </c>
      <c r="X342" s="100" t="s">
        <v>132</v>
      </c>
      <c r="Y342" s="145" t="s">
        <v>1042</v>
      </c>
    </row>
    <row r="343" spans="1:25">
      <c r="A343" s="107" t="s">
        <v>226</v>
      </c>
      <c r="B343" s="100" t="s">
        <v>227</v>
      </c>
      <c r="C343" s="100" t="s">
        <v>904</v>
      </c>
      <c r="D343" s="101">
        <v>7265.7</v>
      </c>
      <c r="E343" s="100" t="s">
        <v>118</v>
      </c>
      <c r="F343" s="102">
        <v>202208</v>
      </c>
      <c r="G343" s="103">
        <v>44792</v>
      </c>
      <c r="H343" s="100" t="s">
        <v>119</v>
      </c>
      <c r="I343" s="102">
        <v>11003014</v>
      </c>
      <c r="J343" s="100" t="s">
        <v>0</v>
      </c>
      <c r="K343" s="100" t="s">
        <v>120</v>
      </c>
      <c r="L343" s="100" t="s">
        <v>121</v>
      </c>
      <c r="M343" s="100" t="s">
        <v>122</v>
      </c>
      <c r="N343" s="100" t="s">
        <v>150</v>
      </c>
      <c r="O343" s="100" t="s">
        <v>151</v>
      </c>
      <c r="P343" s="100" t="s">
        <v>120</v>
      </c>
      <c r="Q343" s="100" t="s">
        <v>754</v>
      </c>
      <c r="R343" s="100" t="s">
        <v>755</v>
      </c>
      <c r="S343" s="100" t="s">
        <v>756</v>
      </c>
      <c r="T343" s="100" t="s">
        <v>755</v>
      </c>
      <c r="U343" s="100" t="s">
        <v>757</v>
      </c>
      <c r="V343" s="100" t="s">
        <v>758</v>
      </c>
      <c r="W343" s="100" t="s">
        <v>749</v>
      </c>
      <c r="X343" s="100" t="s">
        <v>132</v>
      </c>
      <c r="Y343" s="145" t="s">
        <v>1042</v>
      </c>
    </row>
    <row r="344" spans="1:25">
      <c r="A344" s="107" t="s">
        <v>226</v>
      </c>
      <c r="B344" s="100" t="s">
        <v>227</v>
      </c>
      <c r="C344" s="100" t="s">
        <v>905</v>
      </c>
      <c r="D344" s="101">
        <v>2700</v>
      </c>
      <c r="E344" s="100" t="s">
        <v>118</v>
      </c>
      <c r="F344" s="102">
        <v>202208</v>
      </c>
      <c r="G344" s="103">
        <v>44802</v>
      </c>
      <c r="H344" s="100" t="s">
        <v>119</v>
      </c>
      <c r="I344" s="102">
        <v>11002636</v>
      </c>
      <c r="J344" s="100" t="s">
        <v>0</v>
      </c>
      <c r="K344" s="100" t="s">
        <v>120</v>
      </c>
      <c r="L344" s="100" t="s">
        <v>121</v>
      </c>
      <c r="M344" s="100" t="s">
        <v>122</v>
      </c>
      <c r="N344" s="100" t="s">
        <v>68</v>
      </c>
      <c r="O344" s="100" t="s">
        <v>69</v>
      </c>
      <c r="P344" s="100" t="s">
        <v>120</v>
      </c>
      <c r="Q344" s="100" t="s">
        <v>766</v>
      </c>
      <c r="R344" s="100" t="s">
        <v>767</v>
      </c>
      <c r="S344" s="100" t="s">
        <v>768</v>
      </c>
      <c r="T344" s="100" t="s">
        <v>767</v>
      </c>
      <c r="U344" s="100" t="s">
        <v>747</v>
      </c>
      <c r="V344" s="100" t="s">
        <v>748</v>
      </c>
      <c r="W344" s="100" t="s">
        <v>749</v>
      </c>
      <c r="X344" s="100" t="s">
        <v>132</v>
      </c>
      <c r="Y344" s="145" t="s">
        <v>1042</v>
      </c>
    </row>
    <row r="345" spans="1:25">
      <c r="A345" s="107" t="s">
        <v>226</v>
      </c>
      <c r="B345" s="100" t="s">
        <v>227</v>
      </c>
      <c r="C345" s="100" t="s">
        <v>906</v>
      </c>
      <c r="D345" s="101">
        <v>12.15</v>
      </c>
      <c r="E345" s="100" t="s">
        <v>118</v>
      </c>
      <c r="F345" s="102">
        <v>202208</v>
      </c>
      <c r="G345" s="103">
        <v>44802</v>
      </c>
      <c r="H345" s="100" t="s">
        <v>119</v>
      </c>
      <c r="I345" s="102">
        <v>11002638</v>
      </c>
      <c r="J345" s="100" t="s">
        <v>0</v>
      </c>
      <c r="K345" s="100" t="s">
        <v>120</v>
      </c>
      <c r="L345" s="100" t="s">
        <v>121</v>
      </c>
      <c r="M345" s="100" t="s">
        <v>122</v>
      </c>
      <c r="N345" s="100" t="s">
        <v>689</v>
      </c>
      <c r="O345" s="100" t="s">
        <v>97</v>
      </c>
      <c r="P345" s="100" t="s">
        <v>120</v>
      </c>
      <c r="Q345" s="100" t="s">
        <v>754</v>
      </c>
      <c r="R345" s="100" t="s">
        <v>755</v>
      </c>
      <c r="S345" s="100" t="s">
        <v>756</v>
      </c>
      <c r="T345" s="100" t="s">
        <v>755</v>
      </c>
      <c r="U345" s="100" t="s">
        <v>757</v>
      </c>
      <c r="V345" s="100" t="s">
        <v>758</v>
      </c>
      <c r="W345" s="100" t="s">
        <v>749</v>
      </c>
      <c r="X345" s="100" t="s">
        <v>132</v>
      </c>
      <c r="Y345" s="145" t="s">
        <v>1042</v>
      </c>
    </row>
    <row r="346" spans="1:25">
      <c r="A346" s="107" t="s">
        <v>226</v>
      </c>
      <c r="B346" s="100" t="s">
        <v>227</v>
      </c>
      <c r="C346" s="100" t="s">
        <v>907</v>
      </c>
      <c r="D346" s="101">
        <v>5465.88</v>
      </c>
      <c r="E346" s="100" t="s">
        <v>118</v>
      </c>
      <c r="F346" s="102">
        <v>202208</v>
      </c>
      <c r="G346" s="103">
        <v>44802</v>
      </c>
      <c r="H346" s="100" t="s">
        <v>119</v>
      </c>
      <c r="I346" s="102">
        <v>11002638</v>
      </c>
      <c r="J346" s="100" t="s">
        <v>0</v>
      </c>
      <c r="K346" s="100" t="s">
        <v>120</v>
      </c>
      <c r="L346" s="100" t="s">
        <v>121</v>
      </c>
      <c r="M346" s="100" t="s">
        <v>122</v>
      </c>
      <c r="N346" s="100" t="s">
        <v>689</v>
      </c>
      <c r="O346" s="100" t="s">
        <v>97</v>
      </c>
      <c r="P346" s="100" t="s">
        <v>120</v>
      </c>
      <c r="Q346" s="100" t="s">
        <v>754</v>
      </c>
      <c r="R346" s="100" t="s">
        <v>755</v>
      </c>
      <c r="S346" s="100" t="s">
        <v>756</v>
      </c>
      <c r="T346" s="100" t="s">
        <v>755</v>
      </c>
      <c r="U346" s="100" t="s">
        <v>757</v>
      </c>
      <c r="V346" s="100" t="s">
        <v>758</v>
      </c>
      <c r="W346" s="100" t="s">
        <v>749</v>
      </c>
      <c r="X346" s="100" t="s">
        <v>132</v>
      </c>
      <c r="Y346" s="145" t="s">
        <v>1042</v>
      </c>
    </row>
    <row r="347" spans="1:25">
      <c r="A347" s="107" t="s">
        <v>226</v>
      </c>
      <c r="B347" s="100" t="s">
        <v>227</v>
      </c>
      <c r="C347" s="100" t="s">
        <v>827</v>
      </c>
      <c r="D347" s="101">
        <v>400.35</v>
      </c>
      <c r="E347" s="100" t="s">
        <v>118</v>
      </c>
      <c r="F347" s="102">
        <v>202208</v>
      </c>
      <c r="G347" s="103">
        <v>44802</v>
      </c>
      <c r="H347" s="100" t="s">
        <v>119</v>
      </c>
      <c r="I347" s="102">
        <v>11002727</v>
      </c>
      <c r="J347" s="100" t="s">
        <v>0</v>
      </c>
      <c r="K347" s="100" t="s">
        <v>120</v>
      </c>
      <c r="L347" s="100" t="s">
        <v>121</v>
      </c>
      <c r="M347" s="100" t="s">
        <v>122</v>
      </c>
      <c r="N347" s="100" t="s">
        <v>60</v>
      </c>
      <c r="O347" s="100" t="s">
        <v>220</v>
      </c>
      <c r="P347" s="100" t="s">
        <v>120</v>
      </c>
      <c r="Q347" s="100" t="s">
        <v>766</v>
      </c>
      <c r="R347" s="100" t="s">
        <v>767</v>
      </c>
      <c r="S347" s="100" t="s">
        <v>768</v>
      </c>
      <c r="T347" s="100" t="s">
        <v>767</v>
      </c>
      <c r="U347" s="100" t="s">
        <v>747</v>
      </c>
      <c r="V347" s="100" t="s">
        <v>748</v>
      </c>
      <c r="W347" s="100" t="s">
        <v>749</v>
      </c>
      <c r="X347" s="100" t="s">
        <v>132</v>
      </c>
      <c r="Y347" s="145" t="s">
        <v>1042</v>
      </c>
    </row>
    <row r="348" spans="1:25">
      <c r="A348" s="107" t="s">
        <v>226</v>
      </c>
      <c r="B348" s="100" t="s">
        <v>227</v>
      </c>
      <c r="C348" s="100" t="s">
        <v>827</v>
      </c>
      <c r="D348" s="101">
        <v>408</v>
      </c>
      <c r="E348" s="100" t="s">
        <v>118</v>
      </c>
      <c r="F348" s="102">
        <v>202208</v>
      </c>
      <c r="G348" s="103">
        <v>44802</v>
      </c>
      <c r="H348" s="100" t="s">
        <v>119</v>
      </c>
      <c r="I348" s="102">
        <v>11002727</v>
      </c>
      <c r="J348" s="100" t="s">
        <v>0</v>
      </c>
      <c r="K348" s="100" t="s">
        <v>120</v>
      </c>
      <c r="L348" s="100" t="s">
        <v>121</v>
      </c>
      <c r="M348" s="100" t="s">
        <v>122</v>
      </c>
      <c r="N348" s="100" t="s">
        <v>64</v>
      </c>
      <c r="O348" s="100" t="s">
        <v>65</v>
      </c>
      <c r="P348" s="100" t="s">
        <v>120</v>
      </c>
      <c r="Q348" s="100" t="s">
        <v>766</v>
      </c>
      <c r="R348" s="100" t="s">
        <v>767</v>
      </c>
      <c r="S348" s="100" t="s">
        <v>768</v>
      </c>
      <c r="T348" s="100" t="s">
        <v>767</v>
      </c>
      <c r="U348" s="100" t="s">
        <v>747</v>
      </c>
      <c r="V348" s="100" t="s">
        <v>748</v>
      </c>
      <c r="W348" s="100" t="s">
        <v>749</v>
      </c>
      <c r="X348" s="100" t="s">
        <v>132</v>
      </c>
      <c r="Y348" s="145" t="s">
        <v>1042</v>
      </c>
    </row>
    <row r="349" spans="1:25">
      <c r="A349" s="107" t="s">
        <v>345</v>
      </c>
      <c r="B349" s="100" t="s">
        <v>158</v>
      </c>
      <c r="C349" s="100" t="s">
        <v>155</v>
      </c>
      <c r="D349" s="101">
        <v>296.7</v>
      </c>
      <c r="E349" s="100" t="s">
        <v>118</v>
      </c>
      <c r="F349" s="102">
        <v>202103</v>
      </c>
      <c r="G349" s="103">
        <v>44285</v>
      </c>
      <c r="H349" s="100" t="s">
        <v>125</v>
      </c>
      <c r="I349" s="102">
        <v>50000166</v>
      </c>
      <c r="J349" s="100" t="s">
        <v>0</v>
      </c>
      <c r="K349" s="100" t="s">
        <v>120</v>
      </c>
      <c r="L349" s="100" t="s">
        <v>121</v>
      </c>
      <c r="M349" s="100" t="s">
        <v>122</v>
      </c>
      <c r="N349" s="100" t="s">
        <v>156</v>
      </c>
      <c r="O349" s="100" t="s">
        <v>157</v>
      </c>
      <c r="P349" s="100" t="s">
        <v>120</v>
      </c>
      <c r="Q349" s="100" t="s">
        <v>759</v>
      </c>
      <c r="R349" s="100" t="s">
        <v>760</v>
      </c>
      <c r="S349" s="100" t="s">
        <v>761</v>
      </c>
      <c r="T349" s="100" t="s">
        <v>158</v>
      </c>
      <c r="U349" s="100" t="s">
        <v>762</v>
      </c>
      <c r="V349" s="100" t="s">
        <v>158</v>
      </c>
      <c r="W349" s="100" t="s">
        <v>749</v>
      </c>
      <c r="X349" s="100" t="s">
        <v>132</v>
      </c>
      <c r="Y349" s="145" t="s">
        <v>1042</v>
      </c>
    </row>
    <row r="350" spans="1:25">
      <c r="A350" s="107" t="s">
        <v>345</v>
      </c>
      <c r="B350" s="100" t="s">
        <v>158</v>
      </c>
      <c r="C350" s="100" t="s">
        <v>155</v>
      </c>
      <c r="D350" s="101">
        <v>296.7</v>
      </c>
      <c r="E350" s="100" t="s">
        <v>118</v>
      </c>
      <c r="F350" s="102">
        <v>202103</v>
      </c>
      <c r="G350" s="103">
        <v>44285</v>
      </c>
      <c r="H350" s="100" t="s">
        <v>125</v>
      </c>
      <c r="I350" s="102">
        <v>50000167</v>
      </c>
      <c r="J350" s="100" t="s">
        <v>0</v>
      </c>
      <c r="K350" s="100" t="s">
        <v>120</v>
      </c>
      <c r="L350" s="100" t="s">
        <v>121</v>
      </c>
      <c r="M350" s="100" t="s">
        <v>122</v>
      </c>
      <c r="N350" s="100" t="s">
        <v>156</v>
      </c>
      <c r="O350" s="100" t="s">
        <v>157</v>
      </c>
      <c r="P350" s="100" t="s">
        <v>120</v>
      </c>
      <c r="Q350" s="100" t="s">
        <v>759</v>
      </c>
      <c r="R350" s="100" t="s">
        <v>760</v>
      </c>
      <c r="S350" s="100" t="s">
        <v>761</v>
      </c>
      <c r="T350" s="100" t="s">
        <v>158</v>
      </c>
      <c r="U350" s="100" t="s">
        <v>762</v>
      </c>
      <c r="V350" s="100" t="s">
        <v>158</v>
      </c>
      <c r="W350" s="100" t="s">
        <v>749</v>
      </c>
      <c r="X350" s="100" t="s">
        <v>132</v>
      </c>
      <c r="Y350" s="145" t="s">
        <v>1042</v>
      </c>
    </row>
    <row r="351" spans="1:25">
      <c r="A351" s="107" t="s">
        <v>345</v>
      </c>
      <c r="B351" s="100" t="s">
        <v>158</v>
      </c>
      <c r="C351" s="100" t="s">
        <v>159</v>
      </c>
      <c r="D351" s="101">
        <v>-296.7</v>
      </c>
      <c r="E351" s="100" t="s">
        <v>118</v>
      </c>
      <c r="F351" s="102">
        <v>202103</v>
      </c>
      <c r="G351" s="103">
        <v>44285</v>
      </c>
      <c r="H351" s="100" t="s">
        <v>125</v>
      </c>
      <c r="I351" s="102">
        <v>50000168</v>
      </c>
      <c r="J351" s="100" t="s">
        <v>0</v>
      </c>
      <c r="K351" s="100" t="s">
        <v>120</v>
      </c>
      <c r="L351" s="100" t="s">
        <v>121</v>
      </c>
      <c r="M351" s="100" t="s">
        <v>122</v>
      </c>
      <c r="N351" s="100" t="s">
        <v>156</v>
      </c>
      <c r="O351" s="100" t="s">
        <v>157</v>
      </c>
      <c r="P351" s="100" t="s">
        <v>120</v>
      </c>
      <c r="Q351" s="100" t="s">
        <v>759</v>
      </c>
      <c r="R351" s="100" t="s">
        <v>760</v>
      </c>
      <c r="S351" s="100" t="s">
        <v>761</v>
      </c>
      <c r="T351" s="100" t="s">
        <v>158</v>
      </c>
      <c r="U351" s="100" t="s">
        <v>762</v>
      </c>
      <c r="V351" s="100" t="s">
        <v>158</v>
      </c>
      <c r="W351" s="100" t="s">
        <v>749</v>
      </c>
      <c r="X351" s="100" t="s">
        <v>132</v>
      </c>
      <c r="Y351" s="145" t="s">
        <v>1042</v>
      </c>
    </row>
    <row r="352" spans="1:25">
      <c r="A352" s="107" t="s">
        <v>345</v>
      </c>
      <c r="B352" s="100" t="s">
        <v>158</v>
      </c>
      <c r="C352" s="100" t="s">
        <v>346</v>
      </c>
      <c r="D352" s="101">
        <v>1845.26</v>
      </c>
      <c r="E352" s="100" t="s">
        <v>118</v>
      </c>
      <c r="F352" s="102">
        <v>202106</v>
      </c>
      <c r="G352" s="103">
        <v>44376</v>
      </c>
      <c r="H352" s="100" t="s">
        <v>125</v>
      </c>
      <c r="I352" s="102">
        <v>50000185</v>
      </c>
      <c r="J352" s="100" t="s">
        <v>0</v>
      </c>
      <c r="K352" s="100" t="s">
        <v>120</v>
      </c>
      <c r="L352" s="100" t="s">
        <v>121</v>
      </c>
      <c r="M352" s="100" t="s">
        <v>122</v>
      </c>
      <c r="N352" s="100" t="s">
        <v>156</v>
      </c>
      <c r="O352" s="100" t="s">
        <v>157</v>
      </c>
      <c r="P352" s="100" t="s">
        <v>120</v>
      </c>
      <c r="Q352" s="100" t="s">
        <v>759</v>
      </c>
      <c r="R352" s="100" t="s">
        <v>760</v>
      </c>
      <c r="S352" s="100" t="s">
        <v>761</v>
      </c>
      <c r="T352" s="100" t="s">
        <v>158</v>
      </c>
      <c r="U352" s="100" t="s">
        <v>762</v>
      </c>
      <c r="V352" s="100" t="s">
        <v>158</v>
      </c>
      <c r="W352" s="100" t="s">
        <v>749</v>
      </c>
      <c r="X352" s="100" t="s">
        <v>132</v>
      </c>
      <c r="Y352" s="145" t="s">
        <v>1042</v>
      </c>
    </row>
    <row r="353" spans="1:25">
      <c r="A353" s="107" t="s">
        <v>345</v>
      </c>
      <c r="B353" s="100" t="s">
        <v>158</v>
      </c>
      <c r="C353" s="100" t="s">
        <v>347</v>
      </c>
      <c r="D353" s="101">
        <v>-26699.64</v>
      </c>
      <c r="E353" s="100" t="s">
        <v>118</v>
      </c>
      <c r="F353" s="102">
        <v>202109</v>
      </c>
      <c r="G353" s="103">
        <v>44468</v>
      </c>
      <c r="H353" s="100" t="s">
        <v>174</v>
      </c>
      <c r="I353" s="102">
        <v>100072</v>
      </c>
      <c r="J353" s="100" t="s">
        <v>0</v>
      </c>
      <c r="K353" s="100" t="s">
        <v>120</v>
      </c>
      <c r="L353" s="100" t="s">
        <v>121</v>
      </c>
      <c r="M353" s="100" t="s">
        <v>122</v>
      </c>
      <c r="N353" s="100" t="s">
        <v>156</v>
      </c>
      <c r="O353" s="100" t="s">
        <v>157</v>
      </c>
      <c r="P353" s="100" t="s">
        <v>120</v>
      </c>
      <c r="Q353" s="100" t="s">
        <v>759</v>
      </c>
      <c r="R353" s="100" t="s">
        <v>760</v>
      </c>
      <c r="S353" s="100" t="s">
        <v>761</v>
      </c>
      <c r="T353" s="100" t="s">
        <v>158</v>
      </c>
      <c r="U353" s="100" t="s">
        <v>762</v>
      </c>
      <c r="V353" s="100" t="s">
        <v>158</v>
      </c>
      <c r="W353" s="100" t="s">
        <v>749</v>
      </c>
      <c r="X353" s="100" t="s">
        <v>132</v>
      </c>
      <c r="Y353" s="145" t="s">
        <v>1042</v>
      </c>
    </row>
    <row r="354" spans="1:25">
      <c r="A354" s="107" t="s">
        <v>345</v>
      </c>
      <c r="B354" s="100" t="s">
        <v>158</v>
      </c>
      <c r="C354" s="100" t="s">
        <v>348</v>
      </c>
      <c r="D354" s="101">
        <v>26699.64</v>
      </c>
      <c r="E354" s="100" t="s">
        <v>118</v>
      </c>
      <c r="F354" s="102">
        <v>202109</v>
      </c>
      <c r="G354" s="103">
        <v>44468</v>
      </c>
      <c r="H354" s="100" t="s">
        <v>125</v>
      </c>
      <c r="I354" s="102">
        <v>50000233</v>
      </c>
      <c r="J354" s="100" t="s">
        <v>0</v>
      </c>
      <c r="K354" s="100" t="s">
        <v>120</v>
      </c>
      <c r="L354" s="100" t="s">
        <v>121</v>
      </c>
      <c r="M354" s="100" t="s">
        <v>122</v>
      </c>
      <c r="N354" s="100" t="s">
        <v>156</v>
      </c>
      <c r="O354" s="100" t="s">
        <v>157</v>
      </c>
      <c r="P354" s="100" t="s">
        <v>120</v>
      </c>
      <c r="Q354" s="100" t="s">
        <v>759</v>
      </c>
      <c r="R354" s="100" t="s">
        <v>760</v>
      </c>
      <c r="S354" s="100" t="s">
        <v>761</v>
      </c>
      <c r="T354" s="100" t="s">
        <v>158</v>
      </c>
      <c r="U354" s="100" t="s">
        <v>762</v>
      </c>
      <c r="V354" s="100" t="s">
        <v>158</v>
      </c>
      <c r="W354" s="100" t="s">
        <v>749</v>
      </c>
      <c r="X354" s="100" t="s">
        <v>132</v>
      </c>
      <c r="Y354" s="145" t="s">
        <v>1042</v>
      </c>
    </row>
    <row r="355" spans="1:25">
      <c r="A355" s="107" t="s">
        <v>345</v>
      </c>
      <c r="B355" s="100" t="s">
        <v>158</v>
      </c>
      <c r="C355" s="100" t="s">
        <v>348</v>
      </c>
      <c r="D355" s="101">
        <v>22857.16</v>
      </c>
      <c r="E355" s="100" t="s">
        <v>118</v>
      </c>
      <c r="F355" s="102">
        <v>202109</v>
      </c>
      <c r="G355" s="103">
        <v>44468</v>
      </c>
      <c r="H355" s="100" t="s">
        <v>125</v>
      </c>
      <c r="I355" s="102">
        <v>50000247</v>
      </c>
      <c r="J355" s="100" t="s">
        <v>0</v>
      </c>
      <c r="K355" s="100" t="s">
        <v>120</v>
      </c>
      <c r="L355" s="100" t="s">
        <v>121</v>
      </c>
      <c r="M355" s="100" t="s">
        <v>122</v>
      </c>
      <c r="N355" s="100" t="s">
        <v>156</v>
      </c>
      <c r="O355" s="100" t="s">
        <v>157</v>
      </c>
      <c r="P355" s="100" t="s">
        <v>120</v>
      </c>
      <c r="Q355" s="100" t="s">
        <v>759</v>
      </c>
      <c r="R355" s="100" t="s">
        <v>760</v>
      </c>
      <c r="S355" s="100" t="s">
        <v>761</v>
      </c>
      <c r="T355" s="100" t="s">
        <v>158</v>
      </c>
      <c r="U355" s="100" t="s">
        <v>762</v>
      </c>
      <c r="V355" s="100" t="s">
        <v>158</v>
      </c>
      <c r="W355" s="100" t="s">
        <v>749</v>
      </c>
      <c r="X355" s="100" t="s">
        <v>132</v>
      </c>
      <c r="Y355" s="145" t="s">
        <v>1042</v>
      </c>
    </row>
    <row r="356" spans="1:25">
      <c r="A356" s="107" t="s">
        <v>345</v>
      </c>
      <c r="B356" s="100" t="s">
        <v>158</v>
      </c>
      <c r="C356" s="100" t="s">
        <v>908</v>
      </c>
      <c r="D356" s="101">
        <v>-382.12</v>
      </c>
      <c r="E356" s="100" t="s">
        <v>118</v>
      </c>
      <c r="F356" s="102">
        <v>202112</v>
      </c>
      <c r="G356" s="103">
        <v>44550</v>
      </c>
      <c r="H356" s="100" t="s">
        <v>119</v>
      </c>
      <c r="I356" s="102">
        <v>11003043</v>
      </c>
      <c r="J356" s="100" t="s">
        <v>0</v>
      </c>
      <c r="K356" s="100" t="s">
        <v>120</v>
      </c>
      <c r="L356" s="100" t="s">
        <v>121</v>
      </c>
      <c r="M356" s="100" t="s">
        <v>122</v>
      </c>
      <c r="N356" s="100" t="s">
        <v>156</v>
      </c>
      <c r="O356" s="100" t="s">
        <v>157</v>
      </c>
      <c r="P356" s="100" t="s">
        <v>120</v>
      </c>
      <c r="Q356" s="100" t="s">
        <v>759</v>
      </c>
      <c r="R356" s="100" t="s">
        <v>760</v>
      </c>
      <c r="S356" s="100" t="s">
        <v>761</v>
      </c>
      <c r="T356" s="100" t="s">
        <v>158</v>
      </c>
      <c r="U356" s="100" t="s">
        <v>762</v>
      </c>
      <c r="V356" s="100" t="s">
        <v>158</v>
      </c>
      <c r="W356" s="100" t="s">
        <v>749</v>
      </c>
      <c r="X356" s="100" t="s">
        <v>132</v>
      </c>
      <c r="Y356" s="145" t="s">
        <v>1042</v>
      </c>
    </row>
    <row r="357" spans="1:25">
      <c r="A357" s="107" t="s">
        <v>345</v>
      </c>
      <c r="B357" s="100" t="s">
        <v>158</v>
      </c>
      <c r="C357" s="100" t="s">
        <v>349</v>
      </c>
      <c r="D357" s="101">
        <v>4401.9399999999996</v>
      </c>
      <c r="E357" s="100" t="s">
        <v>118</v>
      </c>
      <c r="F357" s="102">
        <v>202112</v>
      </c>
      <c r="G357" s="103">
        <v>44560</v>
      </c>
      <c r="H357" s="100" t="s">
        <v>119</v>
      </c>
      <c r="I357" s="102">
        <v>11001687</v>
      </c>
      <c r="J357" s="100" t="s">
        <v>0</v>
      </c>
      <c r="K357" s="100" t="s">
        <v>120</v>
      </c>
      <c r="L357" s="100" t="s">
        <v>121</v>
      </c>
      <c r="M357" s="100" t="s">
        <v>122</v>
      </c>
      <c r="N357" s="100" t="s">
        <v>156</v>
      </c>
      <c r="O357" s="100" t="s">
        <v>157</v>
      </c>
      <c r="P357" s="100" t="s">
        <v>120</v>
      </c>
      <c r="Q357" s="100" t="s">
        <v>759</v>
      </c>
      <c r="R357" s="100" t="s">
        <v>760</v>
      </c>
      <c r="S357" s="100" t="s">
        <v>761</v>
      </c>
      <c r="T357" s="100" t="s">
        <v>158</v>
      </c>
      <c r="U357" s="100" t="s">
        <v>762</v>
      </c>
      <c r="V357" s="100" t="s">
        <v>158</v>
      </c>
      <c r="W357" s="100" t="s">
        <v>749</v>
      </c>
      <c r="X357" s="100" t="s">
        <v>132</v>
      </c>
      <c r="Y357" s="145" t="s">
        <v>1042</v>
      </c>
    </row>
    <row r="358" spans="1:25">
      <c r="A358" s="107" t="s">
        <v>345</v>
      </c>
      <c r="B358" s="100" t="s">
        <v>158</v>
      </c>
      <c r="C358" s="100" t="s">
        <v>161</v>
      </c>
      <c r="D358" s="101">
        <v>-411.52</v>
      </c>
      <c r="E358" s="100" t="s">
        <v>118</v>
      </c>
      <c r="F358" s="102">
        <v>202112</v>
      </c>
      <c r="G358" s="103">
        <v>44560</v>
      </c>
      <c r="H358" s="100" t="s">
        <v>119</v>
      </c>
      <c r="I358" s="102">
        <v>11001766</v>
      </c>
      <c r="J358" s="100" t="s">
        <v>0</v>
      </c>
      <c r="K358" s="100" t="s">
        <v>120</v>
      </c>
      <c r="L358" s="100" t="s">
        <v>121</v>
      </c>
      <c r="M358" s="100" t="s">
        <v>122</v>
      </c>
      <c r="N358" s="100" t="s">
        <v>156</v>
      </c>
      <c r="O358" s="100" t="s">
        <v>157</v>
      </c>
      <c r="P358" s="100" t="s">
        <v>120</v>
      </c>
      <c r="Q358" s="100" t="s">
        <v>759</v>
      </c>
      <c r="R358" s="100" t="s">
        <v>760</v>
      </c>
      <c r="S358" s="100" t="s">
        <v>761</v>
      </c>
      <c r="T358" s="100" t="s">
        <v>158</v>
      </c>
      <c r="U358" s="100" t="s">
        <v>762</v>
      </c>
      <c r="V358" s="100" t="s">
        <v>158</v>
      </c>
      <c r="W358" s="100" t="s">
        <v>749</v>
      </c>
      <c r="X358" s="100" t="s">
        <v>132</v>
      </c>
      <c r="Y358" s="145" t="s">
        <v>1042</v>
      </c>
    </row>
    <row r="359" spans="1:25">
      <c r="A359" s="107" t="s">
        <v>345</v>
      </c>
      <c r="B359" s="100" t="s">
        <v>158</v>
      </c>
      <c r="C359" s="100" t="s">
        <v>162</v>
      </c>
      <c r="D359" s="101">
        <v>1136.78</v>
      </c>
      <c r="E359" s="100" t="s">
        <v>118</v>
      </c>
      <c r="F359" s="102">
        <v>202201</v>
      </c>
      <c r="G359" s="103">
        <v>44591</v>
      </c>
      <c r="H359" s="100" t="s">
        <v>119</v>
      </c>
      <c r="I359" s="102">
        <v>11001928</v>
      </c>
      <c r="J359" s="100" t="s">
        <v>0</v>
      </c>
      <c r="K359" s="100" t="s">
        <v>120</v>
      </c>
      <c r="L359" s="100" t="s">
        <v>121</v>
      </c>
      <c r="M359" s="100" t="s">
        <v>122</v>
      </c>
      <c r="N359" s="100" t="s">
        <v>156</v>
      </c>
      <c r="O359" s="100" t="s">
        <v>157</v>
      </c>
      <c r="P359" s="100" t="s">
        <v>120</v>
      </c>
      <c r="Q359" s="100" t="s">
        <v>759</v>
      </c>
      <c r="R359" s="100" t="s">
        <v>760</v>
      </c>
      <c r="S359" s="100" t="s">
        <v>761</v>
      </c>
      <c r="T359" s="100" t="s">
        <v>158</v>
      </c>
      <c r="U359" s="100" t="s">
        <v>762</v>
      </c>
      <c r="V359" s="100" t="s">
        <v>158</v>
      </c>
      <c r="W359" s="100" t="s">
        <v>749</v>
      </c>
      <c r="X359" s="100" t="s">
        <v>132</v>
      </c>
      <c r="Y359" s="145" t="s">
        <v>1042</v>
      </c>
    </row>
    <row r="360" spans="1:25">
      <c r="A360" s="107" t="s">
        <v>345</v>
      </c>
      <c r="B360" s="100" t="s">
        <v>158</v>
      </c>
      <c r="C360" s="100" t="s">
        <v>163</v>
      </c>
      <c r="D360" s="101">
        <v>2701.87</v>
      </c>
      <c r="E360" s="100" t="s">
        <v>118</v>
      </c>
      <c r="F360" s="102">
        <v>202202</v>
      </c>
      <c r="G360" s="103">
        <v>44617</v>
      </c>
      <c r="H360" s="100" t="s">
        <v>119</v>
      </c>
      <c r="I360" s="102">
        <v>11002059</v>
      </c>
      <c r="J360" s="100" t="s">
        <v>0</v>
      </c>
      <c r="K360" s="100" t="s">
        <v>120</v>
      </c>
      <c r="L360" s="100" t="s">
        <v>121</v>
      </c>
      <c r="M360" s="100" t="s">
        <v>122</v>
      </c>
      <c r="N360" s="100" t="s">
        <v>156</v>
      </c>
      <c r="O360" s="100" t="s">
        <v>157</v>
      </c>
      <c r="P360" s="100" t="s">
        <v>120</v>
      </c>
      <c r="Q360" s="100" t="s">
        <v>759</v>
      </c>
      <c r="R360" s="100" t="s">
        <v>760</v>
      </c>
      <c r="S360" s="100" t="s">
        <v>761</v>
      </c>
      <c r="T360" s="100" t="s">
        <v>158</v>
      </c>
      <c r="U360" s="100" t="s">
        <v>762</v>
      </c>
      <c r="V360" s="100" t="s">
        <v>158</v>
      </c>
      <c r="W360" s="100" t="s">
        <v>749</v>
      </c>
      <c r="X360" s="100" t="s">
        <v>132</v>
      </c>
      <c r="Y360" s="145" t="s">
        <v>1042</v>
      </c>
    </row>
    <row r="361" spans="1:25">
      <c r="A361" s="107" t="s">
        <v>345</v>
      </c>
      <c r="B361" s="100" t="s">
        <v>158</v>
      </c>
      <c r="C361" s="100" t="s">
        <v>164</v>
      </c>
      <c r="D361" s="101">
        <v>5185.4799999999996</v>
      </c>
      <c r="E361" s="100" t="s">
        <v>118</v>
      </c>
      <c r="F361" s="102">
        <v>202203</v>
      </c>
      <c r="G361" s="103">
        <v>44650</v>
      </c>
      <c r="H361" s="100" t="s">
        <v>119</v>
      </c>
      <c r="I361" s="102">
        <v>11002056</v>
      </c>
      <c r="J361" s="100" t="s">
        <v>0</v>
      </c>
      <c r="K361" s="100" t="s">
        <v>120</v>
      </c>
      <c r="L361" s="100" t="s">
        <v>121</v>
      </c>
      <c r="M361" s="100" t="s">
        <v>122</v>
      </c>
      <c r="N361" s="100" t="s">
        <v>156</v>
      </c>
      <c r="O361" s="100" t="s">
        <v>157</v>
      </c>
      <c r="P361" s="100" t="s">
        <v>120</v>
      </c>
      <c r="Q361" s="100" t="s">
        <v>759</v>
      </c>
      <c r="R361" s="100" t="s">
        <v>760</v>
      </c>
      <c r="S361" s="100" t="s">
        <v>761</v>
      </c>
      <c r="T361" s="100" t="s">
        <v>158</v>
      </c>
      <c r="U361" s="100" t="s">
        <v>762</v>
      </c>
      <c r="V361" s="100" t="s">
        <v>158</v>
      </c>
      <c r="W361" s="100" t="s">
        <v>749</v>
      </c>
      <c r="X361" s="100" t="s">
        <v>132</v>
      </c>
      <c r="Y361" s="145" t="s">
        <v>1042</v>
      </c>
    </row>
    <row r="362" spans="1:25">
      <c r="A362" s="107" t="s">
        <v>345</v>
      </c>
      <c r="B362" s="100" t="s">
        <v>158</v>
      </c>
      <c r="C362" s="100" t="s">
        <v>909</v>
      </c>
      <c r="D362" s="101">
        <v>-19083.12</v>
      </c>
      <c r="E362" s="100" t="s">
        <v>118</v>
      </c>
      <c r="F362" s="102">
        <v>202206</v>
      </c>
      <c r="G362" s="103">
        <v>44741</v>
      </c>
      <c r="H362" s="100" t="s">
        <v>174</v>
      </c>
      <c r="I362" s="102">
        <v>100091</v>
      </c>
      <c r="J362" s="100" t="s">
        <v>0</v>
      </c>
      <c r="K362" s="100" t="s">
        <v>120</v>
      </c>
      <c r="L362" s="100" t="s">
        <v>121</v>
      </c>
      <c r="M362" s="100" t="s">
        <v>122</v>
      </c>
      <c r="N362" s="100" t="s">
        <v>156</v>
      </c>
      <c r="O362" s="100" t="s">
        <v>157</v>
      </c>
      <c r="P362" s="100" t="s">
        <v>120</v>
      </c>
      <c r="Q362" s="100" t="s">
        <v>759</v>
      </c>
      <c r="R362" s="100" t="s">
        <v>760</v>
      </c>
      <c r="S362" s="100" t="s">
        <v>761</v>
      </c>
      <c r="T362" s="100" t="s">
        <v>158</v>
      </c>
      <c r="U362" s="100" t="s">
        <v>762</v>
      </c>
      <c r="V362" s="100" t="s">
        <v>158</v>
      </c>
      <c r="W362" s="100" t="s">
        <v>749</v>
      </c>
      <c r="X362" s="100" t="s">
        <v>132</v>
      </c>
      <c r="Y362" s="145" t="s">
        <v>1042</v>
      </c>
    </row>
    <row r="363" spans="1:25">
      <c r="A363" s="107" t="s">
        <v>345</v>
      </c>
      <c r="B363" s="100" t="s">
        <v>158</v>
      </c>
      <c r="C363" s="100" t="s">
        <v>910</v>
      </c>
      <c r="D363" s="101">
        <v>19083.12</v>
      </c>
      <c r="E363" s="100" t="s">
        <v>118</v>
      </c>
      <c r="F363" s="102">
        <v>202206</v>
      </c>
      <c r="G363" s="103">
        <v>44741</v>
      </c>
      <c r="H363" s="100" t="s">
        <v>119</v>
      </c>
      <c r="I363" s="102">
        <v>11002438</v>
      </c>
      <c r="J363" s="100" t="s">
        <v>0</v>
      </c>
      <c r="K363" s="100" t="s">
        <v>120</v>
      </c>
      <c r="L363" s="100" t="s">
        <v>121</v>
      </c>
      <c r="M363" s="100" t="s">
        <v>122</v>
      </c>
      <c r="N363" s="100" t="s">
        <v>156</v>
      </c>
      <c r="O363" s="100" t="s">
        <v>157</v>
      </c>
      <c r="P363" s="100" t="s">
        <v>120</v>
      </c>
      <c r="Q363" s="100" t="s">
        <v>759</v>
      </c>
      <c r="R363" s="100" t="s">
        <v>760</v>
      </c>
      <c r="S363" s="100" t="s">
        <v>761</v>
      </c>
      <c r="T363" s="100" t="s">
        <v>158</v>
      </c>
      <c r="U363" s="100" t="s">
        <v>762</v>
      </c>
      <c r="V363" s="100" t="s">
        <v>158</v>
      </c>
      <c r="W363" s="100" t="s">
        <v>749</v>
      </c>
      <c r="X363" s="100" t="s">
        <v>132</v>
      </c>
      <c r="Y363" s="145" t="s">
        <v>1042</v>
      </c>
    </row>
    <row r="364" spans="1:25">
      <c r="A364" s="107" t="s">
        <v>345</v>
      </c>
      <c r="B364" s="100" t="s">
        <v>158</v>
      </c>
      <c r="C364" s="100" t="s">
        <v>910</v>
      </c>
      <c r="D364" s="101">
        <v>4191.96</v>
      </c>
      <c r="E364" s="100" t="s">
        <v>118</v>
      </c>
      <c r="F364" s="102">
        <v>202206</v>
      </c>
      <c r="G364" s="103">
        <v>44741</v>
      </c>
      <c r="H364" s="100" t="s">
        <v>119</v>
      </c>
      <c r="I364" s="102">
        <v>11002453</v>
      </c>
      <c r="J364" s="100" t="s">
        <v>0</v>
      </c>
      <c r="K364" s="100" t="s">
        <v>120</v>
      </c>
      <c r="L364" s="100" t="s">
        <v>121</v>
      </c>
      <c r="M364" s="100" t="s">
        <v>122</v>
      </c>
      <c r="N364" s="100" t="s">
        <v>156</v>
      </c>
      <c r="O364" s="100" t="s">
        <v>157</v>
      </c>
      <c r="P364" s="100" t="s">
        <v>120</v>
      </c>
      <c r="Q364" s="100" t="s">
        <v>759</v>
      </c>
      <c r="R364" s="100" t="s">
        <v>760</v>
      </c>
      <c r="S364" s="100" t="s">
        <v>761</v>
      </c>
      <c r="T364" s="100" t="s">
        <v>158</v>
      </c>
      <c r="U364" s="100" t="s">
        <v>762</v>
      </c>
      <c r="V364" s="100" t="s">
        <v>158</v>
      </c>
      <c r="W364" s="100" t="s">
        <v>749</v>
      </c>
      <c r="X364" s="100" t="s">
        <v>132</v>
      </c>
      <c r="Y364" s="145" t="s">
        <v>1042</v>
      </c>
    </row>
    <row r="365" spans="1:25">
      <c r="A365" s="107" t="s">
        <v>345</v>
      </c>
      <c r="B365" s="100" t="s">
        <v>158</v>
      </c>
      <c r="C365" s="100" t="s">
        <v>911</v>
      </c>
      <c r="D365" s="101">
        <v>8441.6299999999992</v>
      </c>
      <c r="E365" s="100" t="s">
        <v>118</v>
      </c>
      <c r="F365" s="102">
        <v>202208</v>
      </c>
      <c r="G365" s="103">
        <v>44792</v>
      </c>
      <c r="H365" s="100" t="s">
        <v>119</v>
      </c>
      <c r="I365" s="102">
        <v>11002853</v>
      </c>
      <c r="J365" s="100" t="s">
        <v>0</v>
      </c>
      <c r="K365" s="100" t="s">
        <v>120</v>
      </c>
      <c r="L365" s="100" t="s">
        <v>121</v>
      </c>
      <c r="M365" s="100" t="s">
        <v>122</v>
      </c>
      <c r="N365" s="100" t="s">
        <v>156</v>
      </c>
      <c r="O365" s="100" t="s">
        <v>157</v>
      </c>
      <c r="P365" s="100" t="s">
        <v>120</v>
      </c>
      <c r="Q365" s="100" t="s">
        <v>759</v>
      </c>
      <c r="R365" s="100" t="s">
        <v>760</v>
      </c>
      <c r="S365" s="100" t="s">
        <v>761</v>
      </c>
      <c r="T365" s="100" t="s">
        <v>158</v>
      </c>
      <c r="U365" s="100" t="s">
        <v>762</v>
      </c>
      <c r="V365" s="100" t="s">
        <v>158</v>
      </c>
      <c r="W365" s="100" t="s">
        <v>749</v>
      </c>
      <c r="X365" s="100" t="s">
        <v>132</v>
      </c>
      <c r="Y365" s="145" t="s">
        <v>1042</v>
      </c>
    </row>
    <row r="366" spans="1:25">
      <c r="A366" s="107" t="s">
        <v>345</v>
      </c>
      <c r="B366" s="100" t="s">
        <v>158</v>
      </c>
      <c r="C366" s="100" t="s">
        <v>912</v>
      </c>
      <c r="D366" s="101">
        <v>-8441.6299999999992</v>
      </c>
      <c r="E366" s="100" t="s">
        <v>118</v>
      </c>
      <c r="F366" s="102">
        <v>202208</v>
      </c>
      <c r="G366" s="103">
        <v>44802</v>
      </c>
      <c r="H366" s="100" t="s">
        <v>119</v>
      </c>
      <c r="I366" s="102">
        <v>11002867</v>
      </c>
      <c r="J366" s="100" t="s">
        <v>0</v>
      </c>
      <c r="K366" s="100" t="s">
        <v>120</v>
      </c>
      <c r="L366" s="100" t="s">
        <v>121</v>
      </c>
      <c r="M366" s="100" t="s">
        <v>122</v>
      </c>
      <c r="N366" s="100" t="s">
        <v>156</v>
      </c>
      <c r="O366" s="100" t="s">
        <v>157</v>
      </c>
      <c r="P366" s="100" t="s">
        <v>120</v>
      </c>
      <c r="Q366" s="100" t="s">
        <v>759</v>
      </c>
      <c r="R366" s="100" t="s">
        <v>760</v>
      </c>
      <c r="S366" s="100" t="s">
        <v>761</v>
      </c>
      <c r="T366" s="100" t="s">
        <v>158</v>
      </c>
      <c r="U366" s="100" t="s">
        <v>762</v>
      </c>
      <c r="V366" s="100" t="s">
        <v>158</v>
      </c>
      <c r="W366" s="100" t="s">
        <v>749</v>
      </c>
      <c r="X366" s="100" t="s">
        <v>132</v>
      </c>
      <c r="Y366" s="145" t="s">
        <v>1042</v>
      </c>
    </row>
    <row r="367" spans="1:25">
      <c r="A367" s="107" t="s">
        <v>345</v>
      </c>
      <c r="B367" s="100" t="s">
        <v>158</v>
      </c>
      <c r="C367" s="100" t="s">
        <v>913</v>
      </c>
      <c r="D367" s="101">
        <v>8241.4699999999993</v>
      </c>
      <c r="E367" s="100" t="s">
        <v>118</v>
      </c>
      <c r="F367" s="102">
        <v>202208</v>
      </c>
      <c r="G367" s="103">
        <v>44802</v>
      </c>
      <c r="H367" s="100" t="s">
        <v>119</v>
      </c>
      <c r="I367" s="102">
        <v>11002867</v>
      </c>
      <c r="J367" s="100" t="s">
        <v>0</v>
      </c>
      <c r="K367" s="100" t="s">
        <v>120</v>
      </c>
      <c r="L367" s="100" t="s">
        <v>121</v>
      </c>
      <c r="M367" s="100" t="s">
        <v>122</v>
      </c>
      <c r="N367" s="100" t="s">
        <v>156</v>
      </c>
      <c r="O367" s="100" t="s">
        <v>157</v>
      </c>
      <c r="P367" s="100" t="s">
        <v>120</v>
      </c>
      <c r="Q367" s="100" t="s">
        <v>759</v>
      </c>
      <c r="R367" s="100" t="s">
        <v>760</v>
      </c>
      <c r="S367" s="100" t="s">
        <v>761</v>
      </c>
      <c r="T367" s="100" t="s">
        <v>158</v>
      </c>
      <c r="U367" s="100" t="s">
        <v>762</v>
      </c>
      <c r="V367" s="100" t="s">
        <v>158</v>
      </c>
      <c r="W367" s="100" t="s">
        <v>749</v>
      </c>
      <c r="X367" s="100" t="s">
        <v>132</v>
      </c>
      <c r="Y367" s="145" t="s">
        <v>1042</v>
      </c>
    </row>
    <row r="368" spans="1:25">
      <c r="A368" s="107" t="s">
        <v>391</v>
      </c>
      <c r="B368" s="100" t="s">
        <v>392</v>
      </c>
      <c r="C368" s="100" t="s">
        <v>393</v>
      </c>
      <c r="D368" s="101">
        <v>15.26</v>
      </c>
      <c r="E368" s="100" t="s">
        <v>118</v>
      </c>
      <c r="F368" s="102">
        <v>202103</v>
      </c>
      <c r="G368" s="103">
        <v>44285</v>
      </c>
      <c r="H368" s="100" t="s">
        <v>119</v>
      </c>
      <c r="I368" s="102">
        <v>11000702</v>
      </c>
      <c r="J368" s="100" t="s">
        <v>0</v>
      </c>
      <c r="K368" s="100" t="s">
        <v>120</v>
      </c>
      <c r="L368" s="100" t="s">
        <v>121</v>
      </c>
      <c r="M368" s="100" t="s">
        <v>122</v>
      </c>
      <c r="N368" s="100" t="s">
        <v>394</v>
      </c>
      <c r="O368" s="100" t="s">
        <v>395</v>
      </c>
      <c r="P368" s="100" t="s">
        <v>120</v>
      </c>
      <c r="Q368" s="100" t="s">
        <v>802</v>
      </c>
      <c r="R368" s="100" t="s">
        <v>803</v>
      </c>
      <c r="S368" s="100" t="s">
        <v>804</v>
      </c>
      <c r="T368" s="100" t="s">
        <v>803</v>
      </c>
      <c r="U368" s="100" t="s">
        <v>757</v>
      </c>
      <c r="V368" s="100" t="s">
        <v>758</v>
      </c>
      <c r="W368" s="100" t="s">
        <v>749</v>
      </c>
      <c r="X368" s="100" t="s">
        <v>132</v>
      </c>
      <c r="Y368" s="145" t="s">
        <v>1042</v>
      </c>
    </row>
    <row r="369" spans="1:25">
      <c r="A369" s="107" t="s">
        <v>391</v>
      </c>
      <c r="B369" s="100" t="s">
        <v>392</v>
      </c>
      <c r="C369" s="100" t="s">
        <v>396</v>
      </c>
      <c r="D369" s="101">
        <v>89.22</v>
      </c>
      <c r="E369" s="100" t="s">
        <v>118</v>
      </c>
      <c r="F369" s="102">
        <v>202103</v>
      </c>
      <c r="G369" s="103">
        <v>44285</v>
      </c>
      <c r="H369" s="100" t="s">
        <v>119</v>
      </c>
      <c r="I369" s="102">
        <v>11000702</v>
      </c>
      <c r="J369" s="100" t="s">
        <v>0</v>
      </c>
      <c r="K369" s="100" t="s">
        <v>120</v>
      </c>
      <c r="L369" s="100" t="s">
        <v>121</v>
      </c>
      <c r="M369" s="100" t="s">
        <v>122</v>
      </c>
      <c r="N369" s="100" t="s">
        <v>245</v>
      </c>
      <c r="O369" s="100" t="s">
        <v>246</v>
      </c>
      <c r="P369" s="100" t="s">
        <v>120</v>
      </c>
      <c r="Q369" s="100" t="s">
        <v>778</v>
      </c>
      <c r="R369" s="100" t="s">
        <v>247</v>
      </c>
      <c r="S369" s="100" t="s">
        <v>779</v>
      </c>
      <c r="T369" s="100" t="s">
        <v>247</v>
      </c>
      <c r="U369" s="100" t="s">
        <v>752</v>
      </c>
      <c r="V369" s="100" t="s">
        <v>753</v>
      </c>
      <c r="W369" s="100" t="s">
        <v>749</v>
      </c>
      <c r="X369" s="100" t="s">
        <v>132</v>
      </c>
      <c r="Y369" s="145" t="s">
        <v>1042</v>
      </c>
    </row>
    <row r="370" spans="1:25">
      <c r="A370" s="107" t="s">
        <v>391</v>
      </c>
      <c r="B370" s="100" t="s">
        <v>392</v>
      </c>
      <c r="C370" s="100" t="s">
        <v>397</v>
      </c>
      <c r="D370" s="101">
        <v>276.11</v>
      </c>
      <c r="E370" s="100" t="s">
        <v>118</v>
      </c>
      <c r="F370" s="102">
        <v>202103</v>
      </c>
      <c r="G370" s="103">
        <v>44285</v>
      </c>
      <c r="H370" s="100" t="s">
        <v>119</v>
      </c>
      <c r="I370" s="102">
        <v>11000702</v>
      </c>
      <c r="J370" s="100" t="s">
        <v>0</v>
      </c>
      <c r="K370" s="100" t="s">
        <v>120</v>
      </c>
      <c r="L370" s="100" t="s">
        <v>121</v>
      </c>
      <c r="M370" s="100" t="s">
        <v>122</v>
      </c>
      <c r="N370" s="100" t="s">
        <v>142</v>
      </c>
      <c r="O370" s="100" t="s">
        <v>143</v>
      </c>
      <c r="P370" s="100" t="s">
        <v>120</v>
      </c>
      <c r="Q370" s="100" t="s">
        <v>750</v>
      </c>
      <c r="R370" s="100" t="s">
        <v>144</v>
      </c>
      <c r="S370" s="100" t="s">
        <v>751</v>
      </c>
      <c r="T370" s="100" t="s">
        <v>144</v>
      </c>
      <c r="U370" s="100" t="s">
        <v>752</v>
      </c>
      <c r="V370" s="100" t="s">
        <v>753</v>
      </c>
      <c r="W370" s="100" t="s">
        <v>749</v>
      </c>
      <c r="X370" s="100" t="s">
        <v>132</v>
      </c>
      <c r="Y370" s="145" t="s">
        <v>1042</v>
      </c>
    </row>
    <row r="371" spans="1:25">
      <c r="A371" s="107" t="s">
        <v>391</v>
      </c>
      <c r="B371" s="100" t="s">
        <v>392</v>
      </c>
      <c r="C371" s="100" t="s">
        <v>393</v>
      </c>
      <c r="D371" s="101">
        <f>616.84-4.07</f>
        <v>612.77</v>
      </c>
      <c r="E371" s="100" t="s">
        <v>118</v>
      </c>
      <c r="F371" s="102">
        <v>202103</v>
      </c>
      <c r="G371" s="103">
        <v>44285</v>
      </c>
      <c r="H371" s="100" t="s">
        <v>119</v>
      </c>
      <c r="I371" s="102">
        <v>11000702</v>
      </c>
      <c r="J371" s="100" t="s">
        <v>0</v>
      </c>
      <c r="K371" s="100" t="s">
        <v>120</v>
      </c>
      <c r="L371" s="100" t="s">
        <v>121</v>
      </c>
      <c r="M371" s="100" t="s">
        <v>122</v>
      </c>
      <c r="N371" s="100" t="s">
        <v>398</v>
      </c>
      <c r="O371" s="100" t="s">
        <v>399</v>
      </c>
      <c r="P371" s="100" t="s">
        <v>120</v>
      </c>
      <c r="Q371" s="100" t="s">
        <v>802</v>
      </c>
      <c r="R371" s="100" t="s">
        <v>803</v>
      </c>
      <c r="S371" s="100" t="s">
        <v>804</v>
      </c>
      <c r="T371" s="100" t="s">
        <v>803</v>
      </c>
      <c r="U371" s="100" t="s">
        <v>757</v>
      </c>
      <c r="V371" s="100" t="s">
        <v>758</v>
      </c>
      <c r="W371" s="100" t="s">
        <v>749</v>
      </c>
      <c r="X371" s="100" t="s">
        <v>132</v>
      </c>
      <c r="Y371" s="145" t="s">
        <v>1042</v>
      </c>
    </row>
    <row r="372" spans="1:25">
      <c r="A372" s="107" t="s">
        <v>391</v>
      </c>
      <c r="B372" s="100" t="s">
        <v>392</v>
      </c>
      <c r="C372" s="100" t="s">
        <v>400</v>
      </c>
      <c r="D372" s="101">
        <v>38.64</v>
      </c>
      <c r="E372" s="100" t="s">
        <v>118</v>
      </c>
      <c r="F372" s="102">
        <v>202103</v>
      </c>
      <c r="G372" s="103">
        <v>44285</v>
      </c>
      <c r="H372" s="100" t="s">
        <v>125</v>
      </c>
      <c r="I372" s="102">
        <v>50000165</v>
      </c>
      <c r="J372" s="100" t="s">
        <v>0</v>
      </c>
      <c r="K372" s="100" t="s">
        <v>120</v>
      </c>
      <c r="L372" s="100" t="s">
        <v>121</v>
      </c>
      <c r="M372" s="100" t="s">
        <v>122</v>
      </c>
      <c r="N372" s="100" t="s">
        <v>88</v>
      </c>
      <c r="O372" s="100" t="s">
        <v>401</v>
      </c>
      <c r="P372" s="100" t="s">
        <v>120</v>
      </c>
      <c r="Q372" s="100" t="s">
        <v>926</v>
      </c>
      <c r="R372" s="100" t="s">
        <v>927</v>
      </c>
      <c r="S372" s="100" t="s">
        <v>928</v>
      </c>
      <c r="T372" s="100" t="s">
        <v>927</v>
      </c>
      <c r="U372" s="100" t="s">
        <v>929</v>
      </c>
      <c r="V372" s="100" t="s">
        <v>930</v>
      </c>
      <c r="W372" s="100" t="s">
        <v>749</v>
      </c>
      <c r="X372" s="100" t="s">
        <v>132</v>
      </c>
      <c r="Y372" s="145" t="s">
        <v>1042</v>
      </c>
    </row>
    <row r="373" spans="1:25">
      <c r="A373" s="107" t="s">
        <v>391</v>
      </c>
      <c r="B373" s="100" t="s">
        <v>392</v>
      </c>
      <c r="C373" s="100" t="s">
        <v>402</v>
      </c>
      <c r="D373" s="101">
        <v>51.64</v>
      </c>
      <c r="E373" s="100" t="s">
        <v>118</v>
      </c>
      <c r="F373" s="102">
        <v>202103</v>
      </c>
      <c r="G373" s="103">
        <v>44285</v>
      </c>
      <c r="H373" s="100" t="s">
        <v>125</v>
      </c>
      <c r="I373" s="102">
        <v>50000165</v>
      </c>
      <c r="J373" s="100" t="s">
        <v>0</v>
      </c>
      <c r="K373" s="100" t="s">
        <v>120</v>
      </c>
      <c r="L373" s="100" t="s">
        <v>121</v>
      </c>
      <c r="M373" s="100" t="s">
        <v>122</v>
      </c>
      <c r="N373" s="100" t="s">
        <v>403</v>
      </c>
      <c r="O373" s="100" t="s">
        <v>96</v>
      </c>
      <c r="P373" s="100" t="s">
        <v>120</v>
      </c>
      <c r="Q373" s="100" t="s">
        <v>931</v>
      </c>
      <c r="R373" s="100" t="s">
        <v>932</v>
      </c>
      <c r="S373" s="100" t="s">
        <v>933</v>
      </c>
      <c r="T373" s="100" t="s">
        <v>932</v>
      </c>
      <c r="U373" s="100" t="s">
        <v>929</v>
      </c>
      <c r="V373" s="100" t="s">
        <v>930</v>
      </c>
      <c r="W373" s="100" t="s">
        <v>749</v>
      </c>
      <c r="X373" s="100" t="s">
        <v>132</v>
      </c>
      <c r="Y373" s="145" t="s">
        <v>1042</v>
      </c>
    </row>
    <row r="374" spans="1:25">
      <c r="A374" s="107" t="s">
        <v>391</v>
      </c>
      <c r="B374" s="100" t="s">
        <v>392</v>
      </c>
      <c r="C374" s="100" t="s">
        <v>404</v>
      </c>
      <c r="D374" s="101">
        <v>67.849999999999994</v>
      </c>
      <c r="E374" s="100" t="s">
        <v>118</v>
      </c>
      <c r="F374" s="102">
        <v>202103</v>
      </c>
      <c r="G374" s="103">
        <v>44285</v>
      </c>
      <c r="H374" s="100" t="s">
        <v>125</v>
      </c>
      <c r="I374" s="102">
        <v>50000165</v>
      </c>
      <c r="J374" s="100" t="s">
        <v>0</v>
      </c>
      <c r="K374" s="100" t="s">
        <v>120</v>
      </c>
      <c r="L374" s="100" t="s">
        <v>121</v>
      </c>
      <c r="M374" s="100" t="s">
        <v>122</v>
      </c>
      <c r="N374" s="100" t="s">
        <v>86</v>
      </c>
      <c r="O374" s="100" t="s">
        <v>87</v>
      </c>
      <c r="P374" s="100" t="s">
        <v>120</v>
      </c>
      <c r="Q374" s="100" t="s">
        <v>926</v>
      </c>
      <c r="R374" s="100" t="s">
        <v>927</v>
      </c>
      <c r="S374" s="100" t="s">
        <v>928</v>
      </c>
      <c r="T374" s="100" t="s">
        <v>927</v>
      </c>
      <c r="U374" s="100" t="s">
        <v>929</v>
      </c>
      <c r="V374" s="100" t="s">
        <v>930</v>
      </c>
      <c r="W374" s="100" t="s">
        <v>749</v>
      </c>
      <c r="X374" s="100" t="s">
        <v>132</v>
      </c>
      <c r="Y374" s="145" t="s">
        <v>1042</v>
      </c>
    </row>
    <row r="375" spans="1:25">
      <c r="A375" s="107" t="s">
        <v>391</v>
      </c>
      <c r="B375" s="100" t="s">
        <v>392</v>
      </c>
      <c r="C375" s="100" t="s">
        <v>405</v>
      </c>
      <c r="D375" s="101">
        <v>71.25</v>
      </c>
      <c r="E375" s="100" t="s">
        <v>118</v>
      </c>
      <c r="F375" s="102">
        <v>202103</v>
      </c>
      <c r="G375" s="103">
        <v>44285</v>
      </c>
      <c r="H375" s="100" t="s">
        <v>125</v>
      </c>
      <c r="I375" s="102">
        <v>50000165</v>
      </c>
      <c r="J375" s="100" t="s">
        <v>0</v>
      </c>
      <c r="K375" s="100" t="s">
        <v>120</v>
      </c>
      <c r="L375" s="100" t="s">
        <v>121</v>
      </c>
      <c r="M375" s="100" t="s">
        <v>122</v>
      </c>
      <c r="N375" s="100" t="s">
        <v>84</v>
      </c>
      <c r="O375" s="100" t="s">
        <v>85</v>
      </c>
      <c r="P375" s="100" t="s">
        <v>120</v>
      </c>
      <c r="Q375" s="100" t="s">
        <v>926</v>
      </c>
      <c r="R375" s="100" t="s">
        <v>927</v>
      </c>
      <c r="S375" s="100" t="s">
        <v>928</v>
      </c>
      <c r="T375" s="100" t="s">
        <v>927</v>
      </c>
      <c r="U375" s="100" t="s">
        <v>929</v>
      </c>
      <c r="V375" s="100" t="s">
        <v>930</v>
      </c>
      <c r="W375" s="100" t="s">
        <v>749</v>
      </c>
      <c r="X375" s="100" t="s">
        <v>132</v>
      </c>
      <c r="Y375" s="145" t="s">
        <v>1042</v>
      </c>
    </row>
    <row r="376" spans="1:25">
      <c r="A376" s="107" t="s">
        <v>391</v>
      </c>
      <c r="B376" s="100" t="s">
        <v>392</v>
      </c>
      <c r="C376" s="100" t="s">
        <v>406</v>
      </c>
      <c r="D376" s="101">
        <v>97.49</v>
      </c>
      <c r="E376" s="100" t="s">
        <v>118</v>
      </c>
      <c r="F376" s="102">
        <v>202103</v>
      </c>
      <c r="G376" s="103">
        <v>44285</v>
      </c>
      <c r="H376" s="100" t="s">
        <v>125</v>
      </c>
      <c r="I376" s="102">
        <v>50000165</v>
      </c>
      <c r="J376" s="100" t="s">
        <v>0</v>
      </c>
      <c r="K376" s="100" t="s">
        <v>120</v>
      </c>
      <c r="L376" s="100" t="s">
        <v>121</v>
      </c>
      <c r="M376" s="100" t="s">
        <v>122</v>
      </c>
      <c r="N376" s="100" t="s">
        <v>80</v>
      </c>
      <c r="O376" s="100" t="s">
        <v>81</v>
      </c>
      <c r="P376" s="100" t="s">
        <v>120</v>
      </c>
      <c r="Q376" s="100" t="s">
        <v>926</v>
      </c>
      <c r="R376" s="100" t="s">
        <v>927</v>
      </c>
      <c r="S376" s="100" t="s">
        <v>928</v>
      </c>
      <c r="T376" s="100" t="s">
        <v>927</v>
      </c>
      <c r="U376" s="100" t="s">
        <v>929</v>
      </c>
      <c r="V376" s="100" t="s">
        <v>930</v>
      </c>
      <c r="W376" s="100" t="s">
        <v>749</v>
      </c>
      <c r="X376" s="100" t="s">
        <v>132</v>
      </c>
      <c r="Y376" s="145" t="s">
        <v>1042</v>
      </c>
    </row>
    <row r="377" spans="1:25">
      <c r="A377" s="107" t="s">
        <v>391</v>
      </c>
      <c r="B377" s="100" t="s">
        <v>392</v>
      </c>
      <c r="C377" s="100" t="s">
        <v>407</v>
      </c>
      <c r="D377" s="101">
        <v>255.91</v>
      </c>
      <c r="E377" s="100" t="s">
        <v>118</v>
      </c>
      <c r="F377" s="102">
        <v>202103</v>
      </c>
      <c r="G377" s="103">
        <v>44285</v>
      </c>
      <c r="H377" s="100" t="s">
        <v>125</v>
      </c>
      <c r="I377" s="102">
        <v>50000165</v>
      </c>
      <c r="J377" s="100" t="s">
        <v>0</v>
      </c>
      <c r="K377" s="100" t="s">
        <v>120</v>
      </c>
      <c r="L377" s="100" t="s">
        <v>121</v>
      </c>
      <c r="M377" s="100" t="s">
        <v>122</v>
      </c>
      <c r="N377" s="100" t="s">
        <v>92</v>
      </c>
      <c r="O377" s="100" t="s">
        <v>93</v>
      </c>
      <c r="P377" s="100" t="s">
        <v>120</v>
      </c>
      <c r="Q377" s="100" t="s">
        <v>931</v>
      </c>
      <c r="R377" s="100" t="s">
        <v>932</v>
      </c>
      <c r="S377" s="100" t="s">
        <v>933</v>
      </c>
      <c r="T377" s="100" t="s">
        <v>932</v>
      </c>
      <c r="U377" s="100" t="s">
        <v>929</v>
      </c>
      <c r="V377" s="100" t="s">
        <v>930</v>
      </c>
      <c r="W377" s="100" t="s">
        <v>749</v>
      </c>
      <c r="X377" s="100" t="s">
        <v>132</v>
      </c>
      <c r="Y377" s="145" t="s">
        <v>1042</v>
      </c>
    </row>
    <row r="378" spans="1:25">
      <c r="A378" s="107" t="s">
        <v>391</v>
      </c>
      <c r="B378" s="100" t="s">
        <v>392</v>
      </c>
      <c r="C378" s="100" t="s">
        <v>408</v>
      </c>
      <c r="D378" s="101">
        <v>324.83</v>
      </c>
      <c r="E378" s="100" t="s">
        <v>118</v>
      </c>
      <c r="F378" s="102">
        <v>202103</v>
      </c>
      <c r="G378" s="103">
        <v>44285</v>
      </c>
      <c r="H378" s="100" t="s">
        <v>125</v>
      </c>
      <c r="I378" s="102">
        <v>50000165</v>
      </c>
      <c r="J378" s="100" t="s">
        <v>0</v>
      </c>
      <c r="K378" s="100" t="s">
        <v>120</v>
      </c>
      <c r="L378" s="100" t="s">
        <v>121</v>
      </c>
      <c r="M378" s="100" t="s">
        <v>122</v>
      </c>
      <c r="N378" s="100" t="s">
        <v>90</v>
      </c>
      <c r="O378" s="100" t="s">
        <v>409</v>
      </c>
      <c r="P378" s="100" t="s">
        <v>120</v>
      </c>
      <c r="Q378" s="100" t="s">
        <v>934</v>
      </c>
      <c r="R378" s="100" t="s">
        <v>935</v>
      </c>
      <c r="S378" s="100" t="s">
        <v>936</v>
      </c>
      <c r="T378" s="100" t="s">
        <v>935</v>
      </c>
      <c r="U378" s="100" t="s">
        <v>929</v>
      </c>
      <c r="V378" s="100" t="s">
        <v>930</v>
      </c>
      <c r="W378" s="100" t="s">
        <v>749</v>
      </c>
      <c r="X378" s="100" t="s">
        <v>132</v>
      </c>
      <c r="Y378" s="145" t="s">
        <v>1042</v>
      </c>
    </row>
    <row r="379" spans="1:25">
      <c r="A379" s="107" t="s">
        <v>391</v>
      </c>
      <c r="B379" s="100" t="s">
        <v>392</v>
      </c>
      <c r="C379" s="100" t="s">
        <v>410</v>
      </c>
      <c r="D379" s="101">
        <v>433.44</v>
      </c>
      <c r="E379" s="100" t="s">
        <v>118</v>
      </c>
      <c r="F379" s="102">
        <v>202103</v>
      </c>
      <c r="G379" s="103">
        <v>44285</v>
      </c>
      <c r="H379" s="100" t="s">
        <v>125</v>
      </c>
      <c r="I379" s="102">
        <v>50000165</v>
      </c>
      <c r="J379" s="100" t="s">
        <v>0</v>
      </c>
      <c r="K379" s="100" t="s">
        <v>120</v>
      </c>
      <c r="L379" s="100" t="s">
        <v>121</v>
      </c>
      <c r="M379" s="100" t="s">
        <v>122</v>
      </c>
      <c r="N379" s="100" t="s">
        <v>76</v>
      </c>
      <c r="O379" s="100" t="s">
        <v>411</v>
      </c>
      <c r="P379" s="100" t="s">
        <v>120</v>
      </c>
      <c r="Q379" s="100" t="s">
        <v>937</v>
      </c>
      <c r="R379" s="100" t="s">
        <v>938</v>
      </c>
      <c r="S379" s="100" t="s">
        <v>939</v>
      </c>
      <c r="T379" s="100" t="s">
        <v>938</v>
      </c>
      <c r="U379" s="100" t="s">
        <v>929</v>
      </c>
      <c r="V379" s="100" t="s">
        <v>930</v>
      </c>
      <c r="W379" s="100" t="s">
        <v>749</v>
      </c>
      <c r="X379" s="100" t="s">
        <v>132</v>
      </c>
      <c r="Y379" s="145" t="s">
        <v>1042</v>
      </c>
    </row>
    <row r="380" spans="1:25">
      <c r="A380" s="107" t="s">
        <v>391</v>
      </c>
      <c r="B380" s="100" t="s">
        <v>392</v>
      </c>
      <c r="C380" s="100" t="s">
        <v>412</v>
      </c>
      <c r="D380" s="101">
        <v>600</v>
      </c>
      <c r="E380" s="100" t="s">
        <v>118</v>
      </c>
      <c r="F380" s="102">
        <v>202103</v>
      </c>
      <c r="G380" s="103">
        <v>44285</v>
      </c>
      <c r="H380" s="100" t="s">
        <v>125</v>
      </c>
      <c r="I380" s="102">
        <v>50000165</v>
      </c>
      <c r="J380" s="100" t="s">
        <v>0</v>
      </c>
      <c r="K380" s="100" t="s">
        <v>120</v>
      </c>
      <c r="L380" s="100" t="s">
        <v>121</v>
      </c>
      <c r="M380" s="100" t="s">
        <v>122</v>
      </c>
      <c r="N380" s="100" t="s">
        <v>78</v>
      </c>
      <c r="O380" s="100" t="s">
        <v>413</v>
      </c>
      <c r="P380" s="100" t="s">
        <v>120</v>
      </c>
      <c r="Q380" s="100" t="s">
        <v>934</v>
      </c>
      <c r="R380" s="100" t="s">
        <v>935</v>
      </c>
      <c r="S380" s="100" t="s">
        <v>936</v>
      </c>
      <c r="T380" s="100" t="s">
        <v>935</v>
      </c>
      <c r="U380" s="100" t="s">
        <v>929</v>
      </c>
      <c r="V380" s="100" t="s">
        <v>930</v>
      </c>
      <c r="W380" s="100" t="s">
        <v>749</v>
      </c>
      <c r="X380" s="100" t="s">
        <v>132</v>
      </c>
      <c r="Y380" s="145" t="s">
        <v>1042</v>
      </c>
    </row>
    <row r="381" spans="1:25">
      <c r="A381" s="107" t="s">
        <v>391</v>
      </c>
      <c r="B381" s="100" t="s">
        <v>392</v>
      </c>
      <c r="C381" s="100" t="s">
        <v>414</v>
      </c>
      <c r="D381" s="101">
        <v>728.33</v>
      </c>
      <c r="E381" s="100" t="s">
        <v>118</v>
      </c>
      <c r="F381" s="102">
        <v>202103</v>
      </c>
      <c r="G381" s="103">
        <v>44285</v>
      </c>
      <c r="H381" s="100" t="s">
        <v>125</v>
      </c>
      <c r="I381" s="102">
        <v>50000165</v>
      </c>
      <c r="J381" s="100" t="s">
        <v>0</v>
      </c>
      <c r="K381" s="100" t="s">
        <v>120</v>
      </c>
      <c r="L381" s="100" t="s">
        <v>121</v>
      </c>
      <c r="M381" s="100" t="s">
        <v>122</v>
      </c>
      <c r="N381" s="100" t="s">
        <v>415</v>
      </c>
      <c r="O381" s="100" t="s">
        <v>416</v>
      </c>
      <c r="P381" s="100" t="s">
        <v>120</v>
      </c>
      <c r="Q381" s="100" t="s">
        <v>931</v>
      </c>
      <c r="R381" s="100" t="s">
        <v>932</v>
      </c>
      <c r="S381" s="100" t="s">
        <v>933</v>
      </c>
      <c r="T381" s="100" t="s">
        <v>932</v>
      </c>
      <c r="U381" s="100" t="s">
        <v>929</v>
      </c>
      <c r="V381" s="100" t="s">
        <v>930</v>
      </c>
      <c r="W381" s="100" t="s">
        <v>749</v>
      </c>
      <c r="X381" s="100" t="s">
        <v>132</v>
      </c>
      <c r="Y381" s="145" t="s">
        <v>1042</v>
      </c>
    </row>
    <row r="382" spans="1:25">
      <c r="A382" s="107" t="s">
        <v>391</v>
      </c>
      <c r="B382" s="100" t="s">
        <v>392</v>
      </c>
      <c r="C382" s="100" t="s">
        <v>417</v>
      </c>
      <c r="D382" s="101">
        <v>270.14999999999998</v>
      </c>
      <c r="E382" s="100" t="s">
        <v>118</v>
      </c>
      <c r="F382" s="102">
        <v>202104</v>
      </c>
      <c r="G382" s="103">
        <v>44314</v>
      </c>
      <c r="H382" s="100" t="s">
        <v>119</v>
      </c>
      <c r="I382" s="102">
        <v>11000972</v>
      </c>
      <c r="J382" s="100" t="s">
        <v>0</v>
      </c>
      <c r="K382" s="100" t="s">
        <v>120</v>
      </c>
      <c r="L382" s="100" t="s">
        <v>121</v>
      </c>
      <c r="M382" s="100" t="s">
        <v>122</v>
      </c>
      <c r="N382" s="100" t="s">
        <v>418</v>
      </c>
      <c r="O382" s="100" t="s">
        <v>419</v>
      </c>
      <c r="P382" s="100" t="s">
        <v>120</v>
      </c>
      <c r="Q382" s="100" t="s">
        <v>797</v>
      </c>
      <c r="R382" s="100" t="s">
        <v>420</v>
      </c>
      <c r="S382" s="100" t="s">
        <v>798</v>
      </c>
      <c r="T382" s="100" t="s">
        <v>420</v>
      </c>
      <c r="U382" s="100" t="s">
        <v>783</v>
      </c>
      <c r="V382" s="100" t="s">
        <v>784</v>
      </c>
      <c r="W382" s="100" t="s">
        <v>749</v>
      </c>
      <c r="X382" s="100" t="s">
        <v>132</v>
      </c>
      <c r="Y382" s="145" t="s">
        <v>1042</v>
      </c>
    </row>
    <row r="383" spans="1:25">
      <c r="A383" s="107" t="s">
        <v>391</v>
      </c>
      <c r="B383" s="100" t="s">
        <v>392</v>
      </c>
      <c r="C383" s="100" t="s">
        <v>145</v>
      </c>
      <c r="D383" s="101">
        <v>172.59</v>
      </c>
      <c r="E383" s="100" t="s">
        <v>118</v>
      </c>
      <c r="F383" s="102">
        <v>202104</v>
      </c>
      <c r="G383" s="103">
        <v>44314</v>
      </c>
      <c r="H383" s="100" t="s">
        <v>119</v>
      </c>
      <c r="I383" s="102">
        <v>11001758</v>
      </c>
      <c r="J383" s="100" t="s">
        <v>0</v>
      </c>
      <c r="K383" s="100" t="s">
        <v>120</v>
      </c>
      <c r="L383" s="100" t="s">
        <v>121</v>
      </c>
      <c r="M383" s="100" t="s">
        <v>122</v>
      </c>
      <c r="N383" s="100" t="s">
        <v>142</v>
      </c>
      <c r="O383" s="100" t="s">
        <v>143</v>
      </c>
      <c r="P383" s="100" t="s">
        <v>120</v>
      </c>
      <c r="Q383" s="100" t="s">
        <v>750</v>
      </c>
      <c r="R383" s="100" t="s">
        <v>144</v>
      </c>
      <c r="S383" s="100" t="s">
        <v>751</v>
      </c>
      <c r="T383" s="100" t="s">
        <v>144</v>
      </c>
      <c r="U383" s="100" t="s">
        <v>752</v>
      </c>
      <c r="V383" s="100" t="s">
        <v>753</v>
      </c>
      <c r="W383" s="100" t="s">
        <v>749</v>
      </c>
      <c r="X383" s="100" t="s">
        <v>132</v>
      </c>
      <c r="Y383" s="145" t="s">
        <v>1042</v>
      </c>
    </row>
    <row r="384" spans="1:25">
      <c r="A384" s="107" t="s">
        <v>391</v>
      </c>
      <c r="B384" s="100" t="s">
        <v>392</v>
      </c>
      <c r="C384" s="100" t="s">
        <v>421</v>
      </c>
      <c r="D384" s="101">
        <v>39.01</v>
      </c>
      <c r="E384" s="100" t="s">
        <v>118</v>
      </c>
      <c r="F384" s="102">
        <v>202104</v>
      </c>
      <c r="G384" s="103">
        <v>44315</v>
      </c>
      <c r="H384" s="100" t="s">
        <v>125</v>
      </c>
      <c r="I384" s="102">
        <v>50000178</v>
      </c>
      <c r="J384" s="100" t="s">
        <v>0</v>
      </c>
      <c r="K384" s="100" t="s">
        <v>120</v>
      </c>
      <c r="L384" s="100" t="s">
        <v>121</v>
      </c>
      <c r="M384" s="100" t="s">
        <v>122</v>
      </c>
      <c r="N384" s="100" t="s">
        <v>88</v>
      </c>
      <c r="O384" s="100" t="s">
        <v>401</v>
      </c>
      <c r="P384" s="100" t="s">
        <v>120</v>
      </c>
      <c r="Q384" s="100" t="s">
        <v>926</v>
      </c>
      <c r="R384" s="100" t="s">
        <v>927</v>
      </c>
      <c r="S384" s="100" t="s">
        <v>928</v>
      </c>
      <c r="T384" s="100" t="s">
        <v>927</v>
      </c>
      <c r="U384" s="100" t="s">
        <v>929</v>
      </c>
      <c r="V384" s="100" t="s">
        <v>930</v>
      </c>
      <c r="W384" s="100" t="s">
        <v>749</v>
      </c>
      <c r="X384" s="100" t="s">
        <v>132</v>
      </c>
      <c r="Y384" s="145" t="s">
        <v>1042</v>
      </c>
    </row>
    <row r="385" spans="1:25">
      <c r="A385" s="107" t="s">
        <v>391</v>
      </c>
      <c r="B385" s="100" t="s">
        <v>392</v>
      </c>
      <c r="C385" s="100" t="s">
        <v>422</v>
      </c>
      <c r="D385" s="101">
        <v>52.64</v>
      </c>
      <c r="E385" s="100" t="s">
        <v>118</v>
      </c>
      <c r="F385" s="102">
        <v>202104</v>
      </c>
      <c r="G385" s="103">
        <v>44315</v>
      </c>
      <c r="H385" s="100" t="s">
        <v>125</v>
      </c>
      <c r="I385" s="102">
        <v>50000178</v>
      </c>
      <c r="J385" s="100" t="s">
        <v>0</v>
      </c>
      <c r="K385" s="100" t="s">
        <v>120</v>
      </c>
      <c r="L385" s="100" t="s">
        <v>121</v>
      </c>
      <c r="M385" s="100" t="s">
        <v>122</v>
      </c>
      <c r="N385" s="100" t="s">
        <v>403</v>
      </c>
      <c r="O385" s="100" t="s">
        <v>96</v>
      </c>
      <c r="P385" s="100" t="s">
        <v>120</v>
      </c>
      <c r="Q385" s="100" t="s">
        <v>931</v>
      </c>
      <c r="R385" s="100" t="s">
        <v>932</v>
      </c>
      <c r="S385" s="100" t="s">
        <v>933</v>
      </c>
      <c r="T385" s="100" t="s">
        <v>932</v>
      </c>
      <c r="U385" s="100" t="s">
        <v>929</v>
      </c>
      <c r="V385" s="100" t="s">
        <v>930</v>
      </c>
      <c r="W385" s="100" t="s">
        <v>749</v>
      </c>
      <c r="X385" s="100" t="s">
        <v>132</v>
      </c>
      <c r="Y385" s="145" t="s">
        <v>1042</v>
      </c>
    </row>
    <row r="386" spans="1:25">
      <c r="A386" s="107" t="s">
        <v>391</v>
      </c>
      <c r="B386" s="100" t="s">
        <v>392</v>
      </c>
      <c r="C386" s="100" t="s">
        <v>423</v>
      </c>
      <c r="D386" s="101">
        <v>68.97</v>
      </c>
      <c r="E386" s="100" t="s">
        <v>118</v>
      </c>
      <c r="F386" s="102">
        <v>202104</v>
      </c>
      <c r="G386" s="103">
        <v>44315</v>
      </c>
      <c r="H386" s="100" t="s">
        <v>125</v>
      </c>
      <c r="I386" s="102">
        <v>50000178</v>
      </c>
      <c r="J386" s="100" t="s">
        <v>0</v>
      </c>
      <c r="K386" s="100" t="s">
        <v>120</v>
      </c>
      <c r="L386" s="100" t="s">
        <v>121</v>
      </c>
      <c r="M386" s="100" t="s">
        <v>122</v>
      </c>
      <c r="N386" s="100" t="s">
        <v>86</v>
      </c>
      <c r="O386" s="100" t="s">
        <v>87</v>
      </c>
      <c r="P386" s="100" t="s">
        <v>120</v>
      </c>
      <c r="Q386" s="100" t="s">
        <v>926</v>
      </c>
      <c r="R386" s="100" t="s">
        <v>927</v>
      </c>
      <c r="S386" s="100" t="s">
        <v>928</v>
      </c>
      <c r="T386" s="100" t="s">
        <v>927</v>
      </c>
      <c r="U386" s="100" t="s">
        <v>929</v>
      </c>
      <c r="V386" s="100" t="s">
        <v>930</v>
      </c>
      <c r="W386" s="100" t="s">
        <v>749</v>
      </c>
      <c r="X386" s="100" t="s">
        <v>132</v>
      </c>
      <c r="Y386" s="145" t="s">
        <v>1042</v>
      </c>
    </row>
    <row r="387" spans="1:25">
      <c r="A387" s="107" t="s">
        <v>391</v>
      </c>
      <c r="B387" s="100" t="s">
        <v>392</v>
      </c>
      <c r="C387" s="100" t="s">
        <v>424</v>
      </c>
      <c r="D387" s="101">
        <v>71.25</v>
      </c>
      <c r="E387" s="100" t="s">
        <v>118</v>
      </c>
      <c r="F387" s="102">
        <v>202104</v>
      </c>
      <c r="G387" s="103">
        <v>44315</v>
      </c>
      <c r="H387" s="100" t="s">
        <v>125</v>
      </c>
      <c r="I387" s="102">
        <v>50000178</v>
      </c>
      <c r="J387" s="100" t="s">
        <v>0</v>
      </c>
      <c r="K387" s="100" t="s">
        <v>120</v>
      </c>
      <c r="L387" s="100" t="s">
        <v>121</v>
      </c>
      <c r="M387" s="100" t="s">
        <v>122</v>
      </c>
      <c r="N387" s="100" t="s">
        <v>84</v>
      </c>
      <c r="O387" s="100" t="s">
        <v>85</v>
      </c>
      <c r="P387" s="100" t="s">
        <v>120</v>
      </c>
      <c r="Q387" s="100" t="s">
        <v>926</v>
      </c>
      <c r="R387" s="100" t="s">
        <v>927</v>
      </c>
      <c r="S387" s="100" t="s">
        <v>928</v>
      </c>
      <c r="T387" s="100" t="s">
        <v>927</v>
      </c>
      <c r="U387" s="100" t="s">
        <v>929</v>
      </c>
      <c r="V387" s="100" t="s">
        <v>930</v>
      </c>
      <c r="W387" s="100" t="s">
        <v>749</v>
      </c>
      <c r="X387" s="100" t="s">
        <v>132</v>
      </c>
      <c r="Y387" s="145" t="s">
        <v>1042</v>
      </c>
    </row>
    <row r="388" spans="1:25">
      <c r="A388" s="107" t="s">
        <v>391</v>
      </c>
      <c r="B388" s="100" t="s">
        <v>392</v>
      </c>
      <c r="C388" s="100" t="s">
        <v>425</v>
      </c>
      <c r="D388" s="101">
        <v>72.73</v>
      </c>
      <c r="E388" s="100" t="s">
        <v>118</v>
      </c>
      <c r="F388" s="102">
        <v>202104</v>
      </c>
      <c r="G388" s="103">
        <v>44315</v>
      </c>
      <c r="H388" s="100" t="s">
        <v>125</v>
      </c>
      <c r="I388" s="102">
        <v>50000178</v>
      </c>
      <c r="J388" s="100" t="s">
        <v>0</v>
      </c>
      <c r="K388" s="100" t="s">
        <v>120</v>
      </c>
      <c r="L388" s="100" t="s">
        <v>121</v>
      </c>
      <c r="M388" s="100" t="s">
        <v>122</v>
      </c>
      <c r="N388" s="100" t="s">
        <v>92</v>
      </c>
      <c r="O388" s="100" t="s">
        <v>93</v>
      </c>
      <c r="P388" s="100" t="s">
        <v>120</v>
      </c>
      <c r="Q388" s="100" t="s">
        <v>931</v>
      </c>
      <c r="R388" s="100" t="s">
        <v>932</v>
      </c>
      <c r="S388" s="100" t="s">
        <v>933</v>
      </c>
      <c r="T388" s="100" t="s">
        <v>932</v>
      </c>
      <c r="U388" s="100" t="s">
        <v>929</v>
      </c>
      <c r="V388" s="100" t="s">
        <v>930</v>
      </c>
      <c r="W388" s="100" t="s">
        <v>749</v>
      </c>
      <c r="X388" s="100" t="s">
        <v>132</v>
      </c>
      <c r="Y388" s="145" t="s">
        <v>1042</v>
      </c>
    </row>
    <row r="389" spans="1:25">
      <c r="A389" s="107" t="s">
        <v>391</v>
      </c>
      <c r="B389" s="100" t="s">
        <v>392</v>
      </c>
      <c r="C389" s="100" t="s">
        <v>426</v>
      </c>
      <c r="D389" s="101">
        <v>97.5</v>
      </c>
      <c r="E389" s="100" t="s">
        <v>118</v>
      </c>
      <c r="F389" s="102">
        <v>202104</v>
      </c>
      <c r="G389" s="103">
        <v>44315</v>
      </c>
      <c r="H389" s="100" t="s">
        <v>125</v>
      </c>
      <c r="I389" s="102">
        <v>50000178</v>
      </c>
      <c r="J389" s="100" t="s">
        <v>0</v>
      </c>
      <c r="K389" s="100" t="s">
        <v>120</v>
      </c>
      <c r="L389" s="100" t="s">
        <v>121</v>
      </c>
      <c r="M389" s="100" t="s">
        <v>122</v>
      </c>
      <c r="N389" s="100" t="s">
        <v>80</v>
      </c>
      <c r="O389" s="100" t="s">
        <v>81</v>
      </c>
      <c r="P389" s="100" t="s">
        <v>120</v>
      </c>
      <c r="Q389" s="100" t="s">
        <v>926</v>
      </c>
      <c r="R389" s="100" t="s">
        <v>927</v>
      </c>
      <c r="S389" s="100" t="s">
        <v>928</v>
      </c>
      <c r="T389" s="100" t="s">
        <v>927</v>
      </c>
      <c r="U389" s="100" t="s">
        <v>929</v>
      </c>
      <c r="V389" s="100" t="s">
        <v>930</v>
      </c>
      <c r="W389" s="100" t="s">
        <v>749</v>
      </c>
      <c r="X389" s="100" t="s">
        <v>132</v>
      </c>
      <c r="Y389" s="145" t="s">
        <v>1042</v>
      </c>
    </row>
    <row r="390" spans="1:25">
      <c r="A390" s="107" t="s">
        <v>391</v>
      </c>
      <c r="B390" s="100" t="s">
        <v>392</v>
      </c>
      <c r="C390" s="100" t="s">
        <v>427</v>
      </c>
      <c r="D390" s="101">
        <v>311.89999999999998</v>
      </c>
      <c r="E390" s="100" t="s">
        <v>118</v>
      </c>
      <c r="F390" s="102">
        <v>202104</v>
      </c>
      <c r="G390" s="103">
        <v>44315</v>
      </c>
      <c r="H390" s="100" t="s">
        <v>125</v>
      </c>
      <c r="I390" s="102">
        <v>50000178</v>
      </c>
      <c r="J390" s="100" t="s">
        <v>0</v>
      </c>
      <c r="K390" s="100" t="s">
        <v>120</v>
      </c>
      <c r="L390" s="100" t="s">
        <v>121</v>
      </c>
      <c r="M390" s="100" t="s">
        <v>122</v>
      </c>
      <c r="N390" s="100" t="s">
        <v>90</v>
      </c>
      <c r="O390" s="100" t="s">
        <v>409</v>
      </c>
      <c r="P390" s="100" t="s">
        <v>120</v>
      </c>
      <c r="Q390" s="100" t="s">
        <v>934</v>
      </c>
      <c r="R390" s="100" t="s">
        <v>935</v>
      </c>
      <c r="S390" s="100" t="s">
        <v>936</v>
      </c>
      <c r="T390" s="100" t="s">
        <v>935</v>
      </c>
      <c r="U390" s="100" t="s">
        <v>929</v>
      </c>
      <c r="V390" s="100" t="s">
        <v>930</v>
      </c>
      <c r="W390" s="100" t="s">
        <v>749</v>
      </c>
      <c r="X390" s="100" t="s">
        <v>132</v>
      </c>
      <c r="Y390" s="145" t="s">
        <v>1042</v>
      </c>
    </row>
    <row r="391" spans="1:25">
      <c r="A391" s="107" t="s">
        <v>391</v>
      </c>
      <c r="B391" s="100" t="s">
        <v>392</v>
      </c>
      <c r="C391" s="100" t="s">
        <v>428</v>
      </c>
      <c r="D391" s="101">
        <v>420.1</v>
      </c>
      <c r="E391" s="100" t="s">
        <v>118</v>
      </c>
      <c r="F391" s="102">
        <v>202104</v>
      </c>
      <c r="G391" s="103">
        <v>44315</v>
      </c>
      <c r="H391" s="100" t="s">
        <v>125</v>
      </c>
      <c r="I391" s="102">
        <v>50000178</v>
      </c>
      <c r="J391" s="100" t="s">
        <v>0</v>
      </c>
      <c r="K391" s="100" t="s">
        <v>120</v>
      </c>
      <c r="L391" s="100" t="s">
        <v>121</v>
      </c>
      <c r="M391" s="100" t="s">
        <v>122</v>
      </c>
      <c r="N391" s="100" t="s">
        <v>76</v>
      </c>
      <c r="O391" s="100" t="s">
        <v>411</v>
      </c>
      <c r="P391" s="100" t="s">
        <v>120</v>
      </c>
      <c r="Q391" s="100" t="s">
        <v>937</v>
      </c>
      <c r="R391" s="100" t="s">
        <v>938</v>
      </c>
      <c r="S391" s="100" t="s">
        <v>939</v>
      </c>
      <c r="T391" s="100" t="s">
        <v>938</v>
      </c>
      <c r="U391" s="100" t="s">
        <v>929</v>
      </c>
      <c r="V391" s="100" t="s">
        <v>930</v>
      </c>
      <c r="W391" s="100" t="s">
        <v>749</v>
      </c>
      <c r="X391" s="100" t="s">
        <v>132</v>
      </c>
      <c r="Y391" s="145" t="s">
        <v>1042</v>
      </c>
    </row>
    <row r="392" spans="1:25">
      <c r="A392" s="107" t="s">
        <v>391</v>
      </c>
      <c r="B392" s="100" t="s">
        <v>392</v>
      </c>
      <c r="C392" s="100" t="s">
        <v>429</v>
      </c>
      <c r="D392" s="101">
        <v>600</v>
      </c>
      <c r="E392" s="100" t="s">
        <v>118</v>
      </c>
      <c r="F392" s="102">
        <v>202104</v>
      </c>
      <c r="G392" s="103">
        <v>44315</v>
      </c>
      <c r="H392" s="100" t="s">
        <v>125</v>
      </c>
      <c r="I392" s="102">
        <v>50000178</v>
      </c>
      <c r="J392" s="100" t="s">
        <v>0</v>
      </c>
      <c r="K392" s="100" t="s">
        <v>120</v>
      </c>
      <c r="L392" s="100" t="s">
        <v>121</v>
      </c>
      <c r="M392" s="100" t="s">
        <v>122</v>
      </c>
      <c r="N392" s="100" t="s">
        <v>78</v>
      </c>
      <c r="O392" s="100" t="s">
        <v>413</v>
      </c>
      <c r="P392" s="100" t="s">
        <v>120</v>
      </c>
      <c r="Q392" s="100" t="s">
        <v>934</v>
      </c>
      <c r="R392" s="100" t="s">
        <v>935</v>
      </c>
      <c r="S392" s="100" t="s">
        <v>936</v>
      </c>
      <c r="T392" s="100" t="s">
        <v>935</v>
      </c>
      <c r="U392" s="100" t="s">
        <v>929</v>
      </c>
      <c r="V392" s="100" t="s">
        <v>930</v>
      </c>
      <c r="W392" s="100" t="s">
        <v>749</v>
      </c>
      <c r="X392" s="100" t="s">
        <v>132</v>
      </c>
      <c r="Y392" s="145" t="s">
        <v>1042</v>
      </c>
    </row>
    <row r="393" spans="1:25">
      <c r="A393" s="107" t="s">
        <v>391</v>
      </c>
      <c r="B393" s="100" t="s">
        <v>392</v>
      </c>
      <c r="C393" s="100" t="s">
        <v>430</v>
      </c>
      <c r="D393" s="101">
        <v>803.33</v>
      </c>
      <c r="E393" s="100" t="s">
        <v>118</v>
      </c>
      <c r="F393" s="102">
        <v>202104</v>
      </c>
      <c r="G393" s="103">
        <v>44315</v>
      </c>
      <c r="H393" s="100" t="s">
        <v>125</v>
      </c>
      <c r="I393" s="102">
        <v>50000178</v>
      </c>
      <c r="J393" s="100" t="s">
        <v>0</v>
      </c>
      <c r="K393" s="100" t="s">
        <v>120</v>
      </c>
      <c r="L393" s="100" t="s">
        <v>121</v>
      </c>
      <c r="M393" s="100" t="s">
        <v>122</v>
      </c>
      <c r="N393" s="100" t="s">
        <v>415</v>
      </c>
      <c r="O393" s="100" t="s">
        <v>416</v>
      </c>
      <c r="P393" s="100" t="s">
        <v>120</v>
      </c>
      <c r="Q393" s="100" t="s">
        <v>931</v>
      </c>
      <c r="R393" s="100" t="s">
        <v>932</v>
      </c>
      <c r="S393" s="100" t="s">
        <v>933</v>
      </c>
      <c r="T393" s="100" t="s">
        <v>932</v>
      </c>
      <c r="U393" s="100" t="s">
        <v>929</v>
      </c>
      <c r="V393" s="100" t="s">
        <v>930</v>
      </c>
      <c r="W393" s="100" t="s">
        <v>749</v>
      </c>
      <c r="X393" s="100" t="s">
        <v>132</v>
      </c>
      <c r="Y393" s="145" t="s">
        <v>1042</v>
      </c>
    </row>
    <row r="394" spans="1:25">
      <c r="A394" s="107" t="s">
        <v>391</v>
      </c>
      <c r="B394" s="100" t="s">
        <v>392</v>
      </c>
      <c r="C394" s="100" t="s">
        <v>431</v>
      </c>
      <c r="D394" s="101">
        <v>80.86</v>
      </c>
      <c r="E394" s="100" t="s">
        <v>118</v>
      </c>
      <c r="F394" s="102">
        <v>202104</v>
      </c>
      <c r="G394" s="103">
        <v>44316</v>
      </c>
      <c r="H394" s="100" t="s">
        <v>119</v>
      </c>
      <c r="I394" s="102">
        <v>11000981</v>
      </c>
      <c r="J394" s="100" t="s">
        <v>0</v>
      </c>
      <c r="K394" s="100" t="s">
        <v>120</v>
      </c>
      <c r="L394" s="100" t="s">
        <v>121</v>
      </c>
      <c r="M394" s="100" t="s">
        <v>122</v>
      </c>
      <c r="N394" s="100" t="s">
        <v>142</v>
      </c>
      <c r="O394" s="100" t="s">
        <v>143</v>
      </c>
      <c r="P394" s="100" t="s">
        <v>120</v>
      </c>
      <c r="Q394" s="100" t="s">
        <v>750</v>
      </c>
      <c r="R394" s="100" t="s">
        <v>144</v>
      </c>
      <c r="S394" s="100" t="s">
        <v>751</v>
      </c>
      <c r="T394" s="100" t="s">
        <v>144</v>
      </c>
      <c r="U394" s="100" t="s">
        <v>752</v>
      </c>
      <c r="V394" s="100" t="s">
        <v>753</v>
      </c>
      <c r="W394" s="100" t="s">
        <v>749</v>
      </c>
      <c r="X394" s="100" t="s">
        <v>132</v>
      </c>
      <c r="Y394" s="145" t="s">
        <v>1042</v>
      </c>
    </row>
    <row r="395" spans="1:25">
      <c r="A395" s="107" t="s">
        <v>391</v>
      </c>
      <c r="B395" s="100" t="s">
        <v>392</v>
      </c>
      <c r="C395" s="100" t="s">
        <v>432</v>
      </c>
      <c r="D395" s="101">
        <v>101.12</v>
      </c>
      <c r="E395" s="100" t="s">
        <v>118</v>
      </c>
      <c r="F395" s="102">
        <v>202104</v>
      </c>
      <c r="G395" s="103">
        <v>44316</v>
      </c>
      <c r="H395" s="100" t="s">
        <v>119</v>
      </c>
      <c r="I395" s="102">
        <v>11000981</v>
      </c>
      <c r="J395" s="100" t="s">
        <v>0</v>
      </c>
      <c r="K395" s="100" t="s">
        <v>120</v>
      </c>
      <c r="L395" s="100" t="s">
        <v>121</v>
      </c>
      <c r="M395" s="100" t="s">
        <v>122</v>
      </c>
      <c r="N395" s="100" t="s">
        <v>245</v>
      </c>
      <c r="O395" s="100" t="s">
        <v>246</v>
      </c>
      <c r="P395" s="100" t="s">
        <v>120</v>
      </c>
      <c r="Q395" s="100" t="s">
        <v>778</v>
      </c>
      <c r="R395" s="100" t="s">
        <v>247</v>
      </c>
      <c r="S395" s="100" t="s">
        <v>779</v>
      </c>
      <c r="T395" s="100" t="s">
        <v>247</v>
      </c>
      <c r="U395" s="100" t="s">
        <v>752</v>
      </c>
      <c r="V395" s="100" t="s">
        <v>753</v>
      </c>
      <c r="W395" s="100" t="s">
        <v>749</v>
      </c>
      <c r="X395" s="100" t="s">
        <v>132</v>
      </c>
      <c r="Y395" s="145" t="s">
        <v>1042</v>
      </c>
    </row>
    <row r="396" spans="1:25">
      <c r="A396" s="107" t="s">
        <v>391</v>
      </c>
      <c r="B396" s="100" t="s">
        <v>392</v>
      </c>
      <c r="C396" s="100" t="s">
        <v>433</v>
      </c>
      <c r="D396" s="101">
        <v>256.82</v>
      </c>
      <c r="E396" s="100" t="s">
        <v>118</v>
      </c>
      <c r="F396" s="102">
        <v>202105</v>
      </c>
      <c r="G396" s="103">
        <v>44344</v>
      </c>
      <c r="H396" s="100" t="s">
        <v>119</v>
      </c>
      <c r="I396" s="102">
        <v>11000969</v>
      </c>
      <c r="J396" s="100" t="s">
        <v>0</v>
      </c>
      <c r="K396" s="100" t="s">
        <v>120</v>
      </c>
      <c r="L396" s="100" t="s">
        <v>121</v>
      </c>
      <c r="M396" s="100" t="s">
        <v>122</v>
      </c>
      <c r="N396" s="100" t="s">
        <v>418</v>
      </c>
      <c r="O396" s="100" t="s">
        <v>419</v>
      </c>
      <c r="P396" s="100" t="s">
        <v>120</v>
      </c>
      <c r="Q396" s="100" t="s">
        <v>797</v>
      </c>
      <c r="R396" s="100" t="s">
        <v>420</v>
      </c>
      <c r="S396" s="100" t="s">
        <v>798</v>
      </c>
      <c r="T396" s="100" t="s">
        <v>420</v>
      </c>
      <c r="U396" s="100" t="s">
        <v>783</v>
      </c>
      <c r="V396" s="100" t="s">
        <v>784</v>
      </c>
      <c r="W396" s="100" t="s">
        <v>749</v>
      </c>
      <c r="X396" s="100" t="s">
        <v>132</v>
      </c>
      <c r="Y396" s="145" t="s">
        <v>1042</v>
      </c>
    </row>
    <row r="397" spans="1:25">
      <c r="A397" s="107" t="s">
        <v>391</v>
      </c>
      <c r="B397" s="100" t="s">
        <v>392</v>
      </c>
      <c r="C397" s="100" t="s">
        <v>434</v>
      </c>
      <c r="D397" s="101">
        <v>39.39</v>
      </c>
      <c r="E397" s="100" t="s">
        <v>118</v>
      </c>
      <c r="F397" s="102">
        <v>202105</v>
      </c>
      <c r="G397" s="103">
        <v>44346</v>
      </c>
      <c r="H397" s="100" t="s">
        <v>125</v>
      </c>
      <c r="I397" s="102">
        <v>50000179</v>
      </c>
      <c r="J397" s="100" t="s">
        <v>0</v>
      </c>
      <c r="K397" s="100" t="s">
        <v>120</v>
      </c>
      <c r="L397" s="100" t="s">
        <v>121</v>
      </c>
      <c r="M397" s="100" t="s">
        <v>122</v>
      </c>
      <c r="N397" s="100" t="s">
        <v>88</v>
      </c>
      <c r="O397" s="100" t="s">
        <v>401</v>
      </c>
      <c r="P397" s="100" t="s">
        <v>120</v>
      </c>
      <c r="Q397" s="100" t="s">
        <v>926</v>
      </c>
      <c r="R397" s="100" t="s">
        <v>927</v>
      </c>
      <c r="S397" s="100" t="s">
        <v>928</v>
      </c>
      <c r="T397" s="100" t="s">
        <v>927</v>
      </c>
      <c r="U397" s="100" t="s">
        <v>929</v>
      </c>
      <c r="V397" s="100" t="s">
        <v>930</v>
      </c>
      <c r="W397" s="100" t="s">
        <v>749</v>
      </c>
      <c r="X397" s="100" t="s">
        <v>132</v>
      </c>
      <c r="Y397" s="145" t="s">
        <v>1042</v>
      </c>
    </row>
    <row r="398" spans="1:25">
      <c r="A398" s="107" t="s">
        <v>391</v>
      </c>
      <c r="B398" s="100" t="s">
        <v>392</v>
      </c>
      <c r="C398" s="100" t="s">
        <v>435</v>
      </c>
      <c r="D398" s="101">
        <v>52.64</v>
      </c>
      <c r="E398" s="100" t="s">
        <v>118</v>
      </c>
      <c r="F398" s="102">
        <v>202105</v>
      </c>
      <c r="G398" s="103">
        <v>44346</v>
      </c>
      <c r="H398" s="100" t="s">
        <v>125</v>
      </c>
      <c r="I398" s="102">
        <v>50000179</v>
      </c>
      <c r="J398" s="100" t="s">
        <v>0</v>
      </c>
      <c r="K398" s="100" t="s">
        <v>120</v>
      </c>
      <c r="L398" s="100" t="s">
        <v>121</v>
      </c>
      <c r="M398" s="100" t="s">
        <v>122</v>
      </c>
      <c r="N398" s="100" t="s">
        <v>403</v>
      </c>
      <c r="O398" s="100" t="s">
        <v>96</v>
      </c>
      <c r="P398" s="100" t="s">
        <v>120</v>
      </c>
      <c r="Q398" s="100" t="s">
        <v>931</v>
      </c>
      <c r="R398" s="100" t="s">
        <v>932</v>
      </c>
      <c r="S398" s="100" t="s">
        <v>933</v>
      </c>
      <c r="T398" s="100" t="s">
        <v>932</v>
      </c>
      <c r="U398" s="100" t="s">
        <v>929</v>
      </c>
      <c r="V398" s="100" t="s">
        <v>930</v>
      </c>
      <c r="W398" s="100" t="s">
        <v>749</v>
      </c>
      <c r="X398" s="100" t="s">
        <v>132</v>
      </c>
      <c r="Y398" s="145" t="s">
        <v>1042</v>
      </c>
    </row>
    <row r="399" spans="1:25">
      <c r="A399" s="107" t="s">
        <v>391</v>
      </c>
      <c r="B399" s="100" t="s">
        <v>392</v>
      </c>
      <c r="C399" s="100" t="s">
        <v>436</v>
      </c>
      <c r="D399" s="101">
        <v>68.97</v>
      </c>
      <c r="E399" s="100" t="s">
        <v>118</v>
      </c>
      <c r="F399" s="102">
        <v>202105</v>
      </c>
      <c r="G399" s="103">
        <v>44346</v>
      </c>
      <c r="H399" s="100" t="s">
        <v>125</v>
      </c>
      <c r="I399" s="102">
        <v>50000179</v>
      </c>
      <c r="J399" s="100" t="s">
        <v>0</v>
      </c>
      <c r="K399" s="100" t="s">
        <v>120</v>
      </c>
      <c r="L399" s="100" t="s">
        <v>121</v>
      </c>
      <c r="M399" s="100" t="s">
        <v>122</v>
      </c>
      <c r="N399" s="100" t="s">
        <v>86</v>
      </c>
      <c r="O399" s="100" t="s">
        <v>87</v>
      </c>
      <c r="P399" s="100" t="s">
        <v>120</v>
      </c>
      <c r="Q399" s="100" t="s">
        <v>926</v>
      </c>
      <c r="R399" s="100" t="s">
        <v>927</v>
      </c>
      <c r="S399" s="100" t="s">
        <v>928</v>
      </c>
      <c r="T399" s="100" t="s">
        <v>927</v>
      </c>
      <c r="U399" s="100" t="s">
        <v>929</v>
      </c>
      <c r="V399" s="100" t="s">
        <v>930</v>
      </c>
      <c r="W399" s="100" t="s">
        <v>749</v>
      </c>
      <c r="X399" s="100" t="s">
        <v>132</v>
      </c>
      <c r="Y399" s="145" t="s">
        <v>1042</v>
      </c>
    </row>
    <row r="400" spans="1:25">
      <c r="A400" s="107" t="s">
        <v>391</v>
      </c>
      <c r="B400" s="100" t="s">
        <v>392</v>
      </c>
      <c r="C400" s="100" t="s">
        <v>437</v>
      </c>
      <c r="D400" s="101">
        <v>71.25</v>
      </c>
      <c r="E400" s="100" t="s">
        <v>118</v>
      </c>
      <c r="F400" s="102">
        <v>202105</v>
      </c>
      <c r="G400" s="103">
        <v>44346</v>
      </c>
      <c r="H400" s="100" t="s">
        <v>125</v>
      </c>
      <c r="I400" s="102">
        <v>50000179</v>
      </c>
      <c r="J400" s="100" t="s">
        <v>0</v>
      </c>
      <c r="K400" s="100" t="s">
        <v>120</v>
      </c>
      <c r="L400" s="100" t="s">
        <v>121</v>
      </c>
      <c r="M400" s="100" t="s">
        <v>122</v>
      </c>
      <c r="N400" s="100" t="s">
        <v>84</v>
      </c>
      <c r="O400" s="100" t="s">
        <v>85</v>
      </c>
      <c r="P400" s="100" t="s">
        <v>120</v>
      </c>
      <c r="Q400" s="100" t="s">
        <v>926</v>
      </c>
      <c r="R400" s="100" t="s">
        <v>927</v>
      </c>
      <c r="S400" s="100" t="s">
        <v>928</v>
      </c>
      <c r="T400" s="100" t="s">
        <v>927</v>
      </c>
      <c r="U400" s="100" t="s">
        <v>929</v>
      </c>
      <c r="V400" s="100" t="s">
        <v>930</v>
      </c>
      <c r="W400" s="100" t="s">
        <v>749</v>
      </c>
      <c r="X400" s="100" t="s">
        <v>132</v>
      </c>
      <c r="Y400" s="145" t="s">
        <v>1042</v>
      </c>
    </row>
    <row r="401" spans="1:25">
      <c r="A401" s="107" t="s">
        <v>391</v>
      </c>
      <c r="B401" s="100" t="s">
        <v>392</v>
      </c>
      <c r="C401" s="100" t="s">
        <v>438</v>
      </c>
      <c r="D401" s="101">
        <v>97.5</v>
      </c>
      <c r="E401" s="100" t="s">
        <v>118</v>
      </c>
      <c r="F401" s="102">
        <v>202105</v>
      </c>
      <c r="G401" s="103">
        <v>44346</v>
      </c>
      <c r="H401" s="100" t="s">
        <v>125</v>
      </c>
      <c r="I401" s="102">
        <v>50000179</v>
      </c>
      <c r="J401" s="100" t="s">
        <v>0</v>
      </c>
      <c r="K401" s="100" t="s">
        <v>120</v>
      </c>
      <c r="L401" s="100" t="s">
        <v>121</v>
      </c>
      <c r="M401" s="100" t="s">
        <v>122</v>
      </c>
      <c r="N401" s="100" t="s">
        <v>80</v>
      </c>
      <c r="O401" s="100" t="s">
        <v>81</v>
      </c>
      <c r="P401" s="100" t="s">
        <v>120</v>
      </c>
      <c r="Q401" s="100" t="s">
        <v>926</v>
      </c>
      <c r="R401" s="100" t="s">
        <v>927</v>
      </c>
      <c r="S401" s="100" t="s">
        <v>928</v>
      </c>
      <c r="T401" s="100" t="s">
        <v>927</v>
      </c>
      <c r="U401" s="100" t="s">
        <v>929</v>
      </c>
      <c r="V401" s="100" t="s">
        <v>930</v>
      </c>
      <c r="W401" s="100" t="s">
        <v>749</v>
      </c>
      <c r="X401" s="100" t="s">
        <v>132</v>
      </c>
      <c r="Y401" s="145" t="s">
        <v>1042</v>
      </c>
    </row>
    <row r="402" spans="1:25">
      <c r="A402" s="107" t="s">
        <v>391</v>
      </c>
      <c r="B402" s="100" t="s">
        <v>392</v>
      </c>
      <c r="C402" s="100" t="s">
        <v>439</v>
      </c>
      <c r="D402" s="101">
        <v>893.36</v>
      </c>
      <c r="E402" s="100" t="s">
        <v>118</v>
      </c>
      <c r="F402" s="102">
        <v>202105</v>
      </c>
      <c r="G402" s="103">
        <v>44346</v>
      </c>
      <c r="H402" s="100" t="s">
        <v>125</v>
      </c>
      <c r="I402" s="102">
        <v>50000179</v>
      </c>
      <c r="J402" s="100" t="s">
        <v>0</v>
      </c>
      <c r="K402" s="100" t="s">
        <v>120</v>
      </c>
      <c r="L402" s="100" t="s">
        <v>121</v>
      </c>
      <c r="M402" s="100" t="s">
        <v>122</v>
      </c>
      <c r="N402" s="100" t="s">
        <v>78</v>
      </c>
      <c r="O402" s="100" t="s">
        <v>413</v>
      </c>
      <c r="P402" s="100" t="s">
        <v>120</v>
      </c>
      <c r="Q402" s="100" t="s">
        <v>934</v>
      </c>
      <c r="R402" s="100" t="s">
        <v>935</v>
      </c>
      <c r="S402" s="100" t="s">
        <v>936</v>
      </c>
      <c r="T402" s="100" t="s">
        <v>935</v>
      </c>
      <c r="U402" s="100" t="s">
        <v>929</v>
      </c>
      <c r="V402" s="100" t="s">
        <v>930</v>
      </c>
      <c r="W402" s="100" t="s">
        <v>749</v>
      </c>
      <c r="X402" s="100" t="s">
        <v>132</v>
      </c>
      <c r="Y402" s="145" t="s">
        <v>1042</v>
      </c>
    </row>
    <row r="403" spans="1:25">
      <c r="A403" s="107" t="s">
        <v>391</v>
      </c>
      <c r="B403" s="100" t="s">
        <v>392</v>
      </c>
      <c r="C403" s="100" t="s">
        <v>440</v>
      </c>
      <c r="D403" s="101">
        <v>322.27999999999997</v>
      </c>
      <c r="E403" s="100" t="s">
        <v>118</v>
      </c>
      <c r="F403" s="102">
        <v>202105</v>
      </c>
      <c r="G403" s="103">
        <v>44346</v>
      </c>
      <c r="H403" s="100" t="s">
        <v>125</v>
      </c>
      <c r="I403" s="102">
        <v>50000179</v>
      </c>
      <c r="J403" s="100" t="s">
        <v>0</v>
      </c>
      <c r="K403" s="100" t="s">
        <v>120</v>
      </c>
      <c r="L403" s="100" t="s">
        <v>121</v>
      </c>
      <c r="M403" s="100" t="s">
        <v>122</v>
      </c>
      <c r="N403" s="100" t="s">
        <v>90</v>
      </c>
      <c r="O403" s="100" t="s">
        <v>409</v>
      </c>
      <c r="P403" s="100" t="s">
        <v>120</v>
      </c>
      <c r="Q403" s="100" t="s">
        <v>934</v>
      </c>
      <c r="R403" s="100" t="s">
        <v>935</v>
      </c>
      <c r="S403" s="100" t="s">
        <v>936</v>
      </c>
      <c r="T403" s="100" t="s">
        <v>935</v>
      </c>
      <c r="U403" s="100" t="s">
        <v>929</v>
      </c>
      <c r="V403" s="100" t="s">
        <v>930</v>
      </c>
      <c r="W403" s="100" t="s">
        <v>749</v>
      </c>
      <c r="X403" s="100" t="s">
        <v>132</v>
      </c>
      <c r="Y403" s="145" t="s">
        <v>1042</v>
      </c>
    </row>
    <row r="404" spans="1:25">
      <c r="A404" s="107" t="s">
        <v>391</v>
      </c>
      <c r="B404" s="100" t="s">
        <v>392</v>
      </c>
      <c r="C404" s="100" t="s">
        <v>441</v>
      </c>
      <c r="D404" s="101">
        <v>430.24</v>
      </c>
      <c r="E404" s="100" t="s">
        <v>118</v>
      </c>
      <c r="F404" s="102">
        <v>202105</v>
      </c>
      <c r="G404" s="103">
        <v>44346</v>
      </c>
      <c r="H404" s="100" t="s">
        <v>125</v>
      </c>
      <c r="I404" s="102">
        <v>50000179</v>
      </c>
      <c r="J404" s="100" t="s">
        <v>0</v>
      </c>
      <c r="K404" s="100" t="s">
        <v>120</v>
      </c>
      <c r="L404" s="100" t="s">
        <v>121</v>
      </c>
      <c r="M404" s="100" t="s">
        <v>122</v>
      </c>
      <c r="N404" s="100" t="s">
        <v>76</v>
      </c>
      <c r="O404" s="100" t="s">
        <v>411</v>
      </c>
      <c r="P404" s="100" t="s">
        <v>120</v>
      </c>
      <c r="Q404" s="100" t="s">
        <v>937</v>
      </c>
      <c r="R404" s="100" t="s">
        <v>938</v>
      </c>
      <c r="S404" s="100" t="s">
        <v>939</v>
      </c>
      <c r="T404" s="100" t="s">
        <v>938</v>
      </c>
      <c r="U404" s="100" t="s">
        <v>929</v>
      </c>
      <c r="V404" s="100" t="s">
        <v>930</v>
      </c>
      <c r="W404" s="100" t="s">
        <v>749</v>
      </c>
      <c r="X404" s="100" t="s">
        <v>132</v>
      </c>
      <c r="Y404" s="145" t="s">
        <v>1042</v>
      </c>
    </row>
    <row r="405" spans="1:25">
      <c r="A405" s="107" t="s">
        <v>391</v>
      </c>
      <c r="B405" s="100" t="s">
        <v>392</v>
      </c>
      <c r="C405" s="100" t="s">
        <v>442</v>
      </c>
      <c r="D405" s="101">
        <v>803.33</v>
      </c>
      <c r="E405" s="100" t="s">
        <v>118</v>
      </c>
      <c r="F405" s="102">
        <v>202105</v>
      </c>
      <c r="G405" s="103">
        <v>44346</v>
      </c>
      <c r="H405" s="100" t="s">
        <v>125</v>
      </c>
      <c r="I405" s="102">
        <v>50000179</v>
      </c>
      <c r="J405" s="100" t="s">
        <v>0</v>
      </c>
      <c r="K405" s="100" t="s">
        <v>120</v>
      </c>
      <c r="L405" s="100" t="s">
        <v>121</v>
      </c>
      <c r="M405" s="100" t="s">
        <v>122</v>
      </c>
      <c r="N405" s="100" t="s">
        <v>415</v>
      </c>
      <c r="O405" s="100" t="s">
        <v>416</v>
      </c>
      <c r="P405" s="100" t="s">
        <v>120</v>
      </c>
      <c r="Q405" s="100" t="s">
        <v>931</v>
      </c>
      <c r="R405" s="100" t="s">
        <v>932</v>
      </c>
      <c r="S405" s="100" t="s">
        <v>933</v>
      </c>
      <c r="T405" s="100" t="s">
        <v>932</v>
      </c>
      <c r="U405" s="100" t="s">
        <v>929</v>
      </c>
      <c r="V405" s="100" t="s">
        <v>930</v>
      </c>
      <c r="W405" s="100" t="s">
        <v>749</v>
      </c>
      <c r="X405" s="100" t="s">
        <v>132</v>
      </c>
      <c r="Y405" s="145" t="s">
        <v>1042</v>
      </c>
    </row>
    <row r="406" spans="1:25">
      <c r="A406" s="107" t="s">
        <v>391</v>
      </c>
      <c r="B406" s="100" t="s">
        <v>392</v>
      </c>
      <c r="C406" s="100" t="s">
        <v>443</v>
      </c>
      <c r="D406" s="101">
        <f>1285.33-189.03</f>
        <v>1096.3</v>
      </c>
      <c r="E406" s="100" t="s">
        <v>118</v>
      </c>
      <c r="F406" s="102">
        <v>202105</v>
      </c>
      <c r="G406" s="103">
        <v>44346</v>
      </c>
      <c r="H406" s="100" t="s">
        <v>125</v>
      </c>
      <c r="I406" s="102">
        <v>50000179</v>
      </c>
      <c r="J406" s="100" t="s">
        <v>0</v>
      </c>
      <c r="K406" s="100" t="s">
        <v>120</v>
      </c>
      <c r="L406" s="100" t="s">
        <v>121</v>
      </c>
      <c r="M406" s="100" t="s">
        <v>122</v>
      </c>
      <c r="N406" s="100" t="s">
        <v>92</v>
      </c>
      <c r="O406" s="100" t="s">
        <v>93</v>
      </c>
      <c r="P406" s="100" t="s">
        <v>120</v>
      </c>
      <c r="Q406" s="100" t="s">
        <v>931</v>
      </c>
      <c r="R406" s="100" t="s">
        <v>932</v>
      </c>
      <c r="S406" s="100" t="s">
        <v>933</v>
      </c>
      <c r="T406" s="100" t="s">
        <v>932</v>
      </c>
      <c r="U406" s="100" t="s">
        <v>929</v>
      </c>
      <c r="V406" s="100" t="s">
        <v>930</v>
      </c>
      <c r="W406" s="100" t="s">
        <v>749</v>
      </c>
      <c r="X406" s="100" t="s">
        <v>132</v>
      </c>
      <c r="Y406" s="145" t="s">
        <v>1042</v>
      </c>
    </row>
    <row r="407" spans="1:25">
      <c r="A407" s="107" t="s">
        <v>391</v>
      </c>
      <c r="B407" s="100" t="s">
        <v>392</v>
      </c>
      <c r="C407" s="100" t="s">
        <v>442</v>
      </c>
      <c r="D407" s="101">
        <v>2120.33</v>
      </c>
      <c r="E407" s="100" t="s">
        <v>118</v>
      </c>
      <c r="F407" s="102">
        <v>202105</v>
      </c>
      <c r="G407" s="103">
        <v>44346</v>
      </c>
      <c r="H407" s="100" t="s">
        <v>125</v>
      </c>
      <c r="I407" s="102">
        <v>50000179</v>
      </c>
      <c r="J407" s="100" t="s">
        <v>0</v>
      </c>
      <c r="K407" s="100" t="s">
        <v>120</v>
      </c>
      <c r="L407" s="100" t="s">
        <v>121</v>
      </c>
      <c r="M407" s="100" t="s">
        <v>122</v>
      </c>
      <c r="N407" s="100" t="s">
        <v>444</v>
      </c>
      <c r="O407" s="100" t="s">
        <v>445</v>
      </c>
      <c r="P407" s="100" t="s">
        <v>120</v>
      </c>
      <c r="Q407" s="100" t="s">
        <v>931</v>
      </c>
      <c r="R407" s="100" t="s">
        <v>932</v>
      </c>
      <c r="S407" s="100" t="s">
        <v>933</v>
      </c>
      <c r="T407" s="100" t="s">
        <v>932</v>
      </c>
      <c r="U407" s="100" t="s">
        <v>929</v>
      </c>
      <c r="V407" s="100" t="s">
        <v>930</v>
      </c>
      <c r="W407" s="100" t="s">
        <v>749</v>
      </c>
      <c r="X407" s="100" t="s">
        <v>132</v>
      </c>
      <c r="Y407" s="145" t="s">
        <v>1042</v>
      </c>
    </row>
    <row r="408" spans="1:25">
      <c r="A408" s="107" t="s">
        <v>391</v>
      </c>
      <c r="B408" s="100" t="s">
        <v>392</v>
      </c>
      <c r="C408" s="100" t="s">
        <v>446</v>
      </c>
      <c r="D408" s="101">
        <v>75.3</v>
      </c>
      <c r="E408" s="100" t="s">
        <v>118</v>
      </c>
      <c r="F408" s="102">
        <v>202105</v>
      </c>
      <c r="G408" s="103">
        <v>44347</v>
      </c>
      <c r="H408" s="100" t="s">
        <v>119</v>
      </c>
      <c r="I408" s="102">
        <v>11000985</v>
      </c>
      <c r="J408" s="100" t="s">
        <v>0</v>
      </c>
      <c r="K408" s="100" t="s">
        <v>120</v>
      </c>
      <c r="L408" s="100" t="s">
        <v>121</v>
      </c>
      <c r="M408" s="100" t="s">
        <v>122</v>
      </c>
      <c r="N408" s="100" t="s">
        <v>142</v>
      </c>
      <c r="O408" s="100" t="s">
        <v>143</v>
      </c>
      <c r="P408" s="100" t="s">
        <v>120</v>
      </c>
      <c r="Q408" s="100" t="s">
        <v>750</v>
      </c>
      <c r="R408" s="100" t="s">
        <v>144</v>
      </c>
      <c r="S408" s="100" t="s">
        <v>751</v>
      </c>
      <c r="T408" s="100" t="s">
        <v>144</v>
      </c>
      <c r="U408" s="100" t="s">
        <v>752</v>
      </c>
      <c r="V408" s="100" t="s">
        <v>753</v>
      </c>
      <c r="W408" s="100" t="s">
        <v>749</v>
      </c>
      <c r="X408" s="100" t="s">
        <v>132</v>
      </c>
      <c r="Y408" s="145" t="s">
        <v>1042</v>
      </c>
    </row>
    <row r="409" spans="1:25">
      <c r="A409" s="107" t="s">
        <v>391</v>
      </c>
      <c r="B409" s="100" t="s">
        <v>392</v>
      </c>
      <c r="C409" s="100" t="s">
        <v>447</v>
      </c>
      <c r="D409" s="101">
        <v>251.24</v>
      </c>
      <c r="E409" s="100" t="s">
        <v>118</v>
      </c>
      <c r="F409" s="102">
        <v>202105</v>
      </c>
      <c r="G409" s="103">
        <v>44347</v>
      </c>
      <c r="H409" s="100" t="s">
        <v>119</v>
      </c>
      <c r="I409" s="102">
        <v>11000985</v>
      </c>
      <c r="J409" s="100" t="s">
        <v>0</v>
      </c>
      <c r="K409" s="100" t="s">
        <v>120</v>
      </c>
      <c r="L409" s="100" t="s">
        <v>121</v>
      </c>
      <c r="M409" s="100" t="s">
        <v>122</v>
      </c>
      <c r="N409" s="100" t="s">
        <v>245</v>
      </c>
      <c r="O409" s="100" t="s">
        <v>246</v>
      </c>
      <c r="P409" s="100" t="s">
        <v>120</v>
      </c>
      <c r="Q409" s="100" t="s">
        <v>778</v>
      </c>
      <c r="R409" s="100" t="s">
        <v>247</v>
      </c>
      <c r="S409" s="100" t="s">
        <v>779</v>
      </c>
      <c r="T409" s="100" t="s">
        <v>247</v>
      </c>
      <c r="U409" s="100" t="s">
        <v>752</v>
      </c>
      <c r="V409" s="100" t="s">
        <v>753</v>
      </c>
      <c r="W409" s="100" t="s">
        <v>749</v>
      </c>
      <c r="X409" s="100" t="s">
        <v>132</v>
      </c>
      <c r="Y409" s="145" t="s">
        <v>1042</v>
      </c>
    </row>
    <row r="410" spans="1:25">
      <c r="A410" s="107" t="s">
        <v>391</v>
      </c>
      <c r="B410" s="100" t="s">
        <v>392</v>
      </c>
      <c r="C410" s="100" t="s">
        <v>448</v>
      </c>
      <c r="D410" s="101">
        <v>486.56</v>
      </c>
      <c r="E410" s="100" t="s">
        <v>118</v>
      </c>
      <c r="F410" s="102">
        <v>202106</v>
      </c>
      <c r="G410" s="103">
        <v>44375</v>
      </c>
      <c r="H410" s="100" t="s">
        <v>119</v>
      </c>
      <c r="I410" s="102">
        <v>11000968</v>
      </c>
      <c r="J410" s="100" t="s">
        <v>0</v>
      </c>
      <c r="K410" s="100" t="s">
        <v>120</v>
      </c>
      <c r="L410" s="100" t="s">
        <v>121</v>
      </c>
      <c r="M410" s="100" t="s">
        <v>122</v>
      </c>
      <c r="N410" s="100" t="s">
        <v>418</v>
      </c>
      <c r="O410" s="100" t="s">
        <v>419</v>
      </c>
      <c r="P410" s="100" t="s">
        <v>120</v>
      </c>
      <c r="Q410" s="100" t="s">
        <v>797</v>
      </c>
      <c r="R410" s="100" t="s">
        <v>420</v>
      </c>
      <c r="S410" s="100" t="s">
        <v>798</v>
      </c>
      <c r="T410" s="100" t="s">
        <v>420</v>
      </c>
      <c r="U410" s="100" t="s">
        <v>783</v>
      </c>
      <c r="V410" s="100" t="s">
        <v>784</v>
      </c>
      <c r="W410" s="100" t="s">
        <v>749</v>
      </c>
      <c r="X410" s="100" t="s">
        <v>132</v>
      </c>
      <c r="Y410" s="145" t="s">
        <v>1042</v>
      </c>
    </row>
    <row r="411" spans="1:25">
      <c r="A411" s="107" t="s">
        <v>391</v>
      </c>
      <c r="B411" s="100" t="s">
        <v>392</v>
      </c>
      <c r="C411" s="100" t="s">
        <v>449</v>
      </c>
      <c r="D411" s="101">
        <v>39.39</v>
      </c>
      <c r="E411" s="100" t="s">
        <v>118</v>
      </c>
      <c r="F411" s="102">
        <v>202106</v>
      </c>
      <c r="G411" s="103">
        <v>44376</v>
      </c>
      <c r="H411" s="100" t="s">
        <v>125</v>
      </c>
      <c r="I411" s="102">
        <v>50000180</v>
      </c>
      <c r="J411" s="100" t="s">
        <v>0</v>
      </c>
      <c r="K411" s="100" t="s">
        <v>120</v>
      </c>
      <c r="L411" s="100" t="s">
        <v>121</v>
      </c>
      <c r="M411" s="100" t="s">
        <v>122</v>
      </c>
      <c r="N411" s="100" t="s">
        <v>88</v>
      </c>
      <c r="O411" s="100" t="s">
        <v>401</v>
      </c>
      <c r="P411" s="100" t="s">
        <v>120</v>
      </c>
      <c r="Q411" s="100" t="s">
        <v>926</v>
      </c>
      <c r="R411" s="100" t="s">
        <v>927</v>
      </c>
      <c r="S411" s="100" t="s">
        <v>928</v>
      </c>
      <c r="T411" s="100" t="s">
        <v>927</v>
      </c>
      <c r="U411" s="100" t="s">
        <v>929</v>
      </c>
      <c r="V411" s="100" t="s">
        <v>930</v>
      </c>
      <c r="W411" s="100" t="s">
        <v>749</v>
      </c>
      <c r="X411" s="100" t="s">
        <v>132</v>
      </c>
      <c r="Y411" s="145" t="s">
        <v>1042</v>
      </c>
    </row>
    <row r="412" spans="1:25">
      <c r="A412" s="107" t="s">
        <v>391</v>
      </c>
      <c r="B412" s="100" t="s">
        <v>392</v>
      </c>
      <c r="C412" s="100" t="s">
        <v>450</v>
      </c>
      <c r="D412" s="101">
        <v>52.64</v>
      </c>
      <c r="E412" s="100" t="s">
        <v>118</v>
      </c>
      <c r="F412" s="102">
        <v>202106</v>
      </c>
      <c r="G412" s="103">
        <v>44376</v>
      </c>
      <c r="H412" s="100" t="s">
        <v>125</v>
      </c>
      <c r="I412" s="102">
        <v>50000180</v>
      </c>
      <c r="J412" s="100" t="s">
        <v>0</v>
      </c>
      <c r="K412" s="100" t="s">
        <v>120</v>
      </c>
      <c r="L412" s="100" t="s">
        <v>121</v>
      </c>
      <c r="M412" s="100" t="s">
        <v>122</v>
      </c>
      <c r="N412" s="100" t="s">
        <v>403</v>
      </c>
      <c r="O412" s="100" t="s">
        <v>96</v>
      </c>
      <c r="P412" s="100" t="s">
        <v>120</v>
      </c>
      <c r="Q412" s="100" t="s">
        <v>931</v>
      </c>
      <c r="R412" s="100" t="s">
        <v>932</v>
      </c>
      <c r="S412" s="100" t="s">
        <v>933</v>
      </c>
      <c r="T412" s="100" t="s">
        <v>932</v>
      </c>
      <c r="U412" s="100" t="s">
        <v>929</v>
      </c>
      <c r="V412" s="100" t="s">
        <v>930</v>
      </c>
      <c r="W412" s="100" t="s">
        <v>749</v>
      </c>
      <c r="X412" s="100" t="s">
        <v>132</v>
      </c>
      <c r="Y412" s="145" t="s">
        <v>1042</v>
      </c>
    </row>
    <row r="413" spans="1:25">
      <c r="A413" s="107" t="s">
        <v>391</v>
      </c>
      <c r="B413" s="100" t="s">
        <v>392</v>
      </c>
      <c r="C413" s="100" t="s">
        <v>451</v>
      </c>
      <c r="D413" s="101">
        <v>68.98</v>
      </c>
      <c r="E413" s="100" t="s">
        <v>118</v>
      </c>
      <c r="F413" s="102">
        <v>202106</v>
      </c>
      <c r="G413" s="103">
        <v>44376</v>
      </c>
      <c r="H413" s="100" t="s">
        <v>125</v>
      </c>
      <c r="I413" s="102">
        <v>50000180</v>
      </c>
      <c r="J413" s="100" t="s">
        <v>0</v>
      </c>
      <c r="K413" s="100" t="s">
        <v>120</v>
      </c>
      <c r="L413" s="100" t="s">
        <v>121</v>
      </c>
      <c r="M413" s="100" t="s">
        <v>122</v>
      </c>
      <c r="N413" s="100" t="s">
        <v>86</v>
      </c>
      <c r="O413" s="100" t="s">
        <v>87</v>
      </c>
      <c r="P413" s="100" t="s">
        <v>120</v>
      </c>
      <c r="Q413" s="100" t="s">
        <v>926</v>
      </c>
      <c r="R413" s="100" t="s">
        <v>927</v>
      </c>
      <c r="S413" s="100" t="s">
        <v>928</v>
      </c>
      <c r="T413" s="100" t="s">
        <v>927</v>
      </c>
      <c r="U413" s="100" t="s">
        <v>929</v>
      </c>
      <c r="V413" s="100" t="s">
        <v>930</v>
      </c>
      <c r="W413" s="100" t="s">
        <v>749</v>
      </c>
      <c r="X413" s="100" t="s">
        <v>132</v>
      </c>
      <c r="Y413" s="145" t="s">
        <v>1042</v>
      </c>
    </row>
    <row r="414" spans="1:25">
      <c r="A414" s="107" t="s">
        <v>391</v>
      </c>
      <c r="B414" s="100" t="s">
        <v>392</v>
      </c>
      <c r="C414" s="100" t="s">
        <v>452</v>
      </c>
      <c r="D414" s="101">
        <v>71.25</v>
      </c>
      <c r="E414" s="100" t="s">
        <v>118</v>
      </c>
      <c r="F414" s="102">
        <v>202106</v>
      </c>
      <c r="G414" s="103">
        <v>44376</v>
      </c>
      <c r="H414" s="100" t="s">
        <v>125</v>
      </c>
      <c r="I414" s="102">
        <v>50000180</v>
      </c>
      <c r="J414" s="100" t="s">
        <v>0</v>
      </c>
      <c r="K414" s="100" t="s">
        <v>120</v>
      </c>
      <c r="L414" s="100" t="s">
        <v>121</v>
      </c>
      <c r="M414" s="100" t="s">
        <v>122</v>
      </c>
      <c r="N414" s="100" t="s">
        <v>84</v>
      </c>
      <c r="O414" s="100" t="s">
        <v>85</v>
      </c>
      <c r="P414" s="100" t="s">
        <v>120</v>
      </c>
      <c r="Q414" s="100" t="s">
        <v>926</v>
      </c>
      <c r="R414" s="100" t="s">
        <v>927</v>
      </c>
      <c r="S414" s="100" t="s">
        <v>928</v>
      </c>
      <c r="T414" s="100" t="s">
        <v>927</v>
      </c>
      <c r="U414" s="100" t="s">
        <v>929</v>
      </c>
      <c r="V414" s="100" t="s">
        <v>930</v>
      </c>
      <c r="W414" s="100" t="s">
        <v>749</v>
      </c>
      <c r="X414" s="100" t="s">
        <v>132</v>
      </c>
      <c r="Y414" s="145" t="s">
        <v>1042</v>
      </c>
    </row>
    <row r="415" spans="1:25">
      <c r="A415" s="107" t="s">
        <v>391</v>
      </c>
      <c r="B415" s="100" t="s">
        <v>392</v>
      </c>
      <c r="C415" s="100" t="s">
        <v>453</v>
      </c>
      <c r="D415" s="101">
        <v>97.5</v>
      </c>
      <c r="E415" s="100" t="s">
        <v>118</v>
      </c>
      <c r="F415" s="102">
        <v>202106</v>
      </c>
      <c r="G415" s="103">
        <v>44376</v>
      </c>
      <c r="H415" s="100" t="s">
        <v>125</v>
      </c>
      <c r="I415" s="102">
        <v>50000180</v>
      </c>
      <c r="J415" s="100" t="s">
        <v>0</v>
      </c>
      <c r="K415" s="100" t="s">
        <v>120</v>
      </c>
      <c r="L415" s="100" t="s">
        <v>121</v>
      </c>
      <c r="M415" s="100" t="s">
        <v>122</v>
      </c>
      <c r="N415" s="100" t="s">
        <v>80</v>
      </c>
      <c r="O415" s="100" t="s">
        <v>81</v>
      </c>
      <c r="P415" s="100" t="s">
        <v>120</v>
      </c>
      <c r="Q415" s="100" t="s">
        <v>926</v>
      </c>
      <c r="R415" s="100" t="s">
        <v>927</v>
      </c>
      <c r="S415" s="100" t="s">
        <v>928</v>
      </c>
      <c r="T415" s="100" t="s">
        <v>927</v>
      </c>
      <c r="U415" s="100" t="s">
        <v>929</v>
      </c>
      <c r="V415" s="100" t="s">
        <v>930</v>
      </c>
      <c r="W415" s="100" t="s">
        <v>749</v>
      </c>
      <c r="X415" s="100" t="s">
        <v>132</v>
      </c>
      <c r="Y415" s="145" t="s">
        <v>1042</v>
      </c>
    </row>
    <row r="416" spans="1:25">
      <c r="A416" s="107" t="s">
        <v>391</v>
      </c>
      <c r="B416" s="100" t="s">
        <v>392</v>
      </c>
      <c r="C416" s="100" t="s">
        <v>454</v>
      </c>
      <c r="D416" s="101">
        <v>117.61</v>
      </c>
      <c r="E416" s="100" t="s">
        <v>118</v>
      </c>
      <c r="F416" s="102">
        <v>202106</v>
      </c>
      <c r="G416" s="103">
        <v>44376</v>
      </c>
      <c r="H416" s="100" t="s">
        <v>125</v>
      </c>
      <c r="I416" s="102">
        <v>50000180</v>
      </c>
      <c r="J416" s="100" t="s">
        <v>0</v>
      </c>
      <c r="K416" s="100" t="s">
        <v>120</v>
      </c>
      <c r="L416" s="100" t="s">
        <v>121</v>
      </c>
      <c r="M416" s="100" t="s">
        <v>122</v>
      </c>
      <c r="N416" s="100" t="s">
        <v>78</v>
      </c>
      <c r="O416" s="100" t="s">
        <v>413</v>
      </c>
      <c r="P416" s="100" t="s">
        <v>120</v>
      </c>
      <c r="Q416" s="100" t="s">
        <v>934</v>
      </c>
      <c r="R416" s="100" t="s">
        <v>935</v>
      </c>
      <c r="S416" s="100" t="s">
        <v>936</v>
      </c>
      <c r="T416" s="100" t="s">
        <v>935</v>
      </c>
      <c r="U416" s="100" t="s">
        <v>929</v>
      </c>
      <c r="V416" s="100" t="s">
        <v>930</v>
      </c>
      <c r="W416" s="100" t="s">
        <v>749</v>
      </c>
      <c r="X416" s="100" t="s">
        <v>132</v>
      </c>
      <c r="Y416" s="145" t="s">
        <v>1042</v>
      </c>
    </row>
    <row r="417" spans="1:25">
      <c r="A417" s="107" t="s">
        <v>391</v>
      </c>
      <c r="B417" s="100" t="s">
        <v>392</v>
      </c>
      <c r="C417" s="100" t="s">
        <v>455</v>
      </c>
      <c r="D417" s="101">
        <v>256.06</v>
      </c>
      <c r="E417" s="100" t="s">
        <v>118</v>
      </c>
      <c r="F417" s="102">
        <v>202106</v>
      </c>
      <c r="G417" s="103">
        <v>44376</v>
      </c>
      <c r="H417" s="100" t="s">
        <v>125</v>
      </c>
      <c r="I417" s="102">
        <v>50000180</v>
      </c>
      <c r="J417" s="100" t="s">
        <v>0</v>
      </c>
      <c r="K417" s="100" t="s">
        <v>120</v>
      </c>
      <c r="L417" s="100" t="s">
        <v>121</v>
      </c>
      <c r="M417" s="100" t="s">
        <v>122</v>
      </c>
      <c r="N417" s="100" t="s">
        <v>92</v>
      </c>
      <c r="O417" s="100" t="s">
        <v>93</v>
      </c>
      <c r="P417" s="100" t="s">
        <v>120</v>
      </c>
      <c r="Q417" s="100" t="s">
        <v>931</v>
      </c>
      <c r="R417" s="100" t="s">
        <v>932</v>
      </c>
      <c r="S417" s="100" t="s">
        <v>933</v>
      </c>
      <c r="T417" s="100" t="s">
        <v>932</v>
      </c>
      <c r="U417" s="100" t="s">
        <v>929</v>
      </c>
      <c r="V417" s="100" t="s">
        <v>930</v>
      </c>
      <c r="W417" s="100" t="s">
        <v>749</v>
      </c>
      <c r="X417" s="100" t="s">
        <v>132</v>
      </c>
      <c r="Y417" s="145" t="s">
        <v>1042</v>
      </c>
    </row>
    <row r="418" spans="1:25">
      <c r="A418" s="107" t="s">
        <v>391</v>
      </c>
      <c r="B418" s="100" t="s">
        <v>392</v>
      </c>
      <c r="C418" s="100" t="s">
        <v>456</v>
      </c>
      <c r="D418" s="101">
        <v>257.67</v>
      </c>
      <c r="E418" s="100" t="s">
        <v>118</v>
      </c>
      <c r="F418" s="102">
        <v>202106</v>
      </c>
      <c r="G418" s="103">
        <v>44376</v>
      </c>
      <c r="H418" s="100" t="s">
        <v>125</v>
      </c>
      <c r="I418" s="102">
        <v>50000180</v>
      </c>
      <c r="J418" s="100" t="s">
        <v>0</v>
      </c>
      <c r="K418" s="100" t="s">
        <v>120</v>
      </c>
      <c r="L418" s="100" t="s">
        <v>121</v>
      </c>
      <c r="M418" s="100" t="s">
        <v>122</v>
      </c>
      <c r="N418" s="100" t="s">
        <v>90</v>
      </c>
      <c r="O418" s="100" t="s">
        <v>409</v>
      </c>
      <c r="P418" s="100" t="s">
        <v>120</v>
      </c>
      <c r="Q418" s="100" t="s">
        <v>934</v>
      </c>
      <c r="R418" s="100" t="s">
        <v>935</v>
      </c>
      <c r="S418" s="100" t="s">
        <v>936</v>
      </c>
      <c r="T418" s="100" t="s">
        <v>935</v>
      </c>
      <c r="U418" s="100" t="s">
        <v>929</v>
      </c>
      <c r="V418" s="100" t="s">
        <v>930</v>
      </c>
      <c r="W418" s="100" t="s">
        <v>749</v>
      </c>
      <c r="X418" s="100" t="s">
        <v>132</v>
      </c>
      <c r="Y418" s="145" t="s">
        <v>1042</v>
      </c>
    </row>
    <row r="419" spans="1:25">
      <c r="A419" s="107" t="s">
        <v>391</v>
      </c>
      <c r="B419" s="100" t="s">
        <v>392</v>
      </c>
      <c r="C419" s="100" t="s">
        <v>457</v>
      </c>
      <c r="D419" s="101">
        <v>262.85000000000002</v>
      </c>
      <c r="E419" s="100" t="s">
        <v>118</v>
      </c>
      <c r="F419" s="102">
        <v>202106</v>
      </c>
      <c r="G419" s="103">
        <v>44376</v>
      </c>
      <c r="H419" s="100" t="s">
        <v>125</v>
      </c>
      <c r="I419" s="102">
        <v>50000180</v>
      </c>
      <c r="J419" s="100" t="s">
        <v>0</v>
      </c>
      <c r="K419" s="100" t="s">
        <v>120</v>
      </c>
      <c r="L419" s="100" t="s">
        <v>121</v>
      </c>
      <c r="M419" s="100" t="s">
        <v>122</v>
      </c>
      <c r="N419" s="100" t="s">
        <v>78</v>
      </c>
      <c r="O419" s="100" t="s">
        <v>413</v>
      </c>
      <c r="P419" s="100" t="s">
        <v>120</v>
      </c>
      <c r="Q419" s="100" t="s">
        <v>934</v>
      </c>
      <c r="R419" s="100" t="s">
        <v>935</v>
      </c>
      <c r="S419" s="100" t="s">
        <v>936</v>
      </c>
      <c r="T419" s="100" t="s">
        <v>935</v>
      </c>
      <c r="U419" s="100" t="s">
        <v>929</v>
      </c>
      <c r="V419" s="100" t="s">
        <v>930</v>
      </c>
      <c r="W419" s="100" t="s">
        <v>749</v>
      </c>
      <c r="X419" s="100" t="s">
        <v>132</v>
      </c>
      <c r="Y419" s="145" t="s">
        <v>1042</v>
      </c>
    </row>
    <row r="420" spans="1:25">
      <c r="A420" s="107" t="s">
        <v>391</v>
      </c>
      <c r="B420" s="100" t="s">
        <v>392</v>
      </c>
      <c r="C420" s="100" t="s">
        <v>458</v>
      </c>
      <c r="D420" s="101">
        <v>429.64</v>
      </c>
      <c r="E420" s="100" t="s">
        <v>118</v>
      </c>
      <c r="F420" s="102">
        <v>202106</v>
      </c>
      <c r="G420" s="103">
        <v>44376</v>
      </c>
      <c r="H420" s="100" t="s">
        <v>125</v>
      </c>
      <c r="I420" s="102">
        <v>50000180</v>
      </c>
      <c r="J420" s="100" t="s">
        <v>0</v>
      </c>
      <c r="K420" s="100" t="s">
        <v>120</v>
      </c>
      <c r="L420" s="100" t="s">
        <v>121</v>
      </c>
      <c r="M420" s="100" t="s">
        <v>122</v>
      </c>
      <c r="N420" s="100" t="s">
        <v>76</v>
      </c>
      <c r="O420" s="100" t="s">
        <v>411</v>
      </c>
      <c r="P420" s="100" t="s">
        <v>120</v>
      </c>
      <c r="Q420" s="100" t="s">
        <v>937</v>
      </c>
      <c r="R420" s="100" t="s">
        <v>938</v>
      </c>
      <c r="S420" s="100" t="s">
        <v>939</v>
      </c>
      <c r="T420" s="100" t="s">
        <v>938</v>
      </c>
      <c r="U420" s="100" t="s">
        <v>929</v>
      </c>
      <c r="V420" s="100" t="s">
        <v>930</v>
      </c>
      <c r="W420" s="100" t="s">
        <v>749</v>
      </c>
      <c r="X420" s="100" t="s">
        <v>132</v>
      </c>
      <c r="Y420" s="145" t="s">
        <v>1042</v>
      </c>
    </row>
    <row r="421" spans="1:25">
      <c r="A421" s="107" t="s">
        <v>391</v>
      </c>
      <c r="B421" s="100" t="s">
        <v>392</v>
      </c>
      <c r="C421" s="100" t="s">
        <v>459</v>
      </c>
      <c r="D421" s="101">
        <v>803.33</v>
      </c>
      <c r="E421" s="100" t="s">
        <v>118</v>
      </c>
      <c r="F421" s="102">
        <v>202106</v>
      </c>
      <c r="G421" s="103">
        <v>44376</v>
      </c>
      <c r="H421" s="100" t="s">
        <v>125</v>
      </c>
      <c r="I421" s="102">
        <v>50000180</v>
      </c>
      <c r="J421" s="100" t="s">
        <v>0</v>
      </c>
      <c r="K421" s="100" t="s">
        <v>120</v>
      </c>
      <c r="L421" s="100" t="s">
        <v>121</v>
      </c>
      <c r="M421" s="100" t="s">
        <v>122</v>
      </c>
      <c r="N421" s="100" t="s">
        <v>415</v>
      </c>
      <c r="O421" s="100" t="s">
        <v>416</v>
      </c>
      <c r="P421" s="100" t="s">
        <v>120</v>
      </c>
      <c r="Q421" s="100" t="s">
        <v>931</v>
      </c>
      <c r="R421" s="100" t="s">
        <v>932</v>
      </c>
      <c r="S421" s="100" t="s">
        <v>933</v>
      </c>
      <c r="T421" s="100" t="s">
        <v>932</v>
      </c>
      <c r="U421" s="100" t="s">
        <v>929</v>
      </c>
      <c r="V421" s="100" t="s">
        <v>930</v>
      </c>
      <c r="W421" s="100" t="s">
        <v>749</v>
      </c>
      <c r="X421" s="100" t="s">
        <v>132</v>
      </c>
      <c r="Y421" s="145" t="s">
        <v>1042</v>
      </c>
    </row>
    <row r="422" spans="1:25">
      <c r="A422" s="107" t="s">
        <v>391</v>
      </c>
      <c r="B422" s="100" t="s">
        <v>392</v>
      </c>
      <c r="C422" s="100" t="s">
        <v>460</v>
      </c>
      <c r="D422" s="101">
        <v>2120.33</v>
      </c>
      <c r="E422" s="100" t="s">
        <v>118</v>
      </c>
      <c r="F422" s="102">
        <v>202106</v>
      </c>
      <c r="G422" s="103">
        <v>44376</v>
      </c>
      <c r="H422" s="100" t="s">
        <v>125</v>
      </c>
      <c r="I422" s="102">
        <v>50000180</v>
      </c>
      <c r="J422" s="100" t="s">
        <v>0</v>
      </c>
      <c r="K422" s="100" t="s">
        <v>120</v>
      </c>
      <c r="L422" s="100" t="s">
        <v>121</v>
      </c>
      <c r="M422" s="100" t="s">
        <v>122</v>
      </c>
      <c r="N422" s="100" t="s">
        <v>444</v>
      </c>
      <c r="O422" s="100" t="s">
        <v>445</v>
      </c>
      <c r="P422" s="100" t="s">
        <v>120</v>
      </c>
      <c r="Q422" s="100" t="s">
        <v>931</v>
      </c>
      <c r="R422" s="100" t="s">
        <v>932</v>
      </c>
      <c r="S422" s="100" t="s">
        <v>933</v>
      </c>
      <c r="T422" s="100" t="s">
        <v>932</v>
      </c>
      <c r="U422" s="100" t="s">
        <v>929</v>
      </c>
      <c r="V422" s="100" t="s">
        <v>930</v>
      </c>
      <c r="W422" s="100" t="s">
        <v>749</v>
      </c>
      <c r="X422" s="100" t="s">
        <v>132</v>
      </c>
      <c r="Y422" s="145" t="s">
        <v>1042</v>
      </c>
    </row>
    <row r="423" spans="1:25">
      <c r="A423" s="107" t="s">
        <v>391</v>
      </c>
      <c r="B423" s="100" t="s">
        <v>392</v>
      </c>
      <c r="C423" s="100" t="s">
        <v>461</v>
      </c>
      <c r="D423" s="101">
        <v>85.23</v>
      </c>
      <c r="E423" s="100" t="s">
        <v>118</v>
      </c>
      <c r="F423" s="102">
        <v>202106</v>
      </c>
      <c r="G423" s="103">
        <v>44377</v>
      </c>
      <c r="H423" s="100" t="s">
        <v>119</v>
      </c>
      <c r="I423" s="102">
        <v>11000986</v>
      </c>
      <c r="J423" s="100" t="s">
        <v>0</v>
      </c>
      <c r="K423" s="100" t="s">
        <v>120</v>
      </c>
      <c r="L423" s="100" t="s">
        <v>121</v>
      </c>
      <c r="M423" s="100" t="s">
        <v>122</v>
      </c>
      <c r="N423" s="100" t="s">
        <v>142</v>
      </c>
      <c r="O423" s="100" t="s">
        <v>143</v>
      </c>
      <c r="P423" s="100" t="s">
        <v>120</v>
      </c>
      <c r="Q423" s="100" t="s">
        <v>750</v>
      </c>
      <c r="R423" s="100" t="s">
        <v>144</v>
      </c>
      <c r="S423" s="100" t="s">
        <v>751</v>
      </c>
      <c r="T423" s="100" t="s">
        <v>144</v>
      </c>
      <c r="U423" s="100" t="s">
        <v>752</v>
      </c>
      <c r="V423" s="100" t="s">
        <v>753</v>
      </c>
      <c r="W423" s="100" t="s">
        <v>749</v>
      </c>
      <c r="X423" s="100" t="s">
        <v>132</v>
      </c>
      <c r="Y423" s="145" t="s">
        <v>1042</v>
      </c>
    </row>
    <row r="424" spans="1:25">
      <c r="A424" s="107" t="s">
        <v>391</v>
      </c>
      <c r="B424" s="100" t="s">
        <v>392</v>
      </c>
      <c r="C424" s="100" t="s">
        <v>462</v>
      </c>
      <c r="D424" s="101">
        <v>1113.19</v>
      </c>
      <c r="E424" s="100" t="s">
        <v>118</v>
      </c>
      <c r="F424" s="102">
        <v>202106</v>
      </c>
      <c r="G424" s="103">
        <v>44377</v>
      </c>
      <c r="H424" s="100" t="s">
        <v>119</v>
      </c>
      <c r="I424" s="102">
        <v>11000986</v>
      </c>
      <c r="J424" s="100" t="s">
        <v>0</v>
      </c>
      <c r="K424" s="100" t="s">
        <v>120</v>
      </c>
      <c r="L424" s="100" t="s">
        <v>121</v>
      </c>
      <c r="M424" s="100" t="s">
        <v>122</v>
      </c>
      <c r="N424" s="100" t="s">
        <v>245</v>
      </c>
      <c r="O424" s="100" t="s">
        <v>246</v>
      </c>
      <c r="P424" s="100" t="s">
        <v>120</v>
      </c>
      <c r="Q424" s="100" t="s">
        <v>778</v>
      </c>
      <c r="R424" s="100" t="s">
        <v>247</v>
      </c>
      <c r="S424" s="100" t="s">
        <v>779</v>
      </c>
      <c r="T424" s="100" t="s">
        <v>247</v>
      </c>
      <c r="U424" s="100" t="s">
        <v>752</v>
      </c>
      <c r="V424" s="100" t="s">
        <v>753</v>
      </c>
      <c r="W424" s="100" t="s">
        <v>749</v>
      </c>
      <c r="X424" s="100" t="s">
        <v>132</v>
      </c>
      <c r="Y424" s="145" t="s">
        <v>1042</v>
      </c>
    </row>
    <row r="425" spans="1:25">
      <c r="A425" s="107" t="s">
        <v>391</v>
      </c>
      <c r="B425" s="100" t="s">
        <v>392</v>
      </c>
      <c r="C425" s="100" t="s">
        <v>463</v>
      </c>
      <c r="D425" s="101">
        <v>39.39</v>
      </c>
      <c r="E425" s="100" t="s">
        <v>118</v>
      </c>
      <c r="F425" s="102">
        <v>202107</v>
      </c>
      <c r="G425" s="103">
        <v>44406</v>
      </c>
      <c r="H425" s="100" t="s">
        <v>125</v>
      </c>
      <c r="I425" s="102">
        <v>50000192</v>
      </c>
      <c r="J425" s="100" t="s">
        <v>0</v>
      </c>
      <c r="K425" s="100" t="s">
        <v>120</v>
      </c>
      <c r="L425" s="100" t="s">
        <v>121</v>
      </c>
      <c r="M425" s="100" t="s">
        <v>122</v>
      </c>
      <c r="N425" s="100" t="s">
        <v>88</v>
      </c>
      <c r="O425" s="100" t="s">
        <v>401</v>
      </c>
      <c r="P425" s="100" t="s">
        <v>120</v>
      </c>
      <c r="Q425" s="100" t="s">
        <v>926</v>
      </c>
      <c r="R425" s="100" t="s">
        <v>927</v>
      </c>
      <c r="S425" s="100" t="s">
        <v>928</v>
      </c>
      <c r="T425" s="100" t="s">
        <v>927</v>
      </c>
      <c r="U425" s="100" t="s">
        <v>929</v>
      </c>
      <c r="V425" s="100" t="s">
        <v>930</v>
      </c>
      <c r="W425" s="100" t="s">
        <v>749</v>
      </c>
      <c r="X425" s="100" t="s">
        <v>132</v>
      </c>
      <c r="Y425" s="145" t="s">
        <v>1042</v>
      </c>
    </row>
    <row r="426" spans="1:25">
      <c r="A426" s="107" t="s">
        <v>391</v>
      </c>
      <c r="B426" s="100" t="s">
        <v>392</v>
      </c>
      <c r="C426" s="100" t="s">
        <v>464</v>
      </c>
      <c r="D426" s="101">
        <v>68.97</v>
      </c>
      <c r="E426" s="100" t="s">
        <v>118</v>
      </c>
      <c r="F426" s="102">
        <v>202107</v>
      </c>
      <c r="G426" s="103">
        <v>44406</v>
      </c>
      <c r="H426" s="100" t="s">
        <v>125</v>
      </c>
      <c r="I426" s="102">
        <v>50000192</v>
      </c>
      <c r="J426" s="100" t="s">
        <v>0</v>
      </c>
      <c r="K426" s="100" t="s">
        <v>120</v>
      </c>
      <c r="L426" s="100" t="s">
        <v>121</v>
      </c>
      <c r="M426" s="100" t="s">
        <v>122</v>
      </c>
      <c r="N426" s="100" t="s">
        <v>86</v>
      </c>
      <c r="O426" s="100" t="s">
        <v>87</v>
      </c>
      <c r="P426" s="100" t="s">
        <v>120</v>
      </c>
      <c r="Q426" s="100" t="s">
        <v>926</v>
      </c>
      <c r="R426" s="100" t="s">
        <v>927</v>
      </c>
      <c r="S426" s="100" t="s">
        <v>928</v>
      </c>
      <c r="T426" s="100" t="s">
        <v>927</v>
      </c>
      <c r="U426" s="100" t="s">
        <v>929</v>
      </c>
      <c r="V426" s="100" t="s">
        <v>930</v>
      </c>
      <c r="W426" s="100" t="s">
        <v>749</v>
      </c>
      <c r="X426" s="100" t="s">
        <v>132</v>
      </c>
      <c r="Y426" s="145" t="s">
        <v>1042</v>
      </c>
    </row>
    <row r="427" spans="1:25">
      <c r="A427" s="107" t="s">
        <v>391</v>
      </c>
      <c r="B427" s="100" t="s">
        <v>392</v>
      </c>
      <c r="C427" s="100" t="s">
        <v>465</v>
      </c>
      <c r="D427" s="101">
        <v>73.52</v>
      </c>
      <c r="E427" s="100" t="s">
        <v>118</v>
      </c>
      <c r="F427" s="102">
        <v>202107</v>
      </c>
      <c r="G427" s="103">
        <v>44406</v>
      </c>
      <c r="H427" s="100" t="s">
        <v>125</v>
      </c>
      <c r="I427" s="102">
        <v>50000192</v>
      </c>
      <c r="J427" s="100" t="s">
        <v>0</v>
      </c>
      <c r="K427" s="100" t="s">
        <v>120</v>
      </c>
      <c r="L427" s="100" t="s">
        <v>121</v>
      </c>
      <c r="M427" s="100" t="s">
        <v>122</v>
      </c>
      <c r="N427" s="100" t="s">
        <v>84</v>
      </c>
      <c r="O427" s="100" t="s">
        <v>85</v>
      </c>
      <c r="P427" s="100" t="s">
        <v>120</v>
      </c>
      <c r="Q427" s="100" t="s">
        <v>926</v>
      </c>
      <c r="R427" s="100" t="s">
        <v>927</v>
      </c>
      <c r="S427" s="100" t="s">
        <v>928</v>
      </c>
      <c r="T427" s="100" t="s">
        <v>927</v>
      </c>
      <c r="U427" s="100" t="s">
        <v>929</v>
      </c>
      <c r="V427" s="100" t="s">
        <v>930</v>
      </c>
      <c r="W427" s="100" t="s">
        <v>749</v>
      </c>
      <c r="X427" s="100" t="s">
        <v>132</v>
      </c>
      <c r="Y427" s="145" t="s">
        <v>1042</v>
      </c>
    </row>
    <row r="428" spans="1:25">
      <c r="A428" s="107" t="s">
        <v>391</v>
      </c>
      <c r="B428" s="100" t="s">
        <v>392</v>
      </c>
      <c r="C428" s="100" t="s">
        <v>466</v>
      </c>
      <c r="D428" s="101">
        <v>77.8</v>
      </c>
      <c r="E428" s="100" t="s">
        <v>118</v>
      </c>
      <c r="F428" s="102">
        <v>202107</v>
      </c>
      <c r="G428" s="103">
        <v>44406</v>
      </c>
      <c r="H428" s="100" t="s">
        <v>125</v>
      </c>
      <c r="I428" s="102">
        <v>50000192</v>
      </c>
      <c r="J428" s="100" t="s">
        <v>0</v>
      </c>
      <c r="K428" s="100" t="s">
        <v>120</v>
      </c>
      <c r="L428" s="100" t="s">
        <v>121</v>
      </c>
      <c r="M428" s="100" t="s">
        <v>122</v>
      </c>
      <c r="N428" s="100" t="s">
        <v>444</v>
      </c>
      <c r="O428" s="100" t="s">
        <v>445</v>
      </c>
      <c r="P428" s="100" t="s">
        <v>120</v>
      </c>
      <c r="Q428" s="100" t="s">
        <v>931</v>
      </c>
      <c r="R428" s="100" t="s">
        <v>932</v>
      </c>
      <c r="S428" s="100" t="s">
        <v>933</v>
      </c>
      <c r="T428" s="100" t="s">
        <v>932</v>
      </c>
      <c r="U428" s="100" t="s">
        <v>929</v>
      </c>
      <c r="V428" s="100" t="s">
        <v>930</v>
      </c>
      <c r="W428" s="100" t="s">
        <v>749</v>
      </c>
      <c r="X428" s="100" t="s">
        <v>132</v>
      </c>
      <c r="Y428" s="145" t="s">
        <v>1042</v>
      </c>
    </row>
    <row r="429" spans="1:25">
      <c r="A429" s="107" t="s">
        <v>391</v>
      </c>
      <c r="B429" s="100" t="s">
        <v>392</v>
      </c>
      <c r="C429" s="100" t="s">
        <v>467</v>
      </c>
      <c r="D429" s="101">
        <v>99.55</v>
      </c>
      <c r="E429" s="100" t="s">
        <v>118</v>
      </c>
      <c r="F429" s="102">
        <v>202107</v>
      </c>
      <c r="G429" s="103">
        <v>44406</v>
      </c>
      <c r="H429" s="100" t="s">
        <v>125</v>
      </c>
      <c r="I429" s="102">
        <v>50000192</v>
      </c>
      <c r="J429" s="100" t="s">
        <v>0</v>
      </c>
      <c r="K429" s="100" t="s">
        <v>120</v>
      </c>
      <c r="L429" s="100" t="s">
        <v>121</v>
      </c>
      <c r="M429" s="100" t="s">
        <v>122</v>
      </c>
      <c r="N429" s="100" t="s">
        <v>80</v>
      </c>
      <c r="O429" s="100" t="s">
        <v>81</v>
      </c>
      <c r="P429" s="100" t="s">
        <v>120</v>
      </c>
      <c r="Q429" s="100" t="s">
        <v>926</v>
      </c>
      <c r="R429" s="100" t="s">
        <v>927</v>
      </c>
      <c r="S429" s="100" t="s">
        <v>928</v>
      </c>
      <c r="T429" s="100" t="s">
        <v>927</v>
      </c>
      <c r="U429" s="100" t="s">
        <v>929</v>
      </c>
      <c r="V429" s="100" t="s">
        <v>930</v>
      </c>
      <c r="W429" s="100" t="s">
        <v>749</v>
      </c>
      <c r="X429" s="100" t="s">
        <v>132</v>
      </c>
      <c r="Y429" s="145" t="s">
        <v>1042</v>
      </c>
    </row>
    <row r="430" spans="1:25">
      <c r="A430" s="107" t="s">
        <v>391</v>
      </c>
      <c r="B430" s="100" t="s">
        <v>392</v>
      </c>
      <c r="C430" s="100" t="s">
        <v>468</v>
      </c>
      <c r="D430" s="101">
        <v>115.15</v>
      </c>
      <c r="E430" s="100" t="s">
        <v>118</v>
      </c>
      <c r="F430" s="102">
        <v>202107</v>
      </c>
      <c r="G430" s="103">
        <v>44406</v>
      </c>
      <c r="H430" s="100" t="s">
        <v>125</v>
      </c>
      <c r="I430" s="102">
        <v>50000192</v>
      </c>
      <c r="J430" s="100" t="s">
        <v>0</v>
      </c>
      <c r="K430" s="100" t="s">
        <v>120</v>
      </c>
      <c r="L430" s="100" t="s">
        <v>121</v>
      </c>
      <c r="M430" s="100" t="s">
        <v>122</v>
      </c>
      <c r="N430" s="100" t="s">
        <v>78</v>
      </c>
      <c r="O430" s="100" t="s">
        <v>413</v>
      </c>
      <c r="P430" s="100" t="s">
        <v>120</v>
      </c>
      <c r="Q430" s="100" t="s">
        <v>934</v>
      </c>
      <c r="R430" s="100" t="s">
        <v>935</v>
      </c>
      <c r="S430" s="100" t="s">
        <v>936</v>
      </c>
      <c r="T430" s="100" t="s">
        <v>935</v>
      </c>
      <c r="U430" s="100" t="s">
        <v>929</v>
      </c>
      <c r="V430" s="100" t="s">
        <v>930</v>
      </c>
      <c r="W430" s="100" t="s">
        <v>749</v>
      </c>
      <c r="X430" s="100" t="s">
        <v>132</v>
      </c>
      <c r="Y430" s="145" t="s">
        <v>1042</v>
      </c>
    </row>
    <row r="431" spans="1:25">
      <c r="A431" s="107" t="s">
        <v>391</v>
      </c>
      <c r="B431" s="100" t="s">
        <v>392</v>
      </c>
      <c r="C431" s="100" t="s">
        <v>469</v>
      </c>
      <c r="D431" s="101">
        <v>339.33</v>
      </c>
      <c r="E431" s="100" t="s">
        <v>118</v>
      </c>
      <c r="F431" s="102">
        <v>202107</v>
      </c>
      <c r="G431" s="103">
        <v>44406</v>
      </c>
      <c r="H431" s="100" t="s">
        <v>125</v>
      </c>
      <c r="I431" s="102">
        <v>50000192</v>
      </c>
      <c r="J431" s="100" t="s">
        <v>0</v>
      </c>
      <c r="K431" s="100" t="s">
        <v>120</v>
      </c>
      <c r="L431" s="100" t="s">
        <v>121</v>
      </c>
      <c r="M431" s="100" t="s">
        <v>122</v>
      </c>
      <c r="N431" s="100" t="s">
        <v>78</v>
      </c>
      <c r="O431" s="100" t="s">
        <v>413</v>
      </c>
      <c r="P431" s="100" t="s">
        <v>120</v>
      </c>
      <c r="Q431" s="100" t="s">
        <v>934</v>
      </c>
      <c r="R431" s="100" t="s">
        <v>935</v>
      </c>
      <c r="S431" s="100" t="s">
        <v>936</v>
      </c>
      <c r="T431" s="100" t="s">
        <v>935</v>
      </c>
      <c r="U431" s="100" t="s">
        <v>929</v>
      </c>
      <c r="V431" s="100" t="s">
        <v>930</v>
      </c>
      <c r="W431" s="100" t="s">
        <v>749</v>
      </c>
      <c r="X431" s="100" t="s">
        <v>132</v>
      </c>
      <c r="Y431" s="145" t="s">
        <v>1042</v>
      </c>
    </row>
    <row r="432" spans="1:25">
      <c r="A432" s="107" t="s">
        <v>391</v>
      </c>
      <c r="B432" s="100" t="s">
        <v>392</v>
      </c>
      <c r="C432" s="100" t="s">
        <v>470</v>
      </c>
      <c r="D432" s="101">
        <v>375</v>
      </c>
      <c r="E432" s="100" t="s">
        <v>118</v>
      </c>
      <c r="F432" s="102">
        <v>202107</v>
      </c>
      <c r="G432" s="103">
        <v>44406</v>
      </c>
      <c r="H432" s="100" t="s">
        <v>125</v>
      </c>
      <c r="I432" s="102">
        <v>50000192</v>
      </c>
      <c r="J432" s="100" t="s">
        <v>0</v>
      </c>
      <c r="K432" s="100" t="s">
        <v>120</v>
      </c>
      <c r="L432" s="100" t="s">
        <v>121</v>
      </c>
      <c r="M432" s="100" t="s">
        <v>122</v>
      </c>
      <c r="N432" s="100" t="s">
        <v>90</v>
      </c>
      <c r="O432" s="100" t="s">
        <v>409</v>
      </c>
      <c r="P432" s="100" t="s">
        <v>120</v>
      </c>
      <c r="Q432" s="100" t="s">
        <v>934</v>
      </c>
      <c r="R432" s="100" t="s">
        <v>935</v>
      </c>
      <c r="S432" s="100" t="s">
        <v>936</v>
      </c>
      <c r="T432" s="100" t="s">
        <v>935</v>
      </c>
      <c r="U432" s="100" t="s">
        <v>929</v>
      </c>
      <c r="V432" s="100" t="s">
        <v>930</v>
      </c>
      <c r="W432" s="100" t="s">
        <v>749</v>
      </c>
      <c r="X432" s="100" t="s">
        <v>132</v>
      </c>
      <c r="Y432" s="145" t="s">
        <v>1042</v>
      </c>
    </row>
    <row r="433" spans="1:25">
      <c r="A433" s="107" t="s">
        <v>391</v>
      </c>
      <c r="B433" s="100" t="s">
        <v>392</v>
      </c>
      <c r="C433" s="100" t="s">
        <v>471</v>
      </c>
      <c r="D433" s="101">
        <v>423.98</v>
      </c>
      <c r="E433" s="100" t="s">
        <v>118</v>
      </c>
      <c r="F433" s="102">
        <v>202107</v>
      </c>
      <c r="G433" s="103">
        <v>44406</v>
      </c>
      <c r="H433" s="100" t="s">
        <v>125</v>
      </c>
      <c r="I433" s="102">
        <v>50000192</v>
      </c>
      <c r="J433" s="100" t="s">
        <v>0</v>
      </c>
      <c r="K433" s="100" t="s">
        <v>120</v>
      </c>
      <c r="L433" s="100" t="s">
        <v>121</v>
      </c>
      <c r="M433" s="100" t="s">
        <v>122</v>
      </c>
      <c r="N433" s="100" t="s">
        <v>76</v>
      </c>
      <c r="O433" s="100" t="s">
        <v>411</v>
      </c>
      <c r="P433" s="100" t="s">
        <v>120</v>
      </c>
      <c r="Q433" s="100" t="s">
        <v>937</v>
      </c>
      <c r="R433" s="100" t="s">
        <v>938</v>
      </c>
      <c r="S433" s="100" t="s">
        <v>939</v>
      </c>
      <c r="T433" s="100" t="s">
        <v>938</v>
      </c>
      <c r="U433" s="100" t="s">
        <v>929</v>
      </c>
      <c r="V433" s="100" t="s">
        <v>930</v>
      </c>
      <c r="W433" s="100" t="s">
        <v>749</v>
      </c>
      <c r="X433" s="100" t="s">
        <v>132</v>
      </c>
      <c r="Y433" s="145" t="s">
        <v>1042</v>
      </c>
    </row>
    <row r="434" spans="1:25">
      <c r="A434" s="107" t="s">
        <v>391</v>
      </c>
      <c r="B434" s="100" t="s">
        <v>392</v>
      </c>
      <c r="C434" s="100" t="s">
        <v>472</v>
      </c>
      <c r="D434" s="101">
        <v>485.39</v>
      </c>
      <c r="E434" s="100" t="s">
        <v>118</v>
      </c>
      <c r="F434" s="102">
        <v>202107</v>
      </c>
      <c r="G434" s="103">
        <v>44406</v>
      </c>
      <c r="H434" s="100" t="s">
        <v>125</v>
      </c>
      <c r="I434" s="102">
        <v>50000192</v>
      </c>
      <c r="J434" s="100" t="s">
        <v>0</v>
      </c>
      <c r="K434" s="100" t="s">
        <v>120</v>
      </c>
      <c r="L434" s="100" t="s">
        <v>121</v>
      </c>
      <c r="M434" s="100" t="s">
        <v>122</v>
      </c>
      <c r="N434" s="100" t="s">
        <v>403</v>
      </c>
      <c r="O434" s="100" t="s">
        <v>96</v>
      </c>
      <c r="P434" s="100" t="s">
        <v>120</v>
      </c>
      <c r="Q434" s="100" t="s">
        <v>931</v>
      </c>
      <c r="R434" s="100" t="s">
        <v>932</v>
      </c>
      <c r="S434" s="100" t="s">
        <v>933</v>
      </c>
      <c r="T434" s="100" t="s">
        <v>932</v>
      </c>
      <c r="U434" s="100" t="s">
        <v>929</v>
      </c>
      <c r="V434" s="100" t="s">
        <v>930</v>
      </c>
      <c r="W434" s="100" t="s">
        <v>749</v>
      </c>
      <c r="X434" s="100" t="s">
        <v>132</v>
      </c>
      <c r="Y434" s="145" t="s">
        <v>1042</v>
      </c>
    </row>
    <row r="435" spans="1:25">
      <c r="A435" s="107" t="s">
        <v>391</v>
      </c>
      <c r="B435" s="100" t="s">
        <v>392</v>
      </c>
      <c r="C435" s="100" t="s">
        <v>473</v>
      </c>
      <c r="D435" s="101">
        <v>1400.74</v>
      </c>
      <c r="E435" s="100" t="s">
        <v>118</v>
      </c>
      <c r="F435" s="102">
        <v>202107</v>
      </c>
      <c r="G435" s="103">
        <v>44406</v>
      </c>
      <c r="H435" s="100" t="s">
        <v>125</v>
      </c>
      <c r="I435" s="102">
        <v>50000192</v>
      </c>
      <c r="J435" s="100" t="s">
        <v>0</v>
      </c>
      <c r="K435" s="100" t="s">
        <v>120</v>
      </c>
      <c r="L435" s="100" t="s">
        <v>121</v>
      </c>
      <c r="M435" s="100" t="s">
        <v>122</v>
      </c>
      <c r="N435" s="100" t="s">
        <v>92</v>
      </c>
      <c r="O435" s="100" t="s">
        <v>93</v>
      </c>
      <c r="P435" s="100" t="s">
        <v>120</v>
      </c>
      <c r="Q435" s="100" t="s">
        <v>931</v>
      </c>
      <c r="R435" s="100" t="s">
        <v>932</v>
      </c>
      <c r="S435" s="100" t="s">
        <v>933</v>
      </c>
      <c r="T435" s="100" t="s">
        <v>932</v>
      </c>
      <c r="U435" s="100" t="s">
        <v>929</v>
      </c>
      <c r="V435" s="100" t="s">
        <v>930</v>
      </c>
      <c r="W435" s="100" t="s">
        <v>749</v>
      </c>
      <c r="X435" s="100" t="s">
        <v>132</v>
      </c>
      <c r="Y435" s="145" t="s">
        <v>1042</v>
      </c>
    </row>
    <row r="436" spans="1:25">
      <c r="A436" s="107" t="s">
        <v>391</v>
      </c>
      <c r="B436" s="100" t="s">
        <v>392</v>
      </c>
      <c r="C436" s="100" t="s">
        <v>474</v>
      </c>
      <c r="D436" s="101">
        <v>803.33</v>
      </c>
      <c r="E436" s="100" t="s">
        <v>118</v>
      </c>
      <c r="F436" s="102">
        <v>202107</v>
      </c>
      <c r="G436" s="103">
        <v>44406</v>
      </c>
      <c r="H436" s="100" t="s">
        <v>125</v>
      </c>
      <c r="I436" s="102">
        <v>50000192</v>
      </c>
      <c r="J436" s="100" t="s">
        <v>0</v>
      </c>
      <c r="K436" s="100" t="s">
        <v>120</v>
      </c>
      <c r="L436" s="100" t="s">
        <v>121</v>
      </c>
      <c r="M436" s="100" t="s">
        <v>122</v>
      </c>
      <c r="N436" s="100" t="s">
        <v>415</v>
      </c>
      <c r="O436" s="100" t="s">
        <v>416</v>
      </c>
      <c r="P436" s="100" t="s">
        <v>120</v>
      </c>
      <c r="Q436" s="100" t="s">
        <v>931</v>
      </c>
      <c r="R436" s="100" t="s">
        <v>932</v>
      </c>
      <c r="S436" s="100" t="s">
        <v>933</v>
      </c>
      <c r="T436" s="100" t="s">
        <v>932</v>
      </c>
      <c r="U436" s="100" t="s">
        <v>929</v>
      </c>
      <c r="V436" s="100" t="s">
        <v>930</v>
      </c>
      <c r="W436" s="100" t="s">
        <v>749</v>
      </c>
      <c r="X436" s="100" t="s">
        <v>132</v>
      </c>
      <c r="Y436" s="145" t="s">
        <v>1042</v>
      </c>
    </row>
    <row r="437" spans="1:25">
      <c r="A437" s="107" t="s">
        <v>391</v>
      </c>
      <c r="B437" s="100" t="s">
        <v>392</v>
      </c>
      <c r="C437" s="100" t="s">
        <v>475</v>
      </c>
      <c r="D437" s="101">
        <v>94.05</v>
      </c>
      <c r="E437" s="100" t="s">
        <v>118</v>
      </c>
      <c r="F437" s="102">
        <v>202107</v>
      </c>
      <c r="G437" s="103">
        <v>44406</v>
      </c>
      <c r="H437" s="100" t="s">
        <v>125</v>
      </c>
      <c r="I437" s="102">
        <v>50000208</v>
      </c>
      <c r="J437" s="100" t="s">
        <v>0</v>
      </c>
      <c r="K437" s="100" t="s">
        <v>120</v>
      </c>
      <c r="L437" s="100" t="s">
        <v>121</v>
      </c>
      <c r="M437" s="100" t="s">
        <v>122</v>
      </c>
      <c r="N437" s="100" t="s">
        <v>142</v>
      </c>
      <c r="O437" s="100" t="s">
        <v>143</v>
      </c>
      <c r="P437" s="100" t="s">
        <v>120</v>
      </c>
      <c r="Q437" s="100" t="s">
        <v>750</v>
      </c>
      <c r="R437" s="100" t="s">
        <v>144</v>
      </c>
      <c r="S437" s="100" t="s">
        <v>751</v>
      </c>
      <c r="T437" s="100" t="s">
        <v>144</v>
      </c>
      <c r="U437" s="100" t="s">
        <v>752</v>
      </c>
      <c r="V437" s="100" t="s">
        <v>753</v>
      </c>
      <c r="W437" s="100" t="s">
        <v>749</v>
      </c>
      <c r="X437" s="100" t="s">
        <v>132</v>
      </c>
      <c r="Y437" s="145" t="s">
        <v>1042</v>
      </c>
    </row>
    <row r="438" spans="1:25">
      <c r="A438" s="107" t="s">
        <v>391</v>
      </c>
      <c r="B438" s="100" t="s">
        <v>392</v>
      </c>
      <c r="C438" s="100" t="s">
        <v>476</v>
      </c>
      <c r="D438" s="101">
        <v>107.03</v>
      </c>
      <c r="E438" s="100" t="s">
        <v>118</v>
      </c>
      <c r="F438" s="102">
        <v>202107</v>
      </c>
      <c r="G438" s="103">
        <v>44406</v>
      </c>
      <c r="H438" s="100" t="s">
        <v>125</v>
      </c>
      <c r="I438" s="102">
        <v>50000208</v>
      </c>
      <c r="J438" s="100" t="s">
        <v>0</v>
      </c>
      <c r="K438" s="100" t="s">
        <v>120</v>
      </c>
      <c r="L438" s="100" t="s">
        <v>121</v>
      </c>
      <c r="M438" s="100" t="s">
        <v>122</v>
      </c>
      <c r="N438" s="100" t="s">
        <v>251</v>
      </c>
      <c r="O438" s="100" t="s">
        <v>252</v>
      </c>
      <c r="P438" s="100" t="s">
        <v>120</v>
      </c>
      <c r="Q438" s="100" t="s">
        <v>780</v>
      </c>
      <c r="R438" s="100" t="s">
        <v>781</v>
      </c>
      <c r="S438" s="100" t="s">
        <v>782</v>
      </c>
      <c r="T438" s="100" t="s">
        <v>781</v>
      </c>
      <c r="U438" s="100" t="s">
        <v>783</v>
      </c>
      <c r="V438" s="100" t="s">
        <v>784</v>
      </c>
      <c r="W438" s="100" t="s">
        <v>749</v>
      </c>
      <c r="X438" s="100" t="s">
        <v>132</v>
      </c>
      <c r="Y438" s="145" t="s">
        <v>1042</v>
      </c>
    </row>
    <row r="439" spans="1:25">
      <c r="A439" s="107" t="s">
        <v>391</v>
      </c>
      <c r="B439" s="100" t="s">
        <v>392</v>
      </c>
      <c r="C439" s="100" t="s">
        <v>476</v>
      </c>
      <c r="D439" s="101">
        <v>243.73</v>
      </c>
      <c r="E439" s="100" t="s">
        <v>118</v>
      </c>
      <c r="F439" s="102">
        <v>202107</v>
      </c>
      <c r="G439" s="103">
        <v>44406</v>
      </c>
      <c r="H439" s="100" t="s">
        <v>125</v>
      </c>
      <c r="I439" s="102">
        <v>50000208</v>
      </c>
      <c r="J439" s="100" t="s">
        <v>0</v>
      </c>
      <c r="K439" s="100" t="s">
        <v>120</v>
      </c>
      <c r="L439" s="100" t="s">
        <v>121</v>
      </c>
      <c r="M439" s="100" t="s">
        <v>122</v>
      </c>
      <c r="N439" s="100" t="s">
        <v>477</v>
      </c>
      <c r="O439" s="100" t="s">
        <v>478</v>
      </c>
      <c r="P439" s="100" t="s">
        <v>120</v>
      </c>
      <c r="Q439" s="100" t="s">
        <v>780</v>
      </c>
      <c r="R439" s="100" t="s">
        <v>781</v>
      </c>
      <c r="S439" s="100" t="s">
        <v>782</v>
      </c>
      <c r="T439" s="100" t="s">
        <v>781</v>
      </c>
      <c r="U439" s="100" t="s">
        <v>783</v>
      </c>
      <c r="V439" s="100" t="s">
        <v>784</v>
      </c>
      <c r="W439" s="100" t="s">
        <v>749</v>
      </c>
      <c r="X439" s="100" t="s">
        <v>132</v>
      </c>
      <c r="Y439" s="145" t="s">
        <v>1042</v>
      </c>
    </row>
    <row r="440" spans="1:25">
      <c r="A440" s="107" t="s">
        <v>391</v>
      </c>
      <c r="B440" s="100" t="s">
        <v>392</v>
      </c>
      <c r="C440" s="100" t="s">
        <v>479</v>
      </c>
      <c r="D440" s="101">
        <v>249.81</v>
      </c>
      <c r="E440" s="100" t="s">
        <v>118</v>
      </c>
      <c r="F440" s="102">
        <v>202107</v>
      </c>
      <c r="G440" s="103">
        <v>44406</v>
      </c>
      <c r="H440" s="100" t="s">
        <v>125</v>
      </c>
      <c r="I440" s="102">
        <v>50000208</v>
      </c>
      <c r="J440" s="100" t="s">
        <v>0</v>
      </c>
      <c r="K440" s="100" t="s">
        <v>120</v>
      </c>
      <c r="L440" s="100" t="s">
        <v>121</v>
      </c>
      <c r="M440" s="100" t="s">
        <v>122</v>
      </c>
      <c r="N440" s="100" t="s">
        <v>245</v>
      </c>
      <c r="O440" s="100" t="s">
        <v>246</v>
      </c>
      <c r="P440" s="100" t="s">
        <v>120</v>
      </c>
      <c r="Q440" s="100" t="s">
        <v>778</v>
      </c>
      <c r="R440" s="100" t="s">
        <v>247</v>
      </c>
      <c r="S440" s="100" t="s">
        <v>779</v>
      </c>
      <c r="T440" s="100" t="s">
        <v>247</v>
      </c>
      <c r="U440" s="100" t="s">
        <v>752</v>
      </c>
      <c r="V440" s="100" t="s">
        <v>753</v>
      </c>
      <c r="W440" s="100" t="s">
        <v>749</v>
      </c>
      <c r="X440" s="100" t="s">
        <v>132</v>
      </c>
      <c r="Y440" s="145" t="s">
        <v>1042</v>
      </c>
    </row>
    <row r="441" spans="1:25">
      <c r="A441" s="107" t="s">
        <v>391</v>
      </c>
      <c r="B441" s="100" t="s">
        <v>392</v>
      </c>
      <c r="C441" s="100" t="s">
        <v>480</v>
      </c>
      <c r="D441" s="101">
        <v>741.57</v>
      </c>
      <c r="E441" s="100" t="s">
        <v>118</v>
      </c>
      <c r="F441" s="102">
        <v>202107</v>
      </c>
      <c r="G441" s="103">
        <v>44407</v>
      </c>
      <c r="H441" s="100" t="s">
        <v>119</v>
      </c>
      <c r="I441" s="102">
        <v>11001199</v>
      </c>
      <c r="J441" s="100" t="s">
        <v>0</v>
      </c>
      <c r="K441" s="100" t="s">
        <v>120</v>
      </c>
      <c r="L441" s="100" t="s">
        <v>121</v>
      </c>
      <c r="M441" s="100" t="s">
        <v>122</v>
      </c>
      <c r="N441" s="100" t="s">
        <v>418</v>
      </c>
      <c r="O441" s="100" t="s">
        <v>419</v>
      </c>
      <c r="P441" s="100" t="s">
        <v>120</v>
      </c>
      <c r="Q441" s="100" t="s">
        <v>797</v>
      </c>
      <c r="R441" s="100" t="s">
        <v>420</v>
      </c>
      <c r="S441" s="100" t="s">
        <v>798</v>
      </c>
      <c r="T441" s="100" t="s">
        <v>420</v>
      </c>
      <c r="U441" s="100" t="s">
        <v>783</v>
      </c>
      <c r="V441" s="100" t="s">
        <v>784</v>
      </c>
      <c r="W441" s="100" t="s">
        <v>749</v>
      </c>
      <c r="X441" s="100" t="s">
        <v>132</v>
      </c>
      <c r="Y441" s="145" t="s">
        <v>1042</v>
      </c>
    </row>
    <row r="442" spans="1:25">
      <c r="A442" s="107" t="s">
        <v>391</v>
      </c>
      <c r="B442" s="100" t="s">
        <v>392</v>
      </c>
      <c r="C442" s="100" t="s">
        <v>481</v>
      </c>
      <c r="D442" s="101">
        <v>43.48</v>
      </c>
      <c r="E442" s="100" t="s">
        <v>118</v>
      </c>
      <c r="F442" s="102">
        <v>202108</v>
      </c>
      <c r="G442" s="103">
        <v>44438</v>
      </c>
      <c r="H442" s="100" t="s">
        <v>119</v>
      </c>
      <c r="I442" s="102">
        <v>11001198</v>
      </c>
      <c r="J442" s="100" t="s">
        <v>0</v>
      </c>
      <c r="K442" s="100" t="s">
        <v>120</v>
      </c>
      <c r="L442" s="100" t="s">
        <v>121</v>
      </c>
      <c r="M442" s="100" t="s">
        <v>122</v>
      </c>
      <c r="N442" s="100" t="s">
        <v>418</v>
      </c>
      <c r="O442" s="100" t="s">
        <v>419</v>
      </c>
      <c r="P442" s="100" t="s">
        <v>120</v>
      </c>
      <c r="Q442" s="100" t="s">
        <v>797</v>
      </c>
      <c r="R442" s="100" t="s">
        <v>420</v>
      </c>
      <c r="S442" s="100" t="s">
        <v>798</v>
      </c>
      <c r="T442" s="100" t="s">
        <v>420</v>
      </c>
      <c r="U442" s="100" t="s">
        <v>783</v>
      </c>
      <c r="V442" s="100" t="s">
        <v>784</v>
      </c>
      <c r="W442" s="100" t="s">
        <v>749</v>
      </c>
      <c r="X442" s="100" t="s">
        <v>132</v>
      </c>
      <c r="Y442" s="145" t="s">
        <v>1042</v>
      </c>
    </row>
    <row r="443" spans="1:25">
      <c r="A443" s="107" t="s">
        <v>391</v>
      </c>
      <c r="B443" s="100" t="s">
        <v>392</v>
      </c>
      <c r="C443" s="100" t="s">
        <v>481</v>
      </c>
      <c r="D443" s="101">
        <v>169.48</v>
      </c>
      <c r="E443" s="100" t="s">
        <v>118</v>
      </c>
      <c r="F443" s="102">
        <v>202108</v>
      </c>
      <c r="G443" s="103">
        <v>44438</v>
      </c>
      <c r="H443" s="100" t="s">
        <v>119</v>
      </c>
      <c r="I443" s="102">
        <v>11001242</v>
      </c>
      <c r="J443" s="100" t="s">
        <v>0</v>
      </c>
      <c r="K443" s="100" t="s">
        <v>120</v>
      </c>
      <c r="L443" s="100" t="s">
        <v>121</v>
      </c>
      <c r="M443" s="100" t="s">
        <v>122</v>
      </c>
      <c r="N443" s="100" t="s">
        <v>418</v>
      </c>
      <c r="O443" s="100" t="s">
        <v>419</v>
      </c>
      <c r="P443" s="100" t="s">
        <v>120</v>
      </c>
      <c r="Q443" s="100" t="s">
        <v>797</v>
      </c>
      <c r="R443" s="100" t="s">
        <v>420</v>
      </c>
      <c r="S443" s="100" t="s">
        <v>798</v>
      </c>
      <c r="T443" s="100" t="s">
        <v>420</v>
      </c>
      <c r="U443" s="100" t="s">
        <v>783</v>
      </c>
      <c r="V443" s="100" t="s">
        <v>784</v>
      </c>
      <c r="W443" s="100" t="s">
        <v>749</v>
      </c>
      <c r="X443" s="100" t="s">
        <v>132</v>
      </c>
      <c r="Y443" s="145" t="s">
        <v>1042</v>
      </c>
    </row>
    <row r="444" spans="1:25">
      <c r="A444" s="107" t="s">
        <v>391</v>
      </c>
      <c r="B444" s="100" t="s">
        <v>392</v>
      </c>
      <c r="C444" s="100" t="s">
        <v>482</v>
      </c>
      <c r="D444" s="101">
        <v>39.39</v>
      </c>
      <c r="E444" s="100" t="s">
        <v>118</v>
      </c>
      <c r="F444" s="102">
        <v>202108</v>
      </c>
      <c r="G444" s="103">
        <v>44438</v>
      </c>
      <c r="H444" s="100" t="s">
        <v>125</v>
      </c>
      <c r="I444" s="102">
        <v>50000198</v>
      </c>
      <c r="J444" s="100" t="s">
        <v>0</v>
      </c>
      <c r="K444" s="100" t="s">
        <v>120</v>
      </c>
      <c r="L444" s="100" t="s">
        <v>121</v>
      </c>
      <c r="M444" s="100" t="s">
        <v>122</v>
      </c>
      <c r="N444" s="100" t="s">
        <v>88</v>
      </c>
      <c r="O444" s="100" t="s">
        <v>401</v>
      </c>
      <c r="P444" s="100" t="s">
        <v>120</v>
      </c>
      <c r="Q444" s="100" t="s">
        <v>926</v>
      </c>
      <c r="R444" s="100" t="s">
        <v>927</v>
      </c>
      <c r="S444" s="100" t="s">
        <v>928</v>
      </c>
      <c r="T444" s="100" t="s">
        <v>927</v>
      </c>
      <c r="U444" s="100" t="s">
        <v>929</v>
      </c>
      <c r="V444" s="100" t="s">
        <v>930</v>
      </c>
      <c r="W444" s="100" t="s">
        <v>749</v>
      </c>
      <c r="X444" s="100" t="s">
        <v>132</v>
      </c>
      <c r="Y444" s="145" t="s">
        <v>1042</v>
      </c>
    </row>
    <row r="445" spans="1:25">
      <c r="A445" s="107" t="s">
        <v>391</v>
      </c>
      <c r="B445" s="100" t="s">
        <v>392</v>
      </c>
      <c r="C445" s="100" t="s">
        <v>483</v>
      </c>
      <c r="D445" s="101">
        <v>68.97</v>
      </c>
      <c r="E445" s="100" t="s">
        <v>118</v>
      </c>
      <c r="F445" s="102">
        <v>202108</v>
      </c>
      <c r="G445" s="103">
        <v>44438</v>
      </c>
      <c r="H445" s="100" t="s">
        <v>125</v>
      </c>
      <c r="I445" s="102">
        <v>50000198</v>
      </c>
      <c r="J445" s="100" t="s">
        <v>0</v>
      </c>
      <c r="K445" s="100" t="s">
        <v>120</v>
      </c>
      <c r="L445" s="100" t="s">
        <v>121</v>
      </c>
      <c r="M445" s="100" t="s">
        <v>122</v>
      </c>
      <c r="N445" s="100" t="s">
        <v>86</v>
      </c>
      <c r="O445" s="100" t="s">
        <v>87</v>
      </c>
      <c r="P445" s="100" t="s">
        <v>120</v>
      </c>
      <c r="Q445" s="100" t="s">
        <v>926</v>
      </c>
      <c r="R445" s="100" t="s">
        <v>927</v>
      </c>
      <c r="S445" s="100" t="s">
        <v>928</v>
      </c>
      <c r="T445" s="100" t="s">
        <v>927</v>
      </c>
      <c r="U445" s="100" t="s">
        <v>929</v>
      </c>
      <c r="V445" s="100" t="s">
        <v>930</v>
      </c>
      <c r="W445" s="100" t="s">
        <v>749</v>
      </c>
      <c r="X445" s="100" t="s">
        <v>132</v>
      </c>
      <c r="Y445" s="145" t="s">
        <v>1042</v>
      </c>
    </row>
    <row r="446" spans="1:25">
      <c r="A446" s="107" t="s">
        <v>391</v>
      </c>
      <c r="B446" s="100" t="s">
        <v>392</v>
      </c>
      <c r="C446" s="100" t="s">
        <v>484</v>
      </c>
      <c r="D446" s="101">
        <v>73.52</v>
      </c>
      <c r="E446" s="100" t="s">
        <v>118</v>
      </c>
      <c r="F446" s="102">
        <v>202108</v>
      </c>
      <c r="G446" s="103">
        <v>44438</v>
      </c>
      <c r="H446" s="100" t="s">
        <v>125</v>
      </c>
      <c r="I446" s="102">
        <v>50000198</v>
      </c>
      <c r="J446" s="100" t="s">
        <v>0</v>
      </c>
      <c r="K446" s="100" t="s">
        <v>120</v>
      </c>
      <c r="L446" s="100" t="s">
        <v>121</v>
      </c>
      <c r="M446" s="100" t="s">
        <v>122</v>
      </c>
      <c r="N446" s="100" t="s">
        <v>84</v>
      </c>
      <c r="O446" s="100" t="s">
        <v>85</v>
      </c>
      <c r="P446" s="100" t="s">
        <v>120</v>
      </c>
      <c r="Q446" s="100" t="s">
        <v>926</v>
      </c>
      <c r="R446" s="100" t="s">
        <v>927</v>
      </c>
      <c r="S446" s="100" t="s">
        <v>928</v>
      </c>
      <c r="T446" s="100" t="s">
        <v>927</v>
      </c>
      <c r="U446" s="100" t="s">
        <v>929</v>
      </c>
      <c r="V446" s="100" t="s">
        <v>930</v>
      </c>
      <c r="W446" s="100" t="s">
        <v>749</v>
      </c>
      <c r="X446" s="100" t="s">
        <v>132</v>
      </c>
      <c r="Y446" s="145" t="s">
        <v>1042</v>
      </c>
    </row>
    <row r="447" spans="1:25">
      <c r="A447" s="107" t="s">
        <v>391</v>
      </c>
      <c r="B447" s="100" t="s">
        <v>392</v>
      </c>
      <c r="C447" s="100" t="s">
        <v>485</v>
      </c>
      <c r="D447" s="101">
        <v>77.8</v>
      </c>
      <c r="E447" s="100" t="s">
        <v>118</v>
      </c>
      <c r="F447" s="102">
        <v>202108</v>
      </c>
      <c r="G447" s="103">
        <v>44438</v>
      </c>
      <c r="H447" s="100" t="s">
        <v>125</v>
      </c>
      <c r="I447" s="102">
        <v>50000198</v>
      </c>
      <c r="J447" s="100" t="s">
        <v>0</v>
      </c>
      <c r="K447" s="100" t="s">
        <v>120</v>
      </c>
      <c r="L447" s="100" t="s">
        <v>121</v>
      </c>
      <c r="M447" s="100" t="s">
        <v>122</v>
      </c>
      <c r="N447" s="100" t="s">
        <v>444</v>
      </c>
      <c r="O447" s="100" t="s">
        <v>445</v>
      </c>
      <c r="P447" s="100" t="s">
        <v>120</v>
      </c>
      <c r="Q447" s="100" t="s">
        <v>931</v>
      </c>
      <c r="R447" s="100" t="s">
        <v>932</v>
      </c>
      <c r="S447" s="100" t="s">
        <v>933</v>
      </c>
      <c r="T447" s="100" t="s">
        <v>932</v>
      </c>
      <c r="U447" s="100" t="s">
        <v>929</v>
      </c>
      <c r="V447" s="100" t="s">
        <v>930</v>
      </c>
      <c r="W447" s="100" t="s">
        <v>749</v>
      </c>
      <c r="X447" s="100" t="s">
        <v>132</v>
      </c>
      <c r="Y447" s="145" t="s">
        <v>1042</v>
      </c>
    </row>
    <row r="448" spans="1:25">
      <c r="A448" s="107" t="s">
        <v>391</v>
      </c>
      <c r="B448" s="100" t="s">
        <v>392</v>
      </c>
      <c r="C448" s="100" t="s">
        <v>486</v>
      </c>
      <c r="D448" s="101">
        <v>99.18</v>
      </c>
      <c r="E448" s="100" t="s">
        <v>118</v>
      </c>
      <c r="F448" s="102">
        <v>202108</v>
      </c>
      <c r="G448" s="103">
        <v>44438</v>
      </c>
      <c r="H448" s="100" t="s">
        <v>125</v>
      </c>
      <c r="I448" s="102">
        <v>50000198</v>
      </c>
      <c r="J448" s="100" t="s">
        <v>0</v>
      </c>
      <c r="K448" s="100" t="s">
        <v>120</v>
      </c>
      <c r="L448" s="100" t="s">
        <v>121</v>
      </c>
      <c r="M448" s="100" t="s">
        <v>122</v>
      </c>
      <c r="N448" s="100" t="s">
        <v>80</v>
      </c>
      <c r="O448" s="100" t="s">
        <v>81</v>
      </c>
      <c r="P448" s="100" t="s">
        <v>120</v>
      </c>
      <c r="Q448" s="100" t="s">
        <v>926</v>
      </c>
      <c r="R448" s="100" t="s">
        <v>927</v>
      </c>
      <c r="S448" s="100" t="s">
        <v>928</v>
      </c>
      <c r="T448" s="100" t="s">
        <v>927</v>
      </c>
      <c r="U448" s="100" t="s">
        <v>929</v>
      </c>
      <c r="V448" s="100" t="s">
        <v>930</v>
      </c>
      <c r="W448" s="100" t="s">
        <v>749</v>
      </c>
      <c r="X448" s="100" t="s">
        <v>132</v>
      </c>
      <c r="Y448" s="145" t="s">
        <v>1042</v>
      </c>
    </row>
    <row r="449" spans="1:25">
      <c r="A449" s="107" t="s">
        <v>391</v>
      </c>
      <c r="B449" s="100" t="s">
        <v>392</v>
      </c>
      <c r="C449" s="100" t="s">
        <v>487</v>
      </c>
      <c r="D449" s="101">
        <v>115</v>
      </c>
      <c r="E449" s="100" t="s">
        <v>118</v>
      </c>
      <c r="F449" s="102">
        <v>202108</v>
      </c>
      <c r="G449" s="103">
        <v>44438</v>
      </c>
      <c r="H449" s="100" t="s">
        <v>125</v>
      </c>
      <c r="I449" s="102">
        <v>50000198</v>
      </c>
      <c r="J449" s="100" t="s">
        <v>0</v>
      </c>
      <c r="K449" s="100" t="s">
        <v>120</v>
      </c>
      <c r="L449" s="100" t="s">
        <v>121</v>
      </c>
      <c r="M449" s="100" t="s">
        <v>122</v>
      </c>
      <c r="N449" s="100" t="s">
        <v>78</v>
      </c>
      <c r="O449" s="100" t="s">
        <v>413</v>
      </c>
      <c r="P449" s="100" t="s">
        <v>120</v>
      </c>
      <c r="Q449" s="100" t="s">
        <v>934</v>
      </c>
      <c r="R449" s="100" t="s">
        <v>935</v>
      </c>
      <c r="S449" s="100" t="s">
        <v>936</v>
      </c>
      <c r="T449" s="100" t="s">
        <v>935</v>
      </c>
      <c r="U449" s="100" t="s">
        <v>929</v>
      </c>
      <c r="V449" s="100" t="s">
        <v>930</v>
      </c>
      <c r="W449" s="100" t="s">
        <v>749</v>
      </c>
      <c r="X449" s="100" t="s">
        <v>132</v>
      </c>
      <c r="Y449" s="145" t="s">
        <v>1042</v>
      </c>
    </row>
    <row r="450" spans="1:25">
      <c r="A450" s="107" t="s">
        <v>391</v>
      </c>
      <c r="B450" s="100" t="s">
        <v>392</v>
      </c>
      <c r="C450" s="100" t="s">
        <v>488</v>
      </c>
      <c r="D450" s="101">
        <v>343.69</v>
      </c>
      <c r="E450" s="100" t="s">
        <v>118</v>
      </c>
      <c r="F450" s="102">
        <v>202108</v>
      </c>
      <c r="G450" s="103">
        <v>44438</v>
      </c>
      <c r="H450" s="100" t="s">
        <v>125</v>
      </c>
      <c r="I450" s="102">
        <v>50000198</v>
      </c>
      <c r="J450" s="100" t="s">
        <v>0</v>
      </c>
      <c r="K450" s="100" t="s">
        <v>120</v>
      </c>
      <c r="L450" s="100" t="s">
        <v>121</v>
      </c>
      <c r="M450" s="100" t="s">
        <v>122</v>
      </c>
      <c r="N450" s="100" t="s">
        <v>78</v>
      </c>
      <c r="O450" s="100" t="s">
        <v>413</v>
      </c>
      <c r="P450" s="100" t="s">
        <v>120</v>
      </c>
      <c r="Q450" s="100" t="s">
        <v>934</v>
      </c>
      <c r="R450" s="100" t="s">
        <v>935</v>
      </c>
      <c r="S450" s="100" t="s">
        <v>936</v>
      </c>
      <c r="T450" s="100" t="s">
        <v>935</v>
      </c>
      <c r="U450" s="100" t="s">
        <v>929</v>
      </c>
      <c r="V450" s="100" t="s">
        <v>930</v>
      </c>
      <c r="W450" s="100" t="s">
        <v>749</v>
      </c>
      <c r="X450" s="100" t="s">
        <v>132</v>
      </c>
      <c r="Y450" s="145" t="s">
        <v>1042</v>
      </c>
    </row>
    <row r="451" spans="1:25">
      <c r="A451" s="107" t="s">
        <v>391</v>
      </c>
      <c r="B451" s="100" t="s">
        <v>392</v>
      </c>
      <c r="C451" s="100" t="s">
        <v>489</v>
      </c>
      <c r="D451" s="101">
        <v>375</v>
      </c>
      <c r="E451" s="100" t="s">
        <v>118</v>
      </c>
      <c r="F451" s="102">
        <v>202108</v>
      </c>
      <c r="G451" s="103">
        <v>44438</v>
      </c>
      <c r="H451" s="100" t="s">
        <v>125</v>
      </c>
      <c r="I451" s="102">
        <v>50000198</v>
      </c>
      <c r="J451" s="100" t="s">
        <v>0</v>
      </c>
      <c r="K451" s="100" t="s">
        <v>120</v>
      </c>
      <c r="L451" s="100" t="s">
        <v>121</v>
      </c>
      <c r="M451" s="100" t="s">
        <v>122</v>
      </c>
      <c r="N451" s="100" t="s">
        <v>90</v>
      </c>
      <c r="O451" s="100" t="s">
        <v>409</v>
      </c>
      <c r="P451" s="100" t="s">
        <v>120</v>
      </c>
      <c r="Q451" s="100" t="s">
        <v>934</v>
      </c>
      <c r="R451" s="100" t="s">
        <v>935</v>
      </c>
      <c r="S451" s="100" t="s">
        <v>936</v>
      </c>
      <c r="T451" s="100" t="s">
        <v>935</v>
      </c>
      <c r="U451" s="100" t="s">
        <v>929</v>
      </c>
      <c r="V451" s="100" t="s">
        <v>930</v>
      </c>
      <c r="W451" s="100" t="s">
        <v>749</v>
      </c>
      <c r="X451" s="100" t="s">
        <v>132</v>
      </c>
      <c r="Y451" s="145" t="s">
        <v>1042</v>
      </c>
    </row>
    <row r="452" spans="1:25">
      <c r="A452" s="107" t="s">
        <v>391</v>
      </c>
      <c r="B452" s="100" t="s">
        <v>392</v>
      </c>
      <c r="C452" s="100" t="s">
        <v>490</v>
      </c>
      <c r="D452" s="101">
        <v>427.96</v>
      </c>
      <c r="E452" s="100" t="s">
        <v>118</v>
      </c>
      <c r="F452" s="102">
        <v>202108</v>
      </c>
      <c r="G452" s="103">
        <v>44438</v>
      </c>
      <c r="H452" s="100" t="s">
        <v>125</v>
      </c>
      <c r="I452" s="102">
        <v>50000198</v>
      </c>
      <c r="J452" s="100" t="s">
        <v>0</v>
      </c>
      <c r="K452" s="100" t="s">
        <v>120</v>
      </c>
      <c r="L452" s="100" t="s">
        <v>121</v>
      </c>
      <c r="M452" s="100" t="s">
        <v>122</v>
      </c>
      <c r="N452" s="100" t="s">
        <v>76</v>
      </c>
      <c r="O452" s="100" t="s">
        <v>411</v>
      </c>
      <c r="P452" s="100" t="s">
        <v>120</v>
      </c>
      <c r="Q452" s="100" t="s">
        <v>937</v>
      </c>
      <c r="R452" s="100" t="s">
        <v>938</v>
      </c>
      <c r="S452" s="100" t="s">
        <v>939</v>
      </c>
      <c r="T452" s="100" t="s">
        <v>938</v>
      </c>
      <c r="U452" s="100" t="s">
        <v>929</v>
      </c>
      <c r="V452" s="100" t="s">
        <v>930</v>
      </c>
      <c r="W452" s="100" t="s">
        <v>749</v>
      </c>
      <c r="X452" s="100" t="s">
        <v>132</v>
      </c>
      <c r="Y452" s="145" t="s">
        <v>1042</v>
      </c>
    </row>
    <row r="453" spans="1:25">
      <c r="A453" s="107" t="s">
        <v>391</v>
      </c>
      <c r="B453" s="100" t="s">
        <v>392</v>
      </c>
      <c r="C453" s="100" t="s">
        <v>491</v>
      </c>
      <c r="D453" s="101">
        <v>485.39</v>
      </c>
      <c r="E453" s="100" t="s">
        <v>118</v>
      </c>
      <c r="F453" s="102">
        <v>202108</v>
      </c>
      <c r="G453" s="103">
        <v>44438</v>
      </c>
      <c r="H453" s="100" t="s">
        <v>125</v>
      </c>
      <c r="I453" s="102">
        <v>50000198</v>
      </c>
      <c r="J453" s="100" t="s">
        <v>0</v>
      </c>
      <c r="K453" s="100" t="s">
        <v>120</v>
      </c>
      <c r="L453" s="100" t="s">
        <v>121</v>
      </c>
      <c r="M453" s="100" t="s">
        <v>122</v>
      </c>
      <c r="N453" s="100" t="s">
        <v>403</v>
      </c>
      <c r="O453" s="100" t="s">
        <v>96</v>
      </c>
      <c r="P453" s="100" t="s">
        <v>120</v>
      </c>
      <c r="Q453" s="100" t="s">
        <v>931</v>
      </c>
      <c r="R453" s="100" t="s">
        <v>932</v>
      </c>
      <c r="S453" s="100" t="s">
        <v>933</v>
      </c>
      <c r="T453" s="100" t="s">
        <v>932</v>
      </c>
      <c r="U453" s="100" t="s">
        <v>929</v>
      </c>
      <c r="V453" s="100" t="s">
        <v>930</v>
      </c>
      <c r="W453" s="100" t="s">
        <v>749</v>
      </c>
      <c r="X453" s="100" t="s">
        <v>132</v>
      </c>
      <c r="Y453" s="145" t="s">
        <v>1042</v>
      </c>
    </row>
    <row r="454" spans="1:25">
      <c r="A454" s="107" t="s">
        <v>391</v>
      </c>
      <c r="B454" s="100" t="s">
        <v>392</v>
      </c>
      <c r="C454" s="100" t="s">
        <v>492</v>
      </c>
      <c r="D454" s="101">
        <v>1390.72</v>
      </c>
      <c r="E454" s="100" t="s">
        <v>118</v>
      </c>
      <c r="F454" s="102">
        <v>202108</v>
      </c>
      <c r="G454" s="103">
        <v>44438</v>
      </c>
      <c r="H454" s="100" t="s">
        <v>125</v>
      </c>
      <c r="I454" s="102">
        <v>50000198</v>
      </c>
      <c r="J454" s="100" t="s">
        <v>0</v>
      </c>
      <c r="K454" s="100" t="s">
        <v>120</v>
      </c>
      <c r="L454" s="100" t="s">
        <v>121</v>
      </c>
      <c r="M454" s="100" t="s">
        <v>122</v>
      </c>
      <c r="N454" s="100" t="s">
        <v>92</v>
      </c>
      <c r="O454" s="100" t="s">
        <v>93</v>
      </c>
      <c r="P454" s="100" t="s">
        <v>120</v>
      </c>
      <c r="Q454" s="100" t="s">
        <v>931</v>
      </c>
      <c r="R454" s="100" t="s">
        <v>932</v>
      </c>
      <c r="S454" s="100" t="s">
        <v>933</v>
      </c>
      <c r="T454" s="100" t="s">
        <v>932</v>
      </c>
      <c r="U454" s="100" t="s">
        <v>929</v>
      </c>
      <c r="V454" s="100" t="s">
        <v>930</v>
      </c>
      <c r="W454" s="100" t="s">
        <v>749</v>
      </c>
      <c r="X454" s="100" t="s">
        <v>132</v>
      </c>
      <c r="Y454" s="145" t="s">
        <v>1042</v>
      </c>
    </row>
    <row r="455" spans="1:25">
      <c r="A455" s="107" t="s">
        <v>391</v>
      </c>
      <c r="B455" s="100" t="s">
        <v>392</v>
      </c>
      <c r="C455" s="100" t="s">
        <v>493</v>
      </c>
      <c r="D455" s="101">
        <v>803.33</v>
      </c>
      <c r="E455" s="100" t="s">
        <v>118</v>
      </c>
      <c r="F455" s="102">
        <v>202108</v>
      </c>
      <c r="G455" s="103">
        <v>44438</v>
      </c>
      <c r="H455" s="100" t="s">
        <v>125</v>
      </c>
      <c r="I455" s="102">
        <v>50000198</v>
      </c>
      <c r="J455" s="100" t="s">
        <v>0</v>
      </c>
      <c r="K455" s="100" t="s">
        <v>120</v>
      </c>
      <c r="L455" s="100" t="s">
        <v>121</v>
      </c>
      <c r="M455" s="100" t="s">
        <v>122</v>
      </c>
      <c r="N455" s="100" t="s">
        <v>415</v>
      </c>
      <c r="O455" s="100" t="s">
        <v>416</v>
      </c>
      <c r="P455" s="100" t="s">
        <v>120</v>
      </c>
      <c r="Q455" s="100" t="s">
        <v>931</v>
      </c>
      <c r="R455" s="100" t="s">
        <v>932</v>
      </c>
      <c r="S455" s="100" t="s">
        <v>933</v>
      </c>
      <c r="T455" s="100" t="s">
        <v>932</v>
      </c>
      <c r="U455" s="100" t="s">
        <v>929</v>
      </c>
      <c r="V455" s="100" t="s">
        <v>930</v>
      </c>
      <c r="W455" s="100" t="s">
        <v>749</v>
      </c>
      <c r="X455" s="100" t="s">
        <v>132</v>
      </c>
      <c r="Y455" s="145" t="s">
        <v>1042</v>
      </c>
    </row>
    <row r="456" spans="1:25">
      <c r="A456" s="107" t="s">
        <v>391</v>
      </c>
      <c r="B456" s="100" t="s">
        <v>392</v>
      </c>
      <c r="C456" s="100" t="s">
        <v>494</v>
      </c>
      <c r="D456" s="101">
        <v>85.7</v>
      </c>
      <c r="E456" s="100" t="s">
        <v>118</v>
      </c>
      <c r="F456" s="102">
        <v>202108</v>
      </c>
      <c r="G456" s="103">
        <v>44438</v>
      </c>
      <c r="H456" s="100" t="s">
        <v>125</v>
      </c>
      <c r="I456" s="102">
        <v>50000210</v>
      </c>
      <c r="J456" s="100" t="s">
        <v>0</v>
      </c>
      <c r="K456" s="100" t="s">
        <v>120</v>
      </c>
      <c r="L456" s="100" t="s">
        <v>121</v>
      </c>
      <c r="M456" s="100" t="s">
        <v>122</v>
      </c>
      <c r="N456" s="100" t="s">
        <v>142</v>
      </c>
      <c r="O456" s="100" t="s">
        <v>143</v>
      </c>
      <c r="P456" s="100" t="s">
        <v>120</v>
      </c>
      <c r="Q456" s="100" t="s">
        <v>750</v>
      </c>
      <c r="R456" s="100" t="s">
        <v>144</v>
      </c>
      <c r="S456" s="100" t="s">
        <v>751</v>
      </c>
      <c r="T456" s="100" t="s">
        <v>144</v>
      </c>
      <c r="U456" s="100" t="s">
        <v>752</v>
      </c>
      <c r="V456" s="100" t="s">
        <v>753</v>
      </c>
      <c r="W456" s="100" t="s">
        <v>749</v>
      </c>
      <c r="X456" s="100" t="s">
        <v>132</v>
      </c>
      <c r="Y456" s="145" t="s">
        <v>1042</v>
      </c>
    </row>
    <row r="457" spans="1:25">
      <c r="A457" s="107" t="s">
        <v>391</v>
      </c>
      <c r="B457" s="100" t="s">
        <v>392</v>
      </c>
      <c r="C457" s="100" t="s">
        <v>476</v>
      </c>
      <c r="D457" s="101">
        <v>106.89</v>
      </c>
      <c r="E457" s="100" t="s">
        <v>118</v>
      </c>
      <c r="F457" s="102">
        <v>202108</v>
      </c>
      <c r="G457" s="103">
        <v>44438</v>
      </c>
      <c r="H457" s="100" t="s">
        <v>125</v>
      </c>
      <c r="I457" s="102">
        <v>50000210</v>
      </c>
      <c r="J457" s="100" t="s">
        <v>0</v>
      </c>
      <c r="K457" s="100" t="s">
        <v>120</v>
      </c>
      <c r="L457" s="100" t="s">
        <v>121</v>
      </c>
      <c r="M457" s="100" t="s">
        <v>122</v>
      </c>
      <c r="N457" s="100" t="s">
        <v>251</v>
      </c>
      <c r="O457" s="100" t="s">
        <v>252</v>
      </c>
      <c r="P457" s="100" t="s">
        <v>120</v>
      </c>
      <c r="Q457" s="100" t="s">
        <v>780</v>
      </c>
      <c r="R457" s="100" t="s">
        <v>781</v>
      </c>
      <c r="S457" s="100" t="s">
        <v>782</v>
      </c>
      <c r="T457" s="100" t="s">
        <v>781</v>
      </c>
      <c r="U457" s="100" t="s">
        <v>783</v>
      </c>
      <c r="V457" s="100" t="s">
        <v>784</v>
      </c>
      <c r="W457" s="100" t="s">
        <v>749</v>
      </c>
      <c r="X457" s="100" t="s">
        <v>132</v>
      </c>
      <c r="Y457" s="145" t="s">
        <v>1042</v>
      </c>
    </row>
    <row r="458" spans="1:25">
      <c r="A458" s="107" t="s">
        <v>391</v>
      </c>
      <c r="B458" s="100" t="s">
        <v>392</v>
      </c>
      <c r="C458" s="100" t="s">
        <v>476</v>
      </c>
      <c r="D458" s="101">
        <v>267.20999999999998</v>
      </c>
      <c r="E458" s="100" t="s">
        <v>118</v>
      </c>
      <c r="F458" s="102">
        <v>202108</v>
      </c>
      <c r="G458" s="103">
        <v>44438</v>
      </c>
      <c r="H458" s="100" t="s">
        <v>125</v>
      </c>
      <c r="I458" s="102">
        <v>50000210</v>
      </c>
      <c r="J458" s="100" t="s">
        <v>0</v>
      </c>
      <c r="K458" s="100" t="s">
        <v>120</v>
      </c>
      <c r="L458" s="100" t="s">
        <v>121</v>
      </c>
      <c r="M458" s="100" t="s">
        <v>122</v>
      </c>
      <c r="N458" s="100" t="s">
        <v>477</v>
      </c>
      <c r="O458" s="100" t="s">
        <v>478</v>
      </c>
      <c r="P458" s="100" t="s">
        <v>120</v>
      </c>
      <c r="Q458" s="100" t="s">
        <v>780</v>
      </c>
      <c r="R458" s="100" t="s">
        <v>781</v>
      </c>
      <c r="S458" s="100" t="s">
        <v>782</v>
      </c>
      <c r="T458" s="100" t="s">
        <v>781</v>
      </c>
      <c r="U458" s="100" t="s">
        <v>783</v>
      </c>
      <c r="V458" s="100" t="s">
        <v>784</v>
      </c>
      <c r="W458" s="100" t="s">
        <v>749</v>
      </c>
      <c r="X458" s="100" t="s">
        <v>132</v>
      </c>
      <c r="Y458" s="145" t="s">
        <v>1042</v>
      </c>
    </row>
    <row r="459" spans="1:25">
      <c r="A459" s="107" t="s">
        <v>391</v>
      </c>
      <c r="B459" s="100" t="s">
        <v>392</v>
      </c>
      <c r="C459" s="100" t="s">
        <v>495</v>
      </c>
      <c r="D459" s="101">
        <v>308.02999999999997</v>
      </c>
      <c r="E459" s="100" t="s">
        <v>118</v>
      </c>
      <c r="F459" s="102">
        <v>202108</v>
      </c>
      <c r="G459" s="103">
        <v>44438</v>
      </c>
      <c r="H459" s="100" t="s">
        <v>125</v>
      </c>
      <c r="I459" s="102">
        <v>50000210</v>
      </c>
      <c r="J459" s="100" t="s">
        <v>0</v>
      </c>
      <c r="K459" s="100" t="s">
        <v>120</v>
      </c>
      <c r="L459" s="100" t="s">
        <v>121</v>
      </c>
      <c r="M459" s="100" t="s">
        <v>122</v>
      </c>
      <c r="N459" s="100" t="s">
        <v>245</v>
      </c>
      <c r="O459" s="100" t="s">
        <v>246</v>
      </c>
      <c r="P459" s="100" t="s">
        <v>120</v>
      </c>
      <c r="Q459" s="100" t="s">
        <v>778</v>
      </c>
      <c r="R459" s="100" t="s">
        <v>247</v>
      </c>
      <c r="S459" s="100" t="s">
        <v>779</v>
      </c>
      <c r="T459" s="100" t="s">
        <v>247</v>
      </c>
      <c r="U459" s="100" t="s">
        <v>752</v>
      </c>
      <c r="V459" s="100" t="s">
        <v>753</v>
      </c>
      <c r="W459" s="100" t="s">
        <v>749</v>
      </c>
      <c r="X459" s="100" t="s">
        <v>132</v>
      </c>
      <c r="Y459" s="145" t="s">
        <v>1042</v>
      </c>
    </row>
    <row r="460" spans="1:25">
      <c r="A460" s="107" t="s">
        <v>391</v>
      </c>
      <c r="B460" s="100" t="s">
        <v>392</v>
      </c>
      <c r="C460" s="100" t="s">
        <v>496</v>
      </c>
      <c r="D460" s="101">
        <f>260.81-43.7</f>
        <v>217.11</v>
      </c>
      <c r="E460" s="100" t="s">
        <v>118</v>
      </c>
      <c r="F460" s="102">
        <v>202109</v>
      </c>
      <c r="G460" s="103">
        <v>44467</v>
      </c>
      <c r="H460" s="100" t="s">
        <v>125</v>
      </c>
      <c r="I460" s="102">
        <v>50000232</v>
      </c>
      <c r="J460" s="100" t="s">
        <v>0</v>
      </c>
      <c r="K460" s="100" t="s">
        <v>120</v>
      </c>
      <c r="L460" s="100" t="s">
        <v>121</v>
      </c>
      <c r="M460" s="100" t="s">
        <v>122</v>
      </c>
      <c r="N460" s="100" t="s">
        <v>142</v>
      </c>
      <c r="O460" s="100" t="s">
        <v>143</v>
      </c>
      <c r="P460" s="100" t="s">
        <v>120</v>
      </c>
      <c r="Q460" s="100" t="s">
        <v>750</v>
      </c>
      <c r="R460" s="100" t="s">
        <v>144</v>
      </c>
      <c r="S460" s="100" t="s">
        <v>751</v>
      </c>
      <c r="T460" s="100" t="s">
        <v>144</v>
      </c>
      <c r="U460" s="100" t="s">
        <v>752</v>
      </c>
      <c r="V460" s="100" t="s">
        <v>753</v>
      </c>
      <c r="W460" s="100" t="s">
        <v>749</v>
      </c>
      <c r="X460" s="100" t="s">
        <v>132</v>
      </c>
      <c r="Y460" s="145" t="s">
        <v>1042</v>
      </c>
    </row>
    <row r="461" spans="1:25">
      <c r="A461" s="107" t="s">
        <v>391</v>
      </c>
      <c r="B461" s="100" t="s">
        <v>392</v>
      </c>
      <c r="C461" s="100" t="s">
        <v>497</v>
      </c>
      <c r="D461" s="101">
        <v>837.53</v>
      </c>
      <c r="E461" s="100" t="s">
        <v>118</v>
      </c>
      <c r="F461" s="102">
        <v>202109</v>
      </c>
      <c r="G461" s="103">
        <v>44467</v>
      </c>
      <c r="H461" s="100" t="s">
        <v>125</v>
      </c>
      <c r="I461" s="102">
        <v>50000232</v>
      </c>
      <c r="J461" s="100" t="s">
        <v>0</v>
      </c>
      <c r="K461" s="100" t="s">
        <v>120</v>
      </c>
      <c r="L461" s="100" t="s">
        <v>121</v>
      </c>
      <c r="M461" s="100" t="s">
        <v>122</v>
      </c>
      <c r="N461" s="100" t="s">
        <v>245</v>
      </c>
      <c r="O461" s="100" t="s">
        <v>246</v>
      </c>
      <c r="P461" s="100" t="s">
        <v>120</v>
      </c>
      <c r="Q461" s="100" t="s">
        <v>778</v>
      </c>
      <c r="R461" s="100" t="s">
        <v>247</v>
      </c>
      <c r="S461" s="100" t="s">
        <v>779</v>
      </c>
      <c r="T461" s="100" t="s">
        <v>247</v>
      </c>
      <c r="U461" s="100" t="s">
        <v>752</v>
      </c>
      <c r="V461" s="100" t="s">
        <v>753</v>
      </c>
      <c r="W461" s="100" t="s">
        <v>749</v>
      </c>
      <c r="X461" s="100" t="s">
        <v>132</v>
      </c>
      <c r="Y461" s="145" t="s">
        <v>1042</v>
      </c>
    </row>
    <row r="462" spans="1:25">
      <c r="A462" s="107" t="s">
        <v>391</v>
      </c>
      <c r="B462" s="100" t="s">
        <v>392</v>
      </c>
      <c r="C462" s="100" t="s">
        <v>498</v>
      </c>
      <c r="D462" s="101">
        <v>598.80999999999995</v>
      </c>
      <c r="E462" s="100" t="s">
        <v>118</v>
      </c>
      <c r="F462" s="102">
        <v>202109</v>
      </c>
      <c r="G462" s="103">
        <v>44468</v>
      </c>
      <c r="H462" s="100" t="s">
        <v>119</v>
      </c>
      <c r="I462" s="102">
        <v>11001239</v>
      </c>
      <c r="J462" s="100" t="s">
        <v>0</v>
      </c>
      <c r="K462" s="100" t="s">
        <v>120</v>
      </c>
      <c r="L462" s="100" t="s">
        <v>121</v>
      </c>
      <c r="M462" s="100" t="s">
        <v>122</v>
      </c>
      <c r="N462" s="100" t="s">
        <v>418</v>
      </c>
      <c r="O462" s="100" t="s">
        <v>419</v>
      </c>
      <c r="P462" s="100" t="s">
        <v>120</v>
      </c>
      <c r="Q462" s="100" t="s">
        <v>797</v>
      </c>
      <c r="R462" s="100" t="s">
        <v>420</v>
      </c>
      <c r="S462" s="100" t="s">
        <v>798</v>
      </c>
      <c r="T462" s="100" t="s">
        <v>420</v>
      </c>
      <c r="U462" s="100" t="s">
        <v>783</v>
      </c>
      <c r="V462" s="100" t="s">
        <v>784</v>
      </c>
      <c r="W462" s="100" t="s">
        <v>749</v>
      </c>
      <c r="X462" s="100" t="s">
        <v>132</v>
      </c>
      <c r="Y462" s="145" t="s">
        <v>1042</v>
      </c>
    </row>
    <row r="463" spans="1:25">
      <c r="A463" s="107" t="s">
        <v>391</v>
      </c>
      <c r="B463" s="100" t="s">
        <v>392</v>
      </c>
      <c r="C463" s="100" t="s">
        <v>499</v>
      </c>
      <c r="D463" s="101">
        <v>-719.4</v>
      </c>
      <c r="E463" s="100" t="s">
        <v>118</v>
      </c>
      <c r="F463" s="102">
        <v>202109</v>
      </c>
      <c r="G463" s="103">
        <v>44468</v>
      </c>
      <c r="H463" s="100" t="s">
        <v>119</v>
      </c>
      <c r="I463" s="102">
        <v>11001347</v>
      </c>
      <c r="J463" s="100" t="s">
        <v>0</v>
      </c>
      <c r="K463" s="100" t="s">
        <v>120</v>
      </c>
      <c r="L463" s="100" t="s">
        <v>121</v>
      </c>
      <c r="M463" s="100" t="s">
        <v>122</v>
      </c>
      <c r="N463" s="100" t="s">
        <v>403</v>
      </c>
      <c r="O463" s="100" t="s">
        <v>96</v>
      </c>
      <c r="P463" s="100" t="s">
        <v>120</v>
      </c>
      <c r="Q463" s="100" t="s">
        <v>931</v>
      </c>
      <c r="R463" s="100" t="s">
        <v>932</v>
      </c>
      <c r="S463" s="100" t="s">
        <v>933</v>
      </c>
      <c r="T463" s="100" t="s">
        <v>932</v>
      </c>
      <c r="U463" s="100" t="s">
        <v>929</v>
      </c>
      <c r="V463" s="100" t="s">
        <v>930</v>
      </c>
      <c r="W463" s="100" t="s">
        <v>749</v>
      </c>
      <c r="X463" s="100" t="s">
        <v>132</v>
      </c>
      <c r="Y463" s="145" t="s">
        <v>1042</v>
      </c>
    </row>
    <row r="464" spans="1:25">
      <c r="A464" s="107" t="s">
        <v>391</v>
      </c>
      <c r="B464" s="100" t="s">
        <v>392</v>
      </c>
      <c r="C464" s="100" t="s">
        <v>500</v>
      </c>
      <c r="D464" s="101">
        <v>-413.03</v>
      </c>
      <c r="E464" s="100" t="s">
        <v>118</v>
      </c>
      <c r="F464" s="102">
        <v>202109</v>
      </c>
      <c r="G464" s="103">
        <v>44468</v>
      </c>
      <c r="H464" s="100" t="s">
        <v>119</v>
      </c>
      <c r="I464" s="102">
        <v>11001741</v>
      </c>
      <c r="J464" s="100" t="s">
        <v>0</v>
      </c>
      <c r="K464" s="100" t="s">
        <v>120</v>
      </c>
      <c r="L464" s="100" t="s">
        <v>121</v>
      </c>
      <c r="M464" s="100" t="s">
        <v>122</v>
      </c>
      <c r="N464" s="100" t="s">
        <v>357</v>
      </c>
      <c r="O464" s="100" t="s">
        <v>358</v>
      </c>
      <c r="P464" s="100" t="s">
        <v>120</v>
      </c>
      <c r="Q464" s="100" t="s">
        <v>744</v>
      </c>
      <c r="R464" s="100" t="s">
        <v>745</v>
      </c>
      <c r="S464" s="100" t="s">
        <v>746</v>
      </c>
      <c r="T464" s="100" t="s">
        <v>745</v>
      </c>
      <c r="U464" s="100" t="s">
        <v>747</v>
      </c>
      <c r="V464" s="100" t="s">
        <v>748</v>
      </c>
      <c r="W464" s="100" t="s">
        <v>749</v>
      </c>
      <c r="X464" s="100" t="s">
        <v>132</v>
      </c>
      <c r="Y464" s="145" t="s">
        <v>1042</v>
      </c>
    </row>
    <row r="465" spans="1:25">
      <c r="A465" s="107" t="s">
        <v>391</v>
      </c>
      <c r="B465" s="100" t="s">
        <v>392</v>
      </c>
      <c r="C465" s="100" t="s">
        <v>482</v>
      </c>
      <c r="D465" s="101">
        <v>39.39</v>
      </c>
      <c r="E465" s="100" t="s">
        <v>118</v>
      </c>
      <c r="F465" s="102">
        <v>202109</v>
      </c>
      <c r="G465" s="103">
        <v>44468</v>
      </c>
      <c r="H465" s="100" t="s">
        <v>125</v>
      </c>
      <c r="I465" s="102">
        <v>50000213</v>
      </c>
      <c r="J465" s="100" t="s">
        <v>0</v>
      </c>
      <c r="K465" s="100" t="s">
        <v>120</v>
      </c>
      <c r="L465" s="100" t="s">
        <v>121</v>
      </c>
      <c r="M465" s="100" t="s">
        <v>122</v>
      </c>
      <c r="N465" s="100" t="s">
        <v>88</v>
      </c>
      <c r="O465" s="100" t="s">
        <v>401</v>
      </c>
      <c r="P465" s="100" t="s">
        <v>120</v>
      </c>
      <c r="Q465" s="100" t="s">
        <v>926</v>
      </c>
      <c r="R465" s="100" t="s">
        <v>927</v>
      </c>
      <c r="S465" s="100" t="s">
        <v>928</v>
      </c>
      <c r="T465" s="100" t="s">
        <v>927</v>
      </c>
      <c r="U465" s="100" t="s">
        <v>929</v>
      </c>
      <c r="V465" s="100" t="s">
        <v>930</v>
      </c>
      <c r="W465" s="100" t="s">
        <v>749</v>
      </c>
      <c r="X465" s="100" t="s">
        <v>132</v>
      </c>
      <c r="Y465" s="145" t="s">
        <v>1042</v>
      </c>
    </row>
    <row r="466" spans="1:25">
      <c r="A466" s="107" t="s">
        <v>391</v>
      </c>
      <c r="B466" s="100" t="s">
        <v>392</v>
      </c>
      <c r="C466" s="100" t="s">
        <v>483</v>
      </c>
      <c r="D466" s="101">
        <v>68.97</v>
      </c>
      <c r="E466" s="100" t="s">
        <v>118</v>
      </c>
      <c r="F466" s="102">
        <v>202109</v>
      </c>
      <c r="G466" s="103">
        <v>44468</v>
      </c>
      <c r="H466" s="100" t="s">
        <v>125</v>
      </c>
      <c r="I466" s="102">
        <v>50000213</v>
      </c>
      <c r="J466" s="100" t="s">
        <v>0</v>
      </c>
      <c r="K466" s="100" t="s">
        <v>120</v>
      </c>
      <c r="L466" s="100" t="s">
        <v>121</v>
      </c>
      <c r="M466" s="100" t="s">
        <v>122</v>
      </c>
      <c r="N466" s="100" t="s">
        <v>86</v>
      </c>
      <c r="O466" s="100" t="s">
        <v>87</v>
      </c>
      <c r="P466" s="100" t="s">
        <v>120</v>
      </c>
      <c r="Q466" s="100" t="s">
        <v>926</v>
      </c>
      <c r="R466" s="100" t="s">
        <v>927</v>
      </c>
      <c r="S466" s="100" t="s">
        <v>928</v>
      </c>
      <c r="T466" s="100" t="s">
        <v>927</v>
      </c>
      <c r="U466" s="100" t="s">
        <v>929</v>
      </c>
      <c r="V466" s="100" t="s">
        <v>930</v>
      </c>
      <c r="W466" s="100" t="s">
        <v>749</v>
      </c>
      <c r="X466" s="100" t="s">
        <v>132</v>
      </c>
      <c r="Y466" s="145" t="s">
        <v>1042</v>
      </c>
    </row>
    <row r="467" spans="1:25">
      <c r="A467" s="107" t="s">
        <v>391</v>
      </c>
      <c r="B467" s="100" t="s">
        <v>392</v>
      </c>
      <c r="C467" s="100" t="s">
        <v>484</v>
      </c>
      <c r="D467" s="101">
        <v>73.52</v>
      </c>
      <c r="E467" s="100" t="s">
        <v>118</v>
      </c>
      <c r="F467" s="102">
        <v>202109</v>
      </c>
      <c r="G467" s="103">
        <v>44468</v>
      </c>
      <c r="H467" s="100" t="s">
        <v>125</v>
      </c>
      <c r="I467" s="102">
        <v>50000213</v>
      </c>
      <c r="J467" s="100" t="s">
        <v>0</v>
      </c>
      <c r="K467" s="100" t="s">
        <v>120</v>
      </c>
      <c r="L467" s="100" t="s">
        <v>121</v>
      </c>
      <c r="M467" s="100" t="s">
        <v>122</v>
      </c>
      <c r="N467" s="100" t="s">
        <v>84</v>
      </c>
      <c r="O467" s="100" t="s">
        <v>85</v>
      </c>
      <c r="P467" s="100" t="s">
        <v>120</v>
      </c>
      <c r="Q467" s="100" t="s">
        <v>926</v>
      </c>
      <c r="R467" s="100" t="s">
        <v>927</v>
      </c>
      <c r="S467" s="100" t="s">
        <v>928</v>
      </c>
      <c r="T467" s="100" t="s">
        <v>927</v>
      </c>
      <c r="U467" s="100" t="s">
        <v>929</v>
      </c>
      <c r="V467" s="100" t="s">
        <v>930</v>
      </c>
      <c r="W467" s="100" t="s">
        <v>749</v>
      </c>
      <c r="X467" s="100" t="s">
        <v>132</v>
      </c>
      <c r="Y467" s="145" t="s">
        <v>1042</v>
      </c>
    </row>
    <row r="468" spans="1:25">
      <c r="A468" s="107" t="s">
        <v>391</v>
      </c>
      <c r="B468" s="100" t="s">
        <v>392</v>
      </c>
      <c r="C468" s="100" t="s">
        <v>485</v>
      </c>
      <c r="D468" s="101">
        <v>77.8</v>
      </c>
      <c r="E468" s="100" t="s">
        <v>118</v>
      </c>
      <c r="F468" s="102">
        <v>202109</v>
      </c>
      <c r="G468" s="103">
        <v>44468</v>
      </c>
      <c r="H468" s="100" t="s">
        <v>125</v>
      </c>
      <c r="I468" s="102">
        <v>50000213</v>
      </c>
      <c r="J468" s="100" t="s">
        <v>0</v>
      </c>
      <c r="K468" s="100" t="s">
        <v>120</v>
      </c>
      <c r="L468" s="100" t="s">
        <v>121</v>
      </c>
      <c r="M468" s="100" t="s">
        <v>122</v>
      </c>
      <c r="N468" s="100" t="s">
        <v>444</v>
      </c>
      <c r="O468" s="100" t="s">
        <v>445</v>
      </c>
      <c r="P468" s="100" t="s">
        <v>120</v>
      </c>
      <c r="Q468" s="100" t="s">
        <v>931</v>
      </c>
      <c r="R468" s="100" t="s">
        <v>932</v>
      </c>
      <c r="S468" s="100" t="s">
        <v>933</v>
      </c>
      <c r="T468" s="100" t="s">
        <v>932</v>
      </c>
      <c r="U468" s="100" t="s">
        <v>929</v>
      </c>
      <c r="V468" s="100" t="s">
        <v>930</v>
      </c>
      <c r="W468" s="100" t="s">
        <v>749</v>
      </c>
      <c r="X468" s="100" t="s">
        <v>132</v>
      </c>
      <c r="Y468" s="145" t="s">
        <v>1042</v>
      </c>
    </row>
    <row r="469" spans="1:25">
      <c r="A469" s="107" t="s">
        <v>391</v>
      </c>
      <c r="B469" s="100" t="s">
        <v>392</v>
      </c>
      <c r="C469" s="100" t="s">
        <v>486</v>
      </c>
      <c r="D469" s="101">
        <v>99.17</v>
      </c>
      <c r="E469" s="100" t="s">
        <v>118</v>
      </c>
      <c r="F469" s="102">
        <v>202109</v>
      </c>
      <c r="G469" s="103">
        <v>44468</v>
      </c>
      <c r="H469" s="100" t="s">
        <v>125</v>
      </c>
      <c r="I469" s="102">
        <v>50000213</v>
      </c>
      <c r="J469" s="100" t="s">
        <v>0</v>
      </c>
      <c r="K469" s="100" t="s">
        <v>120</v>
      </c>
      <c r="L469" s="100" t="s">
        <v>121</v>
      </c>
      <c r="M469" s="100" t="s">
        <v>122</v>
      </c>
      <c r="N469" s="100" t="s">
        <v>80</v>
      </c>
      <c r="O469" s="100" t="s">
        <v>81</v>
      </c>
      <c r="P469" s="100" t="s">
        <v>120</v>
      </c>
      <c r="Q469" s="100" t="s">
        <v>926</v>
      </c>
      <c r="R469" s="100" t="s">
        <v>927</v>
      </c>
      <c r="S469" s="100" t="s">
        <v>928</v>
      </c>
      <c r="T469" s="100" t="s">
        <v>927</v>
      </c>
      <c r="U469" s="100" t="s">
        <v>929</v>
      </c>
      <c r="V469" s="100" t="s">
        <v>930</v>
      </c>
      <c r="W469" s="100" t="s">
        <v>749</v>
      </c>
      <c r="X469" s="100" t="s">
        <v>132</v>
      </c>
      <c r="Y469" s="145" t="s">
        <v>1042</v>
      </c>
    </row>
    <row r="470" spans="1:25">
      <c r="A470" s="107" t="s">
        <v>391</v>
      </c>
      <c r="B470" s="100" t="s">
        <v>392</v>
      </c>
      <c r="C470" s="100" t="s">
        <v>487</v>
      </c>
      <c r="D470" s="101">
        <v>114.3</v>
      </c>
      <c r="E470" s="100" t="s">
        <v>118</v>
      </c>
      <c r="F470" s="102">
        <v>202109</v>
      </c>
      <c r="G470" s="103">
        <v>44468</v>
      </c>
      <c r="H470" s="100" t="s">
        <v>125</v>
      </c>
      <c r="I470" s="102">
        <v>50000213</v>
      </c>
      <c r="J470" s="100" t="s">
        <v>0</v>
      </c>
      <c r="K470" s="100" t="s">
        <v>120</v>
      </c>
      <c r="L470" s="100" t="s">
        <v>121</v>
      </c>
      <c r="M470" s="100" t="s">
        <v>122</v>
      </c>
      <c r="N470" s="100" t="s">
        <v>78</v>
      </c>
      <c r="O470" s="100" t="s">
        <v>413</v>
      </c>
      <c r="P470" s="100" t="s">
        <v>120</v>
      </c>
      <c r="Q470" s="100" t="s">
        <v>934</v>
      </c>
      <c r="R470" s="100" t="s">
        <v>935</v>
      </c>
      <c r="S470" s="100" t="s">
        <v>936</v>
      </c>
      <c r="T470" s="100" t="s">
        <v>935</v>
      </c>
      <c r="U470" s="100" t="s">
        <v>929</v>
      </c>
      <c r="V470" s="100" t="s">
        <v>930</v>
      </c>
      <c r="W470" s="100" t="s">
        <v>749</v>
      </c>
      <c r="X470" s="100" t="s">
        <v>132</v>
      </c>
      <c r="Y470" s="145" t="s">
        <v>1042</v>
      </c>
    </row>
    <row r="471" spans="1:25">
      <c r="A471" s="107" t="s">
        <v>391</v>
      </c>
      <c r="B471" s="100" t="s">
        <v>392</v>
      </c>
      <c r="C471" s="100" t="s">
        <v>489</v>
      </c>
      <c r="D471" s="101">
        <v>375</v>
      </c>
      <c r="E471" s="100" t="s">
        <v>118</v>
      </c>
      <c r="F471" s="102">
        <v>202109</v>
      </c>
      <c r="G471" s="103">
        <v>44468</v>
      </c>
      <c r="H471" s="100" t="s">
        <v>125</v>
      </c>
      <c r="I471" s="102">
        <v>50000213</v>
      </c>
      <c r="J471" s="100" t="s">
        <v>0</v>
      </c>
      <c r="K471" s="100" t="s">
        <v>120</v>
      </c>
      <c r="L471" s="100" t="s">
        <v>121</v>
      </c>
      <c r="M471" s="100" t="s">
        <v>122</v>
      </c>
      <c r="N471" s="100" t="s">
        <v>90</v>
      </c>
      <c r="O471" s="100" t="s">
        <v>409</v>
      </c>
      <c r="P471" s="100" t="s">
        <v>120</v>
      </c>
      <c r="Q471" s="100" t="s">
        <v>934</v>
      </c>
      <c r="R471" s="100" t="s">
        <v>935</v>
      </c>
      <c r="S471" s="100" t="s">
        <v>936</v>
      </c>
      <c r="T471" s="100" t="s">
        <v>935</v>
      </c>
      <c r="U471" s="100" t="s">
        <v>929</v>
      </c>
      <c r="V471" s="100" t="s">
        <v>930</v>
      </c>
      <c r="W471" s="100" t="s">
        <v>749</v>
      </c>
      <c r="X471" s="100" t="s">
        <v>132</v>
      </c>
      <c r="Y471" s="145" t="s">
        <v>1042</v>
      </c>
    </row>
    <row r="472" spans="1:25">
      <c r="A472" s="107" t="s">
        <v>391</v>
      </c>
      <c r="B472" s="100" t="s">
        <v>392</v>
      </c>
      <c r="C472" s="100" t="s">
        <v>488</v>
      </c>
      <c r="D472" s="101">
        <v>395.08</v>
      </c>
      <c r="E472" s="100" t="s">
        <v>118</v>
      </c>
      <c r="F472" s="102">
        <v>202109</v>
      </c>
      <c r="G472" s="103">
        <v>44468</v>
      </c>
      <c r="H472" s="100" t="s">
        <v>125</v>
      </c>
      <c r="I472" s="102">
        <v>50000213</v>
      </c>
      <c r="J472" s="100" t="s">
        <v>0</v>
      </c>
      <c r="K472" s="100" t="s">
        <v>120</v>
      </c>
      <c r="L472" s="100" t="s">
        <v>121</v>
      </c>
      <c r="M472" s="100" t="s">
        <v>122</v>
      </c>
      <c r="N472" s="100" t="s">
        <v>78</v>
      </c>
      <c r="O472" s="100" t="s">
        <v>413</v>
      </c>
      <c r="P472" s="100" t="s">
        <v>120</v>
      </c>
      <c r="Q472" s="100" t="s">
        <v>934</v>
      </c>
      <c r="R472" s="100" t="s">
        <v>935</v>
      </c>
      <c r="S472" s="100" t="s">
        <v>936</v>
      </c>
      <c r="T472" s="100" t="s">
        <v>935</v>
      </c>
      <c r="U472" s="100" t="s">
        <v>929</v>
      </c>
      <c r="V472" s="100" t="s">
        <v>930</v>
      </c>
      <c r="W472" s="100" t="s">
        <v>749</v>
      </c>
      <c r="X472" s="100" t="s">
        <v>132</v>
      </c>
      <c r="Y472" s="145" t="s">
        <v>1042</v>
      </c>
    </row>
    <row r="473" spans="1:25">
      <c r="A473" s="107" t="s">
        <v>391</v>
      </c>
      <c r="B473" s="100" t="s">
        <v>392</v>
      </c>
      <c r="C473" s="100" t="s">
        <v>490</v>
      </c>
      <c r="D473" s="101">
        <v>425.93</v>
      </c>
      <c r="E473" s="100" t="s">
        <v>118</v>
      </c>
      <c r="F473" s="102">
        <v>202109</v>
      </c>
      <c r="G473" s="103">
        <v>44468</v>
      </c>
      <c r="H473" s="100" t="s">
        <v>125</v>
      </c>
      <c r="I473" s="102">
        <v>50000213</v>
      </c>
      <c r="J473" s="100" t="s">
        <v>0</v>
      </c>
      <c r="K473" s="100" t="s">
        <v>120</v>
      </c>
      <c r="L473" s="100" t="s">
        <v>121</v>
      </c>
      <c r="M473" s="100" t="s">
        <v>122</v>
      </c>
      <c r="N473" s="100" t="s">
        <v>76</v>
      </c>
      <c r="O473" s="100" t="s">
        <v>411</v>
      </c>
      <c r="P473" s="100" t="s">
        <v>120</v>
      </c>
      <c r="Q473" s="100" t="s">
        <v>937</v>
      </c>
      <c r="R473" s="100" t="s">
        <v>938</v>
      </c>
      <c r="S473" s="100" t="s">
        <v>939</v>
      </c>
      <c r="T473" s="100" t="s">
        <v>938</v>
      </c>
      <c r="U473" s="100" t="s">
        <v>929</v>
      </c>
      <c r="V473" s="100" t="s">
        <v>930</v>
      </c>
      <c r="W473" s="100" t="s">
        <v>749</v>
      </c>
      <c r="X473" s="100" t="s">
        <v>132</v>
      </c>
      <c r="Y473" s="145" t="s">
        <v>1042</v>
      </c>
    </row>
    <row r="474" spans="1:25">
      <c r="A474" s="107" t="s">
        <v>391</v>
      </c>
      <c r="B474" s="100" t="s">
        <v>392</v>
      </c>
      <c r="C474" s="100" t="s">
        <v>491</v>
      </c>
      <c r="D474" s="101">
        <v>485.39</v>
      </c>
      <c r="E474" s="100" t="s">
        <v>118</v>
      </c>
      <c r="F474" s="102">
        <v>202109</v>
      </c>
      <c r="G474" s="103">
        <v>44468</v>
      </c>
      <c r="H474" s="100" t="s">
        <v>125</v>
      </c>
      <c r="I474" s="102">
        <v>50000213</v>
      </c>
      <c r="J474" s="100" t="s">
        <v>0</v>
      </c>
      <c r="K474" s="100" t="s">
        <v>120</v>
      </c>
      <c r="L474" s="100" t="s">
        <v>121</v>
      </c>
      <c r="M474" s="100" t="s">
        <v>122</v>
      </c>
      <c r="N474" s="100" t="s">
        <v>403</v>
      </c>
      <c r="O474" s="100" t="s">
        <v>96</v>
      </c>
      <c r="P474" s="100" t="s">
        <v>120</v>
      </c>
      <c r="Q474" s="100" t="s">
        <v>931</v>
      </c>
      <c r="R474" s="100" t="s">
        <v>932</v>
      </c>
      <c r="S474" s="100" t="s">
        <v>933</v>
      </c>
      <c r="T474" s="100" t="s">
        <v>932</v>
      </c>
      <c r="U474" s="100" t="s">
        <v>929</v>
      </c>
      <c r="V474" s="100" t="s">
        <v>930</v>
      </c>
      <c r="W474" s="100" t="s">
        <v>749</v>
      </c>
      <c r="X474" s="100" t="s">
        <v>132</v>
      </c>
      <c r="Y474" s="145" t="s">
        <v>1042</v>
      </c>
    </row>
    <row r="475" spans="1:25">
      <c r="A475" s="107" t="s">
        <v>391</v>
      </c>
      <c r="B475" s="100" t="s">
        <v>392</v>
      </c>
      <c r="C475" s="100" t="s">
        <v>492</v>
      </c>
      <c r="D475" s="101">
        <v>1390.72</v>
      </c>
      <c r="E475" s="100" t="s">
        <v>118</v>
      </c>
      <c r="F475" s="102">
        <v>202109</v>
      </c>
      <c r="G475" s="103">
        <v>44468</v>
      </c>
      <c r="H475" s="100" t="s">
        <v>125</v>
      </c>
      <c r="I475" s="102">
        <v>50000213</v>
      </c>
      <c r="J475" s="100" t="s">
        <v>0</v>
      </c>
      <c r="K475" s="100" t="s">
        <v>120</v>
      </c>
      <c r="L475" s="100" t="s">
        <v>121</v>
      </c>
      <c r="M475" s="100" t="s">
        <v>122</v>
      </c>
      <c r="N475" s="100" t="s">
        <v>92</v>
      </c>
      <c r="O475" s="100" t="s">
        <v>93</v>
      </c>
      <c r="P475" s="100" t="s">
        <v>120</v>
      </c>
      <c r="Q475" s="100" t="s">
        <v>931</v>
      </c>
      <c r="R475" s="100" t="s">
        <v>932</v>
      </c>
      <c r="S475" s="100" t="s">
        <v>933</v>
      </c>
      <c r="T475" s="100" t="s">
        <v>932</v>
      </c>
      <c r="U475" s="100" t="s">
        <v>929</v>
      </c>
      <c r="V475" s="100" t="s">
        <v>930</v>
      </c>
      <c r="W475" s="100" t="s">
        <v>749</v>
      </c>
      <c r="X475" s="100" t="s">
        <v>132</v>
      </c>
      <c r="Y475" s="145" t="s">
        <v>1042</v>
      </c>
    </row>
    <row r="476" spans="1:25">
      <c r="A476" s="107" t="s">
        <v>391</v>
      </c>
      <c r="B476" s="100" t="s">
        <v>392</v>
      </c>
      <c r="C476" s="100" t="s">
        <v>493</v>
      </c>
      <c r="D476" s="101">
        <v>803.33</v>
      </c>
      <c r="E476" s="100" t="s">
        <v>118</v>
      </c>
      <c r="F476" s="102">
        <v>202109</v>
      </c>
      <c r="G476" s="103">
        <v>44468</v>
      </c>
      <c r="H476" s="100" t="s">
        <v>125</v>
      </c>
      <c r="I476" s="102">
        <v>50000213</v>
      </c>
      <c r="J476" s="100" t="s">
        <v>0</v>
      </c>
      <c r="K476" s="100" t="s">
        <v>120</v>
      </c>
      <c r="L476" s="100" t="s">
        <v>121</v>
      </c>
      <c r="M476" s="100" t="s">
        <v>122</v>
      </c>
      <c r="N476" s="100" t="s">
        <v>415</v>
      </c>
      <c r="O476" s="100" t="s">
        <v>416</v>
      </c>
      <c r="P476" s="100" t="s">
        <v>120</v>
      </c>
      <c r="Q476" s="100" t="s">
        <v>931</v>
      </c>
      <c r="R476" s="100" t="s">
        <v>932</v>
      </c>
      <c r="S476" s="100" t="s">
        <v>933</v>
      </c>
      <c r="T476" s="100" t="s">
        <v>932</v>
      </c>
      <c r="U476" s="100" t="s">
        <v>929</v>
      </c>
      <c r="V476" s="100" t="s">
        <v>930</v>
      </c>
      <c r="W476" s="100" t="s">
        <v>749</v>
      </c>
      <c r="X476" s="100" t="s">
        <v>132</v>
      </c>
      <c r="Y476" s="145" t="s">
        <v>1042</v>
      </c>
    </row>
    <row r="477" spans="1:25">
      <c r="A477" s="107" t="s">
        <v>391</v>
      </c>
      <c r="B477" s="100" t="s">
        <v>392</v>
      </c>
      <c r="C477" s="100" t="s">
        <v>501</v>
      </c>
      <c r="D477" s="101">
        <v>551.83000000000004</v>
      </c>
      <c r="E477" s="100" t="s">
        <v>118</v>
      </c>
      <c r="F477" s="102">
        <v>202110</v>
      </c>
      <c r="G477" s="103">
        <v>44498</v>
      </c>
      <c r="H477" s="100" t="s">
        <v>119</v>
      </c>
      <c r="I477" s="102">
        <v>11001449</v>
      </c>
      <c r="J477" s="100" t="s">
        <v>0</v>
      </c>
      <c r="K477" s="100" t="s">
        <v>120</v>
      </c>
      <c r="L477" s="100" t="s">
        <v>121</v>
      </c>
      <c r="M477" s="100" t="s">
        <v>122</v>
      </c>
      <c r="N477" s="100" t="s">
        <v>418</v>
      </c>
      <c r="O477" s="100" t="s">
        <v>419</v>
      </c>
      <c r="P477" s="100" t="s">
        <v>120</v>
      </c>
      <c r="Q477" s="100" t="s">
        <v>797</v>
      </c>
      <c r="R477" s="100" t="s">
        <v>420</v>
      </c>
      <c r="S477" s="100" t="s">
        <v>798</v>
      </c>
      <c r="T477" s="100" t="s">
        <v>420</v>
      </c>
      <c r="U477" s="100" t="s">
        <v>783</v>
      </c>
      <c r="V477" s="100" t="s">
        <v>784</v>
      </c>
      <c r="W477" s="100" t="s">
        <v>749</v>
      </c>
      <c r="X477" s="100" t="s">
        <v>132</v>
      </c>
      <c r="Y477" s="145" t="s">
        <v>1042</v>
      </c>
    </row>
    <row r="478" spans="1:25">
      <c r="A478" s="107" t="s">
        <v>391</v>
      </c>
      <c r="B478" s="100" t="s">
        <v>392</v>
      </c>
      <c r="C478" s="100" t="s">
        <v>502</v>
      </c>
      <c r="D478" s="101">
        <v>1659.84</v>
      </c>
      <c r="E478" s="100" t="s">
        <v>118</v>
      </c>
      <c r="F478" s="102">
        <v>202110</v>
      </c>
      <c r="G478" s="103">
        <v>44498</v>
      </c>
      <c r="H478" s="100" t="s">
        <v>119</v>
      </c>
      <c r="I478" s="102">
        <v>11001460</v>
      </c>
      <c r="J478" s="100" t="s">
        <v>0</v>
      </c>
      <c r="K478" s="100" t="s">
        <v>120</v>
      </c>
      <c r="L478" s="100" t="s">
        <v>121</v>
      </c>
      <c r="M478" s="100" t="s">
        <v>122</v>
      </c>
      <c r="N478" s="100" t="s">
        <v>418</v>
      </c>
      <c r="O478" s="100" t="s">
        <v>419</v>
      </c>
      <c r="P478" s="100" t="s">
        <v>120</v>
      </c>
      <c r="Q478" s="100" t="s">
        <v>797</v>
      </c>
      <c r="R478" s="100" t="s">
        <v>420</v>
      </c>
      <c r="S478" s="100" t="s">
        <v>798</v>
      </c>
      <c r="T478" s="100" t="s">
        <v>420</v>
      </c>
      <c r="U478" s="100" t="s">
        <v>783</v>
      </c>
      <c r="V478" s="100" t="s">
        <v>784</v>
      </c>
      <c r="W478" s="100" t="s">
        <v>749</v>
      </c>
      <c r="X478" s="100" t="s">
        <v>132</v>
      </c>
      <c r="Y478" s="145" t="s">
        <v>1042</v>
      </c>
    </row>
    <row r="479" spans="1:25">
      <c r="A479" s="107" t="s">
        <v>391</v>
      </c>
      <c r="B479" s="100" t="s">
        <v>392</v>
      </c>
      <c r="C479" s="100" t="s">
        <v>503</v>
      </c>
      <c r="D479" s="101">
        <v>39.39</v>
      </c>
      <c r="E479" s="100" t="s">
        <v>118</v>
      </c>
      <c r="F479" s="102">
        <v>202110</v>
      </c>
      <c r="G479" s="103">
        <v>44498</v>
      </c>
      <c r="H479" s="100" t="s">
        <v>125</v>
      </c>
      <c r="I479" s="102">
        <v>50000281</v>
      </c>
      <c r="J479" s="100" t="s">
        <v>0</v>
      </c>
      <c r="K479" s="100" t="s">
        <v>120</v>
      </c>
      <c r="L479" s="100" t="s">
        <v>121</v>
      </c>
      <c r="M479" s="100" t="s">
        <v>122</v>
      </c>
      <c r="N479" s="100" t="s">
        <v>88</v>
      </c>
      <c r="O479" s="100" t="s">
        <v>401</v>
      </c>
      <c r="P479" s="100" t="s">
        <v>120</v>
      </c>
      <c r="Q479" s="100" t="s">
        <v>926</v>
      </c>
      <c r="R479" s="100" t="s">
        <v>927</v>
      </c>
      <c r="S479" s="100" t="s">
        <v>928</v>
      </c>
      <c r="T479" s="100" t="s">
        <v>927</v>
      </c>
      <c r="U479" s="100" t="s">
        <v>929</v>
      </c>
      <c r="V479" s="100" t="s">
        <v>930</v>
      </c>
      <c r="W479" s="100" t="s">
        <v>749</v>
      </c>
      <c r="X479" s="100" t="s">
        <v>132</v>
      </c>
      <c r="Y479" s="145" t="s">
        <v>1042</v>
      </c>
    </row>
    <row r="480" spans="1:25">
      <c r="A480" s="107" t="s">
        <v>391</v>
      </c>
      <c r="B480" s="100" t="s">
        <v>392</v>
      </c>
      <c r="C480" s="100" t="s">
        <v>504</v>
      </c>
      <c r="D480" s="101">
        <v>68.97</v>
      </c>
      <c r="E480" s="100" t="s">
        <v>118</v>
      </c>
      <c r="F480" s="102">
        <v>202110</v>
      </c>
      <c r="G480" s="103">
        <v>44498</v>
      </c>
      <c r="H480" s="100" t="s">
        <v>125</v>
      </c>
      <c r="I480" s="102">
        <v>50000281</v>
      </c>
      <c r="J480" s="100" t="s">
        <v>0</v>
      </c>
      <c r="K480" s="100" t="s">
        <v>120</v>
      </c>
      <c r="L480" s="100" t="s">
        <v>121</v>
      </c>
      <c r="M480" s="100" t="s">
        <v>122</v>
      </c>
      <c r="N480" s="100" t="s">
        <v>86</v>
      </c>
      <c r="O480" s="100" t="s">
        <v>87</v>
      </c>
      <c r="P480" s="100" t="s">
        <v>120</v>
      </c>
      <c r="Q480" s="100" t="s">
        <v>926</v>
      </c>
      <c r="R480" s="100" t="s">
        <v>927</v>
      </c>
      <c r="S480" s="100" t="s">
        <v>928</v>
      </c>
      <c r="T480" s="100" t="s">
        <v>927</v>
      </c>
      <c r="U480" s="100" t="s">
        <v>929</v>
      </c>
      <c r="V480" s="100" t="s">
        <v>930</v>
      </c>
      <c r="W480" s="100" t="s">
        <v>749</v>
      </c>
      <c r="X480" s="100" t="s">
        <v>132</v>
      </c>
      <c r="Y480" s="145" t="s">
        <v>1042</v>
      </c>
    </row>
    <row r="481" spans="1:25">
      <c r="A481" s="107" t="s">
        <v>391</v>
      </c>
      <c r="B481" s="100" t="s">
        <v>392</v>
      </c>
      <c r="C481" s="100" t="s">
        <v>505</v>
      </c>
      <c r="D481" s="101">
        <v>73.53</v>
      </c>
      <c r="E481" s="100" t="s">
        <v>118</v>
      </c>
      <c r="F481" s="102">
        <v>202110</v>
      </c>
      <c r="G481" s="103">
        <v>44498</v>
      </c>
      <c r="H481" s="100" t="s">
        <v>125</v>
      </c>
      <c r="I481" s="102">
        <v>50000281</v>
      </c>
      <c r="J481" s="100" t="s">
        <v>0</v>
      </c>
      <c r="K481" s="100" t="s">
        <v>120</v>
      </c>
      <c r="L481" s="100" t="s">
        <v>121</v>
      </c>
      <c r="M481" s="100" t="s">
        <v>122</v>
      </c>
      <c r="N481" s="100" t="s">
        <v>84</v>
      </c>
      <c r="O481" s="100" t="s">
        <v>85</v>
      </c>
      <c r="P481" s="100" t="s">
        <v>120</v>
      </c>
      <c r="Q481" s="100" t="s">
        <v>926</v>
      </c>
      <c r="R481" s="100" t="s">
        <v>927</v>
      </c>
      <c r="S481" s="100" t="s">
        <v>928</v>
      </c>
      <c r="T481" s="100" t="s">
        <v>927</v>
      </c>
      <c r="U481" s="100" t="s">
        <v>929</v>
      </c>
      <c r="V481" s="100" t="s">
        <v>930</v>
      </c>
      <c r="W481" s="100" t="s">
        <v>749</v>
      </c>
      <c r="X481" s="100" t="s">
        <v>132</v>
      </c>
      <c r="Y481" s="145" t="s">
        <v>1042</v>
      </c>
    </row>
    <row r="482" spans="1:25">
      <c r="A482" s="107" t="s">
        <v>391</v>
      </c>
      <c r="B482" s="100" t="s">
        <v>392</v>
      </c>
      <c r="C482" s="100" t="s">
        <v>506</v>
      </c>
      <c r="D482" s="101">
        <v>77.8</v>
      </c>
      <c r="E482" s="100" t="s">
        <v>118</v>
      </c>
      <c r="F482" s="102">
        <v>202110</v>
      </c>
      <c r="G482" s="103">
        <v>44498</v>
      </c>
      <c r="H482" s="100" t="s">
        <v>125</v>
      </c>
      <c r="I482" s="102">
        <v>50000281</v>
      </c>
      <c r="J482" s="100" t="s">
        <v>0</v>
      </c>
      <c r="K482" s="100" t="s">
        <v>120</v>
      </c>
      <c r="L482" s="100" t="s">
        <v>121</v>
      </c>
      <c r="M482" s="100" t="s">
        <v>122</v>
      </c>
      <c r="N482" s="100" t="s">
        <v>444</v>
      </c>
      <c r="O482" s="100" t="s">
        <v>445</v>
      </c>
      <c r="P482" s="100" t="s">
        <v>120</v>
      </c>
      <c r="Q482" s="100" t="s">
        <v>931</v>
      </c>
      <c r="R482" s="100" t="s">
        <v>932</v>
      </c>
      <c r="S482" s="100" t="s">
        <v>933</v>
      </c>
      <c r="T482" s="100" t="s">
        <v>932</v>
      </c>
      <c r="U482" s="100" t="s">
        <v>929</v>
      </c>
      <c r="V482" s="100" t="s">
        <v>930</v>
      </c>
      <c r="W482" s="100" t="s">
        <v>749</v>
      </c>
      <c r="X482" s="100" t="s">
        <v>132</v>
      </c>
      <c r="Y482" s="145" t="s">
        <v>1042</v>
      </c>
    </row>
    <row r="483" spans="1:25">
      <c r="A483" s="107" t="s">
        <v>391</v>
      </c>
      <c r="B483" s="100" t="s">
        <v>392</v>
      </c>
      <c r="C483" s="100" t="s">
        <v>507</v>
      </c>
      <c r="D483" s="101">
        <v>99.17</v>
      </c>
      <c r="E483" s="100" t="s">
        <v>118</v>
      </c>
      <c r="F483" s="102">
        <v>202110</v>
      </c>
      <c r="G483" s="103">
        <v>44498</v>
      </c>
      <c r="H483" s="100" t="s">
        <v>125</v>
      </c>
      <c r="I483" s="102">
        <v>50000281</v>
      </c>
      <c r="J483" s="100" t="s">
        <v>0</v>
      </c>
      <c r="K483" s="100" t="s">
        <v>120</v>
      </c>
      <c r="L483" s="100" t="s">
        <v>121</v>
      </c>
      <c r="M483" s="100" t="s">
        <v>122</v>
      </c>
      <c r="N483" s="100" t="s">
        <v>80</v>
      </c>
      <c r="O483" s="100" t="s">
        <v>81</v>
      </c>
      <c r="P483" s="100" t="s">
        <v>120</v>
      </c>
      <c r="Q483" s="100" t="s">
        <v>926</v>
      </c>
      <c r="R483" s="100" t="s">
        <v>927</v>
      </c>
      <c r="S483" s="100" t="s">
        <v>928</v>
      </c>
      <c r="T483" s="100" t="s">
        <v>927</v>
      </c>
      <c r="U483" s="100" t="s">
        <v>929</v>
      </c>
      <c r="V483" s="100" t="s">
        <v>930</v>
      </c>
      <c r="W483" s="100" t="s">
        <v>749</v>
      </c>
      <c r="X483" s="100" t="s">
        <v>132</v>
      </c>
      <c r="Y483" s="145" t="s">
        <v>1042</v>
      </c>
    </row>
    <row r="484" spans="1:25">
      <c r="A484" s="107" t="s">
        <v>391</v>
      </c>
      <c r="B484" s="100" t="s">
        <v>392</v>
      </c>
      <c r="C484" s="100" t="s">
        <v>508</v>
      </c>
      <c r="D484" s="101">
        <v>391.6</v>
      </c>
      <c r="E484" s="100" t="s">
        <v>118</v>
      </c>
      <c r="F484" s="102">
        <v>202110</v>
      </c>
      <c r="G484" s="103">
        <v>44498</v>
      </c>
      <c r="H484" s="100" t="s">
        <v>125</v>
      </c>
      <c r="I484" s="102">
        <v>50000281</v>
      </c>
      <c r="J484" s="100" t="s">
        <v>0</v>
      </c>
      <c r="K484" s="100" t="s">
        <v>120</v>
      </c>
      <c r="L484" s="100" t="s">
        <v>121</v>
      </c>
      <c r="M484" s="100" t="s">
        <v>122</v>
      </c>
      <c r="N484" s="100" t="s">
        <v>78</v>
      </c>
      <c r="O484" s="100" t="s">
        <v>413</v>
      </c>
      <c r="P484" s="100" t="s">
        <v>120</v>
      </c>
      <c r="Q484" s="100" t="s">
        <v>934</v>
      </c>
      <c r="R484" s="100" t="s">
        <v>935</v>
      </c>
      <c r="S484" s="100" t="s">
        <v>936</v>
      </c>
      <c r="T484" s="100" t="s">
        <v>935</v>
      </c>
      <c r="U484" s="100" t="s">
        <v>929</v>
      </c>
      <c r="V484" s="100" t="s">
        <v>930</v>
      </c>
      <c r="W484" s="100" t="s">
        <v>749</v>
      </c>
      <c r="X484" s="100" t="s">
        <v>132</v>
      </c>
      <c r="Y484" s="145" t="s">
        <v>1042</v>
      </c>
    </row>
    <row r="485" spans="1:25">
      <c r="A485" s="107" t="s">
        <v>391</v>
      </c>
      <c r="B485" s="100" t="s">
        <v>392</v>
      </c>
      <c r="C485" s="100" t="s">
        <v>509</v>
      </c>
      <c r="D485" s="101">
        <v>401.24</v>
      </c>
      <c r="E485" s="100" t="s">
        <v>118</v>
      </c>
      <c r="F485" s="102">
        <v>202110</v>
      </c>
      <c r="G485" s="103">
        <v>44498</v>
      </c>
      <c r="H485" s="100" t="s">
        <v>125</v>
      </c>
      <c r="I485" s="102">
        <v>50000281</v>
      </c>
      <c r="J485" s="100" t="s">
        <v>0</v>
      </c>
      <c r="K485" s="100" t="s">
        <v>120</v>
      </c>
      <c r="L485" s="100" t="s">
        <v>121</v>
      </c>
      <c r="M485" s="100" t="s">
        <v>122</v>
      </c>
      <c r="N485" s="100" t="s">
        <v>90</v>
      </c>
      <c r="O485" s="100" t="s">
        <v>409</v>
      </c>
      <c r="P485" s="100" t="s">
        <v>120</v>
      </c>
      <c r="Q485" s="100" t="s">
        <v>934</v>
      </c>
      <c r="R485" s="100" t="s">
        <v>935</v>
      </c>
      <c r="S485" s="100" t="s">
        <v>936</v>
      </c>
      <c r="T485" s="100" t="s">
        <v>935</v>
      </c>
      <c r="U485" s="100" t="s">
        <v>929</v>
      </c>
      <c r="V485" s="100" t="s">
        <v>930</v>
      </c>
      <c r="W485" s="100" t="s">
        <v>749</v>
      </c>
      <c r="X485" s="100" t="s">
        <v>132</v>
      </c>
      <c r="Y485" s="145" t="s">
        <v>1042</v>
      </c>
    </row>
    <row r="486" spans="1:25">
      <c r="A486" s="107" t="s">
        <v>391</v>
      </c>
      <c r="B486" s="100" t="s">
        <v>392</v>
      </c>
      <c r="C486" s="100" t="s">
        <v>510</v>
      </c>
      <c r="D486" s="101">
        <v>422.06</v>
      </c>
      <c r="E486" s="100" t="s">
        <v>118</v>
      </c>
      <c r="F486" s="102">
        <v>202110</v>
      </c>
      <c r="G486" s="103">
        <v>44498</v>
      </c>
      <c r="H486" s="100" t="s">
        <v>125</v>
      </c>
      <c r="I486" s="102">
        <v>50000281</v>
      </c>
      <c r="J486" s="100" t="s">
        <v>0</v>
      </c>
      <c r="K486" s="100" t="s">
        <v>120</v>
      </c>
      <c r="L486" s="100" t="s">
        <v>121</v>
      </c>
      <c r="M486" s="100" t="s">
        <v>122</v>
      </c>
      <c r="N486" s="100" t="s">
        <v>76</v>
      </c>
      <c r="O486" s="100" t="s">
        <v>411</v>
      </c>
      <c r="P486" s="100" t="s">
        <v>120</v>
      </c>
      <c r="Q486" s="100" t="s">
        <v>937</v>
      </c>
      <c r="R486" s="100" t="s">
        <v>938</v>
      </c>
      <c r="S486" s="100" t="s">
        <v>939</v>
      </c>
      <c r="T486" s="100" t="s">
        <v>938</v>
      </c>
      <c r="U486" s="100" t="s">
        <v>929</v>
      </c>
      <c r="V486" s="100" t="s">
        <v>930</v>
      </c>
      <c r="W486" s="100" t="s">
        <v>749</v>
      </c>
      <c r="X486" s="100" t="s">
        <v>132</v>
      </c>
      <c r="Y486" s="145" t="s">
        <v>1042</v>
      </c>
    </row>
    <row r="487" spans="1:25">
      <c r="A487" s="107" t="s">
        <v>391</v>
      </c>
      <c r="B487" s="100" t="s">
        <v>392</v>
      </c>
      <c r="C487" s="100" t="s">
        <v>511</v>
      </c>
      <c r="D487" s="101">
        <v>485.39</v>
      </c>
      <c r="E487" s="100" t="s">
        <v>118</v>
      </c>
      <c r="F487" s="102">
        <v>202110</v>
      </c>
      <c r="G487" s="103">
        <v>44498</v>
      </c>
      <c r="H487" s="100" t="s">
        <v>125</v>
      </c>
      <c r="I487" s="102">
        <v>50000281</v>
      </c>
      <c r="J487" s="100" t="s">
        <v>0</v>
      </c>
      <c r="K487" s="100" t="s">
        <v>120</v>
      </c>
      <c r="L487" s="100" t="s">
        <v>121</v>
      </c>
      <c r="M487" s="100" t="s">
        <v>122</v>
      </c>
      <c r="N487" s="100" t="s">
        <v>403</v>
      </c>
      <c r="O487" s="100" t="s">
        <v>96</v>
      </c>
      <c r="P487" s="100" t="s">
        <v>120</v>
      </c>
      <c r="Q487" s="100" t="s">
        <v>931</v>
      </c>
      <c r="R487" s="100" t="s">
        <v>932</v>
      </c>
      <c r="S487" s="100" t="s">
        <v>933</v>
      </c>
      <c r="T487" s="100" t="s">
        <v>932</v>
      </c>
      <c r="U487" s="100" t="s">
        <v>929</v>
      </c>
      <c r="V487" s="100" t="s">
        <v>930</v>
      </c>
      <c r="W487" s="100" t="s">
        <v>749</v>
      </c>
      <c r="X487" s="100" t="s">
        <v>132</v>
      </c>
      <c r="Y487" s="145" t="s">
        <v>1042</v>
      </c>
    </row>
    <row r="488" spans="1:25">
      <c r="A488" s="107" t="s">
        <v>391</v>
      </c>
      <c r="B488" s="100" t="s">
        <v>392</v>
      </c>
      <c r="C488" s="100" t="s">
        <v>512</v>
      </c>
      <c r="D488" s="101">
        <v>1390.74</v>
      </c>
      <c r="E488" s="100" t="s">
        <v>118</v>
      </c>
      <c r="F488" s="102">
        <v>202110</v>
      </c>
      <c r="G488" s="103">
        <v>44498</v>
      </c>
      <c r="H488" s="100" t="s">
        <v>125</v>
      </c>
      <c r="I488" s="102">
        <v>50000281</v>
      </c>
      <c r="J488" s="100" t="s">
        <v>0</v>
      </c>
      <c r="K488" s="100" t="s">
        <v>120</v>
      </c>
      <c r="L488" s="100" t="s">
        <v>121</v>
      </c>
      <c r="M488" s="100" t="s">
        <v>122</v>
      </c>
      <c r="N488" s="100" t="s">
        <v>92</v>
      </c>
      <c r="O488" s="100" t="s">
        <v>93</v>
      </c>
      <c r="P488" s="100" t="s">
        <v>120</v>
      </c>
      <c r="Q488" s="100" t="s">
        <v>931</v>
      </c>
      <c r="R488" s="100" t="s">
        <v>932</v>
      </c>
      <c r="S488" s="100" t="s">
        <v>933</v>
      </c>
      <c r="T488" s="100" t="s">
        <v>932</v>
      </c>
      <c r="U488" s="100" t="s">
        <v>929</v>
      </c>
      <c r="V488" s="100" t="s">
        <v>930</v>
      </c>
      <c r="W488" s="100" t="s">
        <v>749</v>
      </c>
      <c r="X488" s="100" t="s">
        <v>132</v>
      </c>
      <c r="Y488" s="145" t="s">
        <v>1042</v>
      </c>
    </row>
    <row r="489" spans="1:25">
      <c r="A489" s="107" t="s">
        <v>391</v>
      </c>
      <c r="B489" s="100" t="s">
        <v>392</v>
      </c>
      <c r="C489" s="100" t="s">
        <v>513</v>
      </c>
      <c r="D489" s="101">
        <v>803.33</v>
      </c>
      <c r="E489" s="100" t="s">
        <v>118</v>
      </c>
      <c r="F489" s="102">
        <v>202110</v>
      </c>
      <c r="G489" s="103">
        <v>44498</v>
      </c>
      <c r="H489" s="100" t="s">
        <v>125</v>
      </c>
      <c r="I489" s="102">
        <v>50000281</v>
      </c>
      <c r="J489" s="100" t="s">
        <v>0</v>
      </c>
      <c r="K489" s="100" t="s">
        <v>120</v>
      </c>
      <c r="L489" s="100" t="s">
        <v>121</v>
      </c>
      <c r="M489" s="100" t="s">
        <v>122</v>
      </c>
      <c r="N489" s="100" t="s">
        <v>415</v>
      </c>
      <c r="O489" s="100" t="s">
        <v>416</v>
      </c>
      <c r="P489" s="100" t="s">
        <v>120</v>
      </c>
      <c r="Q489" s="100" t="s">
        <v>931</v>
      </c>
      <c r="R489" s="100" t="s">
        <v>932</v>
      </c>
      <c r="S489" s="100" t="s">
        <v>933</v>
      </c>
      <c r="T489" s="100" t="s">
        <v>932</v>
      </c>
      <c r="U489" s="100" t="s">
        <v>929</v>
      </c>
      <c r="V489" s="100" t="s">
        <v>930</v>
      </c>
      <c r="W489" s="100" t="s">
        <v>749</v>
      </c>
      <c r="X489" s="100" t="s">
        <v>132</v>
      </c>
      <c r="Y489" s="145" t="s">
        <v>1042</v>
      </c>
    </row>
    <row r="490" spans="1:25">
      <c r="A490" s="107" t="s">
        <v>391</v>
      </c>
      <c r="B490" s="100" t="s">
        <v>392</v>
      </c>
      <c r="C490" s="100" t="s">
        <v>144</v>
      </c>
      <c r="D490" s="101">
        <v>89.58</v>
      </c>
      <c r="E490" s="100" t="s">
        <v>118</v>
      </c>
      <c r="F490" s="102">
        <v>202110</v>
      </c>
      <c r="G490" s="103">
        <v>44499</v>
      </c>
      <c r="H490" s="100" t="s">
        <v>125</v>
      </c>
      <c r="I490" s="102">
        <v>50000285</v>
      </c>
      <c r="J490" s="100" t="s">
        <v>0</v>
      </c>
      <c r="K490" s="100" t="s">
        <v>120</v>
      </c>
      <c r="L490" s="100" t="s">
        <v>121</v>
      </c>
      <c r="M490" s="100" t="s">
        <v>122</v>
      </c>
      <c r="N490" s="100" t="s">
        <v>142</v>
      </c>
      <c r="O490" s="100" t="s">
        <v>143</v>
      </c>
      <c r="P490" s="100" t="s">
        <v>120</v>
      </c>
      <c r="Q490" s="100" t="s">
        <v>750</v>
      </c>
      <c r="R490" s="100" t="s">
        <v>144</v>
      </c>
      <c r="S490" s="100" t="s">
        <v>751</v>
      </c>
      <c r="T490" s="100" t="s">
        <v>144</v>
      </c>
      <c r="U490" s="100" t="s">
        <v>752</v>
      </c>
      <c r="V490" s="100" t="s">
        <v>753</v>
      </c>
      <c r="W490" s="100" t="s">
        <v>749</v>
      </c>
      <c r="X490" s="100" t="s">
        <v>132</v>
      </c>
      <c r="Y490" s="145" t="s">
        <v>1042</v>
      </c>
    </row>
    <row r="491" spans="1:25">
      <c r="A491" s="107" t="s">
        <v>391</v>
      </c>
      <c r="B491" s="100" t="s">
        <v>392</v>
      </c>
      <c r="C491" s="100" t="s">
        <v>247</v>
      </c>
      <c r="D491" s="101">
        <v>256.89999999999998</v>
      </c>
      <c r="E491" s="100" t="s">
        <v>118</v>
      </c>
      <c r="F491" s="102">
        <v>202110</v>
      </c>
      <c r="G491" s="103">
        <v>44499</v>
      </c>
      <c r="H491" s="100" t="s">
        <v>125</v>
      </c>
      <c r="I491" s="102">
        <v>50000285</v>
      </c>
      <c r="J491" s="100" t="s">
        <v>0</v>
      </c>
      <c r="K491" s="100" t="s">
        <v>120</v>
      </c>
      <c r="L491" s="100" t="s">
        <v>121</v>
      </c>
      <c r="M491" s="100" t="s">
        <v>122</v>
      </c>
      <c r="N491" s="100" t="s">
        <v>245</v>
      </c>
      <c r="O491" s="100" t="s">
        <v>246</v>
      </c>
      <c r="P491" s="100" t="s">
        <v>120</v>
      </c>
      <c r="Q491" s="100" t="s">
        <v>778</v>
      </c>
      <c r="R491" s="100" t="s">
        <v>247</v>
      </c>
      <c r="S491" s="100" t="s">
        <v>779</v>
      </c>
      <c r="T491" s="100" t="s">
        <v>247</v>
      </c>
      <c r="U491" s="100" t="s">
        <v>752</v>
      </c>
      <c r="V491" s="100" t="s">
        <v>753</v>
      </c>
      <c r="W491" s="100" t="s">
        <v>749</v>
      </c>
      <c r="X491" s="100" t="s">
        <v>132</v>
      </c>
      <c r="Y491" s="145" t="s">
        <v>1042</v>
      </c>
    </row>
    <row r="492" spans="1:25">
      <c r="A492" s="107" t="s">
        <v>391</v>
      </c>
      <c r="B492" s="100" t="s">
        <v>392</v>
      </c>
      <c r="C492" s="100" t="s">
        <v>144</v>
      </c>
      <c r="D492" s="101">
        <v>89.58</v>
      </c>
      <c r="E492" s="100" t="s">
        <v>118</v>
      </c>
      <c r="F492" s="102">
        <v>202110</v>
      </c>
      <c r="G492" s="103">
        <v>44499</v>
      </c>
      <c r="H492" s="100" t="s">
        <v>125</v>
      </c>
      <c r="I492" s="102">
        <v>50000290</v>
      </c>
      <c r="J492" s="100" t="s">
        <v>0</v>
      </c>
      <c r="K492" s="100" t="s">
        <v>120</v>
      </c>
      <c r="L492" s="100" t="s">
        <v>121</v>
      </c>
      <c r="M492" s="100" t="s">
        <v>122</v>
      </c>
      <c r="N492" s="100" t="s">
        <v>142</v>
      </c>
      <c r="O492" s="100" t="s">
        <v>143</v>
      </c>
      <c r="P492" s="100" t="s">
        <v>120</v>
      </c>
      <c r="Q492" s="100" t="s">
        <v>750</v>
      </c>
      <c r="R492" s="100" t="s">
        <v>144</v>
      </c>
      <c r="S492" s="100" t="s">
        <v>751</v>
      </c>
      <c r="T492" s="100" t="s">
        <v>144</v>
      </c>
      <c r="U492" s="100" t="s">
        <v>752</v>
      </c>
      <c r="V492" s="100" t="s">
        <v>753</v>
      </c>
      <c r="W492" s="100" t="s">
        <v>749</v>
      </c>
      <c r="X492" s="100" t="s">
        <v>132</v>
      </c>
      <c r="Y492" s="145" t="s">
        <v>1042</v>
      </c>
    </row>
    <row r="493" spans="1:25">
      <c r="A493" s="107" t="s">
        <v>391</v>
      </c>
      <c r="B493" s="100" t="s">
        <v>392</v>
      </c>
      <c r="C493" s="100" t="s">
        <v>247</v>
      </c>
      <c r="D493" s="101">
        <v>256.89999999999998</v>
      </c>
      <c r="E493" s="100" t="s">
        <v>118</v>
      </c>
      <c r="F493" s="102">
        <v>202110</v>
      </c>
      <c r="G493" s="103">
        <v>44499</v>
      </c>
      <c r="H493" s="100" t="s">
        <v>125</v>
      </c>
      <c r="I493" s="102">
        <v>50000290</v>
      </c>
      <c r="J493" s="100" t="s">
        <v>0</v>
      </c>
      <c r="K493" s="100" t="s">
        <v>120</v>
      </c>
      <c r="L493" s="100" t="s">
        <v>121</v>
      </c>
      <c r="M493" s="100" t="s">
        <v>122</v>
      </c>
      <c r="N493" s="100" t="s">
        <v>245</v>
      </c>
      <c r="O493" s="100" t="s">
        <v>246</v>
      </c>
      <c r="P493" s="100" t="s">
        <v>120</v>
      </c>
      <c r="Q493" s="100" t="s">
        <v>778</v>
      </c>
      <c r="R493" s="100" t="s">
        <v>247</v>
      </c>
      <c r="S493" s="100" t="s">
        <v>779</v>
      </c>
      <c r="T493" s="100" t="s">
        <v>247</v>
      </c>
      <c r="U493" s="100" t="s">
        <v>752</v>
      </c>
      <c r="V493" s="100" t="s">
        <v>753</v>
      </c>
      <c r="W493" s="100" t="s">
        <v>749</v>
      </c>
      <c r="X493" s="100" t="s">
        <v>132</v>
      </c>
      <c r="Y493" s="145" t="s">
        <v>1042</v>
      </c>
    </row>
    <row r="494" spans="1:25">
      <c r="A494" s="107" t="s">
        <v>391</v>
      </c>
      <c r="B494" s="100" t="s">
        <v>392</v>
      </c>
      <c r="C494" s="100" t="s">
        <v>514</v>
      </c>
      <c r="D494" s="101">
        <v>-256.89999999999998</v>
      </c>
      <c r="E494" s="100" t="s">
        <v>118</v>
      </c>
      <c r="F494" s="102">
        <v>202110</v>
      </c>
      <c r="G494" s="103">
        <v>44499</v>
      </c>
      <c r="H494" s="100" t="s">
        <v>125</v>
      </c>
      <c r="I494" s="102">
        <v>50000292</v>
      </c>
      <c r="J494" s="100" t="s">
        <v>0</v>
      </c>
      <c r="K494" s="100" t="s">
        <v>120</v>
      </c>
      <c r="L494" s="100" t="s">
        <v>121</v>
      </c>
      <c r="M494" s="100" t="s">
        <v>122</v>
      </c>
      <c r="N494" s="100" t="s">
        <v>245</v>
      </c>
      <c r="O494" s="100" t="s">
        <v>246</v>
      </c>
      <c r="P494" s="100" t="s">
        <v>120</v>
      </c>
      <c r="Q494" s="100" t="s">
        <v>778</v>
      </c>
      <c r="R494" s="100" t="s">
        <v>247</v>
      </c>
      <c r="S494" s="100" t="s">
        <v>779</v>
      </c>
      <c r="T494" s="100" t="s">
        <v>247</v>
      </c>
      <c r="U494" s="100" t="s">
        <v>752</v>
      </c>
      <c r="V494" s="100" t="s">
        <v>753</v>
      </c>
      <c r="W494" s="100" t="s">
        <v>749</v>
      </c>
      <c r="X494" s="100" t="s">
        <v>132</v>
      </c>
      <c r="Y494" s="145" t="s">
        <v>1042</v>
      </c>
    </row>
    <row r="495" spans="1:25">
      <c r="A495" s="107" t="s">
        <v>391</v>
      </c>
      <c r="B495" s="100" t="s">
        <v>392</v>
      </c>
      <c r="C495" s="100" t="s">
        <v>515</v>
      </c>
      <c r="D495" s="101">
        <v>-89.58</v>
      </c>
      <c r="E495" s="100" t="s">
        <v>118</v>
      </c>
      <c r="F495" s="102">
        <v>202110</v>
      </c>
      <c r="G495" s="103">
        <v>44499</v>
      </c>
      <c r="H495" s="100" t="s">
        <v>125</v>
      </c>
      <c r="I495" s="102">
        <v>50000292</v>
      </c>
      <c r="J495" s="100" t="s">
        <v>0</v>
      </c>
      <c r="K495" s="100" t="s">
        <v>120</v>
      </c>
      <c r="L495" s="100" t="s">
        <v>121</v>
      </c>
      <c r="M495" s="100" t="s">
        <v>122</v>
      </c>
      <c r="N495" s="100" t="s">
        <v>142</v>
      </c>
      <c r="O495" s="100" t="s">
        <v>143</v>
      </c>
      <c r="P495" s="100" t="s">
        <v>120</v>
      </c>
      <c r="Q495" s="100" t="s">
        <v>750</v>
      </c>
      <c r="R495" s="100" t="s">
        <v>144</v>
      </c>
      <c r="S495" s="100" t="s">
        <v>751</v>
      </c>
      <c r="T495" s="100" t="s">
        <v>144</v>
      </c>
      <c r="U495" s="100" t="s">
        <v>752</v>
      </c>
      <c r="V495" s="100" t="s">
        <v>753</v>
      </c>
      <c r="W495" s="100" t="s">
        <v>749</v>
      </c>
      <c r="X495" s="100" t="s">
        <v>132</v>
      </c>
      <c r="Y495" s="145" t="s">
        <v>1042</v>
      </c>
    </row>
    <row r="496" spans="1:25">
      <c r="A496" s="107" t="s">
        <v>391</v>
      </c>
      <c r="B496" s="100" t="s">
        <v>392</v>
      </c>
      <c r="C496" s="100" t="s">
        <v>516</v>
      </c>
      <c r="D496" s="101">
        <v>771.96</v>
      </c>
      <c r="E496" s="100" t="s">
        <v>118</v>
      </c>
      <c r="F496" s="102">
        <v>202111</v>
      </c>
      <c r="G496" s="103">
        <v>44529</v>
      </c>
      <c r="H496" s="100" t="s">
        <v>119</v>
      </c>
      <c r="I496" s="102">
        <v>11001548</v>
      </c>
      <c r="J496" s="100" t="s">
        <v>0</v>
      </c>
      <c r="K496" s="100" t="s">
        <v>120</v>
      </c>
      <c r="L496" s="100" t="s">
        <v>121</v>
      </c>
      <c r="M496" s="100" t="s">
        <v>122</v>
      </c>
      <c r="N496" s="100" t="s">
        <v>418</v>
      </c>
      <c r="O496" s="100" t="s">
        <v>419</v>
      </c>
      <c r="P496" s="100" t="s">
        <v>120</v>
      </c>
      <c r="Q496" s="100" t="s">
        <v>797</v>
      </c>
      <c r="R496" s="100" t="s">
        <v>420</v>
      </c>
      <c r="S496" s="100" t="s">
        <v>798</v>
      </c>
      <c r="T496" s="100" t="s">
        <v>420</v>
      </c>
      <c r="U496" s="100" t="s">
        <v>783</v>
      </c>
      <c r="V496" s="100" t="s">
        <v>784</v>
      </c>
      <c r="W496" s="100" t="s">
        <v>749</v>
      </c>
      <c r="X496" s="100" t="s">
        <v>132</v>
      </c>
      <c r="Y496" s="145" t="s">
        <v>1042</v>
      </c>
    </row>
    <row r="497" spans="1:25">
      <c r="A497" s="107" t="s">
        <v>391</v>
      </c>
      <c r="B497" s="100" t="s">
        <v>392</v>
      </c>
      <c r="C497" s="100" t="s">
        <v>517</v>
      </c>
      <c r="D497" s="101">
        <v>1110.69</v>
      </c>
      <c r="E497" s="100" t="s">
        <v>118</v>
      </c>
      <c r="F497" s="102">
        <v>202111</v>
      </c>
      <c r="G497" s="103">
        <v>44529</v>
      </c>
      <c r="H497" s="100" t="s">
        <v>119</v>
      </c>
      <c r="I497" s="102">
        <v>11001548</v>
      </c>
      <c r="J497" s="100" t="s">
        <v>0</v>
      </c>
      <c r="K497" s="100" t="s">
        <v>120</v>
      </c>
      <c r="L497" s="100" t="s">
        <v>121</v>
      </c>
      <c r="M497" s="100" t="s">
        <v>122</v>
      </c>
      <c r="N497" s="100" t="s">
        <v>418</v>
      </c>
      <c r="O497" s="100" t="s">
        <v>419</v>
      </c>
      <c r="P497" s="100" t="s">
        <v>120</v>
      </c>
      <c r="Q497" s="100" t="s">
        <v>797</v>
      </c>
      <c r="R497" s="100" t="s">
        <v>420</v>
      </c>
      <c r="S497" s="100" t="s">
        <v>798</v>
      </c>
      <c r="T497" s="100" t="s">
        <v>420</v>
      </c>
      <c r="U497" s="100" t="s">
        <v>783</v>
      </c>
      <c r="V497" s="100" t="s">
        <v>784</v>
      </c>
      <c r="W497" s="100" t="s">
        <v>749</v>
      </c>
      <c r="X497" s="100" t="s">
        <v>132</v>
      </c>
      <c r="Y497" s="145" t="s">
        <v>1042</v>
      </c>
    </row>
    <row r="498" spans="1:25">
      <c r="A498" s="107" t="s">
        <v>391</v>
      </c>
      <c r="B498" s="100" t="s">
        <v>392</v>
      </c>
      <c r="C498" s="100" t="s">
        <v>518</v>
      </c>
      <c r="D498" s="101">
        <v>39.39</v>
      </c>
      <c r="E498" s="100" t="s">
        <v>118</v>
      </c>
      <c r="F498" s="102">
        <v>202111</v>
      </c>
      <c r="G498" s="103">
        <v>44529</v>
      </c>
      <c r="H498" s="100" t="s">
        <v>125</v>
      </c>
      <c r="I498" s="102">
        <v>50000288</v>
      </c>
      <c r="J498" s="100" t="s">
        <v>0</v>
      </c>
      <c r="K498" s="100" t="s">
        <v>120</v>
      </c>
      <c r="L498" s="100" t="s">
        <v>121</v>
      </c>
      <c r="M498" s="100" t="s">
        <v>122</v>
      </c>
      <c r="N498" s="100" t="s">
        <v>88</v>
      </c>
      <c r="O498" s="100" t="s">
        <v>401</v>
      </c>
      <c r="P498" s="100" t="s">
        <v>120</v>
      </c>
      <c r="Q498" s="100" t="s">
        <v>926</v>
      </c>
      <c r="R498" s="100" t="s">
        <v>927</v>
      </c>
      <c r="S498" s="100" t="s">
        <v>928</v>
      </c>
      <c r="T498" s="100" t="s">
        <v>927</v>
      </c>
      <c r="U498" s="100" t="s">
        <v>929</v>
      </c>
      <c r="V498" s="100" t="s">
        <v>930</v>
      </c>
      <c r="W498" s="100" t="s">
        <v>749</v>
      </c>
      <c r="X498" s="100" t="s">
        <v>132</v>
      </c>
      <c r="Y498" s="145" t="s">
        <v>1042</v>
      </c>
    </row>
    <row r="499" spans="1:25">
      <c r="A499" s="107" t="s">
        <v>391</v>
      </c>
      <c r="B499" s="100" t="s">
        <v>392</v>
      </c>
      <c r="C499" s="100" t="s">
        <v>519</v>
      </c>
      <c r="D499" s="101">
        <v>68.97</v>
      </c>
      <c r="E499" s="100" t="s">
        <v>118</v>
      </c>
      <c r="F499" s="102">
        <v>202111</v>
      </c>
      <c r="G499" s="103">
        <v>44529</v>
      </c>
      <c r="H499" s="100" t="s">
        <v>125</v>
      </c>
      <c r="I499" s="102">
        <v>50000288</v>
      </c>
      <c r="J499" s="100" t="s">
        <v>0</v>
      </c>
      <c r="K499" s="100" t="s">
        <v>120</v>
      </c>
      <c r="L499" s="100" t="s">
        <v>121</v>
      </c>
      <c r="M499" s="100" t="s">
        <v>122</v>
      </c>
      <c r="N499" s="100" t="s">
        <v>86</v>
      </c>
      <c r="O499" s="100" t="s">
        <v>87</v>
      </c>
      <c r="P499" s="100" t="s">
        <v>120</v>
      </c>
      <c r="Q499" s="100" t="s">
        <v>926</v>
      </c>
      <c r="R499" s="100" t="s">
        <v>927</v>
      </c>
      <c r="S499" s="100" t="s">
        <v>928</v>
      </c>
      <c r="T499" s="100" t="s">
        <v>927</v>
      </c>
      <c r="U499" s="100" t="s">
        <v>929</v>
      </c>
      <c r="V499" s="100" t="s">
        <v>930</v>
      </c>
      <c r="W499" s="100" t="s">
        <v>749</v>
      </c>
      <c r="X499" s="100" t="s">
        <v>132</v>
      </c>
      <c r="Y499" s="145" t="s">
        <v>1042</v>
      </c>
    </row>
    <row r="500" spans="1:25">
      <c r="A500" s="107" t="s">
        <v>391</v>
      </c>
      <c r="B500" s="100" t="s">
        <v>392</v>
      </c>
      <c r="C500" s="100" t="s">
        <v>520</v>
      </c>
      <c r="D500" s="101">
        <v>73.53</v>
      </c>
      <c r="E500" s="100" t="s">
        <v>118</v>
      </c>
      <c r="F500" s="102">
        <v>202111</v>
      </c>
      <c r="G500" s="103">
        <v>44529</v>
      </c>
      <c r="H500" s="100" t="s">
        <v>125</v>
      </c>
      <c r="I500" s="102">
        <v>50000288</v>
      </c>
      <c r="J500" s="100" t="s">
        <v>0</v>
      </c>
      <c r="K500" s="100" t="s">
        <v>120</v>
      </c>
      <c r="L500" s="100" t="s">
        <v>121</v>
      </c>
      <c r="M500" s="100" t="s">
        <v>122</v>
      </c>
      <c r="N500" s="100" t="s">
        <v>84</v>
      </c>
      <c r="O500" s="100" t="s">
        <v>85</v>
      </c>
      <c r="P500" s="100" t="s">
        <v>120</v>
      </c>
      <c r="Q500" s="100" t="s">
        <v>926</v>
      </c>
      <c r="R500" s="100" t="s">
        <v>927</v>
      </c>
      <c r="S500" s="100" t="s">
        <v>928</v>
      </c>
      <c r="T500" s="100" t="s">
        <v>927</v>
      </c>
      <c r="U500" s="100" t="s">
        <v>929</v>
      </c>
      <c r="V500" s="100" t="s">
        <v>930</v>
      </c>
      <c r="W500" s="100" t="s">
        <v>749</v>
      </c>
      <c r="X500" s="100" t="s">
        <v>132</v>
      </c>
      <c r="Y500" s="145" t="s">
        <v>1042</v>
      </c>
    </row>
    <row r="501" spans="1:25">
      <c r="A501" s="107" t="s">
        <v>391</v>
      </c>
      <c r="B501" s="100" t="s">
        <v>392</v>
      </c>
      <c r="C501" s="100" t="s">
        <v>521</v>
      </c>
      <c r="D501" s="101">
        <v>77.8</v>
      </c>
      <c r="E501" s="100" t="s">
        <v>118</v>
      </c>
      <c r="F501" s="102">
        <v>202111</v>
      </c>
      <c r="G501" s="103">
        <v>44529</v>
      </c>
      <c r="H501" s="100" t="s">
        <v>125</v>
      </c>
      <c r="I501" s="102">
        <v>50000288</v>
      </c>
      <c r="J501" s="100" t="s">
        <v>0</v>
      </c>
      <c r="K501" s="100" t="s">
        <v>120</v>
      </c>
      <c r="L501" s="100" t="s">
        <v>121</v>
      </c>
      <c r="M501" s="100" t="s">
        <v>122</v>
      </c>
      <c r="N501" s="100" t="s">
        <v>444</v>
      </c>
      <c r="O501" s="100" t="s">
        <v>445</v>
      </c>
      <c r="P501" s="100" t="s">
        <v>120</v>
      </c>
      <c r="Q501" s="100" t="s">
        <v>931</v>
      </c>
      <c r="R501" s="100" t="s">
        <v>932</v>
      </c>
      <c r="S501" s="100" t="s">
        <v>933</v>
      </c>
      <c r="T501" s="100" t="s">
        <v>932</v>
      </c>
      <c r="U501" s="100" t="s">
        <v>929</v>
      </c>
      <c r="V501" s="100" t="s">
        <v>930</v>
      </c>
      <c r="W501" s="100" t="s">
        <v>749</v>
      </c>
      <c r="X501" s="100" t="s">
        <v>132</v>
      </c>
      <c r="Y501" s="145" t="s">
        <v>1042</v>
      </c>
    </row>
    <row r="502" spans="1:25">
      <c r="A502" s="107" t="s">
        <v>391</v>
      </c>
      <c r="B502" s="100" t="s">
        <v>392</v>
      </c>
      <c r="C502" s="100" t="s">
        <v>522</v>
      </c>
      <c r="D502" s="101">
        <v>99.17</v>
      </c>
      <c r="E502" s="100" t="s">
        <v>118</v>
      </c>
      <c r="F502" s="102">
        <v>202111</v>
      </c>
      <c r="G502" s="103">
        <v>44529</v>
      </c>
      <c r="H502" s="100" t="s">
        <v>125</v>
      </c>
      <c r="I502" s="102">
        <v>50000288</v>
      </c>
      <c r="J502" s="100" t="s">
        <v>0</v>
      </c>
      <c r="K502" s="100" t="s">
        <v>120</v>
      </c>
      <c r="L502" s="100" t="s">
        <v>121</v>
      </c>
      <c r="M502" s="100" t="s">
        <v>122</v>
      </c>
      <c r="N502" s="100" t="s">
        <v>80</v>
      </c>
      <c r="O502" s="100" t="s">
        <v>81</v>
      </c>
      <c r="P502" s="100" t="s">
        <v>120</v>
      </c>
      <c r="Q502" s="100" t="s">
        <v>926</v>
      </c>
      <c r="R502" s="100" t="s">
        <v>927</v>
      </c>
      <c r="S502" s="100" t="s">
        <v>928</v>
      </c>
      <c r="T502" s="100" t="s">
        <v>927</v>
      </c>
      <c r="U502" s="100" t="s">
        <v>929</v>
      </c>
      <c r="V502" s="100" t="s">
        <v>930</v>
      </c>
      <c r="W502" s="100" t="s">
        <v>749</v>
      </c>
      <c r="X502" s="100" t="s">
        <v>132</v>
      </c>
      <c r="Y502" s="145" t="s">
        <v>1042</v>
      </c>
    </row>
    <row r="503" spans="1:25">
      <c r="A503" s="107" t="s">
        <v>391</v>
      </c>
      <c r="B503" s="100" t="s">
        <v>392</v>
      </c>
      <c r="C503" s="100" t="s">
        <v>508</v>
      </c>
      <c r="D503" s="101">
        <v>390.15</v>
      </c>
      <c r="E503" s="100" t="s">
        <v>118</v>
      </c>
      <c r="F503" s="102">
        <v>202111</v>
      </c>
      <c r="G503" s="103">
        <v>44529</v>
      </c>
      <c r="H503" s="100" t="s">
        <v>125</v>
      </c>
      <c r="I503" s="102">
        <v>50000288</v>
      </c>
      <c r="J503" s="100" t="s">
        <v>0</v>
      </c>
      <c r="K503" s="100" t="s">
        <v>120</v>
      </c>
      <c r="L503" s="100" t="s">
        <v>121</v>
      </c>
      <c r="M503" s="100" t="s">
        <v>122</v>
      </c>
      <c r="N503" s="100" t="s">
        <v>78</v>
      </c>
      <c r="O503" s="100" t="s">
        <v>413</v>
      </c>
      <c r="P503" s="100" t="s">
        <v>120</v>
      </c>
      <c r="Q503" s="100" t="s">
        <v>934</v>
      </c>
      <c r="R503" s="100" t="s">
        <v>935</v>
      </c>
      <c r="S503" s="100" t="s">
        <v>936</v>
      </c>
      <c r="T503" s="100" t="s">
        <v>935</v>
      </c>
      <c r="U503" s="100" t="s">
        <v>929</v>
      </c>
      <c r="V503" s="100" t="s">
        <v>930</v>
      </c>
      <c r="W503" s="100" t="s">
        <v>749</v>
      </c>
      <c r="X503" s="100" t="s">
        <v>132</v>
      </c>
      <c r="Y503" s="145" t="s">
        <v>1042</v>
      </c>
    </row>
    <row r="504" spans="1:25">
      <c r="A504" s="107" t="s">
        <v>391</v>
      </c>
      <c r="B504" s="100" t="s">
        <v>392</v>
      </c>
      <c r="C504" s="100" t="s">
        <v>523</v>
      </c>
      <c r="D504" s="101">
        <v>400.08</v>
      </c>
      <c r="E504" s="100" t="s">
        <v>118</v>
      </c>
      <c r="F504" s="102">
        <v>202111</v>
      </c>
      <c r="G504" s="103">
        <v>44529</v>
      </c>
      <c r="H504" s="100" t="s">
        <v>125</v>
      </c>
      <c r="I504" s="102">
        <v>50000288</v>
      </c>
      <c r="J504" s="100" t="s">
        <v>0</v>
      </c>
      <c r="K504" s="100" t="s">
        <v>120</v>
      </c>
      <c r="L504" s="100" t="s">
        <v>121</v>
      </c>
      <c r="M504" s="100" t="s">
        <v>122</v>
      </c>
      <c r="N504" s="100" t="s">
        <v>90</v>
      </c>
      <c r="O504" s="100" t="s">
        <v>409</v>
      </c>
      <c r="P504" s="100" t="s">
        <v>120</v>
      </c>
      <c r="Q504" s="100" t="s">
        <v>934</v>
      </c>
      <c r="R504" s="100" t="s">
        <v>935</v>
      </c>
      <c r="S504" s="100" t="s">
        <v>936</v>
      </c>
      <c r="T504" s="100" t="s">
        <v>935</v>
      </c>
      <c r="U504" s="100" t="s">
        <v>929</v>
      </c>
      <c r="V504" s="100" t="s">
        <v>930</v>
      </c>
      <c r="W504" s="100" t="s">
        <v>749</v>
      </c>
      <c r="X504" s="100" t="s">
        <v>132</v>
      </c>
      <c r="Y504" s="145" t="s">
        <v>1042</v>
      </c>
    </row>
    <row r="505" spans="1:25">
      <c r="A505" s="107" t="s">
        <v>391</v>
      </c>
      <c r="B505" s="100" t="s">
        <v>392</v>
      </c>
      <c r="C505" s="100" t="s">
        <v>524</v>
      </c>
      <c r="D505" s="101">
        <v>420.62</v>
      </c>
      <c r="E505" s="100" t="s">
        <v>118</v>
      </c>
      <c r="F505" s="102">
        <v>202111</v>
      </c>
      <c r="G505" s="103">
        <v>44529</v>
      </c>
      <c r="H505" s="100" t="s">
        <v>125</v>
      </c>
      <c r="I505" s="102">
        <v>50000288</v>
      </c>
      <c r="J505" s="100" t="s">
        <v>0</v>
      </c>
      <c r="K505" s="100" t="s">
        <v>120</v>
      </c>
      <c r="L505" s="100" t="s">
        <v>121</v>
      </c>
      <c r="M505" s="100" t="s">
        <v>122</v>
      </c>
      <c r="N505" s="100" t="s">
        <v>76</v>
      </c>
      <c r="O505" s="100" t="s">
        <v>411</v>
      </c>
      <c r="P505" s="100" t="s">
        <v>120</v>
      </c>
      <c r="Q505" s="100" t="s">
        <v>937</v>
      </c>
      <c r="R505" s="100" t="s">
        <v>938</v>
      </c>
      <c r="S505" s="100" t="s">
        <v>939</v>
      </c>
      <c r="T505" s="100" t="s">
        <v>938</v>
      </c>
      <c r="U505" s="100" t="s">
        <v>929</v>
      </c>
      <c r="V505" s="100" t="s">
        <v>930</v>
      </c>
      <c r="W505" s="100" t="s">
        <v>749</v>
      </c>
      <c r="X505" s="100" t="s">
        <v>132</v>
      </c>
      <c r="Y505" s="145" t="s">
        <v>1042</v>
      </c>
    </row>
    <row r="506" spans="1:25">
      <c r="A506" s="107" t="s">
        <v>391</v>
      </c>
      <c r="B506" s="100" t="s">
        <v>392</v>
      </c>
      <c r="C506" s="100" t="s">
        <v>525</v>
      </c>
      <c r="D506" s="101">
        <v>485.39</v>
      </c>
      <c r="E506" s="100" t="s">
        <v>118</v>
      </c>
      <c r="F506" s="102">
        <v>202111</v>
      </c>
      <c r="G506" s="103">
        <v>44529</v>
      </c>
      <c r="H506" s="100" t="s">
        <v>125</v>
      </c>
      <c r="I506" s="102">
        <v>50000288</v>
      </c>
      <c r="J506" s="100" t="s">
        <v>0</v>
      </c>
      <c r="K506" s="100" t="s">
        <v>120</v>
      </c>
      <c r="L506" s="100" t="s">
        <v>121</v>
      </c>
      <c r="M506" s="100" t="s">
        <v>122</v>
      </c>
      <c r="N506" s="100" t="s">
        <v>403</v>
      </c>
      <c r="O506" s="100" t="s">
        <v>96</v>
      </c>
      <c r="P506" s="100" t="s">
        <v>120</v>
      </c>
      <c r="Q506" s="100" t="s">
        <v>931</v>
      </c>
      <c r="R506" s="100" t="s">
        <v>932</v>
      </c>
      <c r="S506" s="100" t="s">
        <v>933</v>
      </c>
      <c r="T506" s="100" t="s">
        <v>932</v>
      </c>
      <c r="U506" s="100" t="s">
        <v>929</v>
      </c>
      <c r="V506" s="100" t="s">
        <v>930</v>
      </c>
      <c r="W506" s="100" t="s">
        <v>749</v>
      </c>
      <c r="X506" s="100" t="s">
        <v>132</v>
      </c>
      <c r="Y506" s="145" t="s">
        <v>1042</v>
      </c>
    </row>
    <row r="507" spans="1:25">
      <c r="A507" s="107" t="s">
        <v>391</v>
      </c>
      <c r="B507" s="100" t="s">
        <v>392</v>
      </c>
      <c r="C507" s="100" t="s">
        <v>526</v>
      </c>
      <c r="D507" s="101">
        <v>1390.74</v>
      </c>
      <c r="E507" s="100" t="s">
        <v>118</v>
      </c>
      <c r="F507" s="102">
        <v>202111</v>
      </c>
      <c r="G507" s="103">
        <v>44529</v>
      </c>
      <c r="H507" s="100" t="s">
        <v>125</v>
      </c>
      <c r="I507" s="102">
        <v>50000288</v>
      </c>
      <c r="J507" s="100" t="s">
        <v>0</v>
      </c>
      <c r="K507" s="100" t="s">
        <v>120</v>
      </c>
      <c r="L507" s="100" t="s">
        <v>121</v>
      </c>
      <c r="M507" s="100" t="s">
        <v>122</v>
      </c>
      <c r="N507" s="100" t="s">
        <v>92</v>
      </c>
      <c r="O507" s="100" t="s">
        <v>93</v>
      </c>
      <c r="P507" s="100" t="s">
        <v>120</v>
      </c>
      <c r="Q507" s="100" t="s">
        <v>931</v>
      </c>
      <c r="R507" s="100" t="s">
        <v>932</v>
      </c>
      <c r="S507" s="100" t="s">
        <v>933</v>
      </c>
      <c r="T507" s="100" t="s">
        <v>932</v>
      </c>
      <c r="U507" s="100" t="s">
        <v>929</v>
      </c>
      <c r="V507" s="100" t="s">
        <v>930</v>
      </c>
      <c r="W507" s="100" t="s">
        <v>749</v>
      </c>
      <c r="X507" s="100" t="s">
        <v>132</v>
      </c>
      <c r="Y507" s="145" t="s">
        <v>1042</v>
      </c>
    </row>
    <row r="508" spans="1:25">
      <c r="A508" s="107" t="s">
        <v>391</v>
      </c>
      <c r="B508" s="100" t="s">
        <v>392</v>
      </c>
      <c r="C508" s="100" t="s">
        <v>527</v>
      </c>
      <c r="D508" s="101">
        <v>803.33</v>
      </c>
      <c r="E508" s="100" t="s">
        <v>118</v>
      </c>
      <c r="F508" s="102">
        <v>202111</v>
      </c>
      <c r="G508" s="103">
        <v>44529</v>
      </c>
      <c r="H508" s="100" t="s">
        <v>125</v>
      </c>
      <c r="I508" s="102">
        <v>50000288</v>
      </c>
      <c r="J508" s="100" t="s">
        <v>0</v>
      </c>
      <c r="K508" s="100" t="s">
        <v>120</v>
      </c>
      <c r="L508" s="100" t="s">
        <v>121</v>
      </c>
      <c r="M508" s="100" t="s">
        <v>122</v>
      </c>
      <c r="N508" s="100" t="s">
        <v>415</v>
      </c>
      <c r="O508" s="100" t="s">
        <v>416</v>
      </c>
      <c r="P508" s="100" t="s">
        <v>120</v>
      </c>
      <c r="Q508" s="100" t="s">
        <v>931</v>
      </c>
      <c r="R508" s="100" t="s">
        <v>932</v>
      </c>
      <c r="S508" s="100" t="s">
        <v>933</v>
      </c>
      <c r="T508" s="100" t="s">
        <v>932</v>
      </c>
      <c r="U508" s="100" t="s">
        <v>929</v>
      </c>
      <c r="V508" s="100" t="s">
        <v>930</v>
      </c>
      <c r="W508" s="100" t="s">
        <v>749</v>
      </c>
      <c r="X508" s="100" t="s">
        <v>132</v>
      </c>
      <c r="Y508" s="145" t="s">
        <v>1042</v>
      </c>
    </row>
    <row r="509" spans="1:25">
      <c r="A509" s="107" t="s">
        <v>391</v>
      </c>
      <c r="B509" s="100" t="s">
        <v>392</v>
      </c>
      <c r="C509" s="100" t="s">
        <v>528</v>
      </c>
      <c r="D509" s="101">
        <v>148.11000000000001</v>
      </c>
      <c r="E509" s="100" t="s">
        <v>118</v>
      </c>
      <c r="F509" s="102">
        <v>202111</v>
      </c>
      <c r="G509" s="103">
        <v>44529</v>
      </c>
      <c r="H509" s="100" t="s">
        <v>125</v>
      </c>
      <c r="I509" s="102">
        <v>50000291</v>
      </c>
      <c r="J509" s="100" t="s">
        <v>0</v>
      </c>
      <c r="K509" s="100" t="s">
        <v>120</v>
      </c>
      <c r="L509" s="100" t="s">
        <v>121</v>
      </c>
      <c r="M509" s="100" t="s">
        <v>122</v>
      </c>
      <c r="N509" s="100" t="s">
        <v>142</v>
      </c>
      <c r="O509" s="100" t="s">
        <v>143</v>
      </c>
      <c r="P509" s="100" t="s">
        <v>120</v>
      </c>
      <c r="Q509" s="100" t="s">
        <v>750</v>
      </c>
      <c r="R509" s="100" t="s">
        <v>144</v>
      </c>
      <c r="S509" s="100" t="s">
        <v>751</v>
      </c>
      <c r="T509" s="100" t="s">
        <v>144</v>
      </c>
      <c r="U509" s="100" t="s">
        <v>752</v>
      </c>
      <c r="V509" s="100" t="s">
        <v>753</v>
      </c>
      <c r="W509" s="100" t="s">
        <v>749</v>
      </c>
      <c r="X509" s="100" t="s">
        <v>132</v>
      </c>
      <c r="Y509" s="145" t="s">
        <v>1042</v>
      </c>
    </row>
    <row r="510" spans="1:25">
      <c r="A510" s="107" t="s">
        <v>391</v>
      </c>
      <c r="B510" s="100" t="s">
        <v>392</v>
      </c>
      <c r="C510" s="100" t="s">
        <v>529</v>
      </c>
      <c r="D510" s="101">
        <v>270.33</v>
      </c>
      <c r="E510" s="100" t="s">
        <v>118</v>
      </c>
      <c r="F510" s="102">
        <v>202111</v>
      </c>
      <c r="G510" s="103">
        <v>44529</v>
      </c>
      <c r="H510" s="100" t="s">
        <v>125</v>
      </c>
      <c r="I510" s="102">
        <v>50000291</v>
      </c>
      <c r="J510" s="100" t="s">
        <v>0</v>
      </c>
      <c r="K510" s="100" t="s">
        <v>120</v>
      </c>
      <c r="L510" s="100" t="s">
        <v>121</v>
      </c>
      <c r="M510" s="100" t="s">
        <v>122</v>
      </c>
      <c r="N510" s="100" t="s">
        <v>251</v>
      </c>
      <c r="O510" s="100" t="s">
        <v>252</v>
      </c>
      <c r="P510" s="100" t="s">
        <v>120</v>
      </c>
      <c r="Q510" s="100" t="s">
        <v>780</v>
      </c>
      <c r="R510" s="100" t="s">
        <v>781</v>
      </c>
      <c r="S510" s="100" t="s">
        <v>782</v>
      </c>
      <c r="T510" s="100" t="s">
        <v>781</v>
      </c>
      <c r="U510" s="100" t="s">
        <v>783</v>
      </c>
      <c r="V510" s="100" t="s">
        <v>784</v>
      </c>
      <c r="W510" s="100" t="s">
        <v>749</v>
      </c>
      <c r="X510" s="100" t="s">
        <v>132</v>
      </c>
      <c r="Y510" s="145" t="s">
        <v>1042</v>
      </c>
    </row>
    <row r="511" spans="1:25">
      <c r="A511" s="107" t="s">
        <v>391</v>
      </c>
      <c r="B511" s="100" t="s">
        <v>392</v>
      </c>
      <c r="C511" s="100" t="s">
        <v>529</v>
      </c>
      <c r="D511" s="101">
        <f>357-29.92</f>
        <v>327.08</v>
      </c>
      <c r="E511" s="100" t="s">
        <v>118</v>
      </c>
      <c r="F511" s="102">
        <v>202111</v>
      </c>
      <c r="G511" s="103">
        <v>44529</v>
      </c>
      <c r="H511" s="100" t="s">
        <v>125</v>
      </c>
      <c r="I511" s="102">
        <v>50000291</v>
      </c>
      <c r="J511" s="100" t="s">
        <v>0</v>
      </c>
      <c r="K511" s="100" t="s">
        <v>120</v>
      </c>
      <c r="L511" s="100" t="s">
        <v>121</v>
      </c>
      <c r="M511" s="100" t="s">
        <v>122</v>
      </c>
      <c r="N511" s="100" t="s">
        <v>477</v>
      </c>
      <c r="O511" s="100" t="s">
        <v>478</v>
      </c>
      <c r="P511" s="100" t="s">
        <v>120</v>
      </c>
      <c r="Q511" s="100" t="s">
        <v>780</v>
      </c>
      <c r="R511" s="100" t="s">
        <v>781</v>
      </c>
      <c r="S511" s="100" t="s">
        <v>782</v>
      </c>
      <c r="T511" s="100" t="s">
        <v>781</v>
      </c>
      <c r="U511" s="100" t="s">
        <v>783</v>
      </c>
      <c r="V511" s="100" t="s">
        <v>784</v>
      </c>
      <c r="W511" s="100" t="s">
        <v>749</v>
      </c>
      <c r="X511" s="100" t="s">
        <v>132</v>
      </c>
      <c r="Y511" s="145" t="s">
        <v>1042</v>
      </c>
    </row>
    <row r="512" spans="1:25">
      <c r="A512" s="107" t="s">
        <v>391</v>
      </c>
      <c r="B512" s="100" t="s">
        <v>392</v>
      </c>
      <c r="C512" s="100" t="s">
        <v>530</v>
      </c>
      <c r="D512" s="101">
        <v>622.66999999999996</v>
      </c>
      <c r="E512" s="100" t="s">
        <v>118</v>
      </c>
      <c r="F512" s="102">
        <v>202111</v>
      </c>
      <c r="G512" s="103">
        <v>44529</v>
      </c>
      <c r="H512" s="100" t="s">
        <v>125</v>
      </c>
      <c r="I512" s="102">
        <v>50000291</v>
      </c>
      <c r="J512" s="100" t="s">
        <v>0</v>
      </c>
      <c r="K512" s="100" t="s">
        <v>120</v>
      </c>
      <c r="L512" s="100" t="s">
        <v>121</v>
      </c>
      <c r="M512" s="100" t="s">
        <v>122</v>
      </c>
      <c r="N512" s="100" t="s">
        <v>245</v>
      </c>
      <c r="O512" s="100" t="s">
        <v>246</v>
      </c>
      <c r="P512" s="100" t="s">
        <v>120</v>
      </c>
      <c r="Q512" s="100" t="s">
        <v>778</v>
      </c>
      <c r="R512" s="100" t="s">
        <v>247</v>
      </c>
      <c r="S512" s="100" t="s">
        <v>779</v>
      </c>
      <c r="T512" s="100" t="s">
        <v>247</v>
      </c>
      <c r="U512" s="100" t="s">
        <v>752</v>
      </c>
      <c r="V512" s="100" t="s">
        <v>753</v>
      </c>
      <c r="W512" s="100" t="s">
        <v>749</v>
      </c>
      <c r="X512" s="100" t="s">
        <v>132</v>
      </c>
      <c r="Y512" s="145" t="s">
        <v>1042</v>
      </c>
    </row>
    <row r="513" spans="1:25">
      <c r="A513" s="107" t="s">
        <v>391</v>
      </c>
      <c r="B513" s="100" t="s">
        <v>392</v>
      </c>
      <c r="C513" s="100" t="s">
        <v>531</v>
      </c>
      <c r="D513" s="101">
        <v>633.71</v>
      </c>
      <c r="E513" s="100" t="s">
        <v>118</v>
      </c>
      <c r="F513" s="102">
        <v>202112</v>
      </c>
      <c r="G513" s="103">
        <v>44559</v>
      </c>
      <c r="H513" s="100" t="s">
        <v>119</v>
      </c>
      <c r="I513" s="102">
        <v>11001744</v>
      </c>
      <c r="J513" s="100" t="s">
        <v>0</v>
      </c>
      <c r="K513" s="100" t="s">
        <v>120</v>
      </c>
      <c r="L513" s="100" t="s">
        <v>121</v>
      </c>
      <c r="M513" s="100" t="s">
        <v>122</v>
      </c>
      <c r="N513" s="100" t="s">
        <v>357</v>
      </c>
      <c r="O513" s="100" t="s">
        <v>358</v>
      </c>
      <c r="P513" s="100" t="s">
        <v>120</v>
      </c>
      <c r="Q513" s="100" t="s">
        <v>744</v>
      </c>
      <c r="R513" s="100" t="s">
        <v>745</v>
      </c>
      <c r="S513" s="100" t="s">
        <v>746</v>
      </c>
      <c r="T513" s="100" t="s">
        <v>745</v>
      </c>
      <c r="U513" s="100" t="s">
        <v>747</v>
      </c>
      <c r="V513" s="100" t="s">
        <v>748</v>
      </c>
      <c r="W513" s="100" t="s">
        <v>749</v>
      </c>
      <c r="X513" s="100" t="s">
        <v>132</v>
      </c>
      <c r="Y513" s="145" t="s">
        <v>1042</v>
      </c>
    </row>
    <row r="514" spans="1:25">
      <c r="A514" s="107" t="s">
        <v>391</v>
      </c>
      <c r="B514" s="100" t="s">
        <v>392</v>
      </c>
      <c r="C514" s="100" t="s">
        <v>532</v>
      </c>
      <c r="D514" s="101">
        <v>-2029.68</v>
      </c>
      <c r="E514" s="100" t="s">
        <v>118</v>
      </c>
      <c r="F514" s="102">
        <v>202112</v>
      </c>
      <c r="G514" s="103">
        <v>44559</v>
      </c>
      <c r="H514" s="100" t="s">
        <v>119</v>
      </c>
      <c r="I514" s="102">
        <v>11001761</v>
      </c>
      <c r="J514" s="100" t="s">
        <v>0</v>
      </c>
      <c r="K514" s="100" t="s">
        <v>120</v>
      </c>
      <c r="L514" s="100" t="s">
        <v>121</v>
      </c>
      <c r="M514" s="100" t="s">
        <v>122</v>
      </c>
      <c r="N514" s="100" t="s">
        <v>78</v>
      </c>
      <c r="O514" s="100" t="s">
        <v>413</v>
      </c>
      <c r="P514" s="100" t="s">
        <v>120</v>
      </c>
      <c r="Q514" s="100" t="s">
        <v>934</v>
      </c>
      <c r="R514" s="100" t="s">
        <v>935</v>
      </c>
      <c r="S514" s="100" t="s">
        <v>936</v>
      </c>
      <c r="T514" s="100" t="s">
        <v>935</v>
      </c>
      <c r="U514" s="100" t="s">
        <v>929</v>
      </c>
      <c r="V514" s="100" t="s">
        <v>930</v>
      </c>
      <c r="W514" s="100" t="s">
        <v>749</v>
      </c>
      <c r="X514" s="100" t="s">
        <v>132</v>
      </c>
      <c r="Y514" s="145" t="s">
        <v>1042</v>
      </c>
    </row>
    <row r="515" spans="1:25">
      <c r="A515" s="107" t="s">
        <v>391</v>
      </c>
      <c r="B515" s="100" t="s">
        <v>392</v>
      </c>
      <c r="C515" s="100" t="s">
        <v>532</v>
      </c>
      <c r="D515" s="101">
        <v>-1071.22</v>
      </c>
      <c r="E515" s="100" t="s">
        <v>118</v>
      </c>
      <c r="F515" s="102">
        <v>202112</v>
      </c>
      <c r="G515" s="103">
        <v>44559</v>
      </c>
      <c r="H515" s="100" t="s">
        <v>119</v>
      </c>
      <c r="I515" s="102">
        <v>11001761</v>
      </c>
      <c r="J515" s="100" t="s">
        <v>0</v>
      </c>
      <c r="K515" s="100" t="s">
        <v>120</v>
      </c>
      <c r="L515" s="100" t="s">
        <v>121</v>
      </c>
      <c r="M515" s="100" t="s">
        <v>122</v>
      </c>
      <c r="N515" s="100" t="s">
        <v>76</v>
      </c>
      <c r="O515" s="100" t="s">
        <v>411</v>
      </c>
      <c r="P515" s="100" t="s">
        <v>120</v>
      </c>
      <c r="Q515" s="100" t="s">
        <v>937</v>
      </c>
      <c r="R515" s="100" t="s">
        <v>938</v>
      </c>
      <c r="S515" s="100" t="s">
        <v>939</v>
      </c>
      <c r="T515" s="100" t="s">
        <v>938</v>
      </c>
      <c r="U515" s="100" t="s">
        <v>929</v>
      </c>
      <c r="V515" s="100" t="s">
        <v>930</v>
      </c>
      <c r="W515" s="100" t="s">
        <v>749</v>
      </c>
      <c r="X515" s="100" t="s">
        <v>132</v>
      </c>
      <c r="Y515" s="145" t="s">
        <v>1042</v>
      </c>
    </row>
    <row r="516" spans="1:25">
      <c r="A516" s="107" t="s">
        <v>391</v>
      </c>
      <c r="B516" s="100" t="s">
        <v>392</v>
      </c>
      <c r="C516" s="100" t="s">
        <v>940</v>
      </c>
      <c r="D516" s="101">
        <v>-101.12</v>
      </c>
      <c r="E516" s="100" t="s">
        <v>118</v>
      </c>
      <c r="F516" s="102">
        <v>202112</v>
      </c>
      <c r="G516" s="103">
        <v>44559</v>
      </c>
      <c r="H516" s="100" t="s">
        <v>119</v>
      </c>
      <c r="I516" s="102">
        <v>11003035</v>
      </c>
      <c r="J516" s="100" t="s">
        <v>0</v>
      </c>
      <c r="K516" s="100" t="s">
        <v>120</v>
      </c>
      <c r="L516" s="100" t="s">
        <v>121</v>
      </c>
      <c r="M516" s="100" t="s">
        <v>122</v>
      </c>
      <c r="N516" s="100" t="s">
        <v>245</v>
      </c>
      <c r="O516" s="100" t="s">
        <v>246</v>
      </c>
      <c r="P516" s="100" t="s">
        <v>120</v>
      </c>
      <c r="Q516" s="100" t="s">
        <v>778</v>
      </c>
      <c r="R516" s="100" t="s">
        <v>247</v>
      </c>
      <c r="S516" s="100" t="s">
        <v>779</v>
      </c>
      <c r="T516" s="100" t="s">
        <v>247</v>
      </c>
      <c r="U516" s="100" t="s">
        <v>752</v>
      </c>
      <c r="V516" s="100" t="s">
        <v>753</v>
      </c>
      <c r="W516" s="100" t="s">
        <v>749</v>
      </c>
      <c r="X516" s="100" t="s">
        <v>132</v>
      </c>
      <c r="Y516" s="145" t="s">
        <v>1042</v>
      </c>
    </row>
    <row r="517" spans="1:25">
      <c r="A517" s="107" t="s">
        <v>391</v>
      </c>
      <c r="B517" s="100" t="s">
        <v>392</v>
      </c>
      <c r="C517" s="100" t="s">
        <v>941</v>
      </c>
      <c r="D517" s="101">
        <v>-89.22</v>
      </c>
      <c r="E517" s="100" t="s">
        <v>118</v>
      </c>
      <c r="F517" s="102">
        <v>202112</v>
      </c>
      <c r="G517" s="103">
        <v>44559</v>
      </c>
      <c r="H517" s="100" t="s">
        <v>119</v>
      </c>
      <c r="I517" s="102">
        <v>11003035</v>
      </c>
      <c r="J517" s="100" t="s">
        <v>0</v>
      </c>
      <c r="K517" s="100" t="s">
        <v>120</v>
      </c>
      <c r="L517" s="100" t="s">
        <v>121</v>
      </c>
      <c r="M517" s="100" t="s">
        <v>122</v>
      </c>
      <c r="N517" s="100" t="s">
        <v>245</v>
      </c>
      <c r="O517" s="100" t="s">
        <v>246</v>
      </c>
      <c r="P517" s="100" t="s">
        <v>120</v>
      </c>
      <c r="Q517" s="100" t="s">
        <v>778</v>
      </c>
      <c r="R517" s="100" t="s">
        <v>247</v>
      </c>
      <c r="S517" s="100" t="s">
        <v>779</v>
      </c>
      <c r="T517" s="100" t="s">
        <v>247</v>
      </c>
      <c r="U517" s="100" t="s">
        <v>752</v>
      </c>
      <c r="V517" s="100" t="s">
        <v>753</v>
      </c>
      <c r="W517" s="100" t="s">
        <v>749</v>
      </c>
      <c r="X517" s="100" t="s">
        <v>132</v>
      </c>
      <c r="Y517" s="145" t="s">
        <v>1042</v>
      </c>
    </row>
    <row r="518" spans="1:25">
      <c r="A518" s="107" t="s">
        <v>391</v>
      </c>
      <c r="B518" s="100" t="s">
        <v>392</v>
      </c>
      <c r="C518" s="100" t="s">
        <v>942</v>
      </c>
      <c r="D518" s="101">
        <v>89.22</v>
      </c>
      <c r="E518" s="100" t="s">
        <v>118</v>
      </c>
      <c r="F518" s="102">
        <v>202112</v>
      </c>
      <c r="G518" s="103">
        <v>44559</v>
      </c>
      <c r="H518" s="100" t="s">
        <v>119</v>
      </c>
      <c r="I518" s="102">
        <v>11003035</v>
      </c>
      <c r="J518" s="100" t="s">
        <v>0</v>
      </c>
      <c r="K518" s="100" t="s">
        <v>120</v>
      </c>
      <c r="L518" s="100" t="s">
        <v>121</v>
      </c>
      <c r="M518" s="100" t="s">
        <v>122</v>
      </c>
      <c r="N518" s="100" t="s">
        <v>60</v>
      </c>
      <c r="O518" s="100" t="s">
        <v>220</v>
      </c>
      <c r="P518" s="100" t="s">
        <v>120</v>
      </c>
      <c r="Q518" s="100" t="s">
        <v>766</v>
      </c>
      <c r="R518" s="100" t="s">
        <v>767</v>
      </c>
      <c r="S518" s="100" t="s">
        <v>768</v>
      </c>
      <c r="T518" s="100" t="s">
        <v>767</v>
      </c>
      <c r="U518" s="100" t="s">
        <v>747</v>
      </c>
      <c r="V518" s="100" t="s">
        <v>748</v>
      </c>
      <c r="W518" s="100" t="s">
        <v>749</v>
      </c>
      <c r="X518" s="100" t="s">
        <v>132</v>
      </c>
      <c r="Y518" s="145" t="s">
        <v>1042</v>
      </c>
    </row>
    <row r="519" spans="1:25">
      <c r="A519" s="107" t="s">
        <v>391</v>
      </c>
      <c r="B519" s="100" t="s">
        <v>392</v>
      </c>
      <c r="C519" s="100" t="s">
        <v>943</v>
      </c>
      <c r="D519" s="101">
        <v>101.12</v>
      </c>
      <c r="E519" s="100" t="s">
        <v>118</v>
      </c>
      <c r="F519" s="102">
        <v>202112</v>
      </c>
      <c r="G519" s="103">
        <v>44559</v>
      </c>
      <c r="H519" s="100" t="s">
        <v>119</v>
      </c>
      <c r="I519" s="102">
        <v>11003035</v>
      </c>
      <c r="J519" s="100" t="s">
        <v>0</v>
      </c>
      <c r="K519" s="100" t="s">
        <v>120</v>
      </c>
      <c r="L519" s="100" t="s">
        <v>121</v>
      </c>
      <c r="M519" s="100" t="s">
        <v>122</v>
      </c>
      <c r="N519" s="100" t="s">
        <v>60</v>
      </c>
      <c r="O519" s="100" t="s">
        <v>220</v>
      </c>
      <c r="P519" s="100" t="s">
        <v>120</v>
      </c>
      <c r="Q519" s="100" t="s">
        <v>766</v>
      </c>
      <c r="R519" s="100" t="s">
        <v>767</v>
      </c>
      <c r="S519" s="100" t="s">
        <v>768</v>
      </c>
      <c r="T519" s="100" t="s">
        <v>767</v>
      </c>
      <c r="U519" s="100" t="s">
        <v>747</v>
      </c>
      <c r="V519" s="100" t="s">
        <v>748</v>
      </c>
      <c r="W519" s="100" t="s">
        <v>749</v>
      </c>
      <c r="X519" s="100" t="s">
        <v>132</v>
      </c>
      <c r="Y519" s="145" t="s">
        <v>1042</v>
      </c>
    </row>
    <row r="520" spans="1:25">
      <c r="A520" s="107" t="s">
        <v>391</v>
      </c>
      <c r="B520" s="100" t="s">
        <v>392</v>
      </c>
      <c r="C520" s="100" t="s">
        <v>944</v>
      </c>
      <c r="D520" s="101">
        <v>-1113.19</v>
      </c>
      <c r="E520" s="100" t="s">
        <v>118</v>
      </c>
      <c r="F520" s="102">
        <v>202112</v>
      </c>
      <c r="G520" s="103">
        <v>44559</v>
      </c>
      <c r="H520" s="100" t="s">
        <v>119</v>
      </c>
      <c r="I520" s="102">
        <v>11003037</v>
      </c>
      <c r="J520" s="100" t="s">
        <v>0</v>
      </c>
      <c r="K520" s="100" t="s">
        <v>120</v>
      </c>
      <c r="L520" s="100" t="s">
        <v>121</v>
      </c>
      <c r="M520" s="100" t="s">
        <v>122</v>
      </c>
      <c r="N520" s="100" t="s">
        <v>245</v>
      </c>
      <c r="O520" s="100" t="s">
        <v>246</v>
      </c>
      <c r="P520" s="100" t="s">
        <v>120</v>
      </c>
      <c r="Q520" s="100" t="s">
        <v>778</v>
      </c>
      <c r="R520" s="100" t="s">
        <v>247</v>
      </c>
      <c r="S520" s="100" t="s">
        <v>779</v>
      </c>
      <c r="T520" s="100" t="s">
        <v>247</v>
      </c>
      <c r="U520" s="100" t="s">
        <v>752</v>
      </c>
      <c r="V520" s="100" t="s">
        <v>753</v>
      </c>
      <c r="W520" s="100" t="s">
        <v>749</v>
      </c>
      <c r="X520" s="100" t="s">
        <v>132</v>
      </c>
      <c r="Y520" s="145" t="s">
        <v>1042</v>
      </c>
    </row>
    <row r="521" spans="1:25">
      <c r="A521" s="107" t="s">
        <v>391</v>
      </c>
      <c r="B521" s="100" t="s">
        <v>392</v>
      </c>
      <c r="C521" s="100" t="s">
        <v>945</v>
      </c>
      <c r="D521" s="101">
        <v>-308.02999999999997</v>
      </c>
      <c r="E521" s="100" t="s">
        <v>118</v>
      </c>
      <c r="F521" s="102">
        <v>202112</v>
      </c>
      <c r="G521" s="103">
        <v>44559</v>
      </c>
      <c r="H521" s="100" t="s">
        <v>119</v>
      </c>
      <c r="I521" s="102">
        <v>11003037</v>
      </c>
      <c r="J521" s="100" t="s">
        <v>0</v>
      </c>
      <c r="K521" s="100" t="s">
        <v>120</v>
      </c>
      <c r="L521" s="100" t="s">
        <v>121</v>
      </c>
      <c r="M521" s="100" t="s">
        <v>122</v>
      </c>
      <c r="N521" s="100" t="s">
        <v>245</v>
      </c>
      <c r="O521" s="100" t="s">
        <v>246</v>
      </c>
      <c r="P521" s="100" t="s">
        <v>120</v>
      </c>
      <c r="Q521" s="100" t="s">
        <v>778</v>
      </c>
      <c r="R521" s="100" t="s">
        <v>247</v>
      </c>
      <c r="S521" s="100" t="s">
        <v>779</v>
      </c>
      <c r="T521" s="100" t="s">
        <v>247</v>
      </c>
      <c r="U521" s="100" t="s">
        <v>752</v>
      </c>
      <c r="V521" s="100" t="s">
        <v>753</v>
      </c>
      <c r="W521" s="100" t="s">
        <v>749</v>
      </c>
      <c r="X521" s="100" t="s">
        <v>132</v>
      </c>
      <c r="Y521" s="145" t="s">
        <v>1042</v>
      </c>
    </row>
    <row r="522" spans="1:25">
      <c r="A522" s="107" t="s">
        <v>391</v>
      </c>
      <c r="B522" s="100" t="s">
        <v>392</v>
      </c>
      <c r="C522" s="100" t="s">
        <v>946</v>
      </c>
      <c r="D522" s="101">
        <v>-251.24</v>
      </c>
      <c r="E522" s="100" t="s">
        <v>118</v>
      </c>
      <c r="F522" s="102">
        <v>202112</v>
      </c>
      <c r="G522" s="103">
        <v>44559</v>
      </c>
      <c r="H522" s="100" t="s">
        <v>119</v>
      </c>
      <c r="I522" s="102">
        <v>11003037</v>
      </c>
      <c r="J522" s="100" t="s">
        <v>0</v>
      </c>
      <c r="K522" s="100" t="s">
        <v>120</v>
      </c>
      <c r="L522" s="100" t="s">
        <v>121</v>
      </c>
      <c r="M522" s="100" t="s">
        <v>122</v>
      </c>
      <c r="N522" s="100" t="s">
        <v>245</v>
      </c>
      <c r="O522" s="100" t="s">
        <v>246</v>
      </c>
      <c r="P522" s="100" t="s">
        <v>120</v>
      </c>
      <c r="Q522" s="100" t="s">
        <v>778</v>
      </c>
      <c r="R522" s="100" t="s">
        <v>247</v>
      </c>
      <c r="S522" s="100" t="s">
        <v>779</v>
      </c>
      <c r="T522" s="100" t="s">
        <v>247</v>
      </c>
      <c r="U522" s="100" t="s">
        <v>752</v>
      </c>
      <c r="V522" s="100" t="s">
        <v>753</v>
      </c>
      <c r="W522" s="100" t="s">
        <v>749</v>
      </c>
      <c r="X522" s="100" t="s">
        <v>132</v>
      </c>
      <c r="Y522" s="145" t="s">
        <v>1042</v>
      </c>
    </row>
    <row r="523" spans="1:25">
      <c r="A523" s="107" t="s">
        <v>391</v>
      </c>
      <c r="B523" s="100" t="s">
        <v>392</v>
      </c>
      <c r="C523" s="100" t="s">
        <v>947</v>
      </c>
      <c r="D523" s="101">
        <v>-249.81</v>
      </c>
      <c r="E523" s="100" t="s">
        <v>118</v>
      </c>
      <c r="F523" s="102">
        <v>202112</v>
      </c>
      <c r="G523" s="103">
        <v>44559</v>
      </c>
      <c r="H523" s="100" t="s">
        <v>119</v>
      </c>
      <c r="I523" s="102">
        <v>11003037</v>
      </c>
      <c r="J523" s="100" t="s">
        <v>0</v>
      </c>
      <c r="K523" s="100" t="s">
        <v>120</v>
      </c>
      <c r="L523" s="100" t="s">
        <v>121</v>
      </c>
      <c r="M523" s="100" t="s">
        <v>122</v>
      </c>
      <c r="N523" s="100" t="s">
        <v>245</v>
      </c>
      <c r="O523" s="100" t="s">
        <v>246</v>
      </c>
      <c r="P523" s="100" t="s">
        <v>120</v>
      </c>
      <c r="Q523" s="100" t="s">
        <v>778</v>
      </c>
      <c r="R523" s="100" t="s">
        <v>247</v>
      </c>
      <c r="S523" s="100" t="s">
        <v>779</v>
      </c>
      <c r="T523" s="100" t="s">
        <v>247</v>
      </c>
      <c r="U523" s="100" t="s">
        <v>752</v>
      </c>
      <c r="V523" s="100" t="s">
        <v>753</v>
      </c>
      <c r="W523" s="100" t="s">
        <v>749</v>
      </c>
      <c r="X523" s="100" t="s">
        <v>132</v>
      </c>
      <c r="Y523" s="145" t="s">
        <v>1042</v>
      </c>
    </row>
    <row r="524" spans="1:25">
      <c r="A524" s="107" t="s">
        <v>391</v>
      </c>
      <c r="B524" s="100" t="s">
        <v>392</v>
      </c>
      <c r="C524" s="100" t="s">
        <v>948</v>
      </c>
      <c r="D524" s="101">
        <v>249.81</v>
      </c>
      <c r="E524" s="100" t="s">
        <v>118</v>
      </c>
      <c r="F524" s="102">
        <v>202112</v>
      </c>
      <c r="G524" s="103">
        <v>44559</v>
      </c>
      <c r="H524" s="100" t="s">
        <v>119</v>
      </c>
      <c r="I524" s="102">
        <v>11003037</v>
      </c>
      <c r="J524" s="100" t="s">
        <v>0</v>
      </c>
      <c r="K524" s="100" t="s">
        <v>120</v>
      </c>
      <c r="L524" s="100" t="s">
        <v>121</v>
      </c>
      <c r="M524" s="100" t="s">
        <v>122</v>
      </c>
      <c r="N524" s="100" t="s">
        <v>60</v>
      </c>
      <c r="O524" s="100" t="s">
        <v>220</v>
      </c>
      <c r="P524" s="100" t="s">
        <v>120</v>
      </c>
      <c r="Q524" s="100" t="s">
        <v>766</v>
      </c>
      <c r="R524" s="100" t="s">
        <v>767</v>
      </c>
      <c r="S524" s="100" t="s">
        <v>768</v>
      </c>
      <c r="T524" s="100" t="s">
        <v>767</v>
      </c>
      <c r="U524" s="100" t="s">
        <v>747</v>
      </c>
      <c r="V524" s="100" t="s">
        <v>748</v>
      </c>
      <c r="W524" s="100" t="s">
        <v>749</v>
      </c>
      <c r="X524" s="100" t="s">
        <v>132</v>
      </c>
      <c r="Y524" s="145" t="s">
        <v>1042</v>
      </c>
    </row>
    <row r="525" spans="1:25">
      <c r="A525" s="107" t="s">
        <v>391</v>
      </c>
      <c r="B525" s="100" t="s">
        <v>392</v>
      </c>
      <c r="C525" s="100" t="s">
        <v>949</v>
      </c>
      <c r="D525" s="101">
        <v>251.24</v>
      </c>
      <c r="E525" s="100" t="s">
        <v>118</v>
      </c>
      <c r="F525" s="102">
        <v>202112</v>
      </c>
      <c r="G525" s="103">
        <v>44559</v>
      </c>
      <c r="H525" s="100" t="s">
        <v>119</v>
      </c>
      <c r="I525" s="102">
        <v>11003037</v>
      </c>
      <c r="J525" s="100" t="s">
        <v>0</v>
      </c>
      <c r="K525" s="100" t="s">
        <v>120</v>
      </c>
      <c r="L525" s="100" t="s">
        <v>121</v>
      </c>
      <c r="M525" s="100" t="s">
        <v>122</v>
      </c>
      <c r="N525" s="100" t="s">
        <v>60</v>
      </c>
      <c r="O525" s="100" t="s">
        <v>220</v>
      </c>
      <c r="P525" s="100" t="s">
        <v>120</v>
      </c>
      <c r="Q525" s="100" t="s">
        <v>766</v>
      </c>
      <c r="R525" s="100" t="s">
        <v>767</v>
      </c>
      <c r="S525" s="100" t="s">
        <v>768</v>
      </c>
      <c r="T525" s="100" t="s">
        <v>767</v>
      </c>
      <c r="U525" s="100" t="s">
        <v>747</v>
      </c>
      <c r="V525" s="100" t="s">
        <v>748</v>
      </c>
      <c r="W525" s="100" t="s">
        <v>749</v>
      </c>
      <c r="X525" s="100" t="s">
        <v>132</v>
      </c>
      <c r="Y525" s="145" t="s">
        <v>1042</v>
      </c>
    </row>
    <row r="526" spans="1:25">
      <c r="A526" s="107" t="s">
        <v>391</v>
      </c>
      <c r="B526" s="100" t="s">
        <v>392</v>
      </c>
      <c r="C526" s="100" t="s">
        <v>950</v>
      </c>
      <c r="D526" s="101">
        <v>308.02999999999997</v>
      </c>
      <c r="E526" s="100" t="s">
        <v>118</v>
      </c>
      <c r="F526" s="102">
        <v>202112</v>
      </c>
      <c r="G526" s="103">
        <v>44559</v>
      </c>
      <c r="H526" s="100" t="s">
        <v>119</v>
      </c>
      <c r="I526" s="102">
        <v>11003037</v>
      </c>
      <c r="J526" s="100" t="s">
        <v>0</v>
      </c>
      <c r="K526" s="100" t="s">
        <v>120</v>
      </c>
      <c r="L526" s="100" t="s">
        <v>121</v>
      </c>
      <c r="M526" s="100" t="s">
        <v>122</v>
      </c>
      <c r="N526" s="100" t="s">
        <v>60</v>
      </c>
      <c r="O526" s="100" t="s">
        <v>220</v>
      </c>
      <c r="P526" s="100" t="s">
        <v>120</v>
      </c>
      <c r="Q526" s="100" t="s">
        <v>766</v>
      </c>
      <c r="R526" s="100" t="s">
        <v>767</v>
      </c>
      <c r="S526" s="100" t="s">
        <v>768</v>
      </c>
      <c r="T526" s="100" t="s">
        <v>767</v>
      </c>
      <c r="U526" s="100" t="s">
        <v>747</v>
      </c>
      <c r="V526" s="100" t="s">
        <v>748</v>
      </c>
      <c r="W526" s="100" t="s">
        <v>749</v>
      </c>
      <c r="X526" s="100" t="s">
        <v>132</v>
      </c>
      <c r="Y526" s="145" t="s">
        <v>1042</v>
      </c>
    </row>
    <row r="527" spans="1:25">
      <c r="A527" s="107" t="s">
        <v>391</v>
      </c>
      <c r="B527" s="100" t="s">
        <v>392</v>
      </c>
      <c r="C527" s="100" t="s">
        <v>951</v>
      </c>
      <c r="D527" s="101">
        <v>1113.19</v>
      </c>
      <c r="E527" s="100" t="s">
        <v>118</v>
      </c>
      <c r="F527" s="102">
        <v>202112</v>
      </c>
      <c r="G527" s="103">
        <v>44559</v>
      </c>
      <c r="H527" s="100" t="s">
        <v>119</v>
      </c>
      <c r="I527" s="102">
        <v>11003037</v>
      </c>
      <c r="J527" s="100" t="s">
        <v>0</v>
      </c>
      <c r="K527" s="100" t="s">
        <v>120</v>
      </c>
      <c r="L527" s="100" t="s">
        <v>121</v>
      </c>
      <c r="M527" s="100" t="s">
        <v>122</v>
      </c>
      <c r="N527" s="100" t="s">
        <v>60</v>
      </c>
      <c r="O527" s="100" t="s">
        <v>220</v>
      </c>
      <c r="P527" s="100" t="s">
        <v>120</v>
      </c>
      <c r="Q527" s="100" t="s">
        <v>766</v>
      </c>
      <c r="R527" s="100" t="s">
        <v>767</v>
      </c>
      <c r="S527" s="100" t="s">
        <v>768</v>
      </c>
      <c r="T527" s="100" t="s">
        <v>767</v>
      </c>
      <c r="U527" s="100" t="s">
        <v>747</v>
      </c>
      <c r="V527" s="100" t="s">
        <v>748</v>
      </c>
      <c r="W527" s="100" t="s">
        <v>749</v>
      </c>
      <c r="X527" s="100" t="s">
        <v>132</v>
      </c>
      <c r="Y527" s="145" t="s">
        <v>1042</v>
      </c>
    </row>
    <row r="528" spans="1:25">
      <c r="A528" s="107" t="s">
        <v>391</v>
      </c>
      <c r="B528" s="100" t="s">
        <v>392</v>
      </c>
      <c r="C528" s="100" t="s">
        <v>952</v>
      </c>
      <c r="D528" s="101">
        <v>-837.53</v>
      </c>
      <c r="E528" s="100" t="s">
        <v>118</v>
      </c>
      <c r="F528" s="102">
        <v>202112</v>
      </c>
      <c r="G528" s="103">
        <v>44559</v>
      </c>
      <c r="H528" s="100" t="s">
        <v>119</v>
      </c>
      <c r="I528" s="102">
        <v>11003038</v>
      </c>
      <c r="J528" s="100" t="s">
        <v>0</v>
      </c>
      <c r="K528" s="100" t="s">
        <v>120</v>
      </c>
      <c r="L528" s="100" t="s">
        <v>121</v>
      </c>
      <c r="M528" s="100" t="s">
        <v>122</v>
      </c>
      <c r="N528" s="100" t="s">
        <v>245</v>
      </c>
      <c r="O528" s="100" t="s">
        <v>246</v>
      </c>
      <c r="P528" s="100" t="s">
        <v>120</v>
      </c>
      <c r="Q528" s="100" t="s">
        <v>778</v>
      </c>
      <c r="R528" s="100" t="s">
        <v>247</v>
      </c>
      <c r="S528" s="100" t="s">
        <v>779</v>
      </c>
      <c r="T528" s="100" t="s">
        <v>247</v>
      </c>
      <c r="U528" s="100" t="s">
        <v>752</v>
      </c>
      <c r="V528" s="100" t="s">
        <v>753</v>
      </c>
      <c r="W528" s="100" t="s">
        <v>749</v>
      </c>
      <c r="X528" s="100" t="s">
        <v>132</v>
      </c>
      <c r="Y528" s="145" t="s">
        <v>1042</v>
      </c>
    </row>
    <row r="529" spans="1:25">
      <c r="A529" s="107" t="s">
        <v>391</v>
      </c>
      <c r="B529" s="100" t="s">
        <v>392</v>
      </c>
      <c r="C529" s="100" t="s">
        <v>953</v>
      </c>
      <c r="D529" s="101">
        <v>-256.89999999999998</v>
      </c>
      <c r="E529" s="100" t="s">
        <v>118</v>
      </c>
      <c r="F529" s="102">
        <v>202112</v>
      </c>
      <c r="G529" s="103">
        <v>44559</v>
      </c>
      <c r="H529" s="100" t="s">
        <v>119</v>
      </c>
      <c r="I529" s="102">
        <v>11003038</v>
      </c>
      <c r="J529" s="100" t="s">
        <v>0</v>
      </c>
      <c r="K529" s="100" t="s">
        <v>120</v>
      </c>
      <c r="L529" s="100" t="s">
        <v>121</v>
      </c>
      <c r="M529" s="100" t="s">
        <v>122</v>
      </c>
      <c r="N529" s="100" t="s">
        <v>245</v>
      </c>
      <c r="O529" s="100" t="s">
        <v>246</v>
      </c>
      <c r="P529" s="100" t="s">
        <v>120</v>
      </c>
      <c r="Q529" s="100" t="s">
        <v>778</v>
      </c>
      <c r="R529" s="100" t="s">
        <v>247</v>
      </c>
      <c r="S529" s="100" t="s">
        <v>779</v>
      </c>
      <c r="T529" s="100" t="s">
        <v>247</v>
      </c>
      <c r="U529" s="100" t="s">
        <v>752</v>
      </c>
      <c r="V529" s="100" t="s">
        <v>753</v>
      </c>
      <c r="W529" s="100" t="s">
        <v>749</v>
      </c>
      <c r="X529" s="100" t="s">
        <v>132</v>
      </c>
      <c r="Y529" s="145" t="s">
        <v>1042</v>
      </c>
    </row>
    <row r="530" spans="1:25">
      <c r="A530" s="107" t="s">
        <v>391</v>
      </c>
      <c r="B530" s="100" t="s">
        <v>392</v>
      </c>
      <c r="C530" s="100" t="s">
        <v>954</v>
      </c>
      <c r="D530" s="101">
        <v>256.89999999999998</v>
      </c>
      <c r="E530" s="100" t="s">
        <v>118</v>
      </c>
      <c r="F530" s="102">
        <v>202112</v>
      </c>
      <c r="G530" s="103">
        <v>44559</v>
      </c>
      <c r="H530" s="100" t="s">
        <v>119</v>
      </c>
      <c r="I530" s="102">
        <v>11003038</v>
      </c>
      <c r="J530" s="100" t="s">
        <v>0</v>
      </c>
      <c r="K530" s="100" t="s">
        <v>120</v>
      </c>
      <c r="L530" s="100" t="s">
        <v>121</v>
      </c>
      <c r="M530" s="100" t="s">
        <v>122</v>
      </c>
      <c r="N530" s="100" t="s">
        <v>60</v>
      </c>
      <c r="O530" s="100" t="s">
        <v>220</v>
      </c>
      <c r="P530" s="100" t="s">
        <v>120</v>
      </c>
      <c r="Q530" s="100" t="s">
        <v>766</v>
      </c>
      <c r="R530" s="100" t="s">
        <v>767</v>
      </c>
      <c r="S530" s="100" t="s">
        <v>768</v>
      </c>
      <c r="T530" s="100" t="s">
        <v>767</v>
      </c>
      <c r="U530" s="100" t="s">
        <v>747</v>
      </c>
      <c r="V530" s="100" t="s">
        <v>748</v>
      </c>
      <c r="W530" s="100" t="s">
        <v>749</v>
      </c>
      <c r="X530" s="100" t="s">
        <v>132</v>
      </c>
      <c r="Y530" s="145" t="s">
        <v>1042</v>
      </c>
    </row>
    <row r="531" spans="1:25">
      <c r="A531" s="107" t="s">
        <v>391</v>
      </c>
      <c r="B531" s="100" t="s">
        <v>392</v>
      </c>
      <c r="C531" s="100" t="s">
        <v>955</v>
      </c>
      <c r="D531" s="101">
        <v>837.53</v>
      </c>
      <c r="E531" s="100" t="s">
        <v>118</v>
      </c>
      <c r="F531" s="102">
        <v>202112</v>
      </c>
      <c r="G531" s="103">
        <v>44559</v>
      </c>
      <c r="H531" s="100" t="s">
        <v>119</v>
      </c>
      <c r="I531" s="102">
        <v>11003038</v>
      </c>
      <c r="J531" s="100" t="s">
        <v>0</v>
      </c>
      <c r="K531" s="100" t="s">
        <v>120</v>
      </c>
      <c r="L531" s="100" t="s">
        <v>121</v>
      </c>
      <c r="M531" s="100" t="s">
        <v>122</v>
      </c>
      <c r="N531" s="100" t="s">
        <v>60</v>
      </c>
      <c r="O531" s="100" t="s">
        <v>220</v>
      </c>
      <c r="P531" s="100" t="s">
        <v>120</v>
      </c>
      <c r="Q531" s="100" t="s">
        <v>766</v>
      </c>
      <c r="R531" s="100" t="s">
        <v>767</v>
      </c>
      <c r="S531" s="100" t="s">
        <v>768</v>
      </c>
      <c r="T531" s="100" t="s">
        <v>767</v>
      </c>
      <c r="U531" s="100" t="s">
        <v>747</v>
      </c>
      <c r="V531" s="100" t="s">
        <v>748</v>
      </c>
      <c r="W531" s="100" t="s">
        <v>749</v>
      </c>
      <c r="X531" s="100" t="s">
        <v>132</v>
      </c>
      <c r="Y531" s="145" t="s">
        <v>1042</v>
      </c>
    </row>
    <row r="532" spans="1:25">
      <c r="A532" s="107" t="s">
        <v>391</v>
      </c>
      <c r="B532" s="100" t="s">
        <v>392</v>
      </c>
      <c r="C532" s="100" t="s">
        <v>956</v>
      </c>
      <c r="D532" s="101">
        <v>-486.56</v>
      </c>
      <c r="E532" s="100" t="s">
        <v>118</v>
      </c>
      <c r="F532" s="102">
        <v>202112</v>
      </c>
      <c r="G532" s="103">
        <v>44559</v>
      </c>
      <c r="H532" s="100" t="s">
        <v>119</v>
      </c>
      <c r="I532" s="102">
        <v>11003039</v>
      </c>
      <c r="J532" s="100" t="s">
        <v>0</v>
      </c>
      <c r="K532" s="100" t="s">
        <v>120</v>
      </c>
      <c r="L532" s="100" t="s">
        <v>121</v>
      </c>
      <c r="M532" s="100" t="s">
        <v>122</v>
      </c>
      <c r="N532" s="100" t="s">
        <v>418</v>
      </c>
      <c r="O532" s="100" t="s">
        <v>419</v>
      </c>
      <c r="P532" s="100" t="s">
        <v>120</v>
      </c>
      <c r="Q532" s="100" t="s">
        <v>797</v>
      </c>
      <c r="R532" s="100" t="s">
        <v>420</v>
      </c>
      <c r="S532" s="100" t="s">
        <v>798</v>
      </c>
      <c r="T532" s="100" t="s">
        <v>420</v>
      </c>
      <c r="U532" s="100" t="s">
        <v>783</v>
      </c>
      <c r="V532" s="100" t="s">
        <v>784</v>
      </c>
      <c r="W532" s="100" t="s">
        <v>749</v>
      </c>
      <c r="X532" s="100" t="s">
        <v>132</v>
      </c>
      <c r="Y532" s="145" t="s">
        <v>1042</v>
      </c>
    </row>
    <row r="533" spans="1:25">
      <c r="A533" s="107" t="s">
        <v>391</v>
      </c>
      <c r="B533" s="100" t="s">
        <v>392</v>
      </c>
      <c r="C533" s="100" t="s">
        <v>957</v>
      </c>
      <c r="D533" s="101">
        <v>-270.14999999999998</v>
      </c>
      <c r="E533" s="100" t="s">
        <v>118</v>
      </c>
      <c r="F533" s="102">
        <v>202112</v>
      </c>
      <c r="G533" s="103">
        <v>44559</v>
      </c>
      <c r="H533" s="100" t="s">
        <v>119</v>
      </c>
      <c r="I533" s="102">
        <v>11003039</v>
      </c>
      <c r="J533" s="100" t="s">
        <v>0</v>
      </c>
      <c r="K533" s="100" t="s">
        <v>120</v>
      </c>
      <c r="L533" s="100" t="s">
        <v>121</v>
      </c>
      <c r="M533" s="100" t="s">
        <v>122</v>
      </c>
      <c r="N533" s="100" t="s">
        <v>418</v>
      </c>
      <c r="O533" s="100" t="s">
        <v>419</v>
      </c>
      <c r="P533" s="100" t="s">
        <v>120</v>
      </c>
      <c r="Q533" s="100" t="s">
        <v>797</v>
      </c>
      <c r="R533" s="100" t="s">
        <v>420</v>
      </c>
      <c r="S533" s="100" t="s">
        <v>798</v>
      </c>
      <c r="T533" s="100" t="s">
        <v>420</v>
      </c>
      <c r="U533" s="100" t="s">
        <v>783</v>
      </c>
      <c r="V533" s="100" t="s">
        <v>784</v>
      </c>
      <c r="W533" s="100" t="s">
        <v>749</v>
      </c>
      <c r="X533" s="100" t="s">
        <v>132</v>
      </c>
      <c r="Y533" s="145" t="s">
        <v>1042</v>
      </c>
    </row>
    <row r="534" spans="1:25">
      <c r="A534" s="107" t="s">
        <v>391</v>
      </c>
      <c r="B534" s="100" t="s">
        <v>392</v>
      </c>
      <c r="C534" s="100" t="s">
        <v>958</v>
      </c>
      <c r="D534" s="101">
        <v>-256.82</v>
      </c>
      <c r="E534" s="100" t="s">
        <v>118</v>
      </c>
      <c r="F534" s="102">
        <v>202112</v>
      </c>
      <c r="G534" s="103">
        <v>44559</v>
      </c>
      <c r="H534" s="100" t="s">
        <v>119</v>
      </c>
      <c r="I534" s="102">
        <v>11003039</v>
      </c>
      <c r="J534" s="100" t="s">
        <v>0</v>
      </c>
      <c r="K534" s="100" t="s">
        <v>120</v>
      </c>
      <c r="L534" s="100" t="s">
        <v>121</v>
      </c>
      <c r="M534" s="100" t="s">
        <v>122</v>
      </c>
      <c r="N534" s="100" t="s">
        <v>418</v>
      </c>
      <c r="O534" s="100" t="s">
        <v>419</v>
      </c>
      <c r="P534" s="100" t="s">
        <v>120</v>
      </c>
      <c r="Q534" s="100" t="s">
        <v>797</v>
      </c>
      <c r="R534" s="100" t="s">
        <v>420</v>
      </c>
      <c r="S534" s="100" t="s">
        <v>798</v>
      </c>
      <c r="T534" s="100" t="s">
        <v>420</v>
      </c>
      <c r="U534" s="100" t="s">
        <v>783</v>
      </c>
      <c r="V534" s="100" t="s">
        <v>784</v>
      </c>
      <c r="W534" s="100" t="s">
        <v>749</v>
      </c>
      <c r="X534" s="100" t="s">
        <v>132</v>
      </c>
      <c r="Y534" s="145" t="s">
        <v>1042</v>
      </c>
    </row>
    <row r="535" spans="1:25">
      <c r="A535" s="107" t="s">
        <v>391</v>
      </c>
      <c r="B535" s="100" t="s">
        <v>392</v>
      </c>
      <c r="C535" s="100" t="s">
        <v>959</v>
      </c>
      <c r="D535" s="101">
        <v>256.82</v>
      </c>
      <c r="E535" s="100" t="s">
        <v>118</v>
      </c>
      <c r="F535" s="102">
        <v>202112</v>
      </c>
      <c r="G535" s="103">
        <v>44559</v>
      </c>
      <c r="H535" s="100" t="s">
        <v>119</v>
      </c>
      <c r="I535" s="102">
        <v>11003039</v>
      </c>
      <c r="J535" s="100" t="s">
        <v>0</v>
      </c>
      <c r="K535" s="100" t="s">
        <v>120</v>
      </c>
      <c r="L535" s="100" t="s">
        <v>121</v>
      </c>
      <c r="M535" s="100" t="s">
        <v>122</v>
      </c>
      <c r="N535" s="100" t="s">
        <v>58</v>
      </c>
      <c r="O535" s="100" t="s">
        <v>59</v>
      </c>
      <c r="P535" s="100" t="s">
        <v>120</v>
      </c>
      <c r="Q535" s="100" t="s">
        <v>766</v>
      </c>
      <c r="R535" s="100" t="s">
        <v>767</v>
      </c>
      <c r="S535" s="100" t="s">
        <v>768</v>
      </c>
      <c r="T535" s="100" t="s">
        <v>767</v>
      </c>
      <c r="U535" s="100" t="s">
        <v>747</v>
      </c>
      <c r="V535" s="100" t="s">
        <v>748</v>
      </c>
      <c r="W535" s="100" t="s">
        <v>749</v>
      </c>
      <c r="X535" s="100" t="s">
        <v>132</v>
      </c>
      <c r="Y535" s="145" t="s">
        <v>1042</v>
      </c>
    </row>
    <row r="536" spans="1:25">
      <c r="A536" s="107" t="s">
        <v>391</v>
      </c>
      <c r="B536" s="100" t="s">
        <v>392</v>
      </c>
      <c r="C536" s="100" t="s">
        <v>960</v>
      </c>
      <c r="D536" s="101">
        <v>270.14999999999998</v>
      </c>
      <c r="E536" s="100" t="s">
        <v>118</v>
      </c>
      <c r="F536" s="102">
        <v>202112</v>
      </c>
      <c r="G536" s="103">
        <v>44559</v>
      </c>
      <c r="H536" s="100" t="s">
        <v>119</v>
      </c>
      <c r="I536" s="102">
        <v>11003039</v>
      </c>
      <c r="J536" s="100" t="s">
        <v>0</v>
      </c>
      <c r="K536" s="100" t="s">
        <v>120</v>
      </c>
      <c r="L536" s="100" t="s">
        <v>121</v>
      </c>
      <c r="M536" s="100" t="s">
        <v>122</v>
      </c>
      <c r="N536" s="100" t="s">
        <v>58</v>
      </c>
      <c r="O536" s="100" t="s">
        <v>59</v>
      </c>
      <c r="P536" s="100" t="s">
        <v>120</v>
      </c>
      <c r="Q536" s="100" t="s">
        <v>766</v>
      </c>
      <c r="R536" s="100" t="s">
        <v>767</v>
      </c>
      <c r="S536" s="100" t="s">
        <v>768</v>
      </c>
      <c r="T536" s="100" t="s">
        <v>767</v>
      </c>
      <c r="U536" s="100" t="s">
        <v>747</v>
      </c>
      <c r="V536" s="100" t="s">
        <v>748</v>
      </c>
      <c r="W536" s="100" t="s">
        <v>749</v>
      </c>
      <c r="X536" s="100" t="s">
        <v>132</v>
      </c>
      <c r="Y536" s="145" t="s">
        <v>1042</v>
      </c>
    </row>
    <row r="537" spans="1:25">
      <c r="A537" s="107" t="s">
        <v>391</v>
      </c>
      <c r="B537" s="100" t="s">
        <v>392</v>
      </c>
      <c r="C537" s="100" t="s">
        <v>961</v>
      </c>
      <c r="D537" s="101">
        <v>486.56</v>
      </c>
      <c r="E537" s="100" t="s">
        <v>118</v>
      </c>
      <c r="F537" s="102">
        <v>202112</v>
      </c>
      <c r="G537" s="103">
        <v>44559</v>
      </c>
      <c r="H537" s="100" t="s">
        <v>119</v>
      </c>
      <c r="I537" s="102">
        <v>11003039</v>
      </c>
      <c r="J537" s="100" t="s">
        <v>0</v>
      </c>
      <c r="K537" s="100" t="s">
        <v>120</v>
      </c>
      <c r="L537" s="100" t="s">
        <v>121</v>
      </c>
      <c r="M537" s="100" t="s">
        <v>122</v>
      </c>
      <c r="N537" s="100" t="s">
        <v>58</v>
      </c>
      <c r="O537" s="100" t="s">
        <v>59</v>
      </c>
      <c r="P537" s="100" t="s">
        <v>120</v>
      </c>
      <c r="Q537" s="100" t="s">
        <v>766</v>
      </c>
      <c r="R537" s="100" t="s">
        <v>767</v>
      </c>
      <c r="S537" s="100" t="s">
        <v>768</v>
      </c>
      <c r="T537" s="100" t="s">
        <v>767</v>
      </c>
      <c r="U537" s="100" t="s">
        <v>747</v>
      </c>
      <c r="V537" s="100" t="s">
        <v>748</v>
      </c>
      <c r="W537" s="100" t="s">
        <v>749</v>
      </c>
      <c r="X537" s="100" t="s">
        <v>132</v>
      </c>
      <c r="Y537" s="145" t="s">
        <v>1042</v>
      </c>
    </row>
    <row r="538" spans="1:25">
      <c r="A538" s="107" t="s">
        <v>391</v>
      </c>
      <c r="B538" s="100" t="s">
        <v>392</v>
      </c>
      <c r="C538" s="100" t="s">
        <v>962</v>
      </c>
      <c r="D538" s="101">
        <v>-741.57</v>
      </c>
      <c r="E538" s="100" t="s">
        <v>118</v>
      </c>
      <c r="F538" s="102">
        <v>202112</v>
      </c>
      <c r="G538" s="103">
        <v>44559</v>
      </c>
      <c r="H538" s="100" t="s">
        <v>119</v>
      </c>
      <c r="I538" s="102">
        <v>11003041</v>
      </c>
      <c r="J538" s="100" t="s">
        <v>0</v>
      </c>
      <c r="K538" s="100" t="s">
        <v>120</v>
      </c>
      <c r="L538" s="100" t="s">
        <v>121</v>
      </c>
      <c r="M538" s="100" t="s">
        <v>122</v>
      </c>
      <c r="N538" s="100" t="s">
        <v>418</v>
      </c>
      <c r="O538" s="100" t="s">
        <v>419</v>
      </c>
      <c r="P538" s="100" t="s">
        <v>120</v>
      </c>
      <c r="Q538" s="100" t="s">
        <v>797</v>
      </c>
      <c r="R538" s="100" t="s">
        <v>420</v>
      </c>
      <c r="S538" s="100" t="s">
        <v>798</v>
      </c>
      <c r="T538" s="100" t="s">
        <v>420</v>
      </c>
      <c r="U538" s="100" t="s">
        <v>783</v>
      </c>
      <c r="V538" s="100" t="s">
        <v>784</v>
      </c>
      <c r="W538" s="100" t="s">
        <v>749</v>
      </c>
      <c r="X538" s="100" t="s">
        <v>132</v>
      </c>
      <c r="Y538" s="145" t="s">
        <v>1042</v>
      </c>
    </row>
    <row r="539" spans="1:25">
      <c r="A539" s="107" t="s">
        <v>391</v>
      </c>
      <c r="B539" s="100" t="s">
        <v>392</v>
      </c>
      <c r="C539" s="100" t="s">
        <v>963</v>
      </c>
      <c r="D539" s="101">
        <v>-598.80999999999995</v>
      </c>
      <c r="E539" s="100" t="s">
        <v>118</v>
      </c>
      <c r="F539" s="102">
        <v>202112</v>
      </c>
      <c r="G539" s="103">
        <v>44559</v>
      </c>
      <c r="H539" s="100" t="s">
        <v>119</v>
      </c>
      <c r="I539" s="102">
        <v>11003041</v>
      </c>
      <c r="J539" s="100" t="s">
        <v>0</v>
      </c>
      <c r="K539" s="100" t="s">
        <v>120</v>
      </c>
      <c r="L539" s="100" t="s">
        <v>121</v>
      </c>
      <c r="M539" s="100" t="s">
        <v>122</v>
      </c>
      <c r="N539" s="100" t="s">
        <v>418</v>
      </c>
      <c r="O539" s="100" t="s">
        <v>419</v>
      </c>
      <c r="P539" s="100" t="s">
        <v>120</v>
      </c>
      <c r="Q539" s="100" t="s">
        <v>797</v>
      </c>
      <c r="R539" s="100" t="s">
        <v>420</v>
      </c>
      <c r="S539" s="100" t="s">
        <v>798</v>
      </c>
      <c r="T539" s="100" t="s">
        <v>420</v>
      </c>
      <c r="U539" s="100" t="s">
        <v>783</v>
      </c>
      <c r="V539" s="100" t="s">
        <v>784</v>
      </c>
      <c r="W539" s="100" t="s">
        <v>749</v>
      </c>
      <c r="X539" s="100" t="s">
        <v>132</v>
      </c>
      <c r="Y539" s="145" t="s">
        <v>1042</v>
      </c>
    </row>
    <row r="540" spans="1:25">
      <c r="A540" s="107" t="s">
        <v>391</v>
      </c>
      <c r="B540" s="100" t="s">
        <v>392</v>
      </c>
      <c r="C540" s="100" t="s">
        <v>964</v>
      </c>
      <c r="D540" s="101">
        <v>-551.83000000000004</v>
      </c>
      <c r="E540" s="100" t="s">
        <v>118</v>
      </c>
      <c r="F540" s="102">
        <v>202112</v>
      </c>
      <c r="G540" s="103">
        <v>44559</v>
      </c>
      <c r="H540" s="100" t="s">
        <v>119</v>
      </c>
      <c r="I540" s="102">
        <v>11003041</v>
      </c>
      <c r="J540" s="100" t="s">
        <v>0</v>
      </c>
      <c r="K540" s="100" t="s">
        <v>120</v>
      </c>
      <c r="L540" s="100" t="s">
        <v>121</v>
      </c>
      <c r="M540" s="100" t="s">
        <v>122</v>
      </c>
      <c r="N540" s="100" t="s">
        <v>418</v>
      </c>
      <c r="O540" s="100" t="s">
        <v>419</v>
      </c>
      <c r="P540" s="100" t="s">
        <v>120</v>
      </c>
      <c r="Q540" s="100" t="s">
        <v>797</v>
      </c>
      <c r="R540" s="100" t="s">
        <v>420</v>
      </c>
      <c r="S540" s="100" t="s">
        <v>798</v>
      </c>
      <c r="T540" s="100" t="s">
        <v>420</v>
      </c>
      <c r="U540" s="100" t="s">
        <v>783</v>
      </c>
      <c r="V540" s="100" t="s">
        <v>784</v>
      </c>
      <c r="W540" s="100" t="s">
        <v>749</v>
      </c>
      <c r="X540" s="100" t="s">
        <v>132</v>
      </c>
      <c r="Y540" s="145" t="s">
        <v>1042</v>
      </c>
    </row>
    <row r="541" spans="1:25">
      <c r="A541" s="107" t="s">
        <v>391</v>
      </c>
      <c r="B541" s="100" t="s">
        <v>392</v>
      </c>
      <c r="C541" s="100" t="s">
        <v>965</v>
      </c>
      <c r="D541" s="101">
        <v>-169.48</v>
      </c>
      <c r="E541" s="100" t="s">
        <v>118</v>
      </c>
      <c r="F541" s="102">
        <v>202112</v>
      </c>
      <c r="G541" s="103">
        <v>44559</v>
      </c>
      <c r="H541" s="100" t="s">
        <v>119</v>
      </c>
      <c r="I541" s="102">
        <v>11003041</v>
      </c>
      <c r="J541" s="100" t="s">
        <v>0</v>
      </c>
      <c r="K541" s="100" t="s">
        <v>120</v>
      </c>
      <c r="L541" s="100" t="s">
        <v>121</v>
      </c>
      <c r="M541" s="100" t="s">
        <v>122</v>
      </c>
      <c r="N541" s="100" t="s">
        <v>418</v>
      </c>
      <c r="O541" s="100" t="s">
        <v>419</v>
      </c>
      <c r="P541" s="100" t="s">
        <v>120</v>
      </c>
      <c r="Q541" s="100" t="s">
        <v>797</v>
      </c>
      <c r="R541" s="100" t="s">
        <v>420</v>
      </c>
      <c r="S541" s="100" t="s">
        <v>798</v>
      </c>
      <c r="T541" s="100" t="s">
        <v>420</v>
      </c>
      <c r="U541" s="100" t="s">
        <v>783</v>
      </c>
      <c r="V541" s="100" t="s">
        <v>784</v>
      </c>
      <c r="W541" s="100" t="s">
        <v>749</v>
      </c>
      <c r="X541" s="100" t="s">
        <v>132</v>
      </c>
      <c r="Y541" s="145" t="s">
        <v>1042</v>
      </c>
    </row>
    <row r="542" spans="1:25">
      <c r="A542" s="107" t="s">
        <v>391</v>
      </c>
      <c r="B542" s="100" t="s">
        <v>392</v>
      </c>
      <c r="C542" s="100" t="s">
        <v>966</v>
      </c>
      <c r="D542" s="101">
        <v>-43.48</v>
      </c>
      <c r="E542" s="100" t="s">
        <v>118</v>
      </c>
      <c r="F542" s="102">
        <v>202112</v>
      </c>
      <c r="G542" s="103">
        <v>44559</v>
      </c>
      <c r="H542" s="100" t="s">
        <v>119</v>
      </c>
      <c r="I542" s="102">
        <v>11003041</v>
      </c>
      <c r="J542" s="100" t="s">
        <v>0</v>
      </c>
      <c r="K542" s="100" t="s">
        <v>120</v>
      </c>
      <c r="L542" s="100" t="s">
        <v>121</v>
      </c>
      <c r="M542" s="100" t="s">
        <v>122</v>
      </c>
      <c r="N542" s="100" t="s">
        <v>418</v>
      </c>
      <c r="O542" s="100" t="s">
        <v>419</v>
      </c>
      <c r="P542" s="100" t="s">
        <v>120</v>
      </c>
      <c r="Q542" s="100" t="s">
        <v>797</v>
      </c>
      <c r="R542" s="100" t="s">
        <v>420</v>
      </c>
      <c r="S542" s="100" t="s">
        <v>798</v>
      </c>
      <c r="T542" s="100" t="s">
        <v>420</v>
      </c>
      <c r="U542" s="100" t="s">
        <v>783</v>
      </c>
      <c r="V542" s="100" t="s">
        <v>784</v>
      </c>
      <c r="W542" s="100" t="s">
        <v>749</v>
      </c>
      <c r="X542" s="100" t="s">
        <v>132</v>
      </c>
      <c r="Y542" s="145" t="s">
        <v>1042</v>
      </c>
    </row>
    <row r="543" spans="1:25">
      <c r="A543" s="107" t="s">
        <v>391</v>
      </c>
      <c r="B543" s="100" t="s">
        <v>392</v>
      </c>
      <c r="C543" s="100" t="s">
        <v>967</v>
      </c>
      <c r="D543" s="101">
        <v>43.48</v>
      </c>
      <c r="E543" s="100" t="s">
        <v>118</v>
      </c>
      <c r="F543" s="102">
        <v>202112</v>
      </c>
      <c r="G543" s="103">
        <v>44559</v>
      </c>
      <c r="H543" s="100" t="s">
        <v>119</v>
      </c>
      <c r="I543" s="102">
        <v>11003041</v>
      </c>
      <c r="J543" s="100" t="s">
        <v>0</v>
      </c>
      <c r="K543" s="100" t="s">
        <v>120</v>
      </c>
      <c r="L543" s="100" t="s">
        <v>121</v>
      </c>
      <c r="M543" s="100" t="s">
        <v>122</v>
      </c>
      <c r="N543" s="100" t="s">
        <v>58</v>
      </c>
      <c r="O543" s="100" t="s">
        <v>59</v>
      </c>
      <c r="P543" s="100" t="s">
        <v>120</v>
      </c>
      <c r="Q543" s="100" t="s">
        <v>766</v>
      </c>
      <c r="R543" s="100" t="s">
        <v>767</v>
      </c>
      <c r="S543" s="100" t="s">
        <v>768</v>
      </c>
      <c r="T543" s="100" t="s">
        <v>767</v>
      </c>
      <c r="U543" s="100" t="s">
        <v>747</v>
      </c>
      <c r="V543" s="100" t="s">
        <v>748</v>
      </c>
      <c r="W543" s="100" t="s">
        <v>749</v>
      </c>
      <c r="X543" s="100" t="s">
        <v>132</v>
      </c>
      <c r="Y543" s="145" t="s">
        <v>1042</v>
      </c>
    </row>
    <row r="544" spans="1:25">
      <c r="A544" s="107" t="s">
        <v>391</v>
      </c>
      <c r="B544" s="100" t="s">
        <v>392</v>
      </c>
      <c r="C544" s="100" t="s">
        <v>968</v>
      </c>
      <c r="D544" s="101">
        <v>169.48</v>
      </c>
      <c r="E544" s="100" t="s">
        <v>118</v>
      </c>
      <c r="F544" s="102">
        <v>202112</v>
      </c>
      <c r="G544" s="103">
        <v>44559</v>
      </c>
      <c r="H544" s="100" t="s">
        <v>119</v>
      </c>
      <c r="I544" s="102">
        <v>11003041</v>
      </c>
      <c r="J544" s="100" t="s">
        <v>0</v>
      </c>
      <c r="K544" s="100" t="s">
        <v>120</v>
      </c>
      <c r="L544" s="100" t="s">
        <v>121</v>
      </c>
      <c r="M544" s="100" t="s">
        <v>122</v>
      </c>
      <c r="N544" s="100" t="s">
        <v>58</v>
      </c>
      <c r="O544" s="100" t="s">
        <v>59</v>
      </c>
      <c r="P544" s="100" t="s">
        <v>120</v>
      </c>
      <c r="Q544" s="100" t="s">
        <v>766</v>
      </c>
      <c r="R544" s="100" t="s">
        <v>767</v>
      </c>
      <c r="S544" s="100" t="s">
        <v>768</v>
      </c>
      <c r="T544" s="100" t="s">
        <v>767</v>
      </c>
      <c r="U544" s="100" t="s">
        <v>747</v>
      </c>
      <c r="V544" s="100" t="s">
        <v>748</v>
      </c>
      <c r="W544" s="100" t="s">
        <v>749</v>
      </c>
      <c r="X544" s="100" t="s">
        <v>132</v>
      </c>
      <c r="Y544" s="145" t="s">
        <v>1042</v>
      </c>
    </row>
    <row r="545" spans="1:25">
      <c r="A545" s="107" t="s">
        <v>391</v>
      </c>
      <c r="B545" s="100" t="s">
        <v>392</v>
      </c>
      <c r="C545" s="100" t="s">
        <v>969</v>
      </c>
      <c r="D545" s="101">
        <v>551.83000000000004</v>
      </c>
      <c r="E545" s="100" t="s">
        <v>118</v>
      </c>
      <c r="F545" s="102">
        <v>202112</v>
      </c>
      <c r="G545" s="103">
        <v>44559</v>
      </c>
      <c r="H545" s="100" t="s">
        <v>119</v>
      </c>
      <c r="I545" s="102">
        <v>11003041</v>
      </c>
      <c r="J545" s="100" t="s">
        <v>0</v>
      </c>
      <c r="K545" s="100" t="s">
        <v>120</v>
      </c>
      <c r="L545" s="100" t="s">
        <v>121</v>
      </c>
      <c r="M545" s="100" t="s">
        <v>122</v>
      </c>
      <c r="N545" s="100" t="s">
        <v>58</v>
      </c>
      <c r="O545" s="100" t="s">
        <v>59</v>
      </c>
      <c r="P545" s="100" t="s">
        <v>120</v>
      </c>
      <c r="Q545" s="100" t="s">
        <v>766</v>
      </c>
      <c r="R545" s="100" t="s">
        <v>767</v>
      </c>
      <c r="S545" s="100" t="s">
        <v>768</v>
      </c>
      <c r="T545" s="100" t="s">
        <v>767</v>
      </c>
      <c r="U545" s="100" t="s">
        <v>747</v>
      </c>
      <c r="V545" s="100" t="s">
        <v>748</v>
      </c>
      <c r="W545" s="100" t="s">
        <v>749</v>
      </c>
      <c r="X545" s="100" t="s">
        <v>132</v>
      </c>
      <c r="Y545" s="145" t="s">
        <v>1042</v>
      </c>
    </row>
    <row r="546" spans="1:25">
      <c r="A546" s="107" t="s">
        <v>391</v>
      </c>
      <c r="B546" s="100" t="s">
        <v>392</v>
      </c>
      <c r="C546" s="100" t="s">
        <v>970</v>
      </c>
      <c r="D546" s="101">
        <v>598.80999999999995</v>
      </c>
      <c r="E546" s="100" t="s">
        <v>118</v>
      </c>
      <c r="F546" s="102">
        <v>202112</v>
      </c>
      <c r="G546" s="103">
        <v>44559</v>
      </c>
      <c r="H546" s="100" t="s">
        <v>119</v>
      </c>
      <c r="I546" s="102">
        <v>11003041</v>
      </c>
      <c r="J546" s="100" t="s">
        <v>0</v>
      </c>
      <c r="K546" s="100" t="s">
        <v>120</v>
      </c>
      <c r="L546" s="100" t="s">
        <v>121</v>
      </c>
      <c r="M546" s="100" t="s">
        <v>122</v>
      </c>
      <c r="N546" s="100" t="s">
        <v>58</v>
      </c>
      <c r="O546" s="100" t="s">
        <v>59</v>
      </c>
      <c r="P546" s="100" t="s">
        <v>120</v>
      </c>
      <c r="Q546" s="100" t="s">
        <v>766</v>
      </c>
      <c r="R546" s="100" t="s">
        <v>767</v>
      </c>
      <c r="S546" s="100" t="s">
        <v>768</v>
      </c>
      <c r="T546" s="100" t="s">
        <v>767</v>
      </c>
      <c r="U546" s="100" t="s">
        <v>747</v>
      </c>
      <c r="V546" s="100" t="s">
        <v>748</v>
      </c>
      <c r="W546" s="100" t="s">
        <v>749</v>
      </c>
      <c r="X546" s="100" t="s">
        <v>132</v>
      </c>
      <c r="Y546" s="145" t="s">
        <v>1042</v>
      </c>
    </row>
    <row r="547" spans="1:25">
      <c r="A547" s="107" t="s">
        <v>391</v>
      </c>
      <c r="B547" s="100" t="s">
        <v>392</v>
      </c>
      <c r="C547" s="100" t="s">
        <v>971</v>
      </c>
      <c r="D547" s="101">
        <v>741.57</v>
      </c>
      <c r="E547" s="100" t="s">
        <v>118</v>
      </c>
      <c r="F547" s="102">
        <v>202112</v>
      </c>
      <c r="G547" s="103">
        <v>44559</v>
      </c>
      <c r="H547" s="100" t="s">
        <v>119</v>
      </c>
      <c r="I547" s="102">
        <v>11003041</v>
      </c>
      <c r="J547" s="100" t="s">
        <v>0</v>
      </c>
      <c r="K547" s="100" t="s">
        <v>120</v>
      </c>
      <c r="L547" s="100" t="s">
        <v>121</v>
      </c>
      <c r="M547" s="100" t="s">
        <v>122</v>
      </c>
      <c r="N547" s="100" t="s">
        <v>58</v>
      </c>
      <c r="O547" s="100" t="s">
        <v>59</v>
      </c>
      <c r="P547" s="100" t="s">
        <v>120</v>
      </c>
      <c r="Q547" s="100" t="s">
        <v>766</v>
      </c>
      <c r="R547" s="100" t="s">
        <v>767</v>
      </c>
      <c r="S547" s="100" t="s">
        <v>768</v>
      </c>
      <c r="T547" s="100" t="s">
        <v>767</v>
      </c>
      <c r="U547" s="100" t="s">
        <v>747</v>
      </c>
      <c r="V547" s="100" t="s">
        <v>748</v>
      </c>
      <c r="W547" s="100" t="s">
        <v>749</v>
      </c>
      <c r="X547" s="100" t="s">
        <v>132</v>
      </c>
      <c r="Y547" s="145" t="s">
        <v>1042</v>
      </c>
    </row>
    <row r="548" spans="1:25">
      <c r="A548" s="107" t="s">
        <v>391</v>
      </c>
      <c r="B548" s="100" t="s">
        <v>392</v>
      </c>
      <c r="C548" s="100" t="s">
        <v>533</v>
      </c>
      <c r="D548" s="101">
        <v>39.39</v>
      </c>
      <c r="E548" s="100" t="s">
        <v>118</v>
      </c>
      <c r="F548" s="102">
        <v>202112</v>
      </c>
      <c r="G548" s="103">
        <v>44559</v>
      </c>
      <c r="H548" s="100" t="s">
        <v>125</v>
      </c>
      <c r="I548" s="102">
        <v>50000299</v>
      </c>
      <c r="J548" s="100" t="s">
        <v>0</v>
      </c>
      <c r="K548" s="100" t="s">
        <v>120</v>
      </c>
      <c r="L548" s="100" t="s">
        <v>121</v>
      </c>
      <c r="M548" s="100" t="s">
        <v>122</v>
      </c>
      <c r="N548" s="100" t="s">
        <v>88</v>
      </c>
      <c r="O548" s="100" t="s">
        <v>401</v>
      </c>
      <c r="P548" s="100" t="s">
        <v>120</v>
      </c>
      <c r="Q548" s="100" t="s">
        <v>926</v>
      </c>
      <c r="R548" s="100" t="s">
        <v>927</v>
      </c>
      <c r="S548" s="100" t="s">
        <v>928</v>
      </c>
      <c r="T548" s="100" t="s">
        <v>927</v>
      </c>
      <c r="U548" s="100" t="s">
        <v>929</v>
      </c>
      <c r="V548" s="100" t="s">
        <v>930</v>
      </c>
      <c r="W548" s="100" t="s">
        <v>749</v>
      </c>
      <c r="X548" s="100" t="s">
        <v>132</v>
      </c>
      <c r="Y548" s="145" t="s">
        <v>1042</v>
      </c>
    </row>
    <row r="549" spans="1:25">
      <c r="A549" s="107" t="s">
        <v>391</v>
      </c>
      <c r="B549" s="100" t="s">
        <v>392</v>
      </c>
      <c r="C549" s="100" t="s">
        <v>534</v>
      </c>
      <c r="D549" s="101">
        <v>68.97</v>
      </c>
      <c r="E549" s="100" t="s">
        <v>118</v>
      </c>
      <c r="F549" s="102">
        <v>202112</v>
      </c>
      <c r="G549" s="103">
        <v>44559</v>
      </c>
      <c r="H549" s="100" t="s">
        <v>125</v>
      </c>
      <c r="I549" s="102">
        <v>50000299</v>
      </c>
      <c r="J549" s="100" t="s">
        <v>0</v>
      </c>
      <c r="K549" s="100" t="s">
        <v>120</v>
      </c>
      <c r="L549" s="100" t="s">
        <v>121</v>
      </c>
      <c r="M549" s="100" t="s">
        <v>122</v>
      </c>
      <c r="N549" s="100" t="s">
        <v>86</v>
      </c>
      <c r="O549" s="100" t="s">
        <v>87</v>
      </c>
      <c r="P549" s="100" t="s">
        <v>120</v>
      </c>
      <c r="Q549" s="100" t="s">
        <v>926</v>
      </c>
      <c r="R549" s="100" t="s">
        <v>927</v>
      </c>
      <c r="S549" s="100" t="s">
        <v>928</v>
      </c>
      <c r="T549" s="100" t="s">
        <v>927</v>
      </c>
      <c r="U549" s="100" t="s">
        <v>929</v>
      </c>
      <c r="V549" s="100" t="s">
        <v>930</v>
      </c>
      <c r="W549" s="100" t="s">
        <v>749</v>
      </c>
      <c r="X549" s="100" t="s">
        <v>132</v>
      </c>
      <c r="Y549" s="145" t="s">
        <v>1042</v>
      </c>
    </row>
    <row r="550" spans="1:25">
      <c r="A550" s="107" t="s">
        <v>391</v>
      </c>
      <c r="B550" s="100" t="s">
        <v>392</v>
      </c>
      <c r="C550" s="100" t="s">
        <v>535</v>
      </c>
      <c r="D550" s="101">
        <v>77.8</v>
      </c>
      <c r="E550" s="100" t="s">
        <v>118</v>
      </c>
      <c r="F550" s="102">
        <v>202112</v>
      </c>
      <c r="G550" s="103">
        <v>44559</v>
      </c>
      <c r="H550" s="100" t="s">
        <v>125</v>
      </c>
      <c r="I550" s="102">
        <v>50000299</v>
      </c>
      <c r="J550" s="100" t="s">
        <v>0</v>
      </c>
      <c r="K550" s="100" t="s">
        <v>120</v>
      </c>
      <c r="L550" s="100" t="s">
        <v>121</v>
      </c>
      <c r="M550" s="100" t="s">
        <v>122</v>
      </c>
      <c r="N550" s="100" t="s">
        <v>444</v>
      </c>
      <c r="O550" s="100" t="s">
        <v>445</v>
      </c>
      <c r="P550" s="100" t="s">
        <v>120</v>
      </c>
      <c r="Q550" s="100" t="s">
        <v>931</v>
      </c>
      <c r="R550" s="100" t="s">
        <v>932</v>
      </c>
      <c r="S550" s="100" t="s">
        <v>933</v>
      </c>
      <c r="T550" s="100" t="s">
        <v>932</v>
      </c>
      <c r="U550" s="100" t="s">
        <v>929</v>
      </c>
      <c r="V550" s="100" t="s">
        <v>930</v>
      </c>
      <c r="W550" s="100" t="s">
        <v>749</v>
      </c>
      <c r="X550" s="100" t="s">
        <v>132</v>
      </c>
      <c r="Y550" s="145" t="s">
        <v>1042</v>
      </c>
    </row>
    <row r="551" spans="1:25">
      <c r="A551" s="107" t="s">
        <v>391</v>
      </c>
      <c r="B551" s="100" t="s">
        <v>392</v>
      </c>
      <c r="C551" s="100" t="s">
        <v>536</v>
      </c>
      <c r="D551" s="101">
        <v>99.17</v>
      </c>
      <c r="E551" s="100" t="s">
        <v>118</v>
      </c>
      <c r="F551" s="102">
        <v>202112</v>
      </c>
      <c r="G551" s="103">
        <v>44559</v>
      </c>
      <c r="H551" s="100" t="s">
        <v>125</v>
      </c>
      <c r="I551" s="102">
        <v>50000299</v>
      </c>
      <c r="J551" s="100" t="s">
        <v>0</v>
      </c>
      <c r="K551" s="100" t="s">
        <v>120</v>
      </c>
      <c r="L551" s="100" t="s">
        <v>121</v>
      </c>
      <c r="M551" s="100" t="s">
        <v>122</v>
      </c>
      <c r="N551" s="100" t="s">
        <v>80</v>
      </c>
      <c r="O551" s="100" t="s">
        <v>81</v>
      </c>
      <c r="P551" s="100" t="s">
        <v>120</v>
      </c>
      <c r="Q551" s="100" t="s">
        <v>926</v>
      </c>
      <c r="R551" s="100" t="s">
        <v>927</v>
      </c>
      <c r="S551" s="100" t="s">
        <v>928</v>
      </c>
      <c r="T551" s="100" t="s">
        <v>927</v>
      </c>
      <c r="U551" s="100" t="s">
        <v>929</v>
      </c>
      <c r="V551" s="100" t="s">
        <v>930</v>
      </c>
      <c r="W551" s="100" t="s">
        <v>749</v>
      </c>
      <c r="X551" s="100" t="s">
        <v>132</v>
      </c>
      <c r="Y551" s="145" t="s">
        <v>1042</v>
      </c>
    </row>
    <row r="552" spans="1:25">
      <c r="A552" s="107" t="s">
        <v>391</v>
      </c>
      <c r="B552" s="100" t="s">
        <v>392</v>
      </c>
      <c r="C552" s="100" t="s">
        <v>537</v>
      </c>
      <c r="D552" s="101">
        <v>382.04</v>
      </c>
      <c r="E552" s="100" t="s">
        <v>118</v>
      </c>
      <c r="F552" s="102">
        <v>202112</v>
      </c>
      <c r="G552" s="103">
        <v>44559</v>
      </c>
      <c r="H552" s="100" t="s">
        <v>125</v>
      </c>
      <c r="I552" s="102">
        <v>50000299</v>
      </c>
      <c r="J552" s="100" t="s">
        <v>0</v>
      </c>
      <c r="K552" s="100" t="s">
        <v>120</v>
      </c>
      <c r="L552" s="100" t="s">
        <v>121</v>
      </c>
      <c r="M552" s="100" t="s">
        <v>122</v>
      </c>
      <c r="N552" s="100" t="s">
        <v>78</v>
      </c>
      <c r="O552" s="100" t="s">
        <v>413</v>
      </c>
      <c r="P552" s="100" t="s">
        <v>120</v>
      </c>
      <c r="Q552" s="100" t="s">
        <v>934</v>
      </c>
      <c r="R552" s="100" t="s">
        <v>935</v>
      </c>
      <c r="S552" s="100" t="s">
        <v>936</v>
      </c>
      <c r="T552" s="100" t="s">
        <v>935</v>
      </c>
      <c r="U552" s="100" t="s">
        <v>929</v>
      </c>
      <c r="V552" s="100" t="s">
        <v>930</v>
      </c>
      <c r="W552" s="100" t="s">
        <v>749</v>
      </c>
      <c r="X552" s="100" t="s">
        <v>132</v>
      </c>
      <c r="Y552" s="145" t="s">
        <v>1042</v>
      </c>
    </row>
    <row r="553" spans="1:25">
      <c r="A553" s="107" t="s">
        <v>391</v>
      </c>
      <c r="B553" s="100" t="s">
        <v>392</v>
      </c>
      <c r="C553" s="100" t="s">
        <v>538</v>
      </c>
      <c r="D553" s="101">
        <v>393.92</v>
      </c>
      <c r="E553" s="100" t="s">
        <v>118</v>
      </c>
      <c r="F553" s="102">
        <v>202112</v>
      </c>
      <c r="G553" s="103">
        <v>44559</v>
      </c>
      <c r="H553" s="100" t="s">
        <v>125</v>
      </c>
      <c r="I553" s="102">
        <v>50000299</v>
      </c>
      <c r="J553" s="100" t="s">
        <v>0</v>
      </c>
      <c r="K553" s="100" t="s">
        <v>120</v>
      </c>
      <c r="L553" s="100" t="s">
        <v>121</v>
      </c>
      <c r="M553" s="100" t="s">
        <v>122</v>
      </c>
      <c r="N553" s="100" t="s">
        <v>90</v>
      </c>
      <c r="O553" s="100" t="s">
        <v>409</v>
      </c>
      <c r="P553" s="100" t="s">
        <v>120</v>
      </c>
      <c r="Q553" s="100" t="s">
        <v>934</v>
      </c>
      <c r="R553" s="100" t="s">
        <v>935</v>
      </c>
      <c r="S553" s="100" t="s">
        <v>936</v>
      </c>
      <c r="T553" s="100" t="s">
        <v>935</v>
      </c>
      <c r="U553" s="100" t="s">
        <v>929</v>
      </c>
      <c r="V553" s="100" t="s">
        <v>930</v>
      </c>
      <c r="W553" s="100" t="s">
        <v>749</v>
      </c>
      <c r="X553" s="100" t="s">
        <v>132</v>
      </c>
      <c r="Y553" s="145" t="s">
        <v>1042</v>
      </c>
    </row>
    <row r="554" spans="1:25">
      <c r="A554" s="107" t="s">
        <v>391</v>
      </c>
      <c r="B554" s="100" t="s">
        <v>392</v>
      </c>
      <c r="C554" s="100" t="s">
        <v>539</v>
      </c>
      <c r="D554" s="101">
        <v>412.97</v>
      </c>
      <c r="E554" s="100" t="s">
        <v>118</v>
      </c>
      <c r="F554" s="102">
        <v>202112</v>
      </c>
      <c r="G554" s="103">
        <v>44559</v>
      </c>
      <c r="H554" s="100" t="s">
        <v>125</v>
      </c>
      <c r="I554" s="102">
        <v>50000299</v>
      </c>
      <c r="J554" s="100" t="s">
        <v>0</v>
      </c>
      <c r="K554" s="100" t="s">
        <v>120</v>
      </c>
      <c r="L554" s="100" t="s">
        <v>121</v>
      </c>
      <c r="M554" s="100" t="s">
        <v>122</v>
      </c>
      <c r="N554" s="100" t="s">
        <v>76</v>
      </c>
      <c r="O554" s="100" t="s">
        <v>411</v>
      </c>
      <c r="P554" s="100" t="s">
        <v>120</v>
      </c>
      <c r="Q554" s="100" t="s">
        <v>937</v>
      </c>
      <c r="R554" s="100" t="s">
        <v>938</v>
      </c>
      <c r="S554" s="100" t="s">
        <v>939</v>
      </c>
      <c r="T554" s="100" t="s">
        <v>938</v>
      </c>
      <c r="U554" s="100" t="s">
        <v>929</v>
      </c>
      <c r="V554" s="100" t="s">
        <v>930</v>
      </c>
      <c r="W554" s="100" t="s">
        <v>749</v>
      </c>
      <c r="X554" s="100" t="s">
        <v>132</v>
      </c>
      <c r="Y554" s="145" t="s">
        <v>1042</v>
      </c>
    </row>
    <row r="555" spans="1:25">
      <c r="A555" s="107" t="s">
        <v>391</v>
      </c>
      <c r="B555" s="100" t="s">
        <v>392</v>
      </c>
      <c r="C555" s="100" t="s">
        <v>540</v>
      </c>
      <c r="D555" s="101">
        <v>502.5</v>
      </c>
      <c r="E555" s="100" t="s">
        <v>118</v>
      </c>
      <c r="F555" s="102">
        <v>202112</v>
      </c>
      <c r="G555" s="103">
        <v>44559</v>
      </c>
      <c r="H555" s="100" t="s">
        <v>125</v>
      </c>
      <c r="I555" s="102">
        <v>50000299</v>
      </c>
      <c r="J555" s="100" t="s">
        <v>0</v>
      </c>
      <c r="K555" s="100" t="s">
        <v>120</v>
      </c>
      <c r="L555" s="100" t="s">
        <v>121</v>
      </c>
      <c r="M555" s="100" t="s">
        <v>122</v>
      </c>
      <c r="N555" s="100" t="s">
        <v>403</v>
      </c>
      <c r="O555" s="100" t="s">
        <v>96</v>
      </c>
      <c r="P555" s="100" t="s">
        <v>120</v>
      </c>
      <c r="Q555" s="100" t="s">
        <v>931</v>
      </c>
      <c r="R555" s="100" t="s">
        <v>932</v>
      </c>
      <c r="S555" s="100" t="s">
        <v>933</v>
      </c>
      <c r="T555" s="100" t="s">
        <v>932</v>
      </c>
      <c r="U555" s="100" t="s">
        <v>929</v>
      </c>
      <c r="V555" s="100" t="s">
        <v>930</v>
      </c>
      <c r="W555" s="100" t="s">
        <v>749</v>
      </c>
      <c r="X555" s="100" t="s">
        <v>132</v>
      </c>
      <c r="Y555" s="145" t="s">
        <v>1042</v>
      </c>
    </row>
    <row r="556" spans="1:25">
      <c r="A556" s="107" t="s">
        <v>391</v>
      </c>
      <c r="B556" s="100" t="s">
        <v>392</v>
      </c>
      <c r="C556" s="100" t="s">
        <v>541</v>
      </c>
      <c r="D556" s="101">
        <v>1390.74</v>
      </c>
      <c r="E556" s="100" t="s">
        <v>118</v>
      </c>
      <c r="F556" s="102">
        <v>202112</v>
      </c>
      <c r="G556" s="103">
        <v>44559</v>
      </c>
      <c r="H556" s="100" t="s">
        <v>125</v>
      </c>
      <c r="I556" s="102">
        <v>50000299</v>
      </c>
      <c r="J556" s="100" t="s">
        <v>0</v>
      </c>
      <c r="K556" s="100" t="s">
        <v>120</v>
      </c>
      <c r="L556" s="100" t="s">
        <v>121</v>
      </c>
      <c r="M556" s="100" t="s">
        <v>122</v>
      </c>
      <c r="N556" s="100" t="s">
        <v>92</v>
      </c>
      <c r="O556" s="100" t="s">
        <v>93</v>
      </c>
      <c r="P556" s="100" t="s">
        <v>120</v>
      </c>
      <c r="Q556" s="100" t="s">
        <v>931</v>
      </c>
      <c r="R556" s="100" t="s">
        <v>932</v>
      </c>
      <c r="S556" s="100" t="s">
        <v>933</v>
      </c>
      <c r="T556" s="100" t="s">
        <v>932</v>
      </c>
      <c r="U556" s="100" t="s">
        <v>929</v>
      </c>
      <c r="V556" s="100" t="s">
        <v>930</v>
      </c>
      <c r="W556" s="100" t="s">
        <v>749</v>
      </c>
      <c r="X556" s="100" t="s">
        <v>132</v>
      </c>
      <c r="Y556" s="145" t="s">
        <v>1042</v>
      </c>
    </row>
    <row r="557" spans="1:25">
      <c r="A557" s="107" t="s">
        <v>391</v>
      </c>
      <c r="B557" s="100" t="s">
        <v>392</v>
      </c>
      <c r="C557" s="100" t="s">
        <v>542</v>
      </c>
      <c r="D557" s="101">
        <v>803.33</v>
      </c>
      <c r="E557" s="100" t="s">
        <v>118</v>
      </c>
      <c r="F557" s="102">
        <v>202112</v>
      </c>
      <c r="G557" s="103">
        <v>44559</v>
      </c>
      <c r="H557" s="100" t="s">
        <v>125</v>
      </c>
      <c r="I557" s="102">
        <v>50000299</v>
      </c>
      <c r="J557" s="100" t="s">
        <v>0</v>
      </c>
      <c r="K557" s="100" t="s">
        <v>120</v>
      </c>
      <c r="L557" s="100" t="s">
        <v>121</v>
      </c>
      <c r="M557" s="100" t="s">
        <v>122</v>
      </c>
      <c r="N557" s="100" t="s">
        <v>415</v>
      </c>
      <c r="O557" s="100" t="s">
        <v>416</v>
      </c>
      <c r="P557" s="100" t="s">
        <v>120</v>
      </c>
      <c r="Q557" s="100" t="s">
        <v>931</v>
      </c>
      <c r="R557" s="100" t="s">
        <v>932</v>
      </c>
      <c r="S557" s="100" t="s">
        <v>933</v>
      </c>
      <c r="T557" s="100" t="s">
        <v>932</v>
      </c>
      <c r="U557" s="100" t="s">
        <v>929</v>
      </c>
      <c r="V557" s="100" t="s">
        <v>930</v>
      </c>
      <c r="W557" s="100" t="s">
        <v>749</v>
      </c>
      <c r="X557" s="100" t="s">
        <v>132</v>
      </c>
      <c r="Y557" s="145" t="s">
        <v>1042</v>
      </c>
    </row>
    <row r="558" spans="1:25">
      <c r="A558" s="107" t="s">
        <v>391</v>
      </c>
      <c r="B558" s="100" t="s">
        <v>392</v>
      </c>
      <c r="C558" s="100" t="s">
        <v>543</v>
      </c>
      <c r="D558" s="101">
        <v>2120.33</v>
      </c>
      <c r="E558" s="100" t="s">
        <v>118</v>
      </c>
      <c r="F558" s="102">
        <v>202112</v>
      </c>
      <c r="G558" s="103">
        <v>44559</v>
      </c>
      <c r="H558" s="100" t="s">
        <v>125</v>
      </c>
      <c r="I558" s="102">
        <v>50000299</v>
      </c>
      <c r="J558" s="100" t="s">
        <v>0</v>
      </c>
      <c r="K558" s="100" t="s">
        <v>120</v>
      </c>
      <c r="L558" s="100" t="s">
        <v>121</v>
      </c>
      <c r="M558" s="100" t="s">
        <v>122</v>
      </c>
      <c r="N558" s="100" t="s">
        <v>92</v>
      </c>
      <c r="O558" s="100" t="s">
        <v>93</v>
      </c>
      <c r="P558" s="100" t="s">
        <v>120</v>
      </c>
      <c r="Q558" s="100" t="s">
        <v>931</v>
      </c>
      <c r="R558" s="100" t="s">
        <v>932</v>
      </c>
      <c r="S558" s="100" t="s">
        <v>933</v>
      </c>
      <c r="T558" s="100" t="s">
        <v>932</v>
      </c>
      <c r="U558" s="100" t="s">
        <v>929</v>
      </c>
      <c r="V558" s="100" t="s">
        <v>930</v>
      </c>
      <c r="W558" s="100" t="s">
        <v>749</v>
      </c>
      <c r="X558" s="100" t="s">
        <v>132</v>
      </c>
      <c r="Y558" s="145" t="s">
        <v>1042</v>
      </c>
    </row>
    <row r="559" spans="1:25">
      <c r="A559" s="107" t="s">
        <v>391</v>
      </c>
      <c r="B559" s="100" t="s">
        <v>392</v>
      </c>
      <c r="C559" s="100" t="s">
        <v>544</v>
      </c>
      <c r="D559" s="101">
        <v>1887.72</v>
      </c>
      <c r="E559" s="100" t="s">
        <v>118</v>
      </c>
      <c r="F559" s="102">
        <v>202112</v>
      </c>
      <c r="G559" s="103">
        <v>44559</v>
      </c>
      <c r="H559" s="100" t="s">
        <v>125</v>
      </c>
      <c r="I559" s="102">
        <v>50000357</v>
      </c>
      <c r="J559" s="100" t="s">
        <v>0</v>
      </c>
      <c r="K559" s="100" t="s">
        <v>120</v>
      </c>
      <c r="L559" s="100" t="s">
        <v>121</v>
      </c>
      <c r="M559" s="100" t="s">
        <v>122</v>
      </c>
      <c r="N559" s="100" t="s">
        <v>545</v>
      </c>
      <c r="O559" s="100" t="s">
        <v>546</v>
      </c>
      <c r="P559" s="100" t="s">
        <v>120</v>
      </c>
      <c r="Q559" s="100" t="s">
        <v>786</v>
      </c>
      <c r="R559" s="100" t="s">
        <v>787</v>
      </c>
      <c r="S559" s="100" t="s">
        <v>788</v>
      </c>
      <c r="T559" s="100" t="s">
        <v>787</v>
      </c>
      <c r="U559" s="100" t="s">
        <v>747</v>
      </c>
      <c r="V559" s="100" t="s">
        <v>748</v>
      </c>
      <c r="W559" s="100" t="s">
        <v>749</v>
      </c>
      <c r="X559" s="100" t="s">
        <v>132</v>
      </c>
      <c r="Y559" s="145" t="s">
        <v>1042</v>
      </c>
    </row>
    <row r="560" spans="1:25">
      <c r="A560" s="107" t="s">
        <v>391</v>
      </c>
      <c r="B560" s="100" t="s">
        <v>392</v>
      </c>
      <c r="C560" s="100" t="s">
        <v>547</v>
      </c>
      <c r="D560" s="101">
        <f>2677.9-538.25</f>
        <v>2139.65</v>
      </c>
      <c r="E560" s="100" t="s">
        <v>118</v>
      </c>
      <c r="F560" s="102">
        <v>202112</v>
      </c>
      <c r="G560" s="103">
        <v>44559</v>
      </c>
      <c r="H560" s="100" t="s">
        <v>125</v>
      </c>
      <c r="I560" s="102">
        <v>50000357</v>
      </c>
      <c r="J560" s="100" t="s">
        <v>0</v>
      </c>
      <c r="K560" s="100" t="s">
        <v>120</v>
      </c>
      <c r="L560" s="100" t="s">
        <v>121</v>
      </c>
      <c r="M560" s="100" t="s">
        <v>122</v>
      </c>
      <c r="N560" s="100" t="s">
        <v>545</v>
      </c>
      <c r="O560" s="100" t="s">
        <v>546</v>
      </c>
      <c r="P560" s="100" t="s">
        <v>120</v>
      </c>
      <c r="Q560" s="100" t="s">
        <v>786</v>
      </c>
      <c r="R560" s="100" t="s">
        <v>787</v>
      </c>
      <c r="S560" s="100" t="s">
        <v>788</v>
      </c>
      <c r="T560" s="100" t="s">
        <v>787</v>
      </c>
      <c r="U560" s="100" t="s">
        <v>747</v>
      </c>
      <c r="V560" s="100" t="s">
        <v>748</v>
      </c>
      <c r="W560" s="100" t="s">
        <v>749</v>
      </c>
      <c r="X560" s="100" t="s">
        <v>132</v>
      </c>
      <c r="Y560" s="145" t="s">
        <v>1042</v>
      </c>
    </row>
    <row r="561" spans="1:25">
      <c r="A561" s="107" t="s">
        <v>391</v>
      </c>
      <c r="B561" s="100" t="s">
        <v>392</v>
      </c>
      <c r="C561" s="100" t="s">
        <v>548</v>
      </c>
      <c r="D561" s="101">
        <v>397.34</v>
      </c>
      <c r="E561" s="100" t="s">
        <v>118</v>
      </c>
      <c r="F561" s="102">
        <v>202112</v>
      </c>
      <c r="G561" s="103">
        <v>44559</v>
      </c>
      <c r="H561" s="100" t="s">
        <v>125</v>
      </c>
      <c r="I561" s="102">
        <v>50000358</v>
      </c>
      <c r="J561" s="100" t="s">
        <v>0</v>
      </c>
      <c r="K561" s="100" t="s">
        <v>120</v>
      </c>
      <c r="L561" s="100" t="s">
        <v>121</v>
      </c>
      <c r="M561" s="100" t="s">
        <v>122</v>
      </c>
      <c r="N561" s="100" t="s">
        <v>142</v>
      </c>
      <c r="O561" s="100" t="s">
        <v>143</v>
      </c>
      <c r="P561" s="100" t="s">
        <v>120</v>
      </c>
      <c r="Q561" s="100" t="s">
        <v>750</v>
      </c>
      <c r="R561" s="100" t="s">
        <v>144</v>
      </c>
      <c r="S561" s="100" t="s">
        <v>751</v>
      </c>
      <c r="T561" s="100" t="s">
        <v>144</v>
      </c>
      <c r="U561" s="100" t="s">
        <v>752</v>
      </c>
      <c r="V561" s="100" t="s">
        <v>753</v>
      </c>
      <c r="W561" s="100" t="s">
        <v>749</v>
      </c>
      <c r="X561" s="100" t="s">
        <v>132</v>
      </c>
      <c r="Y561" s="145" t="s">
        <v>1042</v>
      </c>
    </row>
    <row r="562" spans="1:25">
      <c r="A562" s="107" t="s">
        <v>391</v>
      </c>
      <c r="B562" s="100" t="s">
        <v>392</v>
      </c>
      <c r="C562" s="100" t="s">
        <v>549</v>
      </c>
      <c r="D562" s="101">
        <v>-260.64999999999998</v>
      </c>
      <c r="E562" s="100" t="s">
        <v>118</v>
      </c>
      <c r="F562" s="102">
        <v>202112</v>
      </c>
      <c r="G562" s="103">
        <v>44559</v>
      </c>
      <c r="H562" s="100" t="s">
        <v>125</v>
      </c>
      <c r="I562" s="102">
        <v>50000359</v>
      </c>
      <c r="J562" s="100" t="s">
        <v>0</v>
      </c>
      <c r="K562" s="100" t="s">
        <v>120</v>
      </c>
      <c r="L562" s="100" t="s">
        <v>121</v>
      </c>
      <c r="M562" s="100" t="s">
        <v>122</v>
      </c>
      <c r="N562" s="100" t="s">
        <v>142</v>
      </c>
      <c r="O562" s="100" t="s">
        <v>143</v>
      </c>
      <c r="P562" s="100" t="s">
        <v>120</v>
      </c>
      <c r="Q562" s="100" t="s">
        <v>750</v>
      </c>
      <c r="R562" s="100" t="s">
        <v>144</v>
      </c>
      <c r="S562" s="100" t="s">
        <v>751</v>
      </c>
      <c r="T562" s="100" t="s">
        <v>144</v>
      </c>
      <c r="U562" s="100" t="s">
        <v>752</v>
      </c>
      <c r="V562" s="100" t="s">
        <v>753</v>
      </c>
      <c r="W562" s="100" t="s">
        <v>749</v>
      </c>
      <c r="X562" s="100" t="s">
        <v>132</v>
      </c>
      <c r="Y562" s="145" t="s">
        <v>1042</v>
      </c>
    </row>
    <row r="563" spans="1:25">
      <c r="A563" s="107" t="s">
        <v>391</v>
      </c>
      <c r="B563" s="100" t="s">
        <v>392</v>
      </c>
      <c r="C563" s="100" t="s">
        <v>550</v>
      </c>
      <c r="D563" s="101">
        <v>1293.5999999999999</v>
      </c>
      <c r="E563" s="100" t="s">
        <v>118</v>
      </c>
      <c r="F563" s="102">
        <v>202112</v>
      </c>
      <c r="G563" s="103">
        <v>44560</v>
      </c>
      <c r="H563" s="100" t="s">
        <v>119</v>
      </c>
      <c r="I563" s="102">
        <v>11001676</v>
      </c>
      <c r="J563" s="100" t="s">
        <v>0</v>
      </c>
      <c r="K563" s="100" t="s">
        <v>120</v>
      </c>
      <c r="L563" s="100" t="s">
        <v>121</v>
      </c>
      <c r="M563" s="100" t="s">
        <v>122</v>
      </c>
      <c r="N563" s="100" t="s">
        <v>418</v>
      </c>
      <c r="O563" s="100" t="s">
        <v>419</v>
      </c>
      <c r="P563" s="100" t="s">
        <v>120</v>
      </c>
      <c r="Q563" s="100" t="s">
        <v>797</v>
      </c>
      <c r="R563" s="100" t="s">
        <v>420</v>
      </c>
      <c r="S563" s="100" t="s">
        <v>798</v>
      </c>
      <c r="T563" s="100" t="s">
        <v>420</v>
      </c>
      <c r="U563" s="100" t="s">
        <v>783</v>
      </c>
      <c r="V563" s="100" t="s">
        <v>784</v>
      </c>
      <c r="W563" s="100" t="s">
        <v>749</v>
      </c>
      <c r="X563" s="100" t="s">
        <v>132</v>
      </c>
      <c r="Y563" s="145" t="s">
        <v>1042</v>
      </c>
    </row>
    <row r="564" spans="1:25">
      <c r="A564" s="107" t="s">
        <v>391</v>
      </c>
      <c r="B564" s="100" t="s">
        <v>392</v>
      </c>
      <c r="C564" s="100" t="s">
        <v>551</v>
      </c>
      <c r="D564" s="101">
        <v>264.39999999999998</v>
      </c>
      <c r="E564" s="100" t="s">
        <v>118</v>
      </c>
      <c r="F564" s="102">
        <v>202112</v>
      </c>
      <c r="G564" s="103">
        <v>44560</v>
      </c>
      <c r="H564" s="100" t="s">
        <v>125</v>
      </c>
      <c r="I564" s="102">
        <v>50000325</v>
      </c>
      <c r="J564" s="100" t="s">
        <v>0</v>
      </c>
      <c r="K564" s="100" t="s">
        <v>120</v>
      </c>
      <c r="L564" s="100" t="s">
        <v>121</v>
      </c>
      <c r="M564" s="100" t="s">
        <v>122</v>
      </c>
      <c r="N564" s="100" t="s">
        <v>477</v>
      </c>
      <c r="O564" s="100" t="s">
        <v>478</v>
      </c>
      <c r="P564" s="100" t="s">
        <v>120</v>
      </c>
      <c r="Q564" s="100" t="s">
        <v>780</v>
      </c>
      <c r="R564" s="100" t="s">
        <v>781</v>
      </c>
      <c r="S564" s="100" t="s">
        <v>782</v>
      </c>
      <c r="T564" s="100" t="s">
        <v>781</v>
      </c>
      <c r="U564" s="100" t="s">
        <v>783</v>
      </c>
      <c r="V564" s="100" t="s">
        <v>784</v>
      </c>
      <c r="W564" s="100" t="s">
        <v>749</v>
      </c>
      <c r="X564" s="100" t="s">
        <v>132</v>
      </c>
      <c r="Y564" s="145" t="s">
        <v>1042</v>
      </c>
    </row>
    <row r="565" spans="1:25">
      <c r="A565" s="107" t="s">
        <v>391</v>
      </c>
      <c r="B565" s="100" t="s">
        <v>392</v>
      </c>
      <c r="C565" s="100" t="s">
        <v>552</v>
      </c>
      <c r="D565" s="101">
        <v>385.76</v>
      </c>
      <c r="E565" s="100" t="s">
        <v>118</v>
      </c>
      <c r="F565" s="102">
        <v>202112</v>
      </c>
      <c r="G565" s="103">
        <v>44560</v>
      </c>
      <c r="H565" s="100" t="s">
        <v>125</v>
      </c>
      <c r="I565" s="102">
        <v>50000325</v>
      </c>
      <c r="J565" s="100" t="s">
        <v>0</v>
      </c>
      <c r="K565" s="100" t="s">
        <v>120</v>
      </c>
      <c r="L565" s="100" t="s">
        <v>121</v>
      </c>
      <c r="M565" s="100" t="s">
        <v>122</v>
      </c>
      <c r="N565" s="100" t="s">
        <v>142</v>
      </c>
      <c r="O565" s="100" t="s">
        <v>143</v>
      </c>
      <c r="P565" s="100" t="s">
        <v>120</v>
      </c>
      <c r="Q565" s="100" t="s">
        <v>750</v>
      </c>
      <c r="R565" s="100" t="s">
        <v>144</v>
      </c>
      <c r="S565" s="100" t="s">
        <v>751</v>
      </c>
      <c r="T565" s="100" t="s">
        <v>144</v>
      </c>
      <c r="U565" s="100" t="s">
        <v>752</v>
      </c>
      <c r="V565" s="100" t="s">
        <v>753</v>
      </c>
      <c r="W565" s="100" t="s">
        <v>749</v>
      </c>
      <c r="X565" s="100" t="s">
        <v>132</v>
      </c>
      <c r="Y565" s="145" t="s">
        <v>1042</v>
      </c>
    </row>
    <row r="566" spans="1:25">
      <c r="A566" s="107" t="s">
        <v>391</v>
      </c>
      <c r="B566" s="100" t="s">
        <v>392</v>
      </c>
      <c r="C566" s="100" t="s">
        <v>553</v>
      </c>
      <c r="D566" s="101">
        <f>1161.83-180.17</f>
        <v>981.66</v>
      </c>
      <c r="E566" s="100" t="s">
        <v>118</v>
      </c>
      <c r="F566" s="102">
        <v>202112</v>
      </c>
      <c r="G566" s="103">
        <v>44560</v>
      </c>
      <c r="H566" s="100" t="s">
        <v>125</v>
      </c>
      <c r="I566" s="102">
        <v>50000325</v>
      </c>
      <c r="J566" s="100" t="s">
        <v>0</v>
      </c>
      <c r="K566" s="100" t="s">
        <v>120</v>
      </c>
      <c r="L566" s="100" t="s">
        <v>121</v>
      </c>
      <c r="M566" s="100" t="s">
        <v>122</v>
      </c>
      <c r="N566" s="100" t="s">
        <v>245</v>
      </c>
      <c r="O566" s="100" t="s">
        <v>246</v>
      </c>
      <c r="P566" s="100" t="s">
        <v>120</v>
      </c>
      <c r="Q566" s="100" t="s">
        <v>778</v>
      </c>
      <c r="R566" s="100" t="s">
        <v>247</v>
      </c>
      <c r="S566" s="100" t="s">
        <v>779</v>
      </c>
      <c r="T566" s="100" t="s">
        <v>247</v>
      </c>
      <c r="U566" s="100" t="s">
        <v>752</v>
      </c>
      <c r="V566" s="100" t="s">
        <v>753</v>
      </c>
      <c r="W566" s="100" t="s">
        <v>749</v>
      </c>
      <c r="X566" s="100" t="s">
        <v>132</v>
      </c>
      <c r="Y566" s="145" t="s">
        <v>1042</v>
      </c>
    </row>
    <row r="567" spans="1:25">
      <c r="A567" s="107" t="s">
        <v>391</v>
      </c>
      <c r="B567" s="100" t="s">
        <v>392</v>
      </c>
      <c r="C567" s="100" t="s">
        <v>554</v>
      </c>
      <c r="D567" s="101">
        <v>-650</v>
      </c>
      <c r="E567" s="100" t="s">
        <v>118</v>
      </c>
      <c r="F567" s="102">
        <v>202201</v>
      </c>
      <c r="G567" s="103">
        <v>44589</v>
      </c>
      <c r="H567" s="100" t="s">
        <v>119</v>
      </c>
      <c r="I567" s="102">
        <v>11001886</v>
      </c>
      <c r="J567" s="100" t="s">
        <v>0</v>
      </c>
      <c r="K567" s="100" t="s">
        <v>120</v>
      </c>
      <c r="L567" s="100" t="s">
        <v>121</v>
      </c>
      <c r="M567" s="100" t="s">
        <v>122</v>
      </c>
      <c r="N567" s="100" t="s">
        <v>339</v>
      </c>
      <c r="O567" s="100" t="s">
        <v>340</v>
      </c>
      <c r="P567" s="100" t="s">
        <v>120</v>
      </c>
      <c r="Q567" s="100" t="s">
        <v>744</v>
      </c>
      <c r="R567" s="100" t="s">
        <v>745</v>
      </c>
      <c r="S567" s="100" t="s">
        <v>746</v>
      </c>
      <c r="T567" s="100" t="s">
        <v>745</v>
      </c>
      <c r="U567" s="100" t="s">
        <v>747</v>
      </c>
      <c r="V567" s="100" t="s">
        <v>748</v>
      </c>
      <c r="W567" s="100" t="s">
        <v>749</v>
      </c>
      <c r="X567" s="100" t="s">
        <v>132</v>
      </c>
      <c r="Y567" s="145" t="s">
        <v>1042</v>
      </c>
    </row>
    <row r="568" spans="1:25">
      <c r="A568" s="107" t="s">
        <v>391</v>
      </c>
      <c r="B568" s="100" t="s">
        <v>392</v>
      </c>
      <c r="C568" s="100" t="s">
        <v>555</v>
      </c>
      <c r="D568" s="101">
        <v>441.63</v>
      </c>
      <c r="E568" s="100" t="s">
        <v>118</v>
      </c>
      <c r="F568" s="102">
        <v>202201</v>
      </c>
      <c r="G568" s="103">
        <v>44589</v>
      </c>
      <c r="H568" s="100" t="s">
        <v>125</v>
      </c>
      <c r="I568" s="102">
        <v>50000367</v>
      </c>
      <c r="J568" s="100" t="s">
        <v>0</v>
      </c>
      <c r="K568" s="100" t="s">
        <v>120</v>
      </c>
      <c r="L568" s="100" t="s">
        <v>121</v>
      </c>
      <c r="M568" s="100" t="s">
        <v>122</v>
      </c>
      <c r="N568" s="100" t="s">
        <v>78</v>
      </c>
      <c r="O568" s="100" t="s">
        <v>413</v>
      </c>
      <c r="P568" s="100" t="s">
        <v>120</v>
      </c>
      <c r="Q568" s="100" t="s">
        <v>934</v>
      </c>
      <c r="R568" s="100" t="s">
        <v>935</v>
      </c>
      <c r="S568" s="100" t="s">
        <v>936</v>
      </c>
      <c r="T568" s="100" t="s">
        <v>935</v>
      </c>
      <c r="U568" s="100" t="s">
        <v>929</v>
      </c>
      <c r="V568" s="100" t="s">
        <v>930</v>
      </c>
      <c r="W568" s="100" t="s">
        <v>749</v>
      </c>
      <c r="X568" s="100" t="s">
        <v>132</v>
      </c>
      <c r="Y568" s="145" t="s">
        <v>1042</v>
      </c>
    </row>
    <row r="569" spans="1:25">
      <c r="A569" s="107" t="s">
        <v>391</v>
      </c>
      <c r="B569" s="100" t="s">
        <v>392</v>
      </c>
      <c r="C569" s="100" t="s">
        <v>556</v>
      </c>
      <c r="D569" s="101">
        <v>505.83</v>
      </c>
      <c r="E569" s="100" t="s">
        <v>118</v>
      </c>
      <c r="F569" s="102">
        <v>202201</v>
      </c>
      <c r="G569" s="103">
        <v>44589</v>
      </c>
      <c r="H569" s="100" t="s">
        <v>125</v>
      </c>
      <c r="I569" s="102">
        <v>50000367</v>
      </c>
      <c r="J569" s="100" t="s">
        <v>0</v>
      </c>
      <c r="K569" s="100" t="s">
        <v>120</v>
      </c>
      <c r="L569" s="100" t="s">
        <v>121</v>
      </c>
      <c r="M569" s="100" t="s">
        <v>122</v>
      </c>
      <c r="N569" s="100" t="s">
        <v>90</v>
      </c>
      <c r="O569" s="100" t="s">
        <v>409</v>
      </c>
      <c r="P569" s="100" t="s">
        <v>120</v>
      </c>
      <c r="Q569" s="100" t="s">
        <v>934</v>
      </c>
      <c r="R569" s="100" t="s">
        <v>935</v>
      </c>
      <c r="S569" s="100" t="s">
        <v>936</v>
      </c>
      <c r="T569" s="100" t="s">
        <v>935</v>
      </c>
      <c r="U569" s="100" t="s">
        <v>929</v>
      </c>
      <c r="V569" s="100" t="s">
        <v>930</v>
      </c>
      <c r="W569" s="100" t="s">
        <v>749</v>
      </c>
      <c r="X569" s="100" t="s">
        <v>132</v>
      </c>
      <c r="Y569" s="145" t="s">
        <v>1042</v>
      </c>
    </row>
    <row r="570" spans="1:25">
      <c r="A570" s="107" t="s">
        <v>391</v>
      </c>
      <c r="B570" s="100" t="s">
        <v>392</v>
      </c>
      <c r="C570" s="100" t="s">
        <v>557</v>
      </c>
      <c r="D570" s="101">
        <v>556.72</v>
      </c>
      <c r="E570" s="100" t="s">
        <v>118</v>
      </c>
      <c r="F570" s="102">
        <v>202201</v>
      </c>
      <c r="G570" s="103">
        <v>44589</v>
      </c>
      <c r="H570" s="100" t="s">
        <v>125</v>
      </c>
      <c r="I570" s="102">
        <v>50000367</v>
      </c>
      <c r="J570" s="100" t="s">
        <v>0</v>
      </c>
      <c r="K570" s="100" t="s">
        <v>120</v>
      </c>
      <c r="L570" s="100" t="s">
        <v>121</v>
      </c>
      <c r="M570" s="100" t="s">
        <v>122</v>
      </c>
      <c r="N570" s="100" t="s">
        <v>76</v>
      </c>
      <c r="O570" s="100" t="s">
        <v>411</v>
      </c>
      <c r="P570" s="100" t="s">
        <v>120</v>
      </c>
      <c r="Q570" s="100" t="s">
        <v>937</v>
      </c>
      <c r="R570" s="100" t="s">
        <v>938</v>
      </c>
      <c r="S570" s="100" t="s">
        <v>939</v>
      </c>
      <c r="T570" s="100" t="s">
        <v>938</v>
      </c>
      <c r="U570" s="100" t="s">
        <v>929</v>
      </c>
      <c r="V570" s="100" t="s">
        <v>930</v>
      </c>
      <c r="W570" s="100" t="s">
        <v>749</v>
      </c>
      <c r="X570" s="100" t="s">
        <v>132</v>
      </c>
      <c r="Y570" s="145" t="s">
        <v>1042</v>
      </c>
    </row>
    <row r="571" spans="1:25">
      <c r="A571" s="107" t="s">
        <v>391</v>
      </c>
      <c r="B571" s="100" t="s">
        <v>392</v>
      </c>
      <c r="C571" s="100" t="s">
        <v>558</v>
      </c>
      <c r="D571" s="101">
        <v>45.46</v>
      </c>
      <c r="E571" s="100" t="s">
        <v>118</v>
      </c>
      <c r="F571" s="102">
        <v>202201</v>
      </c>
      <c r="G571" s="103">
        <v>44589</v>
      </c>
      <c r="H571" s="100" t="s">
        <v>125</v>
      </c>
      <c r="I571" s="102">
        <v>50000368</v>
      </c>
      <c r="J571" s="100" t="s">
        <v>0</v>
      </c>
      <c r="K571" s="100" t="s">
        <v>120</v>
      </c>
      <c r="L571" s="100" t="s">
        <v>121</v>
      </c>
      <c r="M571" s="100" t="s">
        <v>122</v>
      </c>
      <c r="N571" s="100" t="s">
        <v>88</v>
      </c>
      <c r="O571" s="100" t="s">
        <v>401</v>
      </c>
      <c r="P571" s="100" t="s">
        <v>120</v>
      </c>
      <c r="Q571" s="100" t="s">
        <v>926</v>
      </c>
      <c r="R571" s="100" t="s">
        <v>927</v>
      </c>
      <c r="S571" s="100" t="s">
        <v>928</v>
      </c>
      <c r="T571" s="100" t="s">
        <v>927</v>
      </c>
      <c r="U571" s="100" t="s">
        <v>929</v>
      </c>
      <c r="V571" s="100" t="s">
        <v>930</v>
      </c>
      <c r="W571" s="100" t="s">
        <v>749</v>
      </c>
      <c r="X571" s="100" t="s">
        <v>132</v>
      </c>
      <c r="Y571" s="145" t="s">
        <v>1042</v>
      </c>
    </row>
    <row r="572" spans="1:25">
      <c r="A572" s="107" t="s">
        <v>391</v>
      </c>
      <c r="B572" s="100" t="s">
        <v>392</v>
      </c>
      <c r="C572" s="100" t="s">
        <v>559</v>
      </c>
      <c r="D572" s="101">
        <v>79.61</v>
      </c>
      <c r="E572" s="100" t="s">
        <v>118</v>
      </c>
      <c r="F572" s="102">
        <v>202201</v>
      </c>
      <c r="G572" s="103">
        <v>44589</v>
      </c>
      <c r="H572" s="100" t="s">
        <v>125</v>
      </c>
      <c r="I572" s="102">
        <v>50000368</v>
      </c>
      <c r="J572" s="100" t="s">
        <v>0</v>
      </c>
      <c r="K572" s="100" t="s">
        <v>120</v>
      </c>
      <c r="L572" s="100" t="s">
        <v>121</v>
      </c>
      <c r="M572" s="100" t="s">
        <v>122</v>
      </c>
      <c r="N572" s="100" t="s">
        <v>86</v>
      </c>
      <c r="O572" s="100" t="s">
        <v>87</v>
      </c>
      <c r="P572" s="100" t="s">
        <v>120</v>
      </c>
      <c r="Q572" s="100" t="s">
        <v>926</v>
      </c>
      <c r="R572" s="100" t="s">
        <v>927</v>
      </c>
      <c r="S572" s="100" t="s">
        <v>928</v>
      </c>
      <c r="T572" s="100" t="s">
        <v>927</v>
      </c>
      <c r="U572" s="100" t="s">
        <v>929</v>
      </c>
      <c r="V572" s="100" t="s">
        <v>930</v>
      </c>
      <c r="W572" s="100" t="s">
        <v>749</v>
      </c>
      <c r="X572" s="100" t="s">
        <v>132</v>
      </c>
      <c r="Y572" s="145" t="s">
        <v>1042</v>
      </c>
    </row>
    <row r="573" spans="1:25">
      <c r="A573" s="107" t="s">
        <v>391</v>
      </c>
      <c r="B573" s="100" t="s">
        <v>392</v>
      </c>
      <c r="C573" s="100" t="s">
        <v>560</v>
      </c>
      <c r="D573" s="101">
        <v>89.83</v>
      </c>
      <c r="E573" s="100" t="s">
        <v>118</v>
      </c>
      <c r="F573" s="102">
        <v>202201</v>
      </c>
      <c r="G573" s="103">
        <v>44589</v>
      </c>
      <c r="H573" s="100" t="s">
        <v>125</v>
      </c>
      <c r="I573" s="102">
        <v>50000368</v>
      </c>
      <c r="J573" s="100" t="s">
        <v>0</v>
      </c>
      <c r="K573" s="100" t="s">
        <v>120</v>
      </c>
      <c r="L573" s="100" t="s">
        <v>121</v>
      </c>
      <c r="M573" s="100" t="s">
        <v>122</v>
      </c>
      <c r="N573" s="100" t="s">
        <v>82</v>
      </c>
      <c r="O573" s="100" t="s">
        <v>83</v>
      </c>
      <c r="P573" s="100" t="s">
        <v>120</v>
      </c>
      <c r="Q573" s="100" t="s">
        <v>926</v>
      </c>
      <c r="R573" s="100" t="s">
        <v>927</v>
      </c>
      <c r="S573" s="100" t="s">
        <v>928</v>
      </c>
      <c r="T573" s="100" t="s">
        <v>927</v>
      </c>
      <c r="U573" s="100" t="s">
        <v>929</v>
      </c>
      <c r="V573" s="100" t="s">
        <v>930</v>
      </c>
      <c r="W573" s="100" t="s">
        <v>749</v>
      </c>
      <c r="X573" s="100" t="s">
        <v>132</v>
      </c>
      <c r="Y573" s="145" t="s">
        <v>1042</v>
      </c>
    </row>
    <row r="574" spans="1:25">
      <c r="A574" s="107" t="s">
        <v>391</v>
      </c>
      <c r="B574" s="100" t="s">
        <v>392</v>
      </c>
      <c r="C574" s="100" t="s">
        <v>561</v>
      </c>
      <c r="D574" s="101">
        <v>114.54</v>
      </c>
      <c r="E574" s="100" t="s">
        <v>118</v>
      </c>
      <c r="F574" s="102">
        <v>202201</v>
      </c>
      <c r="G574" s="103">
        <v>44589</v>
      </c>
      <c r="H574" s="100" t="s">
        <v>125</v>
      </c>
      <c r="I574" s="102">
        <v>50000368</v>
      </c>
      <c r="J574" s="100" t="s">
        <v>0</v>
      </c>
      <c r="K574" s="100" t="s">
        <v>120</v>
      </c>
      <c r="L574" s="100" t="s">
        <v>121</v>
      </c>
      <c r="M574" s="100" t="s">
        <v>122</v>
      </c>
      <c r="N574" s="100" t="s">
        <v>80</v>
      </c>
      <c r="O574" s="100" t="s">
        <v>81</v>
      </c>
      <c r="P574" s="100" t="s">
        <v>120</v>
      </c>
      <c r="Q574" s="100" t="s">
        <v>926</v>
      </c>
      <c r="R574" s="100" t="s">
        <v>927</v>
      </c>
      <c r="S574" s="100" t="s">
        <v>928</v>
      </c>
      <c r="T574" s="100" t="s">
        <v>927</v>
      </c>
      <c r="U574" s="100" t="s">
        <v>929</v>
      </c>
      <c r="V574" s="100" t="s">
        <v>930</v>
      </c>
      <c r="W574" s="100" t="s">
        <v>749</v>
      </c>
      <c r="X574" s="100" t="s">
        <v>132</v>
      </c>
      <c r="Y574" s="145" t="s">
        <v>1042</v>
      </c>
    </row>
    <row r="575" spans="1:25">
      <c r="A575" s="107" t="s">
        <v>391</v>
      </c>
      <c r="B575" s="100" t="s">
        <v>392</v>
      </c>
      <c r="C575" s="100" t="s">
        <v>562</v>
      </c>
      <c r="D575" s="101">
        <v>559.92999999999995</v>
      </c>
      <c r="E575" s="100" t="s">
        <v>118</v>
      </c>
      <c r="F575" s="102">
        <v>202201</v>
      </c>
      <c r="G575" s="103">
        <v>44589</v>
      </c>
      <c r="H575" s="100" t="s">
        <v>125</v>
      </c>
      <c r="I575" s="102">
        <v>50000368</v>
      </c>
      <c r="J575" s="100" t="s">
        <v>0</v>
      </c>
      <c r="K575" s="100" t="s">
        <v>120</v>
      </c>
      <c r="L575" s="100" t="s">
        <v>121</v>
      </c>
      <c r="M575" s="100" t="s">
        <v>122</v>
      </c>
      <c r="N575" s="100" t="s">
        <v>403</v>
      </c>
      <c r="O575" s="100" t="s">
        <v>96</v>
      </c>
      <c r="P575" s="100" t="s">
        <v>120</v>
      </c>
      <c r="Q575" s="100" t="s">
        <v>931</v>
      </c>
      <c r="R575" s="100" t="s">
        <v>932</v>
      </c>
      <c r="S575" s="100" t="s">
        <v>933</v>
      </c>
      <c r="T575" s="100" t="s">
        <v>932</v>
      </c>
      <c r="U575" s="100" t="s">
        <v>929</v>
      </c>
      <c r="V575" s="100" t="s">
        <v>930</v>
      </c>
      <c r="W575" s="100" t="s">
        <v>749</v>
      </c>
      <c r="X575" s="100" t="s">
        <v>132</v>
      </c>
      <c r="Y575" s="145" t="s">
        <v>1042</v>
      </c>
    </row>
    <row r="576" spans="1:25">
      <c r="A576" s="107" t="s">
        <v>391</v>
      </c>
      <c r="B576" s="100" t="s">
        <v>392</v>
      </c>
      <c r="C576" s="100" t="s">
        <v>563</v>
      </c>
      <c r="D576" s="101">
        <v>928.26</v>
      </c>
      <c r="E576" s="100" t="s">
        <v>118</v>
      </c>
      <c r="F576" s="102">
        <v>202201</v>
      </c>
      <c r="G576" s="103">
        <v>44589</v>
      </c>
      <c r="H576" s="100" t="s">
        <v>125</v>
      </c>
      <c r="I576" s="102">
        <v>50000368</v>
      </c>
      <c r="J576" s="100" t="s">
        <v>0</v>
      </c>
      <c r="K576" s="100" t="s">
        <v>120</v>
      </c>
      <c r="L576" s="100" t="s">
        <v>121</v>
      </c>
      <c r="M576" s="100" t="s">
        <v>122</v>
      </c>
      <c r="N576" s="100" t="s">
        <v>415</v>
      </c>
      <c r="O576" s="100" t="s">
        <v>416</v>
      </c>
      <c r="P576" s="100" t="s">
        <v>120</v>
      </c>
      <c r="Q576" s="100" t="s">
        <v>931</v>
      </c>
      <c r="R576" s="100" t="s">
        <v>932</v>
      </c>
      <c r="S576" s="100" t="s">
        <v>933</v>
      </c>
      <c r="T576" s="100" t="s">
        <v>932</v>
      </c>
      <c r="U576" s="100" t="s">
        <v>929</v>
      </c>
      <c r="V576" s="100" t="s">
        <v>930</v>
      </c>
      <c r="W576" s="100" t="s">
        <v>749</v>
      </c>
      <c r="X576" s="100" t="s">
        <v>132</v>
      </c>
      <c r="Y576" s="145" t="s">
        <v>1042</v>
      </c>
    </row>
    <row r="577" spans="1:25">
      <c r="A577" s="107" t="s">
        <v>391</v>
      </c>
      <c r="B577" s="100" t="s">
        <v>392</v>
      </c>
      <c r="C577" s="100" t="s">
        <v>564</v>
      </c>
      <c r="D577" s="101">
        <v>1606.23</v>
      </c>
      <c r="E577" s="100" t="s">
        <v>118</v>
      </c>
      <c r="F577" s="102">
        <v>202201</v>
      </c>
      <c r="G577" s="103">
        <v>44589</v>
      </c>
      <c r="H577" s="100" t="s">
        <v>125</v>
      </c>
      <c r="I577" s="102">
        <v>50000368</v>
      </c>
      <c r="J577" s="100" t="s">
        <v>0</v>
      </c>
      <c r="K577" s="100" t="s">
        <v>120</v>
      </c>
      <c r="L577" s="100" t="s">
        <v>121</v>
      </c>
      <c r="M577" s="100" t="s">
        <v>122</v>
      </c>
      <c r="N577" s="100" t="s">
        <v>92</v>
      </c>
      <c r="O577" s="100" t="s">
        <v>93</v>
      </c>
      <c r="P577" s="100" t="s">
        <v>120</v>
      </c>
      <c r="Q577" s="100" t="s">
        <v>931</v>
      </c>
      <c r="R577" s="100" t="s">
        <v>932</v>
      </c>
      <c r="S577" s="100" t="s">
        <v>933</v>
      </c>
      <c r="T577" s="100" t="s">
        <v>932</v>
      </c>
      <c r="U577" s="100" t="s">
        <v>929</v>
      </c>
      <c r="V577" s="100" t="s">
        <v>930</v>
      </c>
      <c r="W577" s="100" t="s">
        <v>749</v>
      </c>
      <c r="X577" s="100" t="s">
        <v>132</v>
      </c>
      <c r="Y577" s="145" t="s">
        <v>1042</v>
      </c>
    </row>
    <row r="578" spans="1:25">
      <c r="A578" s="107" t="s">
        <v>391</v>
      </c>
      <c r="B578" s="100" t="s">
        <v>392</v>
      </c>
      <c r="C578" s="100" t="s">
        <v>565</v>
      </c>
      <c r="D578" s="101">
        <v>2449.6999999999998</v>
      </c>
      <c r="E578" s="100" t="s">
        <v>118</v>
      </c>
      <c r="F578" s="102">
        <v>202201</v>
      </c>
      <c r="G578" s="103">
        <v>44589</v>
      </c>
      <c r="H578" s="100" t="s">
        <v>125</v>
      </c>
      <c r="I578" s="102">
        <v>50000368</v>
      </c>
      <c r="J578" s="100" t="s">
        <v>0</v>
      </c>
      <c r="K578" s="100" t="s">
        <v>120</v>
      </c>
      <c r="L578" s="100" t="s">
        <v>121</v>
      </c>
      <c r="M578" s="100" t="s">
        <v>122</v>
      </c>
      <c r="N578" s="100" t="s">
        <v>444</v>
      </c>
      <c r="O578" s="100" t="s">
        <v>445</v>
      </c>
      <c r="P578" s="100" t="s">
        <v>120</v>
      </c>
      <c r="Q578" s="100" t="s">
        <v>931</v>
      </c>
      <c r="R578" s="100" t="s">
        <v>932</v>
      </c>
      <c r="S578" s="100" t="s">
        <v>933</v>
      </c>
      <c r="T578" s="100" t="s">
        <v>932</v>
      </c>
      <c r="U578" s="100" t="s">
        <v>929</v>
      </c>
      <c r="V578" s="100" t="s">
        <v>930</v>
      </c>
      <c r="W578" s="100" t="s">
        <v>749</v>
      </c>
      <c r="X578" s="100" t="s">
        <v>132</v>
      </c>
      <c r="Y578" s="145" t="s">
        <v>1042</v>
      </c>
    </row>
    <row r="579" spans="1:25">
      <c r="A579" s="107" t="s">
        <v>391</v>
      </c>
      <c r="B579" s="100" t="s">
        <v>392</v>
      </c>
      <c r="C579" s="100" t="s">
        <v>566</v>
      </c>
      <c r="D579" s="101">
        <v>6.91</v>
      </c>
      <c r="E579" s="100" t="s">
        <v>118</v>
      </c>
      <c r="F579" s="102">
        <v>202201</v>
      </c>
      <c r="G579" s="103">
        <v>44589</v>
      </c>
      <c r="H579" s="100" t="s">
        <v>125</v>
      </c>
      <c r="I579" s="102">
        <v>50000378</v>
      </c>
      <c r="J579" s="100" t="s">
        <v>0</v>
      </c>
      <c r="K579" s="100" t="s">
        <v>120</v>
      </c>
      <c r="L579" s="100" t="s">
        <v>121</v>
      </c>
      <c r="M579" s="100" t="s">
        <v>122</v>
      </c>
      <c r="N579" s="100" t="s">
        <v>567</v>
      </c>
      <c r="O579" s="100" t="s">
        <v>568</v>
      </c>
      <c r="P579" s="100" t="s">
        <v>120</v>
      </c>
      <c r="Q579" s="100" t="s">
        <v>786</v>
      </c>
      <c r="R579" s="100" t="s">
        <v>787</v>
      </c>
      <c r="S579" s="100" t="s">
        <v>788</v>
      </c>
      <c r="T579" s="100" t="s">
        <v>787</v>
      </c>
      <c r="U579" s="100" t="s">
        <v>747</v>
      </c>
      <c r="V579" s="100" t="s">
        <v>748</v>
      </c>
      <c r="W579" s="100" t="s">
        <v>749</v>
      </c>
      <c r="X579" s="100" t="s">
        <v>132</v>
      </c>
      <c r="Y579" s="145" t="s">
        <v>1042</v>
      </c>
    </row>
    <row r="580" spans="1:25">
      <c r="A580" s="107" t="s">
        <v>391</v>
      </c>
      <c r="B580" s="100" t="s">
        <v>392</v>
      </c>
      <c r="C580" s="100" t="s">
        <v>569</v>
      </c>
      <c r="D580" s="101">
        <v>34.53</v>
      </c>
      <c r="E580" s="100" t="s">
        <v>118</v>
      </c>
      <c r="F580" s="102">
        <v>202201</v>
      </c>
      <c r="G580" s="103">
        <v>44589</v>
      </c>
      <c r="H580" s="100" t="s">
        <v>125</v>
      </c>
      <c r="I580" s="102">
        <v>50000378</v>
      </c>
      <c r="J580" s="100" t="s">
        <v>0</v>
      </c>
      <c r="K580" s="100" t="s">
        <v>120</v>
      </c>
      <c r="L580" s="100" t="s">
        <v>121</v>
      </c>
      <c r="M580" s="100" t="s">
        <v>122</v>
      </c>
      <c r="N580" s="100" t="s">
        <v>398</v>
      </c>
      <c r="O580" s="100" t="s">
        <v>399</v>
      </c>
      <c r="P580" s="100" t="s">
        <v>120</v>
      </c>
      <c r="Q580" s="100" t="s">
        <v>802</v>
      </c>
      <c r="R580" s="100" t="s">
        <v>803</v>
      </c>
      <c r="S580" s="100" t="s">
        <v>804</v>
      </c>
      <c r="T580" s="100" t="s">
        <v>803</v>
      </c>
      <c r="U580" s="100" t="s">
        <v>757</v>
      </c>
      <c r="V580" s="100" t="s">
        <v>758</v>
      </c>
      <c r="W580" s="100" t="s">
        <v>749</v>
      </c>
      <c r="X580" s="100" t="s">
        <v>132</v>
      </c>
      <c r="Y580" s="145" t="s">
        <v>1042</v>
      </c>
    </row>
    <row r="581" spans="1:25">
      <c r="A581" s="107" t="s">
        <v>391</v>
      </c>
      <c r="B581" s="100" t="s">
        <v>392</v>
      </c>
      <c r="C581" s="100" t="s">
        <v>570</v>
      </c>
      <c r="D581" s="101">
        <v>67.84</v>
      </c>
      <c r="E581" s="100" t="s">
        <v>118</v>
      </c>
      <c r="F581" s="102">
        <v>202201</v>
      </c>
      <c r="G581" s="103">
        <v>44589</v>
      </c>
      <c r="H581" s="100" t="s">
        <v>125</v>
      </c>
      <c r="I581" s="102">
        <v>50000378</v>
      </c>
      <c r="J581" s="100" t="s">
        <v>0</v>
      </c>
      <c r="K581" s="100" t="s">
        <v>120</v>
      </c>
      <c r="L581" s="100" t="s">
        <v>121</v>
      </c>
      <c r="M581" s="100" t="s">
        <v>122</v>
      </c>
      <c r="N581" s="100" t="s">
        <v>394</v>
      </c>
      <c r="O581" s="100" t="s">
        <v>395</v>
      </c>
      <c r="P581" s="100" t="s">
        <v>120</v>
      </c>
      <c r="Q581" s="100" t="s">
        <v>802</v>
      </c>
      <c r="R581" s="100" t="s">
        <v>803</v>
      </c>
      <c r="S581" s="100" t="s">
        <v>804</v>
      </c>
      <c r="T581" s="100" t="s">
        <v>803</v>
      </c>
      <c r="U581" s="100" t="s">
        <v>757</v>
      </c>
      <c r="V581" s="100" t="s">
        <v>758</v>
      </c>
      <c r="W581" s="100" t="s">
        <v>749</v>
      </c>
      <c r="X581" s="100" t="s">
        <v>132</v>
      </c>
      <c r="Y581" s="145" t="s">
        <v>1042</v>
      </c>
    </row>
    <row r="582" spans="1:25">
      <c r="A582" s="107" t="s">
        <v>391</v>
      </c>
      <c r="B582" s="100" t="s">
        <v>392</v>
      </c>
      <c r="C582" s="100" t="s">
        <v>571</v>
      </c>
      <c r="D582" s="101">
        <v>134.29</v>
      </c>
      <c r="E582" s="100" t="s">
        <v>118</v>
      </c>
      <c r="F582" s="102">
        <v>202201</v>
      </c>
      <c r="G582" s="103">
        <v>44589</v>
      </c>
      <c r="H582" s="100" t="s">
        <v>125</v>
      </c>
      <c r="I582" s="102">
        <v>50000378</v>
      </c>
      <c r="J582" s="100" t="s">
        <v>0</v>
      </c>
      <c r="K582" s="100" t="s">
        <v>120</v>
      </c>
      <c r="L582" s="100" t="s">
        <v>121</v>
      </c>
      <c r="M582" s="100" t="s">
        <v>122</v>
      </c>
      <c r="N582" s="100" t="s">
        <v>142</v>
      </c>
      <c r="O582" s="100" t="s">
        <v>143</v>
      </c>
      <c r="P582" s="100" t="s">
        <v>120</v>
      </c>
      <c r="Q582" s="100" t="s">
        <v>750</v>
      </c>
      <c r="R582" s="100" t="s">
        <v>144</v>
      </c>
      <c r="S582" s="100" t="s">
        <v>751</v>
      </c>
      <c r="T582" s="100" t="s">
        <v>144</v>
      </c>
      <c r="U582" s="100" t="s">
        <v>752</v>
      </c>
      <c r="V582" s="100" t="s">
        <v>753</v>
      </c>
      <c r="W582" s="100" t="s">
        <v>749</v>
      </c>
      <c r="X582" s="100" t="s">
        <v>132</v>
      </c>
      <c r="Y582" s="145" t="s">
        <v>1042</v>
      </c>
    </row>
    <row r="583" spans="1:25">
      <c r="A583" s="107" t="s">
        <v>391</v>
      </c>
      <c r="B583" s="100" t="s">
        <v>392</v>
      </c>
      <c r="C583" s="100" t="s">
        <v>572</v>
      </c>
      <c r="D583" s="101">
        <v>183.59</v>
      </c>
      <c r="E583" s="100" t="s">
        <v>118</v>
      </c>
      <c r="F583" s="102">
        <v>202201</v>
      </c>
      <c r="G583" s="103">
        <v>44589</v>
      </c>
      <c r="H583" s="100" t="s">
        <v>125</v>
      </c>
      <c r="I583" s="102">
        <v>50000378</v>
      </c>
      <c r="J583" s="100" t="s">
        <v>0</v>
      </c>
      <c r="K583" s="100" t="s">
        <v>120</v>
      </c>
      <c r="L583" s="100" t="s">
        <v>121</v>
      </c>
      <c r="M583" s="100" t="s">
        <v>122</v>
      </c>
      <c r="N583" s="100" t="s">
        <v>545</v>
      </c>
      <c r="O583" s="100" t="s">
        <v>546</v>
      </c>
      <c r="P583" s="100" t="s">
        <v>120</v>
      </c>
      <c r="Q583" s="100" t="s">
        <v>786</v>
      </c>
      <c r="R583" s="100" t="s">
        <v>787</v>
      </c>
      <c r="S583" s="100" t="s">
        <v>788</v>
      </c>
      <c r="T583" s="100" t="s">
        <v>787</v>
      </c>
      <c r="U583" s="100" t="s">
        <v>747</v>
      </c>
      <c r="V583" s="100" t="s">
        <v>748</v>
      </c>
      <c r="W583" s="100" t="s">
        <v>749</v>
      </c>
      <c r="X583" s="100" t="s">
        <v>132</v>
      </c>
      <c r="Y583" s="145" t="s">
        <v>1042</v>
      </c>
    </row>
    <row r="584" spans="1:25">
      <c r="A584" s="107" t="s">
        <v>391</v>
      </c>
      <c r="B584" s="100" t="s">
        <v>392</v>
      </c>
      <c r="C584" s="100" t="s">
        <v>573</v>
      </c>
      <c r="D584" s="101">
        <v>413.79</v>
      </c>
      <c r="E584" s="100" t="s">
        <v>118</v>
      </c>
      <c r="F584" s="102">
        <v>202201</v>
      </c>
      <c r="G584" s="103">
        <v>44589</v>
      </c>
      <c r="H584" s="100" t="s">
        <v>125</v>
      </c>
      <c r="I584" s="102">
        <v>50000378</v>
      </c>
      <c r="J584" s="100" t="s">
        <v>0</v>
      </c>
      <c r="K584" s="100" t="s">
        <v>120</v>
      </c>
      <c r="L584" s="100" t="s">
        <v>121</v>
      </c>
      <c r="M584" s="100" t="s">
        <v>122</v>
      </c>
      <c r="N584" s="100" t="s">
        <v>245</v>
      </c>
      <c r="O584" s="100" t="s">
        <v>246</v>
      </c>
      <c r="P584" s="100" t="s">
        <v>120</v>
      </c>
      <c r="Q584" s="100" t="s">
        <v>778</v>
      </c>
      <c r="R584" s="100" t="s">
        <v>247</v>
      </c>
      <c r="S584" s="100" t="s">
        <v>779</v>
      </c>
      <c r="T584" s="100" t="s">
        <v>247</v>
      </c>
      <c r="U584" s="100" t="s">
        <v>752</v>
      </c>
      <c r="V584" s="100" t="s">
        <v>753</v>
      </c>
      <c r="W584" s="100" t="s">
        <v>749</v>
      </c>
      <c r="X584" s="100" t="s">
        <v>132</v>
      </c>
      <c r="Y584" s="145" t="s">
        <v>1042</v>
      </c>
    </row>
    <row r="585" spans="1:25">
      <c r="A585" s="107" t="s">
        <v>391</v>
      </c>
      <c r="B585" s="100" t="s">
        <v>392</v>
      </c>
      <c r="C585" s="100" t="s">
        <v>574</v>
      </c>
      <c r="D585" s="101">
        <v>-556.72</v>
      </c>
      <c r="E585" s="100" t="s">
        <v>118</v>
      </c>
      <c r="F585" s="102">
        <v>202201</v>
      </c>
      <c r="G585" s="103">
        <v>44589</v>
      </c>
      <c r="H585" s="100" t="s">
        <v>125</v>
      </c>
      <c r="I585" s="102">
        <v>50000389</v>
      </c>
      <c r="J585" s="100" t="s">
        <v>0</v>
      </c>
      <c r="K585" s="100" t="s">
        <v>120</v>
      </c>
      <c r="L585" s="100" t="s">
        <v>121</v>
      </c>
      <c r="M585" s="100" t="s">
        <v>122</v>
      </c>
      <c r="N585" s="100" t="s">
        <v>76</v>
      </c>
      <c r="O585" s="100" t="s">
        <v>411</v>
      </c>
      <c r="P585" s="100" t="s">
        <v>120</v>
      </c>
      <c r="Q585" s="100" t="s">
        <v>937</v>
      </c>
      <c r="R585" s="100" t="s">
        <v>938</v>
      </c>
      <c r="S585" s="100" t="s">
        <v>939</v>
      </c>
      <c r="T585" s="100" t="s">
        <v>938</v>
      </c>
      <c r="U585" s="100" t="s">
        <v>929</v>
      </c>
      <c r="V585" s="100" t="s">
        <v>930</v>
      </c>
      <c r="W585" s="100" t="s">
        <v>749</v>
      </c>
      <c r="X585" s="100" t="s">
        <v>132</v>
      </c>
      <c r="Y585" s="145" t="s">
        <v>1042</v>
      </c>
    </row>
    <row r="586" spans="1:25">
      <c r="A586" s="107" t="s">
        <v>391</v>
      </c>
      <c r="B586" s="100" t="s">
        <v>392</v>
      </c>
      <c r="C586" s="100" t="s">
        <v>575</v>
      </c>
      <c r="D586" s="101">
        <v>-505.83</v>
      </c>
      <c r="E586" s="100" t="s">
        <v>118</v>
      </c>
      <c r="F586" s="102">
        <v>202201</v>
      </c>
      <c r="G586" s="103">
        <v>44589</v>
      </c>
      <c r="H586" s="100" t="s">
        <v>125</v>
      </c>
      <c r="I586" s="102">
        <v>50000389</v>
      </c>
      <c r="J586" s="100" t="s">
        <v>0</v>
      </c>
      <c r="K586" s="100" t="s">
        <v>120</v>
      </c>
      <c r="L586" s="100" t="s">
        <v>121</v>
      </c>
      <c r="M586" s="100" t="s">
        <v>122</v>
      </c>
      <c r="N586" s="100" t="s">
        <v>90</v>
      </c>
      <c r="O586" s="100" t="s">
        <v>409</v>
      </c>
      <c r="P586" s="100" t="s">
        <v>120</v>
      </c>
      <c r="Q586" s="100" t="s">
        <v>934</v>
      </c>
      <c r="R586" s="100" t="s">
        <v>935</v>
      </c>
      <c r="S586" s="100" t="s">
        <v>936</v>
      </c>
      <c r="T586" s="100" t="s">
        <v>935</v>
      </c>
      <c r="U586" s="100" t="s">
        <v>929</v>
      </c>
      <c r="V586" s="100" t="s">
        <v>930</v>
      </c>
      <c r="W586" s="100" t="s">
        <v>749</v>
      </c>
      <c r="X586" s="100" t="s">
        <v>132</v>
      </c>
      <c r="Y586" s="145" t="s">
        <v>1042</v>
      </c>
    </row>
    <row r="587" spans="1:25">
      <c r="A587" s="107" t="s">
        <v>391</v>
      </c>
      <c r="B587" s="100" t="s">
        <v>392</v>
      </c>
      <c r="C587" s="100" t="s">
        <v>576</v>
      </c>
      <c r="D587" s="101">
        <v>-441.63</v>
      </c>
      <c r="E587" s="100" t="s">
        <v>118</v>
      </c>
      <c r="F587" s="102">
        <v>202201</v>
      </c>
      <c r="G587" s="103">
        <v>44589</v>
      </c>
      <c r="H587" s="100" t="s">
        <v>125</v>
      </c>
      <c r="I587" s="102">
        <v>50000389</v>
      </c>
      <c r="J587" s="100" t="s">
        <v>0</v>
      </c>
      <c r="K587" s="100" t="s">
        <v>120</v>
      </c>
      <c r="L587" s="100" t="s">
        <v>121</v>
      </c>
      <c r="M587" s="100" t="s">
        <v>122</v>
      </c>
      <c r="N587" s="100" t="s">
        <v>78</v>
      </c>
      <c r="O587" s="100" t="s">
        <v>413</v>
      </c>
      <c r="P587" s="100" t="s">
        <v>120</v>
      </c>
      <c r="Q587" s="100" t="s">
        <v>934</v>
      </c>
      <c r="R587" s="100" t="s">
        <v>935</v>
      </c>
      <c r="S587" s="100" t="s">
        <v>936</v>
      </c>
      <c r="T587" s="100" t="s">
        <v>935</v>
      </c>
      <c r="U587" s="100" t="s">
        <v>929</v>
      </c>
      <c r="V587" s="100" t="s">
        <v>930</v>
      </c>
      <c r="W587" s="100" t="s">
        <v>749</v>
      </c>
      <c r="X587" s="100" t="s">
        <v>132</v>
      </c>
      <c r="Y587" s="145" t="s">
        <v>1042</v>
      </c>
    </row>
    <row r="588" spans="1:25">
      <c r="A588" s="107" t="s">
        <v>391</v>
      </c>
      <c r="B588" s="100" t="s">
        <v>392</v>
      </c>
      <c r="C588" s="100" t="s">
        <v>577</v>
      </c>
      <c r="D588" s="101">
        <v>389.65</v>
      </c>
      <c r="E588" s="100" t="s">
        <v>118</v>
      </c>
      <c r="F588" s="102">
        <v>202201</v>
      </c>
      <c r="G588" s="103">
        <v>44589</v>
      </c>
      <c r="H588" s="100" t="s">
        <v>125</v>
      </c>
      <c r="I588" s="102">
        <v>50000390</v>
      </c>
      <c r="J588" s="100" t="s">
        <v>0</v>
      </c>
      <c r="K588" s="100" t="s">
        <v>120</v>
      </c>
      <c r="L588" s="100" t="s">
        <v>121</v>
      </c>
      <c r="M588" s="100" t="s">
        <v>122</v>
      </c>
      <c r="N588" s="100" t="s">
        <v>78</v>
      </c>
      <c r="O588" s="100" t="s">
        <v>413</v>
      </c>
      <c r="P588" s="100" t="s">
        <v>120</v>
      </c>
      <c r="Q588" s="100" t="s">
        <v>934</v>
      </c>
      <c r="R588" s="100" t="s">
        <v>935</v>
      </c>
      <c r="S588" s="100" t="s">
        <v>936</v>
      </c>
      <c r="T588" s="100" t="s">
        <v>935</v>
      </c>
      <c r="U588" s="100" t="s">
        <v>929</v>
      </c>
      <c r="V588" s="100" t="s">
        <v>930</v>
      </c>
      <c r="W588" s="100" t="s">
        <v>749</v>
      </c>
      <c r="X588" s="100" t="s">
        <v>132</v>
      </c>
      <c r="Y588" s="145" t="s">
        <v>1042</v>
      </c>
    </row>
    <row r="589" spans="1:25">
      <c r="A589" s="107" t="s">
        <v>391</v>
      </c>
      <c r="B589" s="100" t="s">
        <v>392</v>
      </c>
      <c r="C589" s="100" t="s">
        <v>578</v>
      </c>
      <c r="D589" s="101">
        <v>446.29</v>
      </c>
      <c r="E589" s="100" t="s">
        <v>118</v>
      </c>
      <c r="F589" s="102">
        <v>202201</v>
      </c>
      <c r="G589" s="103">
        <v>44589</v>
      </c>
      <c r="H589" s="100" t="s">
        <v>125</v>
      </c>
      <c r="I589" s="102">
        <v>50000390</v>
      </c>
      <c r="J589" s="100" t="s">
        <v>0</v>
      </c>
      <c r="K589" s="100" t="s">
        <v>120</v>
      </c>
      <c r="L589" s="100" t="s">
        <v>121</v>
      </c>
      <c r="M589" s="100" t="s">
        <v>122</v>
      </c>
      <c r="N589" s="100" t="s">
        <v>90</v>
      </c>
      <c r="O589" s="100" t="s">
        <v>409</v>
      </c>
      <c r="P589" s="100" t="s">
        <v>120</v>
      </c>
      <c r="Q589" s="100" t="s">
        <v>934</v>
      </c>
      <c r="R589" s="100" t="s">
        <v>935</v>
      </c>
      <c r="S589" s="100" t="s">
        <v>936</v>
      </c>
      <c r="T589" s="100" t="s">
        <v>935</v>
      </c>
      <c r="U589" s="100" t="s">
        <v>929</v>
      </c>
      <c r="V589" s="100" t="s">
        <v>930</v>
      </c>
      <c r="W589" s="100" t="s">
        <v>749</v>
      </c>
      <c r="X589" s="100" t="s">
        <v>132</v>
      </c>
      <c r="Y589" s="145" t="s">
        <v>1042</v>
      </c>
    </row>
    <row r="590" spans="1:25">
      <c r="A590" s="107" t="s">
        <v>391</v>
      </c>
      <c r="B590" s="100" t="s">
        <v>392</v>
      </c>
      <c r="C590" s="100" t="s">
        <v>579</v>
      </c>
      <c r="D590" s="101">
        <v>491.2</v>
      </c>
      <c r="E590" s="100" t="s">
        <v>118</v>
      </c>
      <c r="F590" s="102">
        <v>202201</v>
      </c>
      <c r="G590" s="103">
        <v>44589</v>
      </c>
      <c r="H590" s="100" t="s">
        <v>125</v>
      </c>
      <c r="I590" s="102">
        <v>50000390</v>
      </c>
      <c r="J590" s="100" t="s">
        <v>0</v>
      </c>
      <c r="K590" s="100" t="s">
        <v>120</v>
      </c>
      <c r="L590" s="100" t="s">
        <v>121</v>
      </c>
      <c r="M590" s="100" t="s">
        <v>122</v>
      </c>
      <c r="N590" s="100" t="s">
        <v>76</v>
      </c>
      <c r="O590" s="100" t="s">
        <v>411</v>
      </c>
      <c r="P590" s="100" t="s">
        <v>120</v>
      </c>
      <c r="Q590" s="100" t="s">
        <v>937</v>
      </c>
      <c r="R590" s="100" t="s">
        <v>938</v>
      </c>
      <c r="S590" s="100" t="s">
        <v>939</v>
      </c>
      <c r="T590" s="100" t="s">
        <v>938</v>
      </c>
      <c r="U590" s="100" t="s">
        <v>929</v>
      </c>
      <c r="V590" s="100" t="s">
        <v>930</v>
      </c>
      <c r="W590" s="100" t="s">
        <v>749</v>
      </c>
      <c r="X590" s="100" t="s">
        <v>132</v>
      </c>
      <c r="Y590" s="145" t="s">
        <v>1042</v>
      </c>
    </row>
    <row r="591" spans="1:25">
      <c r="A591" s="107" t="s">
        <v>391</v>
      </c>
      <c r="B591" s="100" t="s">
        <v>392</v>
      </c>
      <c r="C591" s="100" t="s">
        <v>580</v>
      </c>
      <c r="D591" s="101">
        <v>-2449.6999999999998</v>
      </c>
      <c r="E591" s="100" t="s">
        <v>118</v>
      </c>
      <c r="F591" s="102">
        <v>202201</v>
      </c>
      <c r="G591" s="103">
        <v>44589</v>
      </c>
      <c r="H591" s="100" t="s">
        <v>125</v>
      </c>
      <c r="I591" s="102">
        <v>50000391</v>
      </c>
      <c r="J591" s="100" t="s">
        <v>0</v>
      </c>
      <c r="K591" s="100" t="s">
        <v>120</v>
      </c>
      <c r="L591" s="100" t="s">
        <v>121</v>
      </c>
      <c r="M591" s="100" t="s">
        <v>122</v>
      </c>
      <c r="N591" s="100" t="s">
        <v>444</v>
      </c>
      <c r="O591" s="100" t="s">
        <v>445</v>
      </c>
      <c r="P591" s="100" t="s">
        <v>120</v>
      </c>
      <c r="Q591" s="100" t="s">
        <v>931</v>
      </c>
      <c r="R591" s="100" t="s">
        <v>932</v>
      </c>
      <c r="S591" s="100" t="s">
        <v>933</v>
      </c>
      <c r="T591" s="100" t="s">
        <v>932</v>
      </c>
      <c r="U591" s="100" t="s">
        <v>929</v>
      </c>
      <c r="V591" s="100" t="s">
        <v>930</v>
      </c>
      <c r="W591" s="100" t="s">
        <v>749</v>
      </c>
      <c r="X591" s="100" t="s">
        <v>132</v>
      </c>
      <c r="Y591" s="145" t="s">
        <v>1042</v>
      </c>
    </row>
    <row r="592" spans="1:25">
      <c r="A592" s="107" t="s">
        <v>391</v>
      </c>
      <c r="B592" s="100" t="s">
        <v>392</v>
      </c>
      <c r="C592" s="100" t="s">
        <v>581</v>
      </c>
      <c r="D592" s="101">
        <v>-1606.23</v>
      </c>
      <c r="E592" s="100" t="s">
        <v>118</v>
      </c>
      <c r="F592" s="102">
        <v>202201</v>
      </c>
      <c r="G592" s="103">
        <v>44589</v>
      </c>
      <c r="H592" s="100" t="s">
        <v>125</v>
      </c>
      <c r="I592" s="102">
        <v>50000391</v>
      </c>
      <c r="J592" s="100" t="s">
        <v>0</v>
      </c>
      <c r="K592" s="100" t="s">
        <v>120</v>
      </c>
      <c r="L592" s="100" t="s">
        <v>121</v>
      </c>
      <c r="M592" s="100" t="s">
        <v>122</v>
      </c>
      <c r="N592" s="100" t="s">
        <v>92</v>
      </c>
      <c r="O592" s="100" t="s">
        <v>93</v>
      </c>
      <c r="P592" s="100" t="s">
        <v>120</v>
      </c>
      <c r="Q592" s="100" t="s">
        <v>931</v>
      </c>
      <c r="R592" s="100" t="s">
        <v>932</v>
      </c>
      <c r="S592" s="100" t="s">
        <v>933</v>
      </c>
      <c r="T592" s="100" t="s">
        <v>932</v>
      </c>
      <c r="U592" s="100" t="s">
        <v>929</v>
      </c>
      <c r="V592" s="100" t="s">
        <v>930</v>
      </c>
      <c r="W592" s="100" t="s">
        <v>749</v>
      </c>
      <c r="X592" s="100" t="s">
        <v>132</v>
      </c>
      <c r="Y592" s="145" t="s">
        <v>1042</v>
      </c>
    </row>
    <row r="593" spans="1:25">
      <c r="A593" s="107" t="s">
        <v>391</v>
      </c>
      <c r="B593" s="100" t="s">
        <v>392</v>
      </c>
      <c r="C593" s="100" t="s">
        <v>582</v>
      </c>
      <c r="D593" s="101">
        <v>-928.26</v>
      </c>
      <c r="E593" s="100" t="s">
        <v>118</v>
      </c>
      <c r="F593" s="102">
        <v>202201</v>
      </c>
      <c r="G593" s="103">
        <v>44589</v>
      </c>
      <c r="H593" s="100" t="s">
        <v>125</v>
      </c>
      <c r="I593" s="102">
        <v>50000391</v>
      </c>
      <c r="J593" s="100" t="s">
        <v>0</v>
      </c>
      <c r="K593" s="100" t="s">
        <v>120</v>
      </c>
      <c r="L593" s="100" t="s">
        <v>121</v>
      </c>
      <c r="M593" s="100" t="s">
        <v>122</v>
      </c>
      <c r="N593" s="100" t="s">
        <v>415</v>
      </c>
      <c r="O593" s="100" t="s">
        <v>416</v>
      </c>
      <c r="P593" s="100" t="s">
        <v>120</v>
      </c>
      <c r="Q593" s="100" t="s">
        <v>931</v>
      </c>
      <c r="R593" s="100" t="s">
        <v>932</v>
      </c>
      <c r="S593" s="100" t="s">
        <v>933</v>
      </c>
      <c r="T593" s="100" t="s">
        <v>932</v>
      </c>
      <c r="U593" s="100" t="s">
        <v>929</v>
      </c>
      <c r="V593" s="100" t="s">
        <v>930</v>
      </c>
      <c r="W593" s="100" t="s">
        <v>749</v>
      </c>
      <c r="X593" s="100" t="s">
        <v>132</v>
      </c>
      <c r="Y593" s="145" t="s">
        <v>1042</v>
      </c>
    </row>
    <row r="594" spans="1:25">
      <c r="A594" s="107" t="s">
        <v>391</v>
      </c>
      <c r="B594" s="100" t="s">
        <v>392</v>
      </c>
      <c r="C594" s="100" t="s">
        <v>583</v>
      </c>
      <c r="D594" s="101">
        <v>-559.92999999999995</v>
      </c>
      <c r="E594" s="100" t="s">
        <v>118</v>
      </c>
      <c r="F594" s="102">
        <v>202201</v>
      </c>
      <c r="G594" s="103">
        <v>44589</v>
      </c>
      <c r="H594" s="100" t="s">
        <v>125</v>
      </c>
      <c r="I594" s="102">
        <v>50000391</v>
      </c>
      <c r="J594" s="100" t="s">
        <v>0</v>
      </c>
      <c r="K594" s="100" t="s">
        <v>120</v>
      </c>
      <c r="L594" s="100" t="s">
        <v>121</v>
      </c>
      <c r="M594" s="100" t="s">
        <v>122</v>
      </c>
      <c r="N594" s="100" t="s">
        <v>403</v>
      </c>
      <c r="O594" s="100" t="s">
        <v>96</v>
      </c>
      <c r="P594" s="100" t="s">
        <v>120</v>
      </c>
      <c r="Q594" s="100" t="s">
        <v>931</v>
      </c>
      <c r="R594" s="100" t="s">
        <v>932</v>
      </c>
      <c r="S594" s="100" t="s">
        <v>933</v>
      </c>
      <c r="T594" s="100" t="s">
        <v>932</v>
      </c>
      <c r="U594" s="100" t="s">
        <v>929</v>
      </c>
      <c r="V594" s="100" t="s">
        <v>930</v>
      </c>
      <c r="W594" s="100" t="s">
        <v>749</v>
      </c>
      <c r="X594" s="100" t="s">
        <v>132</v>
      </c>
      <c r="Y594" s="145" t="s">
        <v>1042</v>
      </c>
    </row>
    <row r="595" spans="1:25">
      <c r="A595" s="107" t="s">
        <v>391</v>
      </c>
      <c r="B595" s="100" t="s">
        <v>392</v>
      </c>
      <c r="C595" s="100" t="s">
        <v>584</v>
      </c>
      <c r="D595" s="101">
        <v>-114.54</v>
      </c>
      <c r="E595" s="100" t="s">
        <v>118</v>
      </c>
      <c r="F595" s="102">
        <v>202201</v>
      </c>
      <c r="G595" s="103">
        <v>44589</v>
      </c>
      <c r="H595" s="100" t="s">
        <v>125</v>
      </c>
      <c r="I595" s="102">
        <v>50000391</v>
      </c>
      <c r="J595" s="100" t="s">
        <v>0</v>
      </c>
      <c r="K595" s="100" t="s">
        <v>120</v>
      </c>
      <c r="L595" s="100" t="s">
        <v>121</v>
      </c>
      <c r="M595" s="100" t="s">
        <v>122</v>
      </c>
      <c r="N595" s="100" t="s">
        <v>80</v>
      </c>
      <c r="O595" s="100" t="s">
        <v>81</v>
      </c>
      <c r="P595" s="100" t="s">
        <v>120</v>
      </c>
      <c r="Q595" s="100" t="s">
        <v>926</v>
      </c>
      <c r="R595" s="100" t="s">
        <v>927</v>
      </c>
      <c r="S595" s="100" t="s">
        <v>928</v>
      </c>
      <c r="T595" s="100" t="s">
        <v>927</v>
      </c>
      <c r="U595" s="100" t="s">
        <v>929</v>
      </c>
      <c r="V595" s="100" t="s">
        <v>930</v>
      </c>
      <c r="W595" s="100" t="s">
        <v>749</v>
      </c>
      <c r="X595" s="100" t="s">
        <v>132</v>
      </c>
      <c r="Y595" s="145" t="s">
        <v>1042</v>
      </c>
    </row>
    <row r="596" spans="1:25">
      <c r="A596" s="107" t="s">
        <v>391</v>
      </c>
      <c r="B596" s="100" t="s">
        <v>392</v>
      </c>
      <c r="C596" s="100" t="s">
        <v>585</v>
      </c>
      <c r="D596" s="101">
        <v>-89.83</v>
      </c>
      <c r="E596" s="100" t="s">
        <v>118</v>
      </c>
      <c r="F596" s="102">
        <v>202201</v>
      </c>
      <c r="G596" s="103">
        <v>44589</v>
      </c>
      <c r="H596" s="100" t="s">
        <v>125</v>
      </c>
      <c r="I596" s="102">
        <v>50000391</v>
      </c>
      <c r="J596" s="100" t="s">
        <v>0</v>
      </c>
      <c r="K596" s="100" t="s">
        <v>120</v>
      </c>
      <c r="L596" s="100" t="s">
        <v>121</v>
      </c>
      <c r="M596" s="100" t="s">
        <v>122</v>
      </c>
      <c r="N596" s="100" t="s">
        <v>82</v>
      </c>
      <c r="O596" s="100" t="s">
        <v>83</v>
      </c>
      <c r="P596" s="100" t="s">
        <v>120</v>
      </c>
      <c r="Q596" s="100" t="s">
        <v>926</v>
      </c>
      <c r="R596" s="100" t="s">
        <v>927</v>
      </c>
      <c r="S596" s="100" t="s">
        <v>928</v>
      </c>
      <c r="T596" s="100" t="s">
        <v>927</v>
      </c>
      <c r="U596" s="100" t="s">
        <v>929</v>
      </c>
      <c r="V596" s="100" t="s">
        <v>930</v>
      </c>
      <c r="W596" s="100" t="s">
        <v>749</v>
      </c>
      <c r="X596" s="100" t="s">
        <v>132</v>
      </c>
      <c r="Y596" s="145" t="s">
        <v>1042</v>
      </c>
    </row>
    <row r="597" spans="1:25">
      <c r="A597" s="107" t="s">
        <v>391</v>
      </c>
      <c r="B597" s="100" t="s">
        <v>392</v>
      </c>
      <c r="C597" s="100" t="s">
        <v>586</v>
      </c>
      <c r="D597" s="101">
        <v>-79.61</v>
      </c>
      <c r="E597" s="100" t="s">
        <v>118</v>
      </c>
      <c r="F597" s="102">
        <v>202201</v>
      </c>
      <c r="G597" s="103">
        <v>44589</v>
      </c>
      <c r="H597" s="100" t="s">
        <v>125</v>
      </c>
      <c r="I597" s="102">
        <v>50000391</v>
      </c>
      <c r="J597" s="100" t="s">
        <v>0</v>
      </c>
      <c r="K597" s="100" t="s">
        <v>120</v>
      </c>
      <c r="L597" s="100" t="s">
        <v>121</v>
      </c>
      <c r="M597" s="100" t="s">
        <v>122</v>
      </c>
      <c r="N597" s="100" t="s">
        <v>86</v>
      </c>
      <c r="O597" s="100" t="s">
        <v>87</v>
      </c>
      <c r="P597" s="100" t="s">
        <v>120</v>
      </c>
      <c r="Q597" s="100" t="s">
        <v>926</v>
      </c>
      <c r="R597" s="100" t="s">
        <v>927</v>
      </c>
      <c r="S597" s="100" t="s">
        <v>928</v>
      </c>
      <c r="T597" s="100" t="s">
        <v>927</v>
      </c>
      <c r="U597" s="100" t="s">
        <v>929</v>
      </c>
      <c r="V597" s="100" t="s">
        <v>930</v>
      </c>
      <c r="W597" s="100" t="s">
        <v>749</v>
      </c>
      <c r="X597" s="100" t="s">
        <v>132</v>
      </c>
      <c r="Y597" s="145" t="s">
        <v>1042</v>
      </c>
    </row>
    <row r="598" spans="1:25">
      <c r="A598" s="107" t="s">
        <v>391</v>
      </c>
      <c r="B598" s="100" t="s">
        <v>392</v>
      </c>
      <c r="C598" s="100" t="s">
        <v>587</v>
      </c>
      <c r="D598" s="101">
        <v>-45.46</v>
      </c>
      <c r="E598" s="100" t="s">
        <v>118</v>
      </c>
      <c r="F598" s="102">
        <v>202201</v>
      </c>
      <c r="G598" s="103">
        <v>44589</v>
      </c>
      <c r="H598" s="100" t="s">
        <v>125</v>
      </c>
      <c r="I598" s="102">
        <v>50000391</v>
      </c>
      <c r="J598" s="100" t="s">
        <v>0</v>
      </c>
      <c r="K598" s="100" t="s">
        <v>120</v>
      </c>
      <c r="L598" s="100" t="s">
        <v>121</v>
      </c>
      <c r="M598" s="100" t="s">
        <v>122</v>
      </c>
      <c r="N598" s="100" t="s">
        <v>88</v>
      </c>
      <c r="O598" s="100" t="s">
        <v>401</v>
      </c>
      <c r="P598" s="100" t="s">
        <v>120</v>
      </c>
      <c r="Q598" s="100" t="s">
        <v>926</v>
      </c>
      <c r="R598" s="100" t="s">
        <v>927</v>
      </c>
      <c r="S598" s="100" t="s">
        <v>928</v>
      </c>
      <c r="T598" s="100" t="s">
        <v>927</v>
      </c>
      <c r="U598" s="100" t="s">
        <v>929</v>
      </c>
      <c r="V598" s="100" t="s">
        <v>930</v>
      </c>
      <c r="W598" s="100" t="s">
        <v>749</v>
      </c>
      <c r="X598" s="100" t="s">
        <v>132</v>
      </c>
      <c r="Y598" s="145" t="s">
        <v>1042</v>
      </c>
    </row>
    <row r="599" spans="1:25">
      <c r="A599" s="107" t="s">
        <v>391</v>
      </c>
      <c r="B599" s="100" t="s">
        <v>392</v>
      </c>
      <c r="C599" s="100" t="s">
        <v>588</v>
      </c>
      <c r="D599" s="101">
        <v>40.11</v>
      </c>
      <c r="E599" s="100" t="s">
        <v>118</v>
      </c>
      <c r="F599" s="102">
        <v>202201</v>
      </c>
      <c r="G599" s="103">
        <v>44589</v>
      </c>
      <c r="H599" s="100" t="s">
        <v>125</v>
      </c>
      <c r="I599" s="102">
        <v>50000394</v>
      </c>
      <c r="J599" s="100" t="s">
        <v>0</v>
      </c>
      <c r="K599" s="100" t="s">
        <v>120</v>
      </c>
      <c r="L599" s="100" t="s">
        <v>121</v>
      </c>
      <c r="M599" s="100" t="s">
        <v>122</v>
      </c>
      <c r="N599" s="100" t="s">
        <v>88</v>
      </c>
      <c r="O599" s="100" t="s">
        <v>401</v>
      </c>
      <c r="P599" s="100" t="s">
        <v>120</v>
      </c>
      <c r="Q599" s="100" t="s">
        <v>926</v>
      </c>
      <c r="R599" s="100" t="s">
        <v>927</v>
      </c>
      <c r="S599" s="100" t="s">
        <v>928</v>
      </c>
      <c r="T599" s="100" t="s">
        <v>927</v>
      </c>
      <c r="U599" s="100" t="s">
        <v>929</v>
      </c>
      <c r="V599" s="100" t="s">
        <v>930</v>
      </c>
      <c r="W599" s="100" t="s">
        <v>749</v>
      </c>
      <c r="X599" s="100" t="s">
        <v>132</v>
      </c>
      <c r="Y599" s="145" t="s">
        <v>1042</v>
      </c>
    </row>
    <row r="600" spans="1:25">
      <c r="A600" s="107" t="s">
        <v>391</v>
      </c>
      <c r="B600" s="100" t="s">
        <v>392</v>
      </c>
      <c r="C600" s="100" t="s">
        <v>589</v>
      </c>
      <c r="D600" s="101">
        <v>70.239999999999995</v>
      </c>
      <c r="E600" s="100" t="s">
        <v>118</v>
      </c>
      <c r="F600" s="102">
        <v>202201</v>
      </c>
      <c r="G600" s="103">
        <v>44589</v>
      </c>
      <c r="H600" s="100" t="s">
        <v>125</v>
      </c>
      <c r="I600" s="102">
        <v>50000394</v>
      </c>
      <c r="J600" s="100" t="s">
        <v>0</v>
      </c>
      <c r="K600" s="100" t="s">
        <v>120</v>
      </c>
      <c r="L600" s="100" t="s">
        <v>121</v>
      </c>
      <c r="M600" s="100" t="s">
        <v>122</v>
      </c>
      <c r="N600" s="100" t="s">
        <v>86</v>
      </c>
      <c r="O600" s="100" t="s">
        <v>87</v>
      </c>
      <c r="P600" s="100" t="s">
        <v>120</v>
      </c>
      <c r="Q600" s="100" t="s">
        <v>926</v>
      </c>
      <c r="R600" s="100" t="s">
        <v>927</v>
      </c>
      <c r="S600" s="100" t="s">
        <v>928</v>
      </c>
      <c r="T600" s="100" t="s">
        <v>927</v>
      </c>
      <c r="U600" s="100" t="s">
        <v>929</v>
      </c>
      <c r="V600" s="100" t="s">
        <v>930</v>
      </c>
      <c r="W600" s="100" t="s">
        <v>749</v>
      </c>
      <c r="X600" s="100" t="s">
        <v>132</v>
      </c>
      <c r="Y600" s="145" t="s">
        <v>1042</v>
      </c>
    </row>
    <row r="601" spans="1:25">
      <c r="A601" s="107" t="s">
        <v>391</v>
      </c>
      <c r="B601" s="100" t="s">
        <v>392</v>
      </c>
      <c r="C601" s="100" t="s">
        <v>590</v>
      </c>
      <c r="D601" s="101">
        <v>79.25</v>
      </c>
      <c r="E601" s="100" t="s">
        <v>118</v>
      </c>
      <c r="F601" s="102">
        <v>202201</v>
      </c>
      <c r="G601" s="103">
        <v>44589</v>
      </c>
      <c r="H601" s="100" t="s">
        <v>125</v>
      </c>
      <c r="I601" s="102">
        <v>50000394</v>
      </c>
      <c r="J601" s="100" t="s">
        <v>0</v>
      </c>
      <c r="K601" s="100" t="s">
        <v>120</v>
      </c>
      <c r="L601" s="100" t="s">
        <v>121</v>
      </c>
      <c r="M601" s="100" t="s">
        <v>122</v>
      </c>
      <c r="N601" s="100" t="s">
        <v>82</v>
      </c>
      <c r="O601" s="100" t="s">
        <v>83</v>
      </c>
      <c r="P601" s="100" t="s">
        <v>120</v>
      </c>
      <c r="Q601" s="100" t="s">
        <v>926</v>
      </c>
      <c r="R601" s="100" t="s">
        <v>927</v>
      </c>
      <c r="S601" s="100" t="s">
        <v>928</v>
      </c>
      <c r="T601" s="100" t="s">
        <v>927</v>
      </c>
      <c r="U601" s="100" t="s">
        <v>929</v>
      </c>
      <c r="V601" s="100" t="s">
        <v>930</v>
      </c>
      <c r="W601" s="100" t="s">
        <v>749</v>
      </c>
      <c r="X601" s="100" t="s">
        <v>132</v>
      </c>
      <c r="Y601" s="145" t="s">
        <v>1042</v>
      </c>
    </row>
    <row r="602" spans="1:25">
      <c r="A602" s="107" t="s">
        <v>391</v>
      </c>
      <c r="B602" s="100" t="s">
        <v>392</v>
      </c>
      <c r="C602" s="100" t="s">
        <v>591</v>
      </c>
      <c r="D602" s="101">
        <v>101.06</v>
      </c>
      <c r="E602" s="100" t="s">
        <v>118</v>
      </c>
      <c r="F602" s="102">
        <v>202201</v>
      </c>
      <c r="G602" s="103">
        <v>44589</v>
      </c>
      <c r="H602" s="100" t="s">
        <v>125</v>
      </c>
      <c r="I602" s="102">
        <v>50000394</v>
      </c>
      <c r="J602" s="100" t="s">
        <v>0</v>
      </c>
      <c r="K602" s="100" t="s">
        <v>120</v>
      </c>
      <c r="L602" s="100" t="s">
        <v>121</v>
      </c>
      <c r="M602" s="100" t="s">
        <v>122</v>
      </c>
      <c r="N602" s="100" t="s">
        <v>80</v>
      </c>
      <c r="O602" s="100" t="s">
        <v>81</v>
      </c>
      <c r="P602" s="100" t="s">
        <v>120</v>
      </c>
      <c r="Q602" s="100" t="s">
        <v>926</v>
      </c>
      <c r="R602" s="100" t="s">
        <v>927</v>
      </c>
      <c r="S602" s="100" t="s">
        <v>928</v>
      </c>
      <c r="T602" s="100" t="s">
        <v>927</v>
      </c>
      <c r="U602" s="100" t="s">
        <v>929</v>
      </c>
      <c r="V602" s="100" t="s">
        <v>930</v>
      </c>
      <c r="W602" s="100" t="s">
        <v>749</v>
      </c>
      <c r="X602" s="100" t="s">
        <v>132</v>
      </c>
      <c r="Y602" s="145" t="s">
        <v>1042</v>
      </c>
    </row>
    <row r="603" spans="1:25">
      <c r="A603" s="107" t="s">
        <v>391</v>
      </c>
      <c r="B603" s="100" t="s">
        <v>392</v>
      </c>
      <c r="C603" s="100" t="s">
        <v>592</v>
      </c>
      <c r="D603" s="101">
        <v>494.03</v>
      </c>
      <c r="E603" s="100" t="s">
        <v>118</v>
      </c>
      <c r="F603" s="102">
        <v>202201</v>
      </c>
      <c r="G603" s="103">
        <v>44589</v>
      </c>
      <c r="H603" s="100" t="s">
        <v>125</v>
      </c>
      <c r="I603" s="102">
        <v>50000394</v>
      </c>
      <c r="J603" s="100" t="s">
        <v>0</v>
      </c>
      <c r="K603" s="100" t="s">
        <v>120</v>
      </c>
      <c r="L603" s="100" t="s">
        <v>121</v>
      </c>
      <c r="M603" s="100" t="s">
        <v>122</v>
      </c>
      <c r="N603" s="100" t="s">
        <v>403</v>
      </c>
      <c r="O603" s="100" t="s">
        <v>96</v>
      </c>
      <c r="P603" s="100" t="s">
        <v>120</v>
      </c>
      <c r="Q603" s="100" t="s">
        <v>931</v>
      </c>
      <c r="R603" s="100" t="s">
        <v>932</v>
      </c>
      <c r="S603" s="100" t="s">
        <v>933</v>
      </c>
      <c r="T603" s="100" t="s">
        <v>932</v>
      </c>
      <c r="U603" s="100" t="s">
        <v>929</v>
      </c>
      <c r="V603" s="100" t="s">
        <v>930</v>
      </c>
      <c r="W603" s="100" t="s">
        <v>749</v>
      </c>
      <c r="X603" s="100" t="s">
        <v>132</v>
      </c>
      <c r="Y603" s="145" t="s">
        <v>1042</v>
      </c>
    </row>
    <row r="604" spans="1:25">
      <c r="A604" s="107" t="s">
        <v>391</v>
      </c>
      <c r="B604" s="100" t="s">
        <v>392</v>
      </c>
      <c r="C604" s="100" t="s">
        <v>593</v>
      </c>
      <c r="D604" s="101">
        <v>819.01</v>
      </c>
      <c r="E604" s="100" t="s">
        <v>118</v>
      </c>
      <c r="F604" s="102">
        <v>202201</v>
      </c>
      <c r="G604" s="103">
        <v>44589</v>
      </c>
      <c r="H604" s="100" t="s">
        <v>125</v>
      </c>
      <c r="I604" s="102">
        <v>50000394</v>
      </c>
      <c r="J604" s="100" t="s">
        <v>0</v>
      </c>
      <c r="K604" s="100" t="s">
        <v>120</v>
      </c>
      <c r="L604" s="100" t="s">
        <v>121</v>
      </c>
      <c r="M604" s="100" t="s">
        <v>122</v>
      </c>
      <c r="N604" s="100" t="s">
        <v>415</v>
      </c>
      <c r="O604" s="100" t="s">
        <v>416</v>
      </c>
      <c r="P604" s="100" t="s">
        <v>120</v>
      </c>
      <c r="Q604" s="100" t="s">
        <v>931</v>
      </c>
      <c r="R604" s="100" t="s">
        <v>932</v>
      </c>
      <c r="S604" s="100" t="s">
        <v>933</v>
      </c>
      <c r="T604" s="100" t="s">
        <v>932</v>
      </c>
      <c r="U604" s="100" t="s">
        <v>929</v>
      </c>
      <c r="V604" s="100" t="s">
        <v>930</v>
      </c>
      <c r="W604" s="100" t="s">
        <v>749</v>
      </c>
      <c r="X604" s="100" t="s">
        <v>132</v>
      </c>
      <c r="Y604" s="145" t="s">
        <v>1042</v>
      </c>
    </row>
    <row r="605" spans="1:25">
      <c r="A605" s="107" t="s">
        <v>391</v>
      </c>
      <c r="B605" s="100" t="s">
        <v>392</v>
      </c>
      <c r="C605" s="100" t="s">
        <v>594</v>
      </c>
      <c r="D605" s="101">
        <v>1417.18</v>
      </c>
      <c r="E605" s="100" t="s">
        <v>118</v>
      </c>
      <c r="F605" s="102">
        <v>202201</v>
      </c>
      <c r="G605" s="103">
        <v>44589</v>
      </c>
      <c r="H605" s="100" t="s">
        <v>125</v>
      </c>
      <c r="I605" s="102">
        <v>50000394</v>
      </c>
      <c r="J605" s="100" t="s">
        <v>0</v>
      </c>
      <c r="K605" s="100" t="s">
        <v>120</v>
      </c>
      <c r="L605" s="100" t="s">
        <v>121</v>
      </c>
      <c r="M605" s="100" t="s">
        <v>122</v>
      </c>
      <c r="N605" s="100" t="s">
        <v>92</v>
      </c>
      <c r="O605" s="100" t="s">
        <v>93</v>
      </c>
      <c r="P605" s="100" t="s">
        <v>120</v>
      </c>
      <c r="Q605" s="100" t="s">
        <v>931</v>
      </c>
      <c r="R605" s="100" t="s">
        <v>932</v>
      </c>
      <c r="S605" s="100" t="s">
        <v>933</v>
      </c>
      <c r="T605" s="100" t="s">
        <v>932</v>
      </c>
      <c r="U605" s="100" t="s">
        <v>929</v>
      </c>
      <c r="V605" s="100" t="s">
        <v>930</v>
      </c>
      <c r="W605" s="100" t="s">
        <v>749</v>
      </c>
      <c r="X605" s="100" t="s">
        <v>132</v>
      </c>
      <c r="Y605" s="145" t="s">
        <v>1042</v>
      </c>
    </row>
    <row r="606" spans="1:25">
      <c r="A606" s="107" t="s">
        <v>391</v>
      </c>
      <c r="B606" s="100" t="s">
        <v>392</v>
      </c>
      <c r="C606" s="100" t="s">
        <v>595</v>
      </c>
      <c r="D606" s="101">
        <v>2161.37</v>
      </c>
      <c r="E606" s="100" t="s">
        <v>118</v>
      </c>
      <c r="F606" s="102">
        <v>202201</v>
      </c>
      <c r="G606" s="103">
        <v>44589</v>
      </c>
      <c r="H606" s="100" t="s">
        <v>125</v>
      </c>
      <c r="I606" s="102">
        <v>50000394</v>
      </c>
      <c r="J606" s="100" t="s">
        <v>0</v>
      </c>
      <c r="K606" s="100" t="s">
        <v>120</v>
      </c>
      <c r="L606" s="100" t="s">
        <v>121</v>
      </c>
      <c r="M606" s="100" t="s">
        <v>122</v>
      </c>
      <c r="N606" s="100" t="s">
        <v>444</v>
      </c>
      <c r="O606" s="100" t="s">
        <v>445</v>
      </c>
      <c r="P606" s="100" t="s">
        <v>120</v>
      </c>
      <c r="Q606" s="100" t="s">
        <v>931</v>
      </c>
      <c r="R606" s="100" t="s">
        <v>932</v>
      </c>
      <c r="S606" s="100" t="s">
        <v>933</v>
      </c>
      <c r="T606" s="100" t="s">
        <v>932</v>
      </c>
      <c r="U606" s="100" t="s">
        <v>929</v>
      </c>
      <c r="V606" s="100" t="s">
        <v>930</v>
      </c>
      <c r="W606" s="100" t="s">
        <v>749</v>
      </c>
      <c r="X606" s="100" t="s">
        <v>132</v>
      </c>
      <c r="Y606" s="145" t="s">
        <v>1042</v>
      </c>
    </row>
    <row r="607" spans="1:25">
      <c r="A607" s="107" t="s">
        <v>391</v>
      </c>
      <c r="B607" s="100" t="s">
        <v>392</v>
      </c>
      <c r="C607" s="100" t="s">
        <v>588</v>
      </c>
      <c r="D607" s="101">
        <v>40.11</v>
      </c>
      <c r="E607" s="100" t="s">
        <v>118</v>
      </c>
      <c r="F607" s="102">
        <v>202202</v>
      </c>
      <c r="G607" s="103">
        <v>44589</v>
      </c>
      <c r="H607" s="100" t="s">
        <v>125</v>
      </c>
      <c r="I607" s="102">
        <v>50000405</v>
      </c>
      <c r="J607" s="100" t="s">
        <v>0</v>
      </c>
      <c r="K607" s="100" t="s">
        <v>120</v>
      </c>
      <c r="L607" s="100" t="s">
        <v>121</v>
      </c>
      <c r="M607" s="100" t="s">
        <v>122</v>
      </c>
      <c r="N607" s="100" t="s">
        <v>88</v>
      </c>
      <c r="O607" s="100" t="s">
        <v>401</v>
      </c>
      <c r="P607" s="100" t="s">
        <v>120</v>
      </c>
      <c r="Q607" s="100" t="s">
        <v>926</v>
      </c>
      <c r="R607" s="100" t="s">
        <v>927</v>
      </c>
      <c r="S607" s="100" t="s">
        <v>928</v>
      </c>
      <c r="T607" s="100" t="s">
        <v>927</v>
      </c>
      <c r="U607" s="100" t="s">
        <v>929</v>
      </c>
      <c r="V607" s="100" t="s">
        <v>930</v>
      </c>
      <c r="W607" s="100" t="s">
        <v>749</v>
      </c>
      <c r="X607" s="100" t="s">
        <v>132</v>
      </c>
      <c r="Y607" s="145" t="s">
        <v>1042</v>
      </c>
    </row>
    <row r="608" spans="1:25">
      <c r="A608" s="107" t="s">
        <v>391</v>
      </c>
      <c r="B608" s="100" t="s">
        <v>392</v>
      </c>
      <c r="C608" s="100" t="s">
        <v>596</v>
      </c>
      <c r="D608" s="101">
        <v>59.24</v>
      </c>
      <c r="E608" s="100" t="s">
        <v>118</v>
      </c>
      <c r="F608" s="102">
        <v>202202</v>
      </c>
      <c r="G608" s="103">
        <v>44589</v>
      </c>
      <c r="H608" s="100" t="s">
        <v>125</v>
      </c>
      <c r="I608" s="102">
        <v>50000405</v>
      </c>
      <c r="J608" s="100" t="s">
        <v>0</v>
      </c>
      <c r="K608" s="100" t="s">
        <v>120</v>
      </c>
      <c r="L608" s="100" t="s">
        <v>121</v>
      </c>
      <c r="M608" s="100" t="s">
        <v>122</v>
      </c>
      <c r="N608" s="100" t="s">
        <v>84</v>
      </c>
      <c r="O608" s="100" t="s">
        <v>85</v>
      </c>
      <c r="P608" s="100" t="s">
        <v>120</v>
      </c>
      <c r="Q608" s="100" t="s">
        <v>926</v>
      </c>
      <c r="R608" s="100" t="s">
        <v>927</v>
      </c>
      <c r="S608" s="100" t="s">
        <v>928</v>
      </c>
      <c r="T608" s="100" t="s">
        <v>927</v>
      </c>
      <c r="U608" s="100" t="s">
        <v>929</v>
      </c>
      <c r="V608" s="100" t="s">
        <v>930</v>
      </c>
      <c r="W608" s="100" t="s">
        <v>749</v>
      </c>
      <c r="X608" s="100" t="s">
        <v>132</v>
      </c>
      <c r="Y608" s="145" t="s">
        <v>1042</v>
      </c>
    </row>
    <row r="609" spans="1:25">
      <c r="A609" s="107" t="s">
        <v>391</v>
      </c>
      <c r="B609" s="100" t="s">
        <v>392</v>
      </c>
      <c r="C609" s="100" t="s">
        <v>589</v>
      </c>
      <c r="D609" s="101">
        <v>70.239999999999995</v>
      </c>
      <c r="E609" s="100" t="s">
        <v>118</v>
      </c>
      <c r="F609" s="102">
        <v>202202</v>
      </c>
      <c r="G609" s="103">
        <v>44589</v>
      </c>
      <c r="H609" s="100" t="s">
        <v>125</v>
      </c>
      <c r="I609" s="102">
        <v>50000405</v>
      </c>
      <c r="J609" s="100" t="s">
        <v>0</v>
      </c>
      <c r="K609" s="100" t="s">
        <v>120</v>
      </c>
      <c r="L609" s="100" t="s">
        <v>121</v>
      </c>
      <c r="M609" s="100" t="s">
        <v>122</v>
      </c>
      <c r="N609" s="100" t="s">
        <v>86</v>
      </c>
      <c r="O609" s="100" t="s">
        <v>87</v>
      </c>
      <c r="P609" s="100" t="s">
        <v>120</v>
      </c>
      <c r="Q609" s="100" t="s">
        <v>926</v>
      </c>
      <c r="R609" s="100" t="s">
        <v>927</v>
      </c>
      <c r="S609" s="100" t="s">
        <v>928</v>
      </c>
      <c r="T609" s="100" t="s">
        <v>927</v>
      </c>
      <c r="U609" s="100" t="s">
        <v>929</v>
      </c>
      <c r="V609" s="100" t="s">
        <v>930</v>
      </c>
      <c r="W609" s="100" t="s">
        <v>749</v>
      </c>
      <c r="X609" s="100" t="s">
        <v>132</v>
      </c>
      <c r="Y609" s="145" t="s">
        <v>1042</v>
      </c>
    </row>
    <row r="610" spans="1:25">
      <c r="A610" s="107" t="s">
        <v>391</v>
      </c>
      <c r="B610" s="100" t="s">
        <v>392</v>
      </c>
      <c r="C610" s="100" t="s">
        <v>590</v>
      </c>
      <c r="D610" s="101">
        <v>79.25</v>
      </c>
      <c r="E610" s="100" t="s">
        <v>118</v>
      </c>
      <c r="F610" s="102">
        <v>202202</v>
      </c>
      <c r="G610" s="103">
        <v>44589</v>
      </c>
      <c r="H610" s="100" t="s">
        <v>125</v>
      </c>
      <c r="I610" s="102">
        <v>50000405</v>
      </c>
      <c r="J610" s="100" t="s">
        <v>0</v>
      </c>
      <c r="K610" s="100" t="s">
        <v>120</v>
      </c>
      <c r="L610" s="100" t="s">
        <v>121</v>
      </c>
      <c r="M610" s="100" t="s">
        <v>122</v>
      </c>
      <c r="N610" s="100" t="s">
        <v>82</v>
      </c>
      <c r="O610" s="100" t="s">
        <v>83</v>
      </c>
      <c r="P610" s="100" t="s">
        <v>120</v>
      </c>
      <c r="Q610" s="100" t="s">
        <v>926</v>
      </c>
      <c r="R610" s="100" t="s">
        <v>927</v>
      </c>
      <c r="S610" s="100" t="s">
        <v>928</v>
      </c>
      <c r="T610" s="100" t="s">
        <v>927</v>
      </c>
      <c r="U610" s="100" t="s">
        <v>929</v>
      </c>
      <c r="V610" s="100" t="s">
        <v>930</v>
      </c>
      <c r="W610" s="100" t="s">
        <v>749</v>
      </c>
      <c r="X610" s="100" t="s">
        <v>132</v>
      </c>
      <c r="Y610" s="145" t="s">
        <v>1042</v>
      </c>
    </row>
    <row r="611" spans="1:25">
      <c r="A611" s="107" t="s">
        <v>391</v>
      </c>
      <c r="B611" s="100" t="s">
        <v>392</v>
      </c>
      <c r="C611" s="100" t="s">
        <v>591</v>
      </c>
      <c r="D611" s="101">
        <v>101.06</v>
      </c>
      <c r="E611" s="100" t="s">
        <v>118</v>
      </c>
      <c r="F611" s="102">
        <v>202202</v>
      </c>
      <c r="G611" s="103">
        <v>44589</v>
      </c>
      <c r="H611" s="100" t="s">
        <v>125</v>
      </c>
      <c r="I611" s="102">
        <v>50000405</v>
      </c>
      <c r="J611" s="100" t="s">
        <v>0</v>
      </c>
      <c r="K611" s="100" t="s">
        <v>120</v>
      </c>
      <c r="L611" s="100" t="s">
        <v>121</v>
      </c>
      <c r="M611" s="100" t="s">
        <v>122</v>
      </c>
      <c r="N611" s="100" t="s">
        <v>80</v>
      </c>
      <c r="O611" s="100" t="s">
        <v>81</v>
      </c>
      <c r="P611" s="100" t="s">
        <v>120</v>
      </c>
      <c r="Q611" s="100" t="s">
        <v>926</v>
      </c>
      <c r="R611" s="100" t="s">
        <v>927</v>
      </c>
      <c r="S611" s="100" t="s">
        <v>928</v>
      </c>
      <c r="T611" s="100" t="s">
        <v>927</v>
      </c>
      <c r="U611" s="100" t="s">
        <v>929</v>
      </c>
      <c r="V611" s="100" t="s">
        <v>930</v>
      </c>
      <c r="W611" s="100" t="s">
        <v>749</v>
      </c>
      <c r="X611" s="100" t="s">
        <v>132</v>
      </c>
      <c r="Y611" s="145" t="s">
        <v>1042</v>
      </c>
    </row>
    <row r="612" spans="1:25">
      <c r="A612" s="107" t="s">
        <v>391</v>
      </c>
      <c r="B612" s="100" t="s">
        <v>392</v>
      </c>
      <c r="C612" s="100" t="s">
        <v>592</v>
      </c>
      <c r="D612" s="101">
        <v>494.03</v>
      </c>
      <c r="E612" s="100" t="s">
        <v>118</v>
      </c>
      <c r="F612" s="102">
        <v>202202</v>
      </c>
      <c r="G612" s="103">
        <v>44589</v>
      </c>
      <c r="H612" s="100" t="s">
        <v>125</v>
      </c>
      <c r="I612" s="102">
        <v>50000405</v>
      </c>
      <c r="J612" s="100" t="s">
        <v>0</v>
      </c>
      <c r="K612" s="100" t="s">
        <v>120</v>
      </c>
      <c r="L612" s="100" t="s">
        <v>121</v>
      </c>
      <c r="M612" s="100" t="s">
        <v>122</v>
      </c>
      <c r="N612" s="100" t="s">
        <v>403</v>
      </c>
      <c r="O612" s="100" t="s">
        <v>96</v>
      </c>
      <c r="P612" s="100" t="s">
        <v>120</v>
      </c>
      <c r="Q612" s="100" t="s">
        <v>931</v>
      </c>
      <c r="R612" s="100" t="s">
        <v>932</v>
      </c>
      <c r="S612" s="100" t="s">
        <v>933</v>
      </c>
      <c r="T612" s="100" t="s">
        <v>932</v>
      </c>
      <c r="U612" s="100" t="s">
        <v>929</v>
      </c>
      <c r="V612" s="100" t="s">
        <v>930</v>
      </c>
      <c r="W612" s="100" t="s">
        <v>749</v>
      </c>
      <c r="X612" s="100" t="s">
        <v>132</v>
      </c>
      <c r="Y612" s="145" t="s">
        <v>1042</v>
      </c>
    </row>
    <row r="613" spans="1:25">
      <c r="A613" s="107" t="s">
        <v>391</v>
      </c>
      <c r="B613" s="100" t="s">
        <v>392</v>
      </c>
      <c r="C613" s="100" t="s">
        <v>593</v>
      </c>
      <c r="D613" s="101">
        <v>819.01</v>
      </c>
      <c r="E613" s="100" t="s">
        <v>118</v>
      </c>
      <c r="F613" s="102">
        <v>202202</v>
      </c>
      <c r="G613" s="103">
        <v>44589</v>
      </c>
      <c r="H613" s="100" t="s">
        <v>125</v>
      </c>
      <c r="I613" s="102">
        <v>50000405</v>
      </c>
      <c r="J613" s="100" t="s">
        <v>0</v>
      </c>
      <c r="K613" s="100" t="s">
        <v>120</v>
      </c>
      <c r="L613" s="100" t="s">
        <v>121</v>
      </c>
      <c r="M613" s="100" t="s">
        <v>122</v>
      </c>
      <c r="N613" s="100" t="s">
        <v>415</v>
      </c>
      <c r="O613" s="100" t="s">
        <v>416</v>
      </c>
      <c r="P613" s="100" t="s">
        <v>120</v>
      </c>
      <c r="Q613" s="100" t="s">
        <v>931</v>
      </c>
      <c r="R613" s="100" t="s">
        <v>932</v>
      </c>
      <c r="S613" s="100" t="s">
        <v>933</v>
      </c>
      <c r="T613" s="100" t="s">
        <v>932</v>
      </c>
      <c r="U613" s="100" t="s">
        <v>929</v>
      </c>
      <c r="V613" s="100" t="s">
        <v>930</v>
      </c>
      <c r="W613" s="100" t="s">
        <v>749</v>
      </c>
      <c r="X613" s="100" t="s">
        <v>132</v>
      </c>
      <c r="Y613" s="145" t="s">
        <v>1042</v>
      </c>
    </row>
    <row r="614" spans="1:25">
      <c r="A614" s="107" t="s">
        <v>391</v>
      </c>
      <c r="B614" s="100" t="s">
        <v>392</v>
      </c>
      <c r="C614" s="100" t="s">
        <v>594</v>
      </c>
      <c r="D614" s="101">
        <v>1417.18</v>
      </c>
      <c r="E614" s="100" t="s">
        <v>118</v>
      </c>
      <c r="F614" s="102">
        <v>202202</v>
      </c>
      <c r="G614" s="103">
        <v>44589</v>
      </c>
      <c r="H614" s="100" t="s">
        <v>125</v>
      </c>
      <c r="I614" s="102">
        <v>50000405</v>
      </c>
      <c r="J614" s="100" t="s">
        <v>0</v>
      </c>
      <c r="K614" s="100" t="s">
        <v>120</v>
      </c>
      <c r="L614" s="100" t="s">
        <v>121</v>
      </c>
      <c r="M614" s="100" t="s">
        <v>122</v>
      </c>
      <c r="N614" s="100" t="s">
        <v>92</v>
      </c>
      <c r="O614" s="100" t="s">
        <v>93</v>
      </c>
      <c r="P614" s="100" t="s">
        <v>120</v>
      </c>
      <c r="Q614" s="100" t="s">
        <v>931</v>
      </c>
      <c r="R614" s="100" t="s">
        <v>932</v>
      </c>
      <c r="S614" s="100" t="s">
        <v>933</v>
      </c>
      <c r="T614" s="100" t="s">
        <v>932</v>
      </c>
      <c r="U614" s="100" t="s">
        <v>929</v>
      </c>
      <c r="V614" s="100" t="s">
        <v>930</v>
      </c>
      <c r="W614" s="100" t="s">
        <v>749</v>
      </c>
      <c r="X614" s="100" t="s">
        <v>132</v>
      </c>
      <c r="Y614" s="145" t="s">
        <v>1042</v>
      </c>
    </row>
    <row r="615" spans="1:25">
      <c r="A615" s="107" t="s">
        <v>391</v>
      </c>
      <c r="B615" s="100" t="s">
        <v>392</v>
      </c>
      <c r="C615" s="100" t="s">
        <v>595</v>
      </c>
      <c r="D615" s="101">
        <v>2161.37</v>
      </c>
      <c r="E615" s="100" t="s">
        <v>118</v>
      </c>
      <c r="F615" s="102">
        <v>202202</v>
      </c>
      <c r="G615" s="103">
        <v>44589</v>
      </c>
      <c r="H615" s="100" t="s">
        <v>125</v>
      </c>
      <c r="I615" s="102">
        <v>50000405</v>
      </c>
      <c r="J615" s="100" t="s">
        <v>0</v>
      </c>
      <c r="K615" s="100" t="s">
        <v>120</v>
      </c>
      <c r="L615" s="100" t="s">
        <v>121</v>
      </c>
      <c r="M615" s="100" t="s">
        <v>122</v>
      </c>
      <c r="N615" s="100" t="s">
        <v>444</v>
      </c>
      <c r="O615" s="100" t="s">
        <v>445</v>
      </c>
      <c r="P615" s="100" t="s">
        <v>120</v>
      </c>
      <c r="Q615" s="100" t="s">
        <v>931</v>
      </c>
      <c r="R615" s="100" t="s">
        <v>932</v>
      </c>
      <c r="S615" s="100" t="s">
        <v>933</v>
      </c>
      <c r="T615" s="100" t="s">
        <v>932</v>
      </c>
      <c r="U615" s="100" t="s">
        <v>929</v>
      </c>
      <c r="V615" s="100" t="s">
        <v>930</v>
      </c>
      <c r="W615" s="100" t="s">
        <v>749</v>
      </c>
      <c r="X615" s="100" t="s">
        <v>132</v>
      </c>
      <c r="Y615" s="145" t="s">
        <v>1042</v>
      </c>
    </row>
    <row r="616" spans="1:25">
      <c r="A616" s="107" t="s">
        <v>391</v>
      </c>
      <c r="B616" s="100" t="s">
        <v>392</v>
      </c>
      <c r="C616" s="100" t="s">
        <v>597</v>
      </c>
      <c r="D616" s="101">
        <v>1316.61</v>
      </c>
      <c r="E616" s="100" t="s">
        <v>118</v>
      </c>
      <c r="F616" s="102">
        <v>202201</v>
      </c>
      <c r="G616" s="103">
        <v>44591</v>
      </c>
      <c r="H616" s="100" t="s">
        <v>119</v>
      </c>
      <c r="I616" s="102">
        <v>11001844</v>
      </c>
      <c r="J616" s="100" t="s">
        <v>0</v>
      </c>
      <c r="K616" s="100" t="s">
        <v>120</v>
      </c>
      <c r="L616" s="100" t="s">
        <v>121</v>
      </c>
      <c r="M616" s="100" t="s">
        <v>122</v>
      </c>
      <c r="N616" s="100" t="s">
        <v>418</v>
      </c>
      <c r="O616" s="100" t="s">
        <v>419</v>
      </c>
      <c r="P616" s="100" t="s">
        <v>120</v>
      </c>
      <c r="Q616" s="100" t="s">
        <v>797</v>
      </c>
      <c r="R616" s="100" t="s">
        <v>420</v>
      </c>
      <c r="S616" s="100" t="s">
        <v>798</v>
      </c>
      <c r="T616" s="100" t="s">
        <v>420</v>
      </c>
      <c r="U616" s="100" t="s">
        <v>783</v>
      </c>
      <c r="V616" s="100" t="s">
        <v>784</v>
      </c>
      <c r="W616" s="100" t="s">
        <v>749</v>
      </c>
      <c r="X616" s="100" t="s">
        <v>132</v>
      </c>
      <c r="Y616" s="145" t="s">
        <v>1042</v>
      </c>
    </row>
    <row r="617" spans="1:25">
      <c r="A617" s="107" t="s">
        <v>391</v>
      </c>
      <c r="B617" s="100" t="s">
        <v>392</v>
      </c>
      <c r="C617" s="100" t="s">
        <v>598</v>
      </c>
      <c r="D617" s="101">
        <v>75</v>
      </c>
      <c r="E617" s="100" t="s">
        <v>118</v>
      </c>
      <c r="F617" s="102">
        <v>202201</v>
      </c>
      <c r="G617" s="103">
        <v>44591</v>
      </c>
      <c r="H617" s="100" t="s">
        <v>119</v>
      </c>
      <c r="I617" s="102">
        <v>11001881</v>
      </c>
      <c r="J617" s="100" t="s">
        <v>0</v>
      </c>
      <c r="K617" s="100" t="s">
        <v>120</v>
      </c>
      <c r="L617" s="100" t="s">
        <v>121</v>
      </c>
      <c r="M617" s="100" t="s">
        <v>122</v>
      </c>
      <c r="N617" s="100" t="s">
        <v>339</v>
      </c>
      <c r="O617" s="100" t="s">
        <v>340</v>
      </c>
      <c r="P617" s="100" t="s">
        <v>120</v>
      </c>
      <c r="Q617" s="100" t="s">
        <v>744</v>
      </c>
      <c r="R617" s="100" t="s">
        <v>745</v>
      </c>
      <c r="S617" s="100" t="s">
        <v>746</v>
      </c>
      <c r="T617" s="100" t="s">
        <v>745</v>
      </c>
      <c r="U617" s="100" t="s">
        <v>747</v>
      </c>
      <c r="V617" s="100" t="s">
        <v>748</v>
      </c>
      <c r="W617" s="100" t="s">
        <v>749</v>
      </c>
      <c r="X617" s="100" t="s">
        <v>132</v>
      </c>
      <c r="Y617" s="145" t="s">
        <v>1042</v>
      </c>
    </row>
    <row r="618" spans="1:25">
      <c r="A618" s="107" t="s">
        <v>391</v>
      </c>
      <c r="B618" s="100" t="s">
        <v>392</v>
      </c>
      <c r="C618" s="100" t="s">
        <v>599</v>
      </c>
      <c r="D618" s="101">
        <v>159.16999999999999</v>
      </c>
      <c r="E618" s="100" t="s">
        <v>118</v>
      </c>
      <c r="F618" s="102">
        <v>202202</v>
      </c>
      <c r="G618" s="103">
        <v>44617</v>
      </c>
      <c r="H618" s="100" t="s">
        <v>119</v>
      </c>
      <c r="I618" s="102">
        <v>11001940</v>
      </c>
      <c r="J618" s="100" t="s">
        <v>0</v>
      </c>
      <c r="K618" s="100" t="s">
        <v>120</v>
      </c>
      <c r="L618" s="100" t="s">
        <v>121</v>
      </c>
      <c r="M618" s="100" t="s">
        <v>122</v>
      </c>
      <c r="N618" s="100" t="s">
        <v>545</v>
      </c>
      <c r="O618" s="100" t="s">
        <v>546</v>
      </c>
      <c r="P618" s="100" t="s">
        <v>120</v>
      </c>
      <c r="Q618" s="100" t="s">
        <v>786</v>
      </c>
      <c r="R618" s="100" t="s">
        <v>787</v>
      </c>
      <c r="S618" s="100" t="s">
        <v>788</v>
      </c>
      <c r="T618" s="100" t="s">
        <v>787</v>
      </c>
      <c r="U618" s="100" t="s">
        <v>747</v>
      </c>
      <c r="V618" s="100" t="s">
        <v>748</v>
      </c>
      <c r="W618" s="100" t="s">
        <v>749</v>
      </c>
      <c r="X618" s="100" t="s">
        <v>132</v>
      </c>
      <c r="Y618" s="145" t="s">
        <v>1042</v>
      </c>
    </row>
    <row r="619" spans="1:25">
      <c r="A619" s="107" t="s">
        <v>391</v>
      </c>
      <c r="B619" s="100" t="s">
        <v>392</v>
      </c>
      <c r="C619" s="100" t="s">
        <v>600</v>
      </c>
      <c r="D619" s="101">
        <v>116.1</v>
      </c>
      <c r="E619" s="100" t="s">
        <v>118</v>
      </c>
      <c r="F619" s="102">
        <v>202202</v>
      </c>
      <c r="G619" s="103">
        <v>44617</v>
      </c>
      <c r="H619" s="100" t="s">
        <v>119</v>
      </c>
      <c r="I619" s="102">
        <v>11001941</v>
      </c>
      <c r="J619" s="100" t="s">
        <v>0</v>
      </c>
      <c r="K619" s="100" t="s">
        <v>120</v>
      </c>
      <c r="L619" s="100" t="s">
        <v>121</v>
      </c>
      <c r="M619" s="100" t="s">
        <v>122</v>
      </c>
      <c r="N619" s="100" t="s">
        <v>567</v>
      </c>
      <c r="O619" s="100" t="s">
        <v>568</v>
      </c>
      <c r="P619" s="100" t="s">
        <v>120</v>
      </c>
      <c r="Q619" s="100" t="s">
        <v>786</v>
      </c>
      <c r="R619" s="100" t="s">
        <v>787</v>
      </c>
      <c r="S619" s="100" t="s">
        <v>788</v>
      </c>
      <c r="T619" s="100" t="s">
        <v>787</v>
      </c>
      <c r="U619" s="100" t="s">
        <v>747</v>
      </c>
      <c r="V619" s="100" t="s">
        <v>748</v>
      </c>
      <c r="W619" s="100" t="s">
        <v>749</v>
      </c>
      <c r="X619" s="100" t="s">
        <v>132</v>
      </c>
      <c r="Y619" s="145" t="s">
        <v>1042</v>
      </c>
    </row>
    <row r="620" spans="1:25">
      <c r="A620" s="107" t="s">
        <v>391</v>
      </c>
      <c r="B620" s="100" t="s">
        <v>392</v>
      </c>
      <c r="C620" s="100" t="s">
        <v>601</v>
      </c>
      <c r="D620" s="101">
        <v>358.78</v>
      </c>
      <c r="E620" s="100" t="s">
        <v>118</v>
      </c>
      <c r="F620" s="102">
        <v>202202</v>
      </c>
      <c r="G620" s="103">
        <v>44617</v>
      </c>
      <c r="H620" s="100" t="s">
        <v>119</v>
      </c>
      <c r="I620" s="102">
        <v>11001942</v>
      </c>
      <c r="J620" s="100" t="s">
        <v>0</v>
      </c>
      <c r="K620" s="100" t="s">
        <v>120</v>
      </c>
      <c r="L620" s="100" t="s">
        <v>121</v>
      </c>
      <c r="M620" s="100" t="s">
        <v>122</v>
      </c>
      <c r="N620" s="100" t="s">
        <v>245</v>
      </c>
      <c r="O620" s="100" t="s">
        <v>246</v>
      </c>
      <c r="P620" s="100" t="s">
        <v>120</v>
      </c>
      <c r="Q620" s="100" t="s">
        <v>778</v>
      </c>
      <c r="R620" s="100" t="s">
        <v>247</v>
      </c>
      <c r="S620" s="100" t="s">
        <v>779</v>
      </c>
      <c r="T620" s="100" t="s">
        <v>247</v>
      </c>
      <c r="U620" s="100" t="s">
        <v>752</v>
      </c>
      <c r="V620" s="100" t="s">
        <v>753</v>
      </c>
      <c r="W620" s="100" t="s">
        <v>749</v>
      </c>
      <c r="X620" s="100" t="s">
        <v>132</v>
      </c>
      <c r="Y620" s="145" t="s">
        <v>1042</v>
      </c>
    </row>
    <row r="621" spans="1:25">
      <c r="A621" s="107" t="s">
        <v>391</v>
      </c>
      <c r="B621" s="100" t="s">
        <v>392</v>
      </c>
      <c r="C621" s="100" t="s">
        <v>602</v>
      </c>
      <c r="D621" s="101">
        <v>216.99</v>
      </c>
      <c r="E621" s="100" t="s">
        <v>118</v>
      </c>
      <c r="F621" s="102">
        <v>202202</v>
      </c>
      <c r="G621" s="103">
        <v>44617</v>
      </c>
      <c r="H621" s="100" t="s">
        <v>119</v>
      </c>
      <c r="I621" s="102">
        <v>11001943</v>
      </c>
      <c r="J621" s="100" t="s">
        <v>0</v>
      </c>
      <c r="K621" s="100" t="s">
        <v>120</v>
      </c>
      <c r="L621" s="100" t="s">
        <v>121</v>
      </c>
      <c r="M621" s="100" t="s">
        <v>122</v>
      </c>
      <c r="N621" s="100" t="s">
        <v>142</v>
      </c>
      <c r="O621" s="100" t="s">
        <v>143</v>
      </c>
      <c r="P621" s="100" t="s">
        <v>120</v>
      </c>
      <c r="Q621" s="100" t="s">
        <v>750</v>
      </c>
      <c r="R621" s="100" t="s">
        <v>144</v>
      </c>
      <c r="S621" s="100" t="s">
        <v>751</v>
      </c>
      <c r="T621" s="100" t="s">
        <v>144</v>
      </c>
      <c r="U621" s="100" t="s">
        <v>752</v>
      </c>
      <c r="V621" s="100" t="s">
        <v>753</v>
      </c>
      <c r="W621" s="100" t="s">
        <v>749</v>
      </c>
      <c r="X621" s="100" t="s">
        <v>132</v>
      </c>
      <c r="Y621" s="145" t="s">
        <v>1042</v>
      </c>
    </row>
    <row r="622" spans="1:25">
      <c r="A622" s="107" t="s">
        <v>391</v>
      </c>
      <c r="B622" s="100" t="s">
        <v>392</v>
      </c>
      <c r="C622" s="100" t="s">
        <v>603</v>
      </c>
      <c r="D622" s="101">
        <v>84.57</v>
      </c>
      <c r="E622" s="100" t="s">
        <v>118</v>
      </c>
      <c r="F622" s="102">
        <v>202202</v>
      </c>
      <c r="G622" s="103">
        <v>44617</v>
      </c>
      <c r="H622" s="100" t="s">
        <v>119</v>
      </c>
      <c r="I622" s="102">
        <v>11001944</v>
      </c>
      <c r="J622" s="100" t="s">
        <v>0</v>
      </c>
      <c r="K622" s="100" t="s">
        <v>120</v>
      </c>
      <c r="L622" s="100" t="s">
        <v>121</v>
      </c>
      <c r="M622" s="100" t="s">
        <v>122</v>
      </c>
      <c r="N622" s="100" t="s">
        <v>394</v>
      </c>
      <c r="O622" s="100" t="s">
        <v>395</v>
      </c>
      <c r="P622" s="100" t="s">
        <v>120</v>
      </c>
      <c r="Q622" s="100" t="s">
        <v>802</v>
      </c>
      <c r="R622" s="100" t="s">
        <v>803</v>
      </c>
      <c r="S622" s="100" t="s">
        <v>804</v>
      </c>
      <c r="T622" s="100" t="s">
        <v>803</v>
      </c>
      <c r="U622" s="100" t="s">
        <v>757</v>
      </c>
      <c r="V622" s="100" t="s">
        <v>758</v>
      </c>
      <c r="W622" s="100" t="s">
        <v>749</v>
      </c>
      <c r="X622" s="100" t="s">
        <v>132</v>
      </c>
      <c r="Y622" s="145" t="s">
        <v>1042</v>
      </c>
    </row>
    <row r="623" spans="1:25">
      <c r="A623" s="107" t="s">
        <v>391</v>
      </c>
      <c r="B623" s="100" t="s">
        <v>392</v>
      </c>
      <c r="C623" s="100" t="s">
        <v>604</v>
      </c>
      <c r="D623" s="101">
        <v>30</v>
      </c>
      <c r="E623" s="100" t="s">
        <v>118</v>
      </c>
      <c r="F623" s="102">
        <v>202202</v>
      </c>
      <c r="G623" s="103">
        <v>44617</v>
      </c>
      <c r="H623" s="100" t="s">
        <v>119</v>
      </c>
      <c r="I623" s="102">
        <v>11001950</v>
      </c>
      <c r="J623" s="100" t="s">
        <v>0</v>
      </c>
      <c r="K623" s="100" t="s">
        <v>120</v>
      </c>
      <c r="L623" s="100" t="s">
        <v>121</v>
      </c>
      <c r="M623" s="100" t="s">
        <v>122</v>
      </c>
      <c r="N623" s="100" t="s">
        <v>90</v>
      </c>
      <c r="O623" s="100" t="s">
        <v>409</v>
      </c>
      <c r="P623" s="100" t="s">
        <v>120</v>
      </c>
      <c r="Q623" s="100" t="s">
        <v>934</v>
      </c>
      <c r="R623" s="100" t="s">
        <v>935</v>
      </c>
      <c r="S623" s="100" t="s">
        <v>936</v>
      </c>
      <c r="T623" s="100" t="s">
        <v>935</v>
      </c>
      <c r="U623" s="100" t="s">
        <v>929</v>
      </c>
      <c r="V623" s="100" t="s">
        <v>930</v>
      </c>
      <c r="W623" s="100" t="s">
        <v>749</v>
      </c>
      <c r="X623" s="100" t="s">
        <v>132</v>
      </c>
      <c r="Y623" s="145" t="s">
        <v>1042</v>
      </c>
    </row>
    <row r="624" spans="1:25">
      <c r="A624" s="107" t="s">
        <v>391</v>
      </c>
      <c r="B624" s="100" t="s">
        <v>392</v>
      </c>
      <c r="C624" s="100" t="s">
        <v>972</v>
      </c>
      <c r="D624" s="101">
        <v>-358.78</v>
      </c>
      <c r="E624" s="100" t="s">
        <v>118</v>
      </c>
      <c r="F624" s="102">
        <v>202202</v>
      </c>
      <c r="G624" s="103">
        <v>44617</v>
      </c>
      <c r="H624" s="100" t="s">
        <v>119</v>
      </c>
      <c r="I624" s="102">
        <v>11003030</v>
      </c>
      <c r="J624" s="100" t="s">
        <v>0</v>
      </c>
      <c r="K624" s="100" t="s">
        <v>120</v>
      </c>
      <c r="L624" s="100" t="s">
        <v>121</v>
      </c>
      <c r="M624" s="100" t="s">
        <v>122</v>
      </c>
      <c r="N624" s="100" t="s">
        <v>245</v>
      </c>
      <c r="O624" s="100" t="s">
        <v>246</v>
      </c>
      <c r="P624" s="100" t="s">
        <v>120</v>
      </c>
      <c r="Q624" s="100" t="s">
        <v>778</v>
      </c>
      <c r="R624" s="100" t="s">
        <v>247</v>
      </c>
      <c r="S624" s="100" t="s">
        <v>779</v>
      </c>
      <c r="T624" s="100" t="s">
        <v>247</v>
      </c>
      <c r="U624" s="100" t="s">
        <v>752</v>
      </c>
      <c r="V624" s="100" t="s">
        <v>753</v>
      </c>
      <c r="W624" s="100" t="s">
        <v>749</v>
      </c>
      <c r="X624" s="100" t="s">
        <v>132</v>
      </c>
      <c r="Y624" s="145" t="s">
        <v>1042</v>
      </c>
    </row>
    <row r="625" spans="1:25">
      <c r="A625" s="107" t="s">
        <v>391</v>
      </c>
      <c r="B625" s="100" t="s">
        <v>392</v>
      </c>
      <c r="C625" s="100" t="s">
        <v>973</v>
      </c>
      <c r="D625" s="101">
        <v>358.78</v>
      </c>
      <c r="E625" s="100" t="s">
        <v>118</v>
      </c>
      <c r="F625" s="102">
        <v>202202</v>
      </c>
      <c r="G625" s="103">
        <v>44617</v>
      </c>
      <c r="H625" s="100" t="s">
        <v>119</v>
      </c>
      <c r="I625" s="102">
        <v>11003030</v>
      </c>
      <c r="J625" s="100" t="s">
        <v>0</v>
      </c>
      <c r="K625" s="100" t="s">
        <v>120</v>
      </c>
      <c r="L625" s="100" t="s">
        <v>121</v>
      </c>
      <c r="M625" s="100" t="s">
        <v>122</v>
      </c>
      <c r="N625" s="100" t="s">
        <v>60</v>
      </c>
      <c r="O625" s="100" t="s">
        <v>220</v>
      </c>
      <c r="P625" s="100" t="s">
        <v>120</v>
      </c>
      <c r="Q625" s="100" t="s">
        <v>766</v>
      </c>
      <c r="R625" s="100" t="s">
        <v>767</v>
      </c>
      <c r="S625" s="100" t="s">
        <v>768</v>
      </c>
      <c r="T625" s="100" t="s">
        <v>767</v>
      </c>
      <c r="U625" s="100" t="s">
        <v>747</v>
      </c>
      <c r="V625" s="100" t="s">
        <v>748</v>
      </c>
      <c r="W625" s="100" t="s">
        <v>749</v>
      </c>
      <c r="X625" s="100" t="s">
        <v>132</v>
      </c>
      <c r="Y625" s="145" t="s">
        <v>1042</v>
      </c>
    </row>
    <row r="626" spans="1:25">
      <c r="A626" s="107" t="s">
        <v>391</v>
      </c>
      <c r="B626" s="100" t="s">
        <v>392</v>
      </c>
      <c r="C626" s="100" t="s">
        <v>605</v>
      </c>
      <c r="D626" s="101">
        <v>389.27</v>
      </c>
      <c r="E626" s="100" t="s">
        <v>118</v>
      </c>
      <c r="F626" s="102">
        <v>202202</v>
      </c>
      <c r="G626" s="103">
        <v>44617</v>
      </c>
      <c r="H626" s="100" t="s">
        <v>125</v>
      </c>
      <c r="I626" s="102">
        <v>50000404</v>
      </c>
      <c r="J626" s="100" t="s">
        <v>0</v>
      </c>
      <c r="K626" s="100" t="s">
        <v>120</v>
      </c>
      <c r="L626" s="100" t="s">
        <v>121</v>
      </c>
      <c r="M626" s="100" t="s">
        <v>122</v>
      </c>
      <c r="N626" s="100" t="s">
        <v>78</v>
      </c>
      <c r="O626" s="100" t="s">
        <v>413</v>
      </c>
      <c r="P626" s="100" t="s">
        <v>120</v>
      </c>
      <c r="Q626" s="100" t="s">
        <v>934</v>
      </c>
      <c r="R626" s="100" t="s">
        <v>935</v>
      </c>
      <c r="S626" s="100" t="s">
        <v>936</v>
      </c>
      <c r="T626" s="100" t="s">
        <v>935</v>
      </c>
      <c r="U626" s="100" t="s">
        <v>929</v>
      </c>
      <c r="V626" s="100" t="s">
        <v>930</v>
      </c>
      <c r="W626" s="100" t="s">
        <v>749</v>
      </c>
      <c r="X626" s="100" t="s">
        <v>132</v>
      </c>
      <c r="Y626" s="145" t="s">
        <v>1042</v>
      </c>
    </row>
    <row r="627" spans="1:25">
      <c r="A627" s="107" t="s">
        <v>391</v>
      </c>
      <c r="B627" s="100" t="s">
        <v>392</v>
      </c>
      <c r="C627" s="100" t="s">
        <v>606</v>
      </c>
      <c r="D627" s="101">
        <v>472.76</v>
      </c>
      <c r="E627" s="100" t="s">
        <v>118</v>
      </c>
      <c r="F627" s="102">
        <v>202202</v>
      </c>
      <c r="G627" s="103">
        <v>44617</v>
      </c>
      <c r="H627" s="100" t="s">
        <v>125</v>
      </c>
      <c r="I627" s="102">
        <v>50000404</v>
      </c>
      <c r="J627" s="100" t="s">
        <v>0</v>
      </c>
      <c r="K627" s="100" t="s">
        <v>120</v>
      </c>
      <c r="L627" s="100" t="s">
        <v>121</v>
      </c>
      <c r="M627" s="100" t="s">
        <v>122</v>
      </c>
      <c r="N627" s="100" t="s">
        <v>90</v>
      </c>
      <c r="O627" s="100" t="s">
        <v>409</v>
      </c>
      <c r="P627" s="100" t="s">
        <v>120</v>
      </c>
      <c r="Q627" s="100" t="s">
        <v>934</v>
      </c>
      <c r="R627" s="100" t="s">
        <v>935</v>
      </c>
      <c r="S627" s="100" t="s">
        <v>936</v>
      </c>
      <c r="T627" s="100" t="s">
        <v>935</v>
      </c>
      <c r="U627" s="100" t="s">
        <v>929</v>
      </c>
      <c r="V627" s="100" t="s">
        <v>930</v>
      </c>
      <c r="W627" s="100" t="s">
        <v>749</v>
      </c>
      <c r="X627" s="100" t="s">
        <v>132</v>
      </c>
      <c r="Y627" s="145" t="s">
        <v>1042</v>
      </c>
    </row>
    <row r="628" spans="1:25">
      <c r="A628" s="107" t="s">
        <v>391</v>
      </c>
      <c r="B628" s="100" t="s">
        <v>392</v>
      </c>
      <c r="C628" s="100" t="s">
        <v>607</v>
      </c>
      <c r="D628" s="101">
        <v>520.24</v>
      </c>
      <c r="E628" s="100" t="s">
        <v>118</v>
      </c>
      <c r="F628" s="102">
        <v>202202</v>
      </c>
      <c r="G628" s="103">
        <v>44617</v>
      </c>
      <c r="H628" s="100" t="s">
        <v>125</v>
      </c>
      <c r="I628" s="102">
        <v>50000404</v>
      </c>
      <c r="J628" s="100" t="s">
        <v>0</v>
      </c>
      <c r="K628" s="100" t="s">
        <v>120</v>
      </c>
      <c r="L628" s="100" t="s">
        <v>121</v>
      </c>
      <c r="M628" s="100" t="s">
        <v>122</v>
      </c>
      <c r="N628" s="100" t="s">
        <v>76</v>
      </c>
      <c r="O628" s="100" t="s">
        <v>411</v>
      </c>
      <c r="P628" s="100" t="s">
        <v>120</v>
      </c>
      <c r="Q628" s="100" t="s">
        <v>937</v>
      </c>
      <c r="R628" s="100" t="s">
        <v>938</v>
      </c>
      <c r="S628" s="100" t="s">
        <v>939</v>
      </c>
      <c r="T628" s="100" t="s">
        <v>938</v>
      </c>
      <c r="U628" s="100" t="s">
        <v>929</v>
      </c>
      <c r="V628" s="100" t="s">
        <v>930</v>
      </c>
      <c r="W628" s="100" t="s">
        <v>749</v>
      </c>
      <c r="X628" s="100" t="s">
        <v>132</v>
      </c>
      <c r="Y628" s="145" t="s">
        <v>1042</v>
      </c>
    </row>
    <row r="629" spans="1:25">
      <c r="A629" s="107" t="s">
        <v>391</v>
      </c>
      <c r="B629" s="100" t="s">
        <v>392</v>
      </c>
      <c r="C629" s="100" t="s">
        <v>608</v>
      </c>
      <c r="D629" s="101">
        <v>2212.66</v>
      </c>
      <c r="E629" s="100" t="s">
        <v>118</v>
      </c>
      <c r="F629" s="102">
        <v>202202</v>
      </c>
      <c r="G629" s="103">
        <v>44619</v>
      </c>
      <c r="H629" s="100" t="s">
        <v>119</v>
      </c>
      <c r="I629" s="102">
        <v>11001934</v>
      </c>
      <c r="J629" s="100" t="s">
        <v>0</v>
      </c>
      <c r="K629" s="100" t="s">
        <v>120</v>
      </c>
      <c r="L629" s="100" t="s">
        <v>121</v>
      </c>
      <c r="M629" s="100" t="s">
        <v>122</v>
      </c>
      <c r="N629" s="100" t="s">
        <v>418</v>
      </c>
      <c r="O629" s="100" t="s">
        <v>419</v>
      </c>
      <c r="P629" s="100" t="s">
        <v>120</v>
      </c>
      <c r="Q629" s="100" t="s">
        <v>797</v>
      </c>
      <c r="R629" s="100" t="s">
        <v>420</v>
      </c>
      <c r="S629" s="100" t="s">
        <v>798</v>
      </c>
      <c r="T629" s="100" t="s">
        <v>420</v>
      </c>
      <c r="U629" s="100" t="s">
        <v>783</v>
      </c>
      <c r="V629" s="100" t="s">
        <v>784</v>
      </c>
      <c r="W629" s="100" t="s">
        <v>749</v>
      </c>
      <c r="X629" s="100" t="s">
        <v>132</v>
      </c>
      <c r="Y629" s="145" t="s">
        <v>1042</v>
      </c>
    </row>
    <row r="630" spans="1:25">
      <c r="A630" s="107" t="s">
        <v>391</v>
      </c>
      <c r="B630" s="100" t="s">
        <v>392</v>
      </c>
      <c r="C630" s="100" t="s">
        <v>609</v>
      </c>
      <c r="D630" s="101">
        <v>626.38</v>
      </c>
      <c r="E630" s="100" t="s">
        <v>118</v>
      </c>
      <c r="F630" s="102">
        <v>202203</v>
      </c>
      <c r="G630" s="103">
        <v>44645</v>
      </c>
      <c r="H630" s="100" t="s">
        <v>119</v>
      </c>
      <c r="I630" s="102">
        <v>11002011</v>
      </c>
      <c r="J630" s="100" t="s">
        <v>0</v>
      </c>
      <c r="K630" s="100" t="s">
        <v>120</v>
      </c>
      <c r="L630" s="100" t="s">
        <v>121</v>
      </c>
      <c r="M630" s="100" t="s">
        <v>122</v>
      </c>
      <c r="N630" s="100" t="s">
        <v>76</v>
      </c>
      <c r="O630" s="100" t="s">
        <v>411</v>
      </c>
      <c r="P630" s="100" t="s">
        <v>120</v>
      </c>
      <c r="Q630" s="100" t="s">
        <v>937</v>
      </c>
      <c r="R630" s="100" t="s">
        <v>938</v>
      </c>
      <c r="S630" s="100" t="s">
        <v>939</v>
      </c>
      <c r="T630" s="100" t="s">
        <v>938</v>
      </c>
      <c r="U630" s="100" t="s">
        <v>929</v>
      </c>
      <c r="V630" s="100" t="s">
        <v>930</v>
      </c>
      <c r="W630" s="100" t="s">
        <v>749</v>
      </c>
      <c r="X630" s="100" t="s">
        <v>132</v>
      </c>
      <c r="Y630" s="145" t="s">
        <v>1042</v>
      </c>
    </row>
    <row r="631" spans="1:25">
      <c r="A631" s="107" t="s">
        <v>391</v>
      </c>
      <c r="B631" s="100" t="s">
        <v>392</v>
      </c>
      <c r="C631" s="100" t="s">
        <v>610</v>
      </c>
      <c r="D631" s="101">
        <v>564.04999999999995</v>
      </c>
      <c r="E631" s="100" t="s">
        <v>118</v>
      </c>
      <c r="F631" s="102">
        <v>202203</v>
      </c>
      <c r="G631" s="103">
        <v>44645</v>
      </c>
      <c r="H631" s="100" t="s">
        <v>119</v>
      </c>
      <c r="I631" s="102">
        <v>11002012</v>
      </c>
      <c r="J631" s="100" t="s">
        <v>0</v>
      </c>
      <c r="K631" s="100" t="s">
        <v>120</v>
      </c>
      <c r="L631" s="100" t="s">
        <v>121</v>
      </c>
      <c r="M631" s="100" t="s">
        <v>122</v>
      </c>
      <c r="N631" s="100" t="s">
        <v>90</v>
      </c>
      <c r="O631" s="100" t="s">
        <v>409</v>
      </c>
      <c r="P631" s="100" t="s">
        <v>120</v>
      </c>
      <c r="Q631" s="100" t="s">
        <v>934</v>
      </c>
      <c r="R631" s="100" t="s">
        <v>935</v>
      </c>
      <c r="S631" s="100" t="s">
        <v>936</v>
      </c>
      <c r="T631" s="100" t="s">
        <v>935</v>
      </c>
      <c r="U631" s="100" t="s">
        <v>929</v>
      </c>
      <c r="V631" s="100" t="s">
        <v>930</v>
      </c>
      <c r="W631" s="100" t="s">
        <v>749</v>
      </c>
      <c r="X631" s="100" t="s">
        <v>132</v>
      </c>
      <c r="Y631" s="145" t="s">
        <v>1042</v>
      </c>
    </row>
    <row r="632" spans="1:25">
      <c r="A632" s="107" t="s">
        <v>391</v>
      </c>
      <c r="B632" s="100" t="s">
        <v>392</v>
      </c>
      <c r="C632" s="100" t="s">
        <v>611</v>
      </c>
      <c r="D632" s="101">
        <v>386.72</v>
      </c>
      <c r="E632" s="100" t="s">
        <v>118</v>
      </c>
      <c r="F632" s="102">
        <v>202203</v>
      </c>
      <c r="G632" s="103">
        <v>44645</v>
      </c>
      <c r="H632" s="100" t="s">
        <v>119</v>
      </c>
      <c r="I632" s="102">
        <v>11002014</v>
      </c>
      <c r="J632" s="100" t="s">
        <v>0</v>
      </c>
      <c r="K632" s="100" t="s">
        <v>120</v>
      </c>
      <c r="L632" s="100" t="s">
        <v>121</v>
      </c>
      <c r="M632" s="100" t="s">
        <v>122</v>
      </c>
      <c r="N632" s="100" t="s">
        <v>78</v>
      </c>
      <c r="O632" s="100" t="s">
        <v>413</v>
      </c>
      <c r="P632" s="100" t="s">
        <v>120</v>
      </c>
      <c r="Q632" s="100" t="s">
        <v>934</v>
      </c>
      <c r="R632" s="100" t="s">
        <v>935</v>
      </c>
      <c r="S632" s="100" t="s">
        <v>936</v>
      </c>
      <c r="T632" s="100" t="s">
        <v>935</v>
      </c>
      <c r="U632" s="100" t="s">
        <v>929</v>
      </c>
      <c r="V632" s="100" t="s">
        <v>930</v>
      </c>
      <c r="W632" s="100" t="s">
        <v>749</v>
      </c>
      <c r="X632" s="100" t="s">
        <v>132</v>
      </c>
      <c r="Y632" s="145" t="s">
        <v>1042</v>
      </c>
    </row>
    <row r="633" spans="1:25">
      <c r="A633" s="107" t="s">
        <v>391</v>
      </c>
      <c r="B633" s="100" t="s">
        <v>392</v>
      </c>
      <c r="C633" s="100" t="s">
        <v>558</v>
      </c>
      <c r="D633" s="101">
        <v>40.11</v>
      </c>
      <c r="E633" s="100" t="s">
        <v>118</v>
      </c>
      <c r="F633" s="102">
        <v>202203</v>
      </c>
      <c r="G633" s="103">
        <v>44645</v>
      </c>
      <c r="H633" s="100" t="s">
        <v>125</v>
      </c>
      <c r="I633" s="102">
        <v>50000412</v>
      </c>
      <c r="J633" s="100" t="s">
        <v>0</v>
      </c>
      <c r="K633" s="100" t="s">
        <v>120</v>
      </c>
      <c r="L633" s="100" t="s">
        <v>121</v>
      </c>
      <c r="M633" s="100" t="s">
        <v>122</v>
      </c>
      <c r="N633" s="100" t="s">
        <v>88</v>
      </c>
      <c r="O633" s="100" t="s">
        <v>401</v>
      </c>
      <c r="P633" s="100" t="s">
        <v>120</v>
      </c>
      <c r="Q633" s="100" t="s">
        <v>926</v>
      </c>
      <c r="R633" s="100" t="s">
        <v>927</v>
      </c>
      <c r="S633" s="100" t="s">
        <v>928</v>
      </c>
      <c r="T633" s="100" t="s">
        <v>927</v>
      </c>
      <c r="U633" s="100" t="s">
        <v>929</v>
      </c>
      <c r="V633" s="100" t="s">
        <v>930</v>
      </c>
      <c r="W633" s="100" t="s">
        <v>749</v>
      </c>
      <c r="X633" s="100" t="s">
        <v>132</v>
      </c>
      <c r="Y633" s="145" t="s">
        <v>1042</v>
      </c>
    </row>
    <row r="634" spans="1:25">
      <c r="A634" s="107" t="s">
        <v>391</v>
      </c>
      <c r="B634" s="100" t="s">
        <v>392</v>
      </c>
      <c r="C634" s="100" t="s">
        <v>612</v>
      </c>
      <c r="D634" s="101">
        <v>60.65</v>
      </c>
      <c r="E634" s="100" t="s">
        <v>118</v>
      </c>
      <c r="F634" s="102">
        <v>202203</v>
      </c>
      <c r="G634" s="103">
        <v>44645</v>
      </c>
      <c r="H634" s="100" t="s">
        <v>125</v>
      </c>
      <c r="I634" s="102">
        <v>50000412</v>
      </c>
      <c r="J634" s="100" t="s">
        <v>0</v>
      </c>
      <c r="K634" s="100" t="s">
        <v>120</v>
      </c>
      <c r="L634" s="100" t="s">
        <v>121</v>
      </c>
      <c r="M634" s="100" t="s">
        <v>122</v>
      </c>
      <c r="N634" s="100" t="s">
        <v>84</v>
      </c>
      <c r="O634" s="100" t="s">
        <v>85</v>
      </c>
      <c r="P634" s="100" t="s">
        <v>120</v>
      </c>
      <c r="Q634" s="100" t="s">
        <v>926</v>
      </c>
      <c r="R634" s="100" t="s">
        <v>927</v>
      </c>
      <c r="S634" s="100" t="s">
        <v>928</v>
      </c>
      <c r="T634" s="100" t="s">
        <v>927</v>
      </c>
      <c r="U634" s="100" t="s">
        <v>929</v>
      </c>
      <c r="V634" s="100" t="s">
        <v>930</v>
      </c>
      <c r="W634" s="100" t="s">
        <v>749</v>
      </c>
      <c r="X634" s="100" t="s">
        <v>132</v>
      </c>
      <c r="Y634" s="145" t="s">
        <v>1042</v>
      </c>
    </row>
    <row r="635" spans="1:25">
      <c r="A635" s="107" t="s">
        <v>391</v>
      </c>
      <c r="B635" s="100" t="s">
        <v>392</v>
      </c>
      <c r="C635" s="100" t="s">
        <v>559</v>
      </c>
      <c r="D635" s="101">
        <v>70.239999999999995</v>
      </c>
      <c r="E635" s="100" t="s">
        <v>118</v>
      </c>
      <c r="F635" s="102">
        <v>202203</v>
      </c>
      <c r="G635" s="103">
        <v>44645</v>
      </c>
      <c r="H635" s="100" t="s">
        <v>125</v>
      </c>
      <c r="I635" s="102">
        <v>50000412</v>
      </c>
      <c r="J635" s="100" t="s">
        <v>0</v>
      </c>
      <c r="K635" s="100" t="s">
        <v>120</v>
      </c>
      <c r="L635" s="100" t="s">
        <v>121</v>
      </c>
      <c r="M635" s="100" t="s">
        <v>122</v>
      </c>
      <c r="N635" s="100" t="s">
        <v>86</v>
      </c>
      <c r="O635" s="100" t="s">
        <v>87</v>
      </c>
      <c r="P635" s="100" t="s">
        <v>120</v>
      </c>
      <c r="Q635" s="100" t="s">
        <v>926</v>
      </c>
      <c r="R635" s="100" t="s">
        <v>927</v>
      </c>
      <c r="S635" s="100" t="s">
        <v>928</v>
      </c>
      <c r="T635" s="100" t="s">
        <v>927</v>
      </c>
      <c r="U635" s="100" t="s">
        <v>929</v>
      </c>
      <c r="V635" s="100" t="s">
        <v>930</v>
      </c>
      <c r="W635" s="100" t="s">
        <v>749</v>
      </c>
      <c r="X635" s="100" t="s">
        <v>132</v>
      </c>
      <c r="Y635" s="145" t="s">
        <v>1042</v>
      </c>
    </row>
    <row r="636" spans="1:25">
      <c r="A636" s="107" t="s">
        <v>391</v>
      </c>
      <c r="B636" s="100" t="s">
        <v>392</v>
      </c>
      <c r="C636" s="100" t="s">
        <v>560</v>
      </c>
      <c r="D636" s="101">
        <v>79.25</v>
      </c>
      <c r="E636" s="100" t="s">
        <v>118</v>
      </c>
      <c r="F636" s="102">
        <v>202203</v>
      </c>
      <c r="G636" s="103">
        <v>44645</v>
      </c>
      <c r="H636" s="100" t="s">
        <v>125</v>
      </c>
      <c r="I636" s="102">
        <v>50000412</v>
      </c>
      <c r="J636" s="100" t="s">
        <v>0</v>
      </c>
      <c r="K636" s="100" t="s">
        <v>120</v>
      </c>
      <c r="L636" s="100" t="s">
        <v>121</v>
      </c>
      <c r="M636" s="100" t="s">
        <v>122</v>
      </c>
      <c r="N636" s="100" t="s">
        <v>82</v>
      </c>
      <c r="O636" s="100" t="s">
        <v>83</v>
      </c>
      <c r="P636" s="100" t="s">
        <v>120</v>
      </c>
      <c r="Q636" s="100" t="s">
        <v>926</v>
      </c>
      <c r="R636" s="100" t="s">
        <v>927</v>
      </c>
      <c r="S636" s="100" t="s">
        <v>928</v>
      </c>
      <c r="T636" s="100" t="s">
        <v>927</v>
      </c>
      <c r="U636" s="100" t="s">
        <v>929</v>
      </c>
      <c r="V636" s="100" t="s">
        <v>930</v>
      </c>
      <c r="W636" s="100" t="s">
        <v>749</v>
      </c>
      <c r="X636" s="100" t="s">
        <v>132</v>
      </c>
      <c r="Y636" s="145" t="s">
        <v>1042</v>
      </c>
    </row>
    <row r="637" spans="1:25">
      <c r="A637" s="107" t="s">
        <v>391</v>
      </c>
      <c r="B637" s="100" t="s">
        <v>392</v>
      </c>
      <c r="C637" s="100" t="s">
        <v>561</v>
      </c>
      <c r="D637" s="101">
        <v>101.06</v>
      </c>
      <c r="E637" s="100" t="s">
        <v>118</v>
      </c>
      <c r="F637" s="102">
        <v>202203</v>
      </c>
      <c r="G637" s="103">
        <v>44645</v>
      </c>
      <c r="H637" s="100" t="s">
        <v>125</v>
      </c>
      <c r="I637" s="102">
        <v>50000412</v>
      </c>
      <c r="J637" s="100" t="s">
        <v>0</v>
      </c>
      <c r="K637" s="100" t="s">
        <v>120</v>
      </c>
      <c r="L637" s="100" t="s">
        <v>121</v>
      </c>
      <c r="M637" s="100" t="s">
        <v>122</v>
      </c>
      <c r="N637" s="100" t="s">
        <v>80</v>
      </c>
      <c r="O637" s="100" t="s">
        <v>81</v>
      </c>
      <c r="P637" s="100" t="s">
        <v>120</v>
      </c>
      <c r="Q637" s="100" t="s">
        <v>926</v>
      </c>
      <c r="R637" s="100" t="s">
        <v>927</v>
      </c>
      <c r="S637" s="100" t="s">
        <v>928</v>
      </c>
      <c r="T637" s="100" t="s">
        <v>927</v>
      </c>
      <c r="U637" s="100" t="s">
        <v>929</v>
      </c>
      <c r="V637" s="100" t="s">
        <v>930</v>
      </c>
      <c r="W637" s="100" t="s">
        <v>749</v>
      </c>
      <c r="X637" s="100" t="s">
        <v>132</v>
      </c>
      <c r="Y637" s="145" t="s">
        <v>1042</v>
      </c>
    </row>
    <row r="638" spans="1:25">
      <c r="A638" s="107" t="s">
        <v>391</v>
      </c>
      <c r="B638" s="100" t="s">
        <v>392</v>
      </c>
      <c r="C638" s="100" t="s">
        <v>562</v>
      </c>
      <c r="D638" s="101">
        <v>590.13</v>
      </c>
      <c r="E638" s="100" t="s">
        <v>118</v>
      </c>
      <c r="F638" s="102">
        <v>202203</v>
      </c>
      <c r="G638" s="103">
        <v>44645</v>
      </c>
      <c r="H638" s="100" t="s">
        <v>125</v>
      </c>
      <c r="I638" s="102">
        <v>50000412</v>
      </c>
      <c r="J638" s="100" t="s">
        <v>0</v>
      </c>
      <c r="K638" s="100" t="s">
        <v>120</v>
      </c>
      <c r="L638" s="100" t="s">
        <v>121</v>
      </c>
      <c r="M638" s="100" t="s">
        <v>122</v>
      </c>
      <c r="N638" s="100" t="s">
        <v>403</v>
      </c>
      <c r="O638" s="100" t="s">
        <v>96</v>
      </c>
      <c r="P638" s="100" t="s">
        <v>120</v>
      </c>
      <c r="Q638" s="100" t="s">
        <v>931</v>
      </c>
      <c r="R638" s="100" t="s">
        <v>932</v>
      </c>
      <c r="S638" s="100" t="s">
        <v>933</v>
      </c>
      <c r="T638" s="100" t="s">
        <v>932</v>
      </c>
      <c r="U638" s="100" t="s">
        <v>929</v>
      </c>
      <c r="V638" s="100" t="s">
        <v>930</v>
      </c>
      <c r="W638" s="100" t="s">
        <v>749</v>
      </c>
      <c r="X638" s="100" t="s">
        <v>132</v>
      </c>
      <c r="Y638" s="145" t="s">
        <v>1042</v>
      </c>
    </row>
    <row r="639" spans="1:25">
      <c r="A639" s="107" t="s">
        <v>391</v>
      </c>
      <c r="B639" s="100" t="s">
        <v>392</v>
      </c>
      <c r="C639" s="100" t="s">
        <v>563</v>
      </c>
      <c r="D639" s="101">
        <v>819.01</v>
      </c>
      <c r="E639" s="100" t="s">
        <v>118</v>
      </c>
      <c r="F639" s="102">
        <v>202203</v>
      </c>
      <c r="G639" s="103">
        <v>44645</v>
      </c>
      <c r="H639" s="100" t="s">
        <v>125</v>
      </c>
      <c r="I639" s="102">
        <v>50000412</v>
      </c>
      <c r="J639" s="100" t="s">
        <v>0</v>
      </c>
      <c r="K639" s="100" t="s">
        <v>120</v>
      </c>
      <c r="L639" s="100" t="s">
        <v>121</v>
      </c>
      <c r="M639" s="100" t="s">
        <v>122</v>
      </c>
      <c r="N639" s="100" t="s">
        <v>415</v>
      </c>
      <c r="O639" s="100" t="s">
        <v>416</v>
      </c>
      <c r="P639" s="100" t="s">
        <v>120</v>
      </c>
      <c r="Q639" s="100" t="s">
        <v>931</v>
      </c>
      <c r="R639" s="100" t="s">
        <v>932</v>
      </c>
      <c r="S639" s="100" t="s">
        <v>933</v>
      </c>
      <c r="T639" s="100" t="s">
        <v>932</v>
      </c>
      <c r="U639" s="100" t="s">
        <v>929</v>
      </c>
      <c r="V639" s="100" t="s">
        <v>930</v>
      </c>
      <c r="W639" s="100" t="s">
        <v>749</v>
      </c>
      <c r="X639" s="100" t="s">
        <v>132</v>
      </c>
      <c r="Y639" s="145" t="s">
        <v>1042</v>
      </c>
    </row>
    <row r="640" spans="1:25">
      <c r="A640" s="107" t="s">
        <v>391</v>
      </c>
      <c r="B640" s="100" t="s">
        <v>392</v>
      </c>
      <c r="C640" s="100" t="s">
        <v>564</v>
      </c>
      <c r="D640" s="101">
        <v>1417.18</v>
      </c>
      <c r="E640" s="100" t="s">
        <v>118</v>
      </c>
      <c r="F640" s="102">
        <v>202203</v>
      </c>
      <c r="G640" s="103">
        <v>44645</v>
      </c>
      <c r="H640" s="100" t="s">
        <v>125</v>
      </c>
      <c r="I640" s="102">
        <v>50000412</v>
      </c>
      <c r="J640" s="100" t="s">
        <v>0</v>
      </c>
      <c r="K640" s="100" t="s">
        <v>120</v>
      </c>
      <c r="L640" s="100" t="s">
        <v>121</v>
      </c>
      <c r="M640" s="100" t="s">
        <v>122</v>
      </c>
      <c r="N640" s="100" t="s">
        <v>92</v>
      </c>
      <c r="O640" s="100" t="s">
        <v>93</v>
      </c>
      <c r="P640" s="100" t="s">
        <v>120</v>
      </c>
      <c r="Q640" s="100" t="s">
        <v>931</v>
      </c>
      <c r="R640" s="100" t="s">
        <v>932</v>
      </c>
      <c r="S640" s="100" t="s">
        <v>933</v>
      </c>
      <c r="T640" s="100" t="s">
        <v>932</v>
      </c>
      <c r="U640" s="100" t="s">
        <v>929</v>
      </c>
      <c r="V640" s="100" t="s">
        <v>930</v>
      </c>
      <c r="W640" s="100" t="s">
        <v>749</v>
      </c>
      <c r="X640" s="100" t="s">
        <v>132</v>
      </c>
      <c r="Y640" s="145" t="s">
        <v>1042</v>
      </c>
    </row>
    <row r="641" spans="1:25">
      <c r="A641" s="107" t="s">
        <v>391</v>
      </c>
      <c r="B641" s="100" t="s">
        <v>392</v>
      </c>
      <c r="C641" s="100" t="s">
        <v>565</v>
      </c>
      <c r="D641" s="101">
        <v>2161.37</v>
      </c>
      <c r="E641" s="100" t="s">
        <v>118</v>
      </c>
      <c r="F641" s="102">
        <v>202203</v>
      </c>
      <c r="G641" s="103">
        <v>44645</v>
      </c>
      <c r="H641" s="100" t="s">
        <v>125</v>
      </c>
      <c r="I641" s="102">
        <v>50000412</v>
      </c>
      <c r="J641" s="100" t="s">
        <v>0</v>
      </c>
      <c r="K641" s="100" t="s">
        <v>120</v>
      </c>
      <c r="L641" s="100" t="s">
        <v>121</v>
      </c>
      <c r="M641" s="100" t="s">
        <v>122</v>
      </c>
      <c r="N641" s="100" t="s">
        <v>444</v>
      </c>
      <c r="O641" s="100" t="s">
        <v>445</v>
      </c>
      <c r="P641" s="100" t="s">
        <v>120</v>
      </c>
      <c r="Q641" s="100" t="s">
        <v>931</v>
      </c>
      <c r="R641" s="100" t="s">
        <v>932</v>
      </c>
      <c r="S641" s="100" t="s">
        <v>933</v>
      </c>
      <c r="T641" s="100" t="s">
        <v>932</v>
      </c>
      <c r="U641" s="100" t="s">
        <v>929</v>
      </c>
      <c r="V641" s="100" t="s">
        <v>930</v>
      </c>
      <c r="W641" s="100" t="s">
        <v>749</v>
      </c>
      <c r="X641" s="100" t="s">
        <v>132</v>
      </c>
      <c r="Y641" s="145" t="s">
        <v>1042</v>
      </c>
    </row>
    <row r="642" spans="1:25">
      <c r="A642" s="107" t="s">
        <v>391</v>
      </c>
      <c r="B642" s="100" t="s">
        <v>392</v>
      </c>
      <c r="C642" s="100" t="s">
        <v>613</v>
      </c>
      <c r="D642" s="101">
        <v>100</v>
      </c>
      <c r="E642" s="100" t="s">
        <v>118</v>
      </c>
      <c r="F642" s="102">
        <v>202203</v>
      </c>
      <c r="G642" s="103">
        <v>44649</v>
      </c>
      <c r="H642" s="100" t="s">
        <v>119</v>
      </c>
      <c r="I642" s="102">
        <v>11001996</v>
      </c>
      <c r="J642" s="100" t="s">
        <v>0</v>
      </c>
      <c r="K642" s="100" t="s">
        <v>120</v>
      </c>
      <c r="L642" s="100" t="s">
        <v>121</v>
      </c>
      <c r="M642" s="100" t="s">
        <v>122</v>
      </c>
      <c r="N642" s="100" t="s">
        <v>398</v>
      </c>
      <c r="O642" s="100" t="s">
        <v>399</v>
      </c>
      <c r="P642" s="100" t="s">
        <v>120</v>
      </c>
      <c r="Q642" s="100" t="s">
        <v>802</v>
      </c>
      <c r="R642" s="100" t="s">
        <v>803</v>
      </c>
      <c r="S642" s="100" t="s">
        <v>804</v>
      </c>
      <c r="T642" s="100" t="s">
        <v>803</v>
      </c>
      <c r="U642" s="100" t="s">
        <v>757</v>
      </c>
      <c r="V642" s="100" t="s">
        <v>758</v>
      </c>
      <c r="W642" s="100" t="s">
        <v>749</v>
      </c>
      <c r="X642" s="100" t="s">
        <v>132</v>
      </c>
      <c r="Y642" s="145" t="s">
        <v>1042</v>
      </c>
    </row>
    <row r="643" spans="1:25">
      <c r="A643" s="107" t="s">
        <v>391</v>
      </c>
      <c r="B643" s="100" t="s">
        <v>392</v>
      </c>
      <c r="C643" s="100" t="s">
        <v>613</v>
      </c>
      <c r="D643" s="101">
        <v>160</v>
      </c>
      <c r="E643" s="100" t="s">
        <v>118</v>
      </c>
      <c r="F643" s="102">
        <v>202203</v>
      </c>
      <c r="G643" s="103">
        <v>44649</v>
      </c>
      <c r="H643" s="100" t="s">
        <v>119</v>
      </c>
      <c r="I643" s="102">
        <v>11001996</v>
      </c>
      <c r="J643" s="100" t="s">
        <v>0</v>
      </c>
      <c r="K643" s="100" t="s">
        <v>120</v>
      </c>
      <c r="L643" s="100" t="s">
        <v>121</v>
      </c>
      <c r="M643" s="100" t="s">
        <v>122</v>
      </c>
      <c r="N643" s="100" t="s">
        <v>394</v>
      </c>
      <c r="O643" s="100" t="s">
        <v>395</v>
      </c>
      <c r="P643" s="100" t="s">
        <v>120</v>
      </c>
      <c r="Q643" s="100" t="s">
        <v>802</v>
      </c>
      <c r="R643" s="100" t="s">
        <v>803</v>
      </c>
      <c r="S643" s="100" t="s">
        <v>804</v>
      </c>
      <c r="T643" s="100" t="s">
        <v>803</v>
      </c>
      <c r="U643" s="100" t="s">
        <v>757</v>
      </c>
      <c r="V643" s="100" t="s">
        <v>758</v>
      </c>
      <c r="W643" s="100" t="s">
        <v>749</v>
      </c>
      <c r="X643" s="100" t="s">
        <v>132</v>
      </c>
      <c r="Y643" s="145" t="s">
        <v>1042</v>
      </c>
    </row>
    <row r="644" spans="1:25">
      <c r="A644" s="107" t="s">
        <v>391</v>
      </c>
      <c r="B644" s="100" t="s">
        <v>392</v>
      </c>
      <c r="C644" s="100" t="s">
        <v>614</v>
      </c>
      <c r="D644" s="101">
        <v>194</v>
      </c>
      <c r="E644" s="100" t="s">
        <v>118</v>
      </c>
      <c r="F644" s="102">
        <v>202203</v>
      </c>
      <c r="G644" s="103">
        <v>44650</v>
      </c>
      <c r="H644" s="100" t="s">
        <v>119</v>
      </c>
      <c r="I644" s="102">
        <v>11002027</v>
      </c>
      <c r="J644" s="100" t="s">
        <v>0</v>
      </c>
      <c r="K644" s="100" t="s">
        <v>120</v>
      </c>
      <c r="L644" s="100" t="s">
        <v>121</v>
      </c>
      <c r="M644" s="100" t="s">
        <v>122</v>
      </c>
      <c r="N644" s="100" t="s">
        <v>545</v>
      </c>
      <c r="O644" s="100" t="s">
        <v>546</v>
      </c>
      <c r="P644" s="100" t="s">
        <v>120</v>
      </c>
      <c r="Q644" s="100" t="s">
        <v>786</v>
      </c>
      <c r="R644" s="100" t="s">
        <v>787</v>
      </c>
      <c r="S644" s="100" t="s">
        <v>788</v>
      </c>
      <c r="T644" s="100" t="s">
        <v>787</v>
      </c>
      <c r="U644" s="100" t="s">
        <v>747</v>
      </c>
      <c r="V644" s="100" t="s">
        <v>748</v>
      </c>
      <c r="W644" s="100" t="s">
        <v>749</v>
      </c>
      <c r="X644" s="100" t="s">
        <v>132</v>
      </c>
      <c r="Y644" s="145" t="s">
        <v>1042</v>
      </c>
    </row>
    <row r="645" spans="1:25">
      <c r="A645" s="107" t="s">
        <v>391</v>
      </c>
      <c r="B645" s="100" t="s">
        <v>392</v>
      </c>
      <c r="C645" s="100" t="s">
        <v>615</v>
      </c>
      <c r="D645" s="101">
        <v>341.78</v>
      </c>
      <c r="E645" s="100" t="s">
        <v>118</v>
      </c>
      <c r="F645" s="102">
        <v>202203</v>
      </c>
      <c r="G645" s="103">
        <v>44650</v>
      </c>
      <c r="H645" s="100" t="s">
        <v>119</v>
      </c>
      <c r="I645" s="102">
        <v>11002027</v>
      </c>
      <c r="J645" s="100" t="s">
        <v>0</v>
      </c>
      <c r="K645" s="100" t="s">
        <v>120</v>
      </c>
      <c r="L645" s="100" t="s">
        <v>121</v>
      </c>
      <c r="M645" s="100" t="s">
        <v>122</v>
      </c>
      <c r="N645" s="100" t="s">
        <v>567</v>
      </c>
      <c r="O645" s="100" t="s">
        <v>568</v>
      </c>
      <c r="P645" s="100" t="s">
        <v>120</v>
      </c>
      <c r="Q645" s="100" t="s">
        <v>786</v>
      </c>
      <c r="R645" s="100" t="s">
        <v>787</v>
      </c>
      <c r="S645" s="100" t="s">
        <v>788</v>
      </c>
      <c r="T645" s="100" t="s">
        <v>787</v>
      </c>
      <c r="U645" s="100" t="s">
        <v>747</v>
      </c>
      <c r="V645" s="100" t="s">
        <v>748</v>
      </c>
      <c r="W645" s="100" t="s">
        <v>749</v>
      </c>
      <c r="X645" s="100" t="s">
        <v>132</v>
      </c>
      <c r="Y645" s="145" t="s">
        <v>1042</v>
      </c>
    </row>
    <row r="646" spans="1:25">
      <c r="A646" s="107" t="s">
        <v>391</v>
      </c>
      <c r="B646" s="100" t="s">
        <v>392</v>
      </c>
      <c r="C646" s="100" t="s">
        <v>616</v>
      </c>
      <c r="D646" s="101">
        <v>108.9</v>
      </c>
      <c r="E646" s="100" t="s">
        <v>118</v>
      </c>
      <c r="F646" s="102">
        <v>202203</v>
      </c>
      <c r="G646" s="103">
        <v>44650</v>
      </c>
      <c r="H646" s="100" t="s">
        <v>119</v>
      </c>
      <c r="I646" s="102">
        <v>11002028</v>
      </c>
      <c r="J646" s="100" t="s">
        <v>0</v>
      </c>
      <c r="K646" s="100" t="s">
        <v>120</v>
      </c>
      <c r="L646" s="100" t="s">
        <v>121</v>
      </c>
      <c r="M646" s="100" t="s">
        <v>122</v>
      </c>
      <c r="N646" s="100" t="s">
        <v>617</v>
      </c>
      <c r="O646" s="100" t="s">
        <v>618</v>
      </c>
      <c r="P646" s="100" t="s">
        <v>120</v>
      </c>
      <c r="Q646" s="100" t="s">
        <v>890</v>
      </c>
      <c r="R646" s="100" t="s">
        <v>891</v>
      </c>
      <c r="S646" s="100" t="s">
        <v>892</v>
      </c>
      <c r="T646" s="100" t="s">
        <v>891</v>
      </c>
      <c r="U646" s="100" t="s">
        <v>757</v>
      </c>
      <c r="V646" s="100" t="s">
        <v>758</v>
      </c>
      <c r="W646" s="100" t="s">
        <v>749</v>
      </c>
      <c r="X646" s="100" t="s">
        <v>132</v>
      </c>
      <c r="Y646" s="145" t="s">
        <v>1042</v>
      </c>
    </row>
    <row r="647" spans="1:25">
      <c r="A647" s="107" t="s">
        <v>391</v>
      </c>
      <c r="B647" s="100" t="s">
        <v>392</v>
      </c>
      <c r="C647" s="100" t="s">
        <v>619</v>
      </c>
      <c r="D647" s="101">
        <v>395.88</v>
      </c>
      <c r="E647" s="100" t="s">
        <v>118</v>
      </c>
      <c r="F647" s="102">
        <v>202203</v>
      </c>
      <c r="G647" s="103">
        <v>44650</v>
      </c>
      <c r="H647" s="100" t="s">
        <v>119</v>
      </c>
      <c r="I647" s="102">
        <v>11002029</v>
      </c>
      <c r="J647" s="100" t="s">
        <v>0</v>
      </c>
      <c r="K647" s="100" t="s">
        <v>120</v>
      </c>
      <c r="L647" s="100" t="s">
        <v>121</v>
      </c>
      <c r="M647" s="100" t="s">
        <v>122</v>
      </c>
      <c r="N647" s="100" t="s">
        <v>245</v>
      </c>
      <c r="O647" s="100" t="s">
        <v>246</v>
      </c>
      <c r="P647" s="100" t="s">
        <v>120</v>
      </c>
      <c r="Q647" s="100" t="s">
        <v>778</v>
      </c>
      <c r="R647" s="100" t="s">
        <v>247</v>
      </c>
      <c r="S647" s="100" t="s">
        <v>779</v>
      </c>
      <c r="T647" s="100" t="s">
        <v>247</v>
      </c>
      <c r="U647" s="100" t="s">
        <v>752</v>
      </c>
      <c r="V647" s="100" t="s">
        <v>753</v>
      </c>
      <c r="W647" s="100" t="s">
        <v>749</v>
      </c>
      <c r="X647" s="100" t="s">
        <v>132</v>
      </c>
      <c r="Y647" s="145" t="s">
        <v>1042</v>
      </c>
    </row>
    <row r="648" spans="1:25">
      <c r="A648" s="107" t="s">
        <v>391</v>
      </c>
      <c r="B648" s="100" t="s">
        <v>392</v>
      </c>
      <c r="C648" s="100" t="s">
        <v>620</v>
      </c>
      <c r="D648" s="101">
        <v>282.58999999999997</v>
      </c>
      <c r="E648" s="100" t="s">
        <v>118</v>
      </c>
      <c r="F648" s="102">
        <v>202203</v>
      </c>
      <c r="G648" s="103">
        <v>44650</v>
      </c>
      <c r="H648" s="100" t="s">
        <v>119</v>
      </c>
      <c r="I648" s="102">
        <v>11002030</v>
      </c>
      <c r="J648" s="100" t="s">
        <v>0</v>
      </c>
      <c r="K648" s="100" t="s">
        <v>120</v>
      </c>
      <c r="L648" s="100" t="s">
        <v>121</v>
      </c>
      <c r="M648" s="100" t="s">
        <v>122</v>
      </c>
      <c r="N648" s="100" t="s">
        <v>142</v>
      </c>
      <c r="O648" s="100" t="s">
        <v>143</v>
      </c>
      <c r="P648" s="100" t="s">
        <v>120</v>
      </c>
      <c r="Q648" s="100" t="s">
        <v>750</v>
      </c>
      <c r="R648" s="100" t="s">
        <v>144</v>
      </c>
      <c r="S648" s="100" t="s">
        <v>751</v>
      </c>
      <c r="T648" s="100" t="s">
        <v>144</v>
      </c>
      <c r="U648" s="100" t="s">
        <v>752</v>
      </c>
      <c r="V648" s="100" t="s">
        <v>753</v>
      </c>
      <c r="W648" s="100" t="s">
        <v>749</v>
      </c>
      <c r="X648" s="100" t="s">
        <v>132</v>
      </c>
      <c r="Y648" s="145" t="s">
        <v>1042</v>
      </c>
    </row>
    <row r="649" spans="1:25">
      <c r="A649" s="107" t="s">
        <v>391</v>
      </c>
      <c r="B649" s="100" t="s">
        <v>392</v>
      </c>
      <c r="C649" s="100" t="s">
        <v>621</v>
      </c>
      <c r="D649" s="101">
        <v>173.85</v>
      </c>
      <c r="E649" s="100" t="s">
        <v>118</v>
      </c>
      <c r="F649" s="102">
        <v>202203</v>
      </c>
      <c r="G649" s="103">
        <v>44650</v>
      </c>
      <c r="H649" s="100" t="s">
        <v>119</v>
      </c>
      <c r="I649" s="102">
        <v>11002031</v>
      </c>
      <c r="J649" s="100" t="s">
        <v>0</v>
      </c>
      <c r="K649" s="100" t="s">
        <v>120</v>
      </c>
      <c r="L649" s="100" t="s">
        <v>121</v>
      </c>
      <c r="M649" s="100" t="s">
        <v>122</v>
      </c>
      <c r="N649" s="100" t="s">
        <v>398</v>
      </c>
      <c r="O649" s="100" t="s">
        <v>399</v>
      </c>
      <c r="P649" s="100" t="s">
        <v>120</v>
      </c>
      <c r="Q649" s="100" t="s">
        <v>802</v>
      </c>
      <c r="R649" s="100" t="s">
        <v>803</v>
      </c>
      <c r="S649" s="100" t="s">
        <v>804</v>
      </c>
      <c r="T649" s="100" t="s">
        <v>803</v>
      </c>
      <c r="U649" s="100" t="s">
        <v>757</v>
      </c>
      <c r="V649" s="100" t="s">
        <v>758</v>
      </c>
      <c r="W649" s="100" t="s">
        <v>749</v>
      </c>
      <c r="X649" s="100" t="s">
        <v>132</v>
      </c>
      <c r="Y649" s="145" t="s">
        <v>1042</v>
      </c>
    </row>
    <row r="650" spans="1:25">
      <c r="A650" s="107" t="s">
        <v>391</v>
      </c>
      <c r="B650" s="100" t="s">
        <v>392</v>
      </c>
      <c r="C650" s="100" t="s">
        <v>621</v>
      </c>
      <c r="D650" s="101">
        <v>229.93</v>
      </c>
      <c r="E650" s="100" t="s">
        <v>118</v>
      </c>
      <c r="F650" s="102">
        <v>202203</v>
      </c>
      <c r="G650" s="103">
        <v>44650</v>
      </c>
      <c r="H650" s="100" t="s">
        <v>119</v>
      </c>
      <c r="I650" s="102">
        <v>11002031</v>
      </c>
      <c r="J650" s="100" t="s">
        <v>0</v>
      </c>
      <c r="K650" s="100" t="s">
        <v>120</v>
      </c>
      <c r="L650" s="100" t="s">
        <v>121</v>
      </c>
      <c r="M650" s="100" t="s">
        <v>122</v>
      </c>
      <c r="N650" s="100" t="s">
        <v>394</v>
      </c>
      <c r="O650" s="100" t="s">
        <v>395</v>
      </c>
      <c r="P650" s="100" t="s">
        <v>120</v>
      </c>
      <c r="Q650" s="100" t="s">
        <v>802</v>
      </c>
      <c r="R650" s="100" t="s">
        <v>803</v>
      </c>
      <c r="S650" s="100" t="s">
        <v>804</v>
      </c>
      <c r="T650" s="100" t="s">
        <v>803</v>
      </c>
      <c r="U650" s="100" t="s">
        <v>757</v>
      </c>
      <c r="V650" s="100" t="s">
        <v>758</v>
      </c>
      <c r="W650" s="100" t="s">
        <v>749</v>
      </c>
      <c r="X650" s="100" t="s">
        <v>132</v>
      </c>
      <c r="Y650" s="145" t="s">
        <v>1042</v>
      </c>
    </row>
    <row r="651" spans="1:25">
      <c r="A651" s="107" t="s">
        <v>391</v>
      </c>
      <c r="B651" s="100" t="s">
        <v>392</v>
      </c>
      <c r="C651" s="100" t="s">
        <v>622</v>
      </c>
      <c r="D651" s="101">
        <v>144.68</v>
      </c>
      <c r="E651" s="100" t="s">
        <v>118</v>
      </c>
      <c r="F651" s="102">
        <v>202203</v>
      </c>
      <c r="G651" s="103">
        <v>44650</v>
      </c>
      <c r="H651" s="100" t="s">
        <v>119</v>
      </c>
      <c r="I651" s="102">
        <v>11002032</v>
      </c>
      <c r="J651" s="100" t="s">
        <v>0</v>
      </c>
      <c r="K651" s="100" t="s">
        <v>120</v>
      </c>
      <c r="L651" s="100" t="s">
        <v>121</v>
      </c>
      <c r="M651" s="100" t="s">
        <v>122</v>
      </c>
      <c r="N651" s="100" t="s">
        <v>398</v>
      </c>
      <c r="O651" s="100" t="s">
        <v>399</v>
      </c>
      <c r="P651" s="100" t="s">
        <v>120</v>
      </c>
      <c r="Q651" s="100" t="s">
        <v>802</v>
      </c>
      <c r="R651" s="100" t="s">
        <v>803</v>
      </c>
      <c r="S651" s="100" t="s">
        <v>804</v>
      </c>
      <c r="T651" s="100" t="s">
        <v>803</v>
      </c>
      <c r="U651" s="100" t="s">
        <v>757</v>
      </c>
      <c r="V651" s="100" t="s">
        <v>758</v>
      </c>
      <c r="W651" s="100" t="s">
        <v>749</v>
      </c>
      <c r="X651" s="100" t="s">
        <v>132</v>
      </c>
      <c r="Y651" s="145" t="s">
        <v>1042</v>
      </c>
    </row>
    <row r="652" spans="1:25">
      <c r="A652" s="107" t="s">
        <v>391</v>
      </c>
      <c r="B652" s="100" t="s">
        <v>392</v>
      </c>
      <c r="C652" s="100" t="s">
        <v>623</v>
      </c>
      <c r="D652" s="101">
        <v>634.36</v>
      </c>
      <c r="E652" s="100" t="s">
        <v>118</v>
      </c>
      <c r="F652" s="102">
        <v>202203</v>
      </c>
      <c r="G652" s="103">
        <v>44650</v>
      </c>
      <c r="H652" s="100" t="s">
        <v>119</v>
      </c>
      <c r="I652" s="102">
        <v>11002038</v>
      </c>
      <c r="J652" s="100" t="s">
        <v>0</v>
      </c>
      <c r="K652" s="100" t="s">
        <v>120</v>
      </c>
      <c r="L652" s="100" t="s">
        <v>121</v>
      </c>
      <c r="M652" s="100" t="s">
        <v>122</v>
      </c>
      <c r="N652" s="100" t="s">
        <v>418</v>
      </c>
      <c r="O652" s="100" t="s">
        <v>419</v>
      </c>
      <c r="P652" s="100" t="s">
        <v>120</v>
      </c>
      <c r="Q652" s="100" t="s">
        <v>797</v>
      </c>
      <c r="R652" s="100" t="s">
        <v>420</v>
      </c>
      <c r="S652" s="100" t="s">
        <v>798</v>
      </c>
      <c r="T652" s="100" t="s">
        <v>420</v>
      </c>
      <c r="U652" s="100" t="s">
        <v>783</v>
      </c>
      <c r="V652" s="100" t="s">
        <v>784</v>
      </c>
      <c r="W652" s="100" t="s">
        <v>749</v>
      </c>
      <c r="X652" s="100" t="s">
        <v>132</v>
      </c>
      <c r="Y652" s="145" t="s">
        <v>1042</v>
      </c>
    </row>
    <row r="653" spans="1:25">
      <c r="A653" s="107" t="s">
        <v>391</v>
      </c>
      <c r="B653" s="100" t="s">
        <v>392</v>
      </c>
      <c r="C653" s="100" t="s">
        <v>624</v>
      </c>
      <c r="D653" s="101">
        <v>250</v>
      </c>
      <c r="E653" s="100" t="s">
        <v>118</v>
      </c>
      <c r="F653" s="102">
        <v>202203</v>
      </c>
      <c r="G653" s="103">
        <v>44650</v>
      </c>
      <c r="H653" s="100" t="s">
        <v>119</v>
      </c>
      <c r="I653" s="102">
        <v>11002045</v>
      </c>
      <c r="J653" s="100" t="s">
        <v>0</v>
      </c>
      <c r="K653" s="100" t="s">
        <v>120</v>
      </c>
      <c r="L653" s="100" t="s">
        <v>121</v>
      </c>
      <c r="M653" s="100" t="s">
        <v>122</v>
      </c>
      <c r="N653" s="100" t="s">
        <v>418</v>
      </c>
      <c r="O653" s="100" t="s">
        <v>419</v>
      </c>
      <c r="P653" s="100" t="s">
        <v>120</v>
      </c>
      <c r="Q653" s="100" t="s">
        <v>797</v>
      </c>
      <c r="R653" s="100" t="s">
        <v>420</v>
      </c>
      <c r="S653" s="100" t="s">
        <v>798</v>
      </c>
      <c r="T653" s="100" t="s">
        <v>420</v>
      </c>
      <c r="U653" s="100" t="s">
        <v>783</v>
      </c>
      <c r="V653" s="100" t="s">
        <v>784</v>
      </c>
      <c r="W653" s="100" t="s">
        <v>749</v>
      </c>
      <c r="X653" s="100" t="s">
        <v>132</v>
      </c>
      <c r="Y653" s="145" t="s">
        <v>1042</v>
      </c>
    </row>
    <row r="654" spans="1:25">
      <c r="A654" s="107" t="s">
        <v>391</v>
      </c>
      <c r="B654" s="100" t="s">
        <v>392</v>
      </c>
      <c r="C654" s="100" t="s">
        <v>625</v>
      </c>
      <c r="D654" s="101">
        <v>-10903.26</v>
      </c>
      <c r="E654" s="100" t="s">
        <v>118</v>
      </c>
      <c r="F654" s="102">
        <v>202203</v>
      </c>
      <c r="G654" s="103">
        <v>44650</v>
      </c>
      <c r="H654" s="100" t="s">
        <v>119</v>
      </c>
      <c r="I654" s="102">
        <v>11002083</v>
      </c>
      <c r="J654" s="100" t="s">
        <v>0</v>
      </c>
      <c r="K654" s="100" t="s">
        <v>120</v>
      </c>
      <c r="L654" s="100" t="s">
        <v>121</v>
      </c>
      <c r="M654" s="100" t="s">
        <v>122</v>
      </c>
      <c r="N654" s="100" t="s">
        <v>444</v>
      </c>
      <c r="O654" s="100" t="s">
        <v>445</v>
      </c>
      <c r="P654" s="100" t="s">
        <v>120</v>
      </c>
      <c r="Q654" s="100" t="s">
        <v>931</v>
      </c>
      <c r="R654" s="100" t="s">
        <v>932</v>
      </c>
      <c r="S654" s="100" t="s">
        <v>933</v>
      </c>
      <c r="T654" s="100" t="s">
        <v>932</v>
      </c>
      <c r="U654" s="100" t="s">
        <v>929</v>
      </c>
      <c r="V654" s="100" t="s">
        <v>930</v>
      </c>
      <c r="W654" s="100" t="s">
        <v>749</v>
      </c>
      <c r="X654" s="100" t="s">
        <v>132</v>
      </c>
      <c r="Y654" s="145" t="s">
        <v>1042</v>
      </c>
    </row>
    <row r="655" spans="1:25">
      <c r="A655" s="107" t="s">
        <v>391</v>
      </c>
      <c r="B655" s="100" t="s">
        <v>392</v>
      </c>
      <c r="C655" s="100" t="s">
        <v>626</v>
      </c>
      <c r="D655" s="101">
        <v>-10306.08</v>
      </c>
      <c r="E655" s="100" t="s">
        <v>118</v>
      </c>
      <c r="F655" s="102">
        <v>202203</v>
      </c>
      <c r="G655" s="103">
        <v>44650</v>
      </c>
      <c r="H655" s="100" t="s">
        <v>119</v>
      </c>
      <c r="I655" s="102">
        <v>11002083</v>
      </c>
      <c r="J655" s="100" t="s">
        <v>0</v>
      </c>
      <c r="K655" s="100" t="s">
        <v>120</v>
      </c>
      <c r="L655" s="100" t="s">
        <v>121</v>
      </c>
      <c r="M655" s="100" t="s">
        <v>122</v>
      </c>
      <c r="N655" s="100" t="s">
        <v>415</v>
      </c>
      <c r="O655" s="100" t="s">
        <v>416</v>
      </c>
      <c r="P655" s="100" t="s">
        <v>120</v>
      </c>
      <c r="Q655" s="100" t="s">
        <v>931</v>
      </c>
      <c r="R655" s="100" t="s">
        <v>932</v>
      </c>
      <c r="S655" s="100" t="s">
        <v>933</v>
      </c>
      <c r="T655" s="100" t="s">
        <v>932</v>
      </c>
      <c r="U655" s="100" t="s">
        <v>929</v>
      </c>
      <c r="V655" s="100" t="s">
        <v>930</v>
      </c>
      <c r="W655" s="100" t="s">
        <v>749</v>
      </c>
      <c r="X655" s="100" t="s">
        <v>132</v>
      </c>
      <c r="Y655" s="145" t="s">
        <v>1042</v>
      </c>
    </row>
    <row r="656" spans="1:25">
      <c r="A656" s="107" t="s">
        <v>391</v>
      </c>
      <c r="B656" s="100" t="s">
        <v>392</v>
      </c>
      <c r="C656" s="100" t="s">
        <v>99</v>
      </c>
      <c r="D656" s="101">
        <v>-9371.91</v>
      </c>
      <c r="E656" s="100" t="s">
        <v>118</v>
      </c>
      <c r="F656" s="102">
        <v>202203</v>
      </c>
      <c r="G656" s="103">
        <v>44650</v>
      </c>
      <c r="H656" s="100" t="s">
        <v>119</v>
      </c>
      <c r="I656" s="102">
        <v>11002083</v>
      </c>
      <c r="J656" s="100" t="s">
        <v>0</v>
      </c>
      <c r="K656" s="100" t="s">
        <v>120</v>
      </c>
      <c r="L656" s="100" t="s">
        <v>121</v>
      </c>
      <c r="M656" s="100" t="s">
        <v>122</v>
      </c>
      <c r="N656" s="100" t="s">
        <v>156</v>
      </c>
      <c r="O656" s="100" t="s">
        <v>157</v>
      </c>
      <c r="P656" s="100" t="s">
        <v>120</v>
      </c>
      <c r="Q656" s="100" t="s">
        <v>759</v>
      </c>
      <c r="R656" s="100" t="s">
        <v>760</v>
      </c>
      <c r="S656" s="100" t="s">
        <v>761</v>
      </c>
      <c r="T656" s="100" t="s">
        <v>158</v>
      </c>
      <c r="U656" s="100" t="s">
        <v>762</v>
      </c>
      <c r="V656" s="100" t="s">
        <v>158</v>
      </c>
      <c r="W656" s="100" t="s">
        <v>749</v>
      </c>
      <c r="X656" s="100" t="s">
        <v>132</v>
      </c>
      <c r="Y656" s="145" t="s">
        <v>1042</v>
      </c>
    </row>
    <row r="657" spans="1:25">
      <c r="A657" s="107" t="s">
        <v>391</v>
      </c>
      <c r="B657" s="100" t="s">
        <v>392</v>
      </c>
      <c r="C657" s="100" t="s">
        <v>627</v>
      </c>
      <c r="D657" s="101">
        <f>12056.25-109.24</f>
        <v>11947.01</v>
      </c>
      <c r="E657" s="100" t="s">
        <v>118</v>
      </c>
      <c r="F657" s="102">
        <v>202203</v>
      </c>
      <c r="G657" s="103">
        <v>44650</v>
      </c>
      <c r="H657" s="100" t="s">
        <v>119</v>
      </c>
      <c r="I657" s="102">
        <v>11002083</v>
      </c>
      <c r="J657" s="100" t="s">
        <v>0</v>
      </c>
      <c r="K657" s="100" t="s">
        <v>120</v>
      </c>
      <c r="L657" s="100" t="s">
        <v>121</v>
      </c>
      <c r="M657" s="100" t="s">
        <v>122</v>
      </c>
      <c r="N657" s="100" t="s">
        <v>415</v>
      </c>
      <c r="O657" s="100" t="s">
        <v>416</v>
      </c>
      <c r="P657" s="100" t="s">
        <v>120</v>
      </c>
      <c r="Q657" s="100" t="s">
        <v>931</v>
      </c>
      <c r="R657" s="100" t="s">
        <v>932</v>
      </c>
      <c r="S657" s="100" t="s">
        <v>933</v>
      </c>
      <c r="T657" s="100" t="s">
        <v>932</v>
      </c>
      <c r="U657" s="100" t="s">
        <v>929</v>
      </c>
      <c r="V657" s="100" t="s">
        <v>930</v>
      </c>
      <c r="W657" s="100" t="s">
        <v>749</v>
      </c>
      <c r="X657" s="100" t="s">
        <v>132</v>
      </c>
      <c r="Y657" s="145" t="s">
        <v>1042</v>
      </c>
    </row>
    <row r="658" spans="1:25">
      <c r="A658" s="107" t="s">
        <v>391</v>
      </c>
      <c r="B658" s="100" t="s">
        <v>392</v>
      </c>
      <c r="C658" s="100" t="s">
        <v>628</v>
      </c>
      <c r="D658" s="101">
        <f>18525-288.31</f>
        <v>18236.689999999999</v>
      </c>
      <c r="E658" s="100" t="s">
        <v>118</v>
      </c>
      <c r="F658" s="102">
        <v>202203</v>
      </c>
      <c r="G658" s="103">
        <v>44650</v>
      </c>
      <c r="H658" s="100" t="s">
        <v>119</v>
      </c>
      <c r="I658" s="102">
        <v>11002083</v>
      </c>
      <c r="J658" s="100" t="s">
        <v>0</v>
      </c>
      <c r="K658" s="100" t="s">
        <v>120</v>
      </c>
      <c r="L658" s="100" t="s">
        <v>121</v>
      </c>
      <c r="M658" s="100" t="s">
        <v>122</v>
      </c>
      <c r="N658" s="100" t="s">
        <v>444</v>
      </c>
      <c r="O658" s="100" t="s">
        <v>445</v>
      </c>
      <c r="P658" s="100" t="s">
        <v>120</v>
      </c>
      <c r="Q658" s="100" t="s">
        <v>931</v>
      </c>
      <c r="R658" s="100" t="s">
        <v>932</v>
      </c>
      <c r="S658" s="100" t="s">
        <v>933</v>
      </c>
      <c r="T658" s="100" t="s">
        <v>932</v>
      </c>
      <c r="U658" s="100" t="s">
        <v>929</v>
      </c>
      <c r="V658" s="100" t="s">
        <v>930</v>
      </c>
      <c r="W658" s="100" t="s">
        <v>749</v>
      </c>
      <c r="X658" s="100" t="s">
        <v>132</v>
      </c>
      <c r="Y658" s="145" t="s">
        <v>1042</v>
      </c>
    </row>
    <row r="659" spans="1:25">
      <c r="A659" s="107" t="s">
        <v>391</v>
      </c>
      <c r="B659" s="100" t="s">
        <v>392</v>
      </c>
      <c r="C659" s="100" t="s">
        <v>629</v>
      </c>
      <c r="D659" s="101">
        <v>531.6</v>
      </c>
      <c r="E659" s="100" t="s">
        <v>118</v>
      </c>
      <c r="F659" s="102">
        <v>202204</v>
      </c>
      <c r="G659" s="103">
        <v>44679</v>
      </c>
      <c r="H659" s="100" t="s">
        <v>119</v>
      </c>
      <c r="I659" s="102">
        <v>11002131</v>
      </c>
      <c r="J659" s="100" t="s">
        <v>0</v>
      </c>
      <c r="K659" s="100" t="s">
        <v>120</v>
      </c>
      <c r="L659" s="100" t="s">
        <v>121</v>
      </c>
      <c r="M659" s="100" t="s">
        <v>122</v>
      </c>
      <c r="N659" s="100" t="s">
        <v>76</v>
      </c>
      <c r="O659" s="100" t="s">
        <v>411</v>
      </c>
      <c r="P659" s="100" t="s">
        <v>120</v>
      </c>
      <c r="Q659" s="100" t="s">
        <v>937</v>
      </c>
      <c r="R659" s="100" t="s">
        <v>938</v>
      </c>
      <c r="S659" s="100" t="s">
        <v>939</v>
      </c>
      <c r="T659" s="100" t="s">
        <v>938</v>
      </c>
      <c r="U659" s="100" t="s">
        <v>929</v>
      </c>
      <c r="V659" s="100" t="s">
        <v>930</v>
      </c>
      <c r="W659" s="100" t="s">
        <v>749</v>
      </c>
      <c r="X659" s="100" t="s">
        <v>132</v>
      </c>
      <c r="Y659" s="145" t="s">
        <v>1042</v>
      </c>
    </row>
    <row r="660" spans="1:25">
      <c r="A660" s="107" t="s">
        <v>391</v>
      </c>
      <c r="B660" s="100" t="s">
        <v>392</v>
      </c>
      <c r="C660" s="100" t="s">
        <v>630</v>
      </c>
      <c r="D660" s="101">
        <v>494.7</v>
      </c>
      <c r="E660" s="100" t="s">
        <v>118</v>
      </c>
      <c r="F660" s="102">
        <v>202204</v>
      </c>
      <c r="G660" s="103">
        <v>44679</v>
      </c>
      <c r="H660" s="100" t="s">
        <v>119</v>
      </c>
      <c r="I660" s="102">
        <v>11002132</v>
      </c>
      <c r="J660" s="100" t="s">
        <v>0</v>
      </c>
      <c r="K660" s="100" t="s">
        <v>120</v>
      </c>
      <c r="L660" s="100" t="s">
        <v>121</v>
      </c>
      <c r="M660" s="100" t="s">
        <v>122</v>
      </c>
      <c r="N660" s="100" t="s">
        <v>90</v>
      </c>
      <c r="O660" s="100" t="s">
        <v>409</v>
      </c>
      <c r="P660" s="100" t="s">
        <v>120</v>
      </c>
      <c r="Q660" s="100" t="s">
        <v>934</v>
      </c>
      <c r="R660" s="100" t="s">
        <v>935</v>
      </c>
      <c r="S660" s="100" t="s">
        <v>936</v>
      </c>
      <c r="T660" s="100" t="s">
        <v>935</v>
      </c>
      <c r="U660" s="100" t="s">
        <v>929</v>
      </c>
      <c r="V660" s="100" t="s">
        <v>930</v>
      </c>
      <c r="W660" s="100" t="s">
        <v>749</v>
      </c>
      <c r="X660" s="100" t="s">
        <v>132</v>
      </c>
      <c r="Y660" s="145" t="s">
        <v>1042</v>
      </c>
    </row>
    <row r="661" spans="1:25">
      <c r="A661" s="107" t="s">
        <v>391</v>
      </c>
      <c r="B661" s="100" t="s">
        <v>392</v>
      </c>
      <c r="C661" s="100" t="s">
        <v>631</v>
      </c>
      <c r="D661" s="101">
        <v>415.72</v>
      </c>
      <c r="E661" s="100" t="s">
        <v>118</v>
      </c>
      <c r="F661" s="102">
        <v>202204</v>
      </c>
      <c r="G661" s="103">
        <v>44679</v>
      </c>
      <c r="H661" s="100" t="s">
        <v>119</v>
      </c>
      <c r="I661" s="102">
        <v>11002134</v>
      </c>
      <c r="J661" s="100" t="s">
        <v>0</v>
      </c>
      <c r="K661" s="100" t="s">
        <v>120</v>
      </c>
      <c r="L661" s="100" t="s">
        <v>121</v>
      </c>
      <c r="M661" s="100" t="s">
        <v>122</v>
      </c>
      <c r="N661" s="100" t="s">
        <v>78</v>
      </c>
      <c r="O661" s="100" t="s">
        <v>413</v>
      </c>
      <c r="P661" s="100" t="s">
        <v>120</v>
      </c>
      <c r="Q661" s="100" t="s">
        <v>934</v>
      </c>
      <c r="R661" s="100" t="s">
        <v>935</v>
      </c>
      <c r="S661" s="100" t="s">
        <v>936</v>
      </c>
      <c r="T661" s="100" t="s">
        <v>935</v>
      </c>
      <c r="U661" s="100" t="s">
        <v>929</v>
      </c>
      <c r="V661" s="100" t="s">
        <v>930</v>
      </c>
      <c r="W661" s="100" t="s">
        <v>749</v>
      </c>
      <c r="X661" s="100" t="s">
        <v>132</v>
      </c>
      <c r="Y661" s="145" t="s">
        <v>1042</v>
      </c>
    </row>
    <row r="662" spans="1:25">
      <c r="A662" s="107" t="s">
        <v>391</v>
      </c>
      <c r="B662" s="100" t="s">
        <v>392</v>
      </c>
      <c r="C662" s="100" t="s">
        <v>558</v>
      </c>
      <c r="D662" s="101">
        <v>40.11</v>
      </c>
      <c r="E662" s="100" t="s">
        <v>118</v>
      </c>
      <c r="F662" s="102">
        <v>202204</v>
      </c>
      <c r="G662" s="103">
        <v>44679</v>
      </c>
      <c r="H662" s="100" t="s">
        <v>119</v>
      </c>
      <c r="I662" s="102">
        <v>11002144</v>
      </c>
      <c r="J662" s="100" t="s">
        <v>0</v>
      </c>
      <c r="K662" s="100" t="s">
        <v>120</v>
      </c>
      <c r="L662" s="100" t="s">
        <v>121</v>
      </c>
      <c r="M662" s="100" t="s">
        <v>122</v>
      </c>
      <c r="N662" s="100" t="s">
        <v>88</v>
      </c>
      <c r="O662" s="100" t="s">
        <v>401</v>
      </c>
      <c r="P662" s="100" t="s">
        <v>120</v>
      </c>
      <c r="Q662" s="100" t="s">
        <v>926</v>
      </c>
      <c r="R662" s="100" t="s">
        <v>927</v>
      </c>
      <c r="S662" s="100" t="s">
        <v>928</v>
      </c>
      <c r="T662" s="100" t="s">
        <v>927</v>
      </c>
      <c r="U662" s="100" t="s">
        <v>929</v>
      </c>
      <c r="V662" s="100" t="s">
        <v>930</v>
      </c>
      <c r="W662" s="100" t="s">
        <v>749</v>
      </c>
      <c r="X662" s="100" t="s">
        <v>132</v>
      </c>
      <c r="Y662" s="145" t="s">
        <v>1042</v>
      </c>
    </row>
    <row r="663" spans="1:25">
      <c r="A663" s="107" t="s">
        <v>391</v>
      </c>
      <c r="B663" s="100" t="s">
        <v>392</v>
      </c>
      <c r="C663" s="100" t="s">
        <v>632</v>
      </c>
      <c r="D663" s="101">
        <v>60.66</v>
      </c>
      <c r="E663" s="100" t="s">
        <v>118</v>
      </c>
      <c r="F663" s="102">
        <v>202204</v>
      </c>
      <c r="G663" s="103">
        <v>44679</v>
      </c>
      <c r="H663" s="100" t="s">
        <v>119</v>
      </c>
      <c r="I663" s="102">
        <v>11002144</v>
      </c>
      <c r="J663" s="100" t="s">
        <v>0</v>
      </c>
      <c r="K663" s="100" t="s">
        <v>120</v>
      </c>
      <c r="L663" s="100" t="s">
        <v>121</v>
      </c>
      <c r="M663" s="100" t="s">
        <v>122</v>
      </c>
      <c r="N663" s="100" t="s">
        <v>84</v>
      </c>
      <c r="O663" s="100" t="s">
        <v>85</v>
      </c>
      <c r="P663" s="100" t="s">
        <v>120</v>
      </c>
      <c r="Q663" s="100" t="s">
        <v>926</v>
      </c>
      <c r="R663" s="100" t="s">
        <v>927</v>
      </c>
      <c r="S663" s="100" t="s">
        <v>928</v>
      </c>
      <c r="T663" s="100" t="s">
        <v>927</v>
      </c>
      <c r="U663" s="100" t="s">
        <v>929</v>
      </c>
      <c r="V663" s="100" t="s">
        <v>930</v>
      </c>
      <c r="W663" s="100" t="s">
        <v>749</v>
      </c>
      <c r="X663" s="100" t="s">
        <v>132</v>
      </c>
      <c r="Y663" s="145" t="s">
        <v>1042</v>
      </c>
    </row>
    <row r="664" spans="1:25">
      <c r="A664" s="107" t="s">
        <v>391</v>
      </c>
      <c r="B664" s="100" t="s">
        <v>392</v>
      </c>
      <c r="C664" s="100" t="s">
        <v>559</v>
      </c>
      <c r="D664" s="101">
        <v>70.239999999999995</v>
      </c>
      <c r="E664" s="100" t="s">
        <v>118</v>
      </c>
      <c r="F664" s="102">
        <v>202204</v>
      </c>
      <c r="G664" s="103">
        <v>44679</v>
      </c>
      <c r="H664" s="100" t="s">
        <v>119</v>
      </c>
      <c r="I664" s="102">
        <v>11002144</v>
      </c>
      <c r="J664" s="100" t="s">
        <v>0</v>
      </c>
      <c r="K664" s="100" t="s">
        <v>120</v>
      </c>
      <c r="L664" s="100" t="s">
        <v>121</v>
      </c>
      <c r="M664" s="100" t="s">
        <v>122</v>
      </c>
      <c r="N664" s="100" t="s">
        <v>86</v>
      </c>
      <c r="O664" s="100" t="s">
        <v>87</v>
      </c>
      <c r="P664" s="100" t="s">
        <v>120</v>
      </c>
      <c r="Q664" s="100" t="s">
        <v>926</v>
      </c>
      <c r="R664" s="100" t="s">
        <v>927</v>
      </c>
      <c r="S664" s="100" t="s">
        <v>928</v>
      </c>
      <c r="T664" s="100" t="s">
        <v>927</v>
      </c>
      <c r="U664" s="100" t="s">
        <v>929</v>
      </c>
      <c r="V664" s="100" t="s">
        <v>930</v>
      </c>
      <c r="W664" s="100" t="s">
        <v>749</v>
      </c>
      <c r="X664" s="100" t="s">
        <v>132</v>
      </c>
      <c r="Y664" s="145" t="s">
        <v>1042</v>
      </c>
    </row>
    <row r="665" spans="1:25">
      <c r="A665" s="107" t="s">
        <v>391</v>
      </c>
      <c r="B665" s="100" t="s">
        <v>392</v>
      </c>
      <c r="C665" s="100" t="s">
        <v>560</v>
      </c>
      <c r="D665" s="101">
        <v>79.25</v>
      </c>
      <c r="E665" s="100" t="s">
        <v>118</v>
      </c>
      <c r="F665" s="102">
        <v>202204</v>
      </c>
      <c r="G665" s="103">
        <v>44679</v>
      </c>
      <c r="H665" s="100" t="s">
        <v>119</v>
      </c>
      <c r="I665" s="102">
        <v>11002144</v>
      </c>
      <c r="J665" s="100" t="s">
        <v>0</v>
      </c>
      <c r="K665" s="100" t="s">
        <v>120</v>
      </c>
      <c r="L665" s="100" t="s">
        <v>121</v>
      </c>
      <c r="M665" s="100" t="s">
        <v>122</v>
      </c>
      <c r="N665" s="100" t="s">
        <v>82</v>
      </c>
      <c r="O665" s="100" t="s">
        <v>83</v>
      </c>
      <c r="P665" s="100" t="s">
        <v>120</v>
      </c>
      <c r="Q665" s="100" t="s">
        <v>926</v>
      </c>
      <c r="R665" s="100" t="s">
        <v>927</v>
      </c>
      <c r="S665" s="100" t="s">
        <v>928</v>
      </c>
      <c r="T665" s="100" t="s">
        <v>927</v>
      </c>
      <c r="U665" s="100" t="s">
        <v>929</v>
      </c>
      <c r="V665" s="100" t="s">
        <v>930</v>
      </c>
      <c r="W665" s="100" t="s">
        <v>749</v>
      </c>
      <c r="X665" s="100" t="s">
        <v>132</v>
      </c>
      <c r="Y665" s="145" t="s">
        <v>1042</v>
      </c>
    </row>
    <row r="666" spans="1:25">
      <c r="A666" s="107" t="s">
        <v>391</v>
      </c>
      <c r="B666" s="100" t="s">
        <v>392</v>
      </c>
      <c r="C666" s="100" t="s">
        <v>561</v>
      </c>
      <c r="D666" s="101">
        <v>101.06</v>
      </c>
      <c r="E666" s="100" t="s">
        <v>118</v>
      </c>
      <c r="F666" s="102">
        <v>202204</v>
      </c>
      <c r="G666" s="103">
        <v>44679</v>
      </c>
      <c r="H666" s="100" t="s">
        <v>119</v>
      </c>
      <c r="I666" s="102">
        <v>11002144</v>
      </c>
      <c r="J666" s="100" t="s">
        <v>0</v>
      </c>
      <c r="K666" s="100" t="s">
        <v>120</v>
      </c>
      <c r="L666" s="100" t="s">
        <v>121</v>
      </c>
      <c r="M666" s="100" t="s">
        <v>122</v>
      </c>
      <c r="N666" s="100" t="s">
        <v>80</v>
      </c>
      <c r="O666" s="100" t="s">
        <v>81</v>
      </c>
      <c r="P666" s="100" t="s">
        <v>120</v>
      </c>
      <c r="Q666" s="100" t="s">
        <v>926</v>
      </c>
      <c r="R666" s="100" t="s">
        <v>927</v>
      </c>
      <c r="S666" s="100" t="s">
        <v>928</v>
      </c>
      <c r="T666" s="100" t="s">
        <v>927</v>
      </c>
      <c r="U666" s="100" t="s">
        <v>929</v>
      </c>
      <c r="V666" s="100" t="s">
        <v>930</v>
      </c>
      <c r="W666" s="100" t="s">
        <v>749</v>
      </c>
      <c r="X666" s="100" t="s">
        <v>132</v>
      </c>
      <c r="Y666" s="145" t="s">
        <v>1042</v>
      </c>
    </row>
    <row r="667" spans="1:25">
      <c r="A667" s="107" t="s">
        <v>391</v>
      </c>
      <c r="B667" s="100" t="s">
        <v>392</v>
      </c>
      <c r="C667" s="100" t="s">
        <v>562</v>
      </c>
      <c r="D667" s="101">
        <v>590.37</v>
      </c>
      <c r="E667" s="100" t="s">
        <v>118</v>
      </c>
      <c r="F667" s="102">
        <v>202204</v>
      </c>
      <c r="G667" s="103">
        <v>44679</v>
      </c>
      <c r="H667" s="100" t="s">
        <v>119</v>
      </c>
      <c r="I667" s="102">
        <v>11002144</v>
      </c>
      <c r="J667" s="100" t="s">
        <v>0</v>
      </c>
      <c r="K667" s="100" t="s">
        <v>120</v>
      </c>
      <c r="L667" s="100" t="s">
        <v>121</v>
      </c>
      <c r="M667" s="100" t="s">
        <v>122</v>
      </c>
      <c r="N667" s="100" t="s">
        <v>403</v>
      </c>
      <c r="O667" s="100" t="s">
        <v>96</v>
      </c>
      <c r="P667" s="100" t="s">
        <v>120</v>
      </c>
      <c r="Q667" s="100" t="s">
        <v>931</v>
      </c>
      <c r="R667" s="100" t="s">
        <v>932</v>
      </c>
      <c r="S667" s="100" t="s">
        <v>933</v>
      </c>
      <c r="T667" s="100" t="s">
        <v>932</v>
      </c>
      <c r="U667" s="100" t="s">
        <v>929</v>
      </c>
      <c r="V667" s="100" t="s">
        <v>930</v>
      </c>
      <c r="W667" s="100" t="s">
        <v>749</v>
      </c>
      <c r="X667" s="100" t="s">
        <v>132</v>
      </c>
      <c r="Y667" s="145" t="s">
        <v>1042</v>
      </c>
    </row>
    <row r="668" spans="1:25">
      <c r="A668" s="107" t="s">
        <v>391</v>
      </c>
      <c r="B668" s="100" t="s">
        <v>392</v>
      </c>
      <c r="C668" s="100" t="s">
        <v>563</v>
      </c>
      <c r="D668" s="101">
        <v>819.01</v>
      </c>
      <c r="E668" s="100" t="s">
        <v>118</v>
      </c>
      <c r="F668" s="102">
        <v>202204</v>
      </c>
      <c r="G668" s="103">
        <v>44679</v>
      </c>
      <c r="H668" s="100" t="s">
        <v>119</v>
      </c>
      <c r="I668" s="102">
        <v>11002144</v>
      </c>
      <c r="J668" s="100" t="s">
        <v>0</v>
      </c>
      <c r="K668" s="100" t="s">
        <v>120</v>
      </c>
      <c r="L668" s="100" t="s">
        <v>121</v>
      </c>
      <c r="M668" s="100" t="s">
        <v>122</v>
      </c>
      <c r="N668" s="100" t="s">
        <v>415</v>
      </c>
      <c r="O668" s="100" t="s">
        <v>416</v>
      </c>
      <c r="P668" s="100" t="s">
        <v>120</v>
      </c>
      <c r="Q668" s="100" t="s">
        <v>931</v>
      </c>
      <c r="R668" s="100" t="s">
        <v>932</v>
      </c>
      <c r="S668" s="100" t="s">
        <v>933</v>
      </c>
      <c r="T668" s="100" t="s">
        <v>932</v>
      </c>
      <c r="U668" s="100" t="s">
        <v>929</v>
      </c>
      <c r="V668" s="100" t="s">
        <v>930</v>
      </c>
      <c r="W668" s="100" t="s">
        <v>749</v>
      </c>
      <c r="X668" s="100" t="s">
        <v>132</v>
      </c>
      <c r="Y668" s="145" t="s">
        <v>1042</v>
      </c>
    </row>
    <row r="669" spans="1:25">
      <c r="A669" s="107" t="s">
        <v>391</v>
      </c>
      <c r="B669" s="100" t="s">
        <v>392</v>
      </c>
      <c r="C669" s="100" t="s">
        <v>564</v>
      </c>
      <c r="D669" s="101">
        <v>1417.17</v>
      </c>
      <c r="E669" s="100" t="s">
        <v>118</v>
      </c>
      <c r="F669" s="102">
        <v>202204</v>
      </c>
      <c r="G669" s="103">
        <v>44679</v>
      </c>
      <c r="H669" s="100" t="s">
        <v>119</v>
      </c>
      <c r="I669" s="102">
        <v>11002144</v>
      </c>
      <c r="J669" s="100" t="s">
        <v>0</v>
      </c>
      <c r="K669" s="100" t="s">
        <v>120</v>
      </c>
      <c r="L669" s="100" t="s">
        <v>121</v>
      </c>
      <c r="M669" s="100" t="s">
        <v>122</v>
      </c>
      <c r="N669" s="100" t="s">
        <v>92</v>
      </c>
      <c r="O669" s="100" t="s">
        <v>93</v>
      </c>
      <c r="P669" s="100" t="s">
        <v>120</v>
      </c>
      <c r="Q669" s="100" t="s">
        <v>931</v>
      </c>
      <c r="R669" s="100" t="s">
        <v>932</v>
      </c>
      <c r="S669" s="100" t="s">
        <v>933</v>
      </c>
      <c r="T669" s="100" t="s">
        <v>932</v>
      </c>
      <c r="U669" s="100" t="s">
        <v>929</v>
      </c>
      <c r="V669" s="100" t="s">
        <v>930</v>
      </c>
      <c r="W669" s="100" t="s">
        <v>749</v>
      </c>
      <c r="X669" s="100" t="s">
        <v>132</v>
      </c>
      <c r="Y669" s="145" t="s">
        <v>1042</v>
      </c>
    </row>
    <row r="670" spans="1:25">
      <c r="A670" s="107" t="s">
        <v>391</v>
      </c>
      <c r="B670" s="100" t="s">
        <v>392</v>
      </c>
      <c r="C670" s="100" t="s">
        <v>565</v>
      </c>
      <c r="D670" s="101">
        <v>2161.37</v>
      </c>
      <c r="E670" s="100" t="s">
        <v>118</v>
      </c>
      <c r="F670" s="102">
        <v>202204</v>
      </c>
      <c r="G670" s="103">
        <v>44679</v>
      </c>
      <c r="H670" s="100" t="s">
        <v>119</v>
      </c>
      <c r="I670" s="102">
        <v>11002144</v>
      </c>
      <c r="J670" s="100" t="s">
        <v>0</v>
      </c>
      <c r="K670" s="100" t="s">
        <v>120</v>
      </c>
      <c r="L670" s="100" t="s">
        <v>121</v>
      </c>
      <c r="M670" s="100" t="s">
        <v>122</v>
      </c>
      <c r="N670" s="100" t="s">
        <v>444</v>
      </c>
      <c r="O670" s="100" t="s">
        <v>445</v>
      </c>
      <c r="P670" s="100" t="s">
        <v>120</v>
      </c>
      <c r="Q670" s="100" t="s">
        <v>931</v>
      </c>
      <c r="R670" s="100" t="s">
        <v>932</v>
      </c>
      <c r="S670" s="100" t="s">
        <v>933</v>
      </c>
      <c r="T670" s="100" t="s">
        <v>932</v>
      </c>
      <c r="U670" s="100" t="s">
        <v>929</v>
      </c>
      <c r="V670" s="100" t="s">
        <v>930</v>
      </c>
      <c r="W670" s="100" t="s">
        <v>749</v>
      </c>
      <c r="X670" s="100" t="s">
        <v>132</v>
      </c>
      <c r="Y670" s="145" t="s">
        <v>1042</v>
      </c>
    </row>
    <row r="671" spans="1:25">
      <c r="A671" s="107" t="s">
        <v>391</v>
      </c>
      <c r="B671" s="100" t="s">
        <v>392</v>
      </c>
      <c r="C671" s="100" t="s">
        <v>633</v>
      </c>
      <c r="D671" s="101">
        <v>180</v>
      </c>
      <c r="E671" s="100" t="s">
        <v>118</v>
      </c>
      <c r="F671" s="102">
        <v>202204</v>
      </c>
      <c r="G671" s="103">
        <v>44679</v>
      </c>
      <c r="H671" s="100" t="s">
        <v>119</v>
      </c>
      <c r="I671" s="102">
        <v>11002157</v>
      </c>
      <c r="J671" s="100" t="s">
        <v>0</v>
      </c>
      <c r="K671" s="100" t="s">
        <v>120</v>
      </c>
      <c r="L671" s="100" t="s">
        <v>121</v>
      </c>
      <c r="M671" s="100" t="s">
        <v>122</v>
      </c>
      <c r="N671" s="100" t="s">
        <v>418</v>
      </c>
      <c r="O671" s="100" t="s">
        <v>419</v>
      </c>
      <c r="P671" s="100" t="s">
        <v>120</v>
      </c>
      <c r="Q671" s="100" t="s">
        <v>797</v>
      </c>
      <c r="R671" s="100" t="s">
        <v>420</v>
      </c>
      <c r="S671" s="100" t="s">
        <v>798</v>
      </c>
      <c r="T671" s="100" t="s">
        <v>420</v>
      </c>
      <c r="U671" s="100" t="s">
        <v>783</v>
      </c>
      <c r="V671" s="100" t="s">
        <v>784</v>
      </c>
      <c r="W671" s="100" t="s">
        <v>749</v>
      </c>
      <c r="X671" s="100" t="s">
        <v>132</v>
      </c>
      <c r="Y671" s="145" t="s">
        <v>1042</v>
      </c>
    </row>
    <row r="672" spans="1:25">
      <c r="A672" s="107" t="s">
        <v>391</v>
      </c>
      <c r="B672" s="100" t="s">
        <v>392</v>
      </c>
      <c r="C672" s="100" t="s">
        <v>634</v>
      </c>
      <c r="D672" s="101">
        <v>290</v>
      </c>
      <c r="E672" s="100" t="s">
        <v>118</v>
      </c>
      <c r="F672" s="102">
        <v>202204</v>
      </c>
      <c r="G672" s="103">
        <v>44679</v>
      </c>
      <c r="H672" s="100" t="s">
        <v>119</v>
      </c>
      <c r="I672" s="102">
        <v>11002157</v>
      </c>
      <c r="J672" s="100" t="s">
        <v>0</v>
      </c>
      <c r="K672" s="100" t="s">
        <v>120</v>
      </c>
      <c r="L672" s="100" t="s">
        <v>121</v>
      </c>
      <c r="M672" s="100" t="s">
        <v>122</v>
      </c>
      <c r="N672" s="100" t="s">
        <v>418</v>
      </c>
      <c r="O672" s="100" t="s">
        <v>419</v>
      </c>
      <c r="P672" s="100" t="s">
        <v>120</v>
      </c>
      <c r="Q672" s="100" t="s">
        <v>797</v>
      </c>
      <c r="R672" s="100" t="s">
        <v>420</v>
      </c>
      <c r="S672" s="100" t="s">
        <v>798</v>
      </c>
      <c r="T672" s="100" t="s">
        <v>420</v>
      </c>
      <c r="U672" s="100" t="s">
        <v>783</v>
      </c>
      <c r="V672" s="100" t="s">
        <v>784</v>
      </c>
      <c r="W672" s="100" t="s">
        <v>749</v>
      </c>
      <c r="X672" s="100" t="s">
        <v>132</v>
      </c>
      <c r="Y672" s="145" t="s">
        <v>1042</v>
      </c>
    </row>
    <row r="673" spans="1:25">
      <c r="A673" s="107" t="s">
        <v>391</v>
      </c>
      <c r="B673" s="100" t="s">
        <v>392</v>
      </c>
      <c r="C673" s="100" t="s">
        <v>635</v>
      </c>
      <c r="D673" s="101">
        <v>1688.94</v>
      </c>
      <c r="E673" s="100" t="s">
        <v>118</v>
      </c>
      <c r="F673" s="102">
        <v>202204</v>
      </c>
      <c r="G673" s="103">
        <v>44680</v>
      </c>
      <c r="H673" s="100" t="s">
        <v>119</v>
      </c>
      <c r="I673" s="102">
        <v>11002103</v>
      </c>
      <c r="J673" s="100" t="s">
        <v>0</v>
      </c>
      <c r="K673" s="100" t="s">
        <v>120</v>
      </c>
      <c r="L673" s="100" t="s">
        <v>121</v>
      </c>
      <c r="M673" s="100" t="s">
        <v>122</v>
      </c>
      <c r="N673" s="100" t="s">
        <v>418</v>
      </c>
      <c r="O673" s="100" t="s">
        <v>419</v>
      </c>
      <c r="P673" s="100" t="s">
        <v>120</v>
      </c>
      <c r="Q673" s="100" t="s">
        <v>797</v>
      </c>
      <c r="R673" s="100" t="s">
        <v>420</v>
      </c>
      <c r="S673" s="100" t="s">
        <v>798</v>
      </c>
      <c r="T673" s="100" t="s">
        <v>420</v>
      </c>
      <c r="U673" s="100" t="s">
        <v>783</v>
      </c>
      <c r="V673" s="100" t="s">
        <v>784</v>
      </c>
      <c r="W673" s="100" t="s">
        <v>749</v>
      </c>
      <c r="X673" s="100" t="s">
        <v>132</v>
      </c>
      <c r="Y673" s="145" t="s">
        <v>1042</v>
      </c>
    </row>
    <row r="674" spans="1:25">
      <c r="A674" s="107" t="s">
        <v>391</v>
      </c>
      <c r="B674" s="100" t="s">
        <v>392</v>
      </c>
      <c r="C674" s="100" t="s">
        <v>636</v>
      </c>
      <c r="D674" s="101">
        <v>304.06</v>
      </c>
      <c r="E674" s="100" t="s">
        <v>118</v>
      </c>
      <c r="F674" s="102">
        <v>202204</v>
      </c>
      <c r="G674" s="103">
        <v>44680</v>
      </c>
      <c r="H674" s="100" t="s">
        <v>125</v>
      </c>
      <c r="I674" s="102">
        <v>50000420</v>
      </c>
      <c r="J674" s="100" t="s">
        <v>0</v>
      </c>
      <c r="K674" s="100" t="s">
        <v>120</v>
      </c>
      <c r="L674" s="100" t="s">
        <v>121</v>
      </c>
      <c r="M674" s="100" t="s">
        <v>122</v>
      </c>
      <c r="N674" s="100" t="s">
        <v>142</v>
      </c>
      <c r="O674" s="100" t="s">
        <v>143</v>
      </c>
      <c r="P674" s="100" t="s">
        <v>120</v>
      </c>
      <c r="Q674" s="100" t="s">
        <v>750</v>
      </c>
      <c r="R674" s="100" t="s">
        <v>144</v>
      </c>
      <c r="S674" s="100" t="s">
        <v>751</v>
      </c>
      <c r="T674" s="100" t="s">
        <v>144</v>
      </c>
      <c r="U674" s="100" t="s">
        <v>752</v>
      </c>
      <c r="V674" s="100" t="s">
        <v>753</v>
      </c>
      <c r="W674" s="100" t="s">
        <v>749</v>
      </c>
      <c r="X674" s="100" t="s">
        <v>132</v>
      </c>
      <c r="Y674" s="145" t="s">
        <v>1042</v>
      </c>
    </row>
    <row r="675" spans="1:25">
      <c r="A675" s="107" t="s">
        <v>391</v>
      </c>
      <c r="B675" s="100" t="s">
        <v>392</v>
      </c>
      <c r="C675" s="100" t="s">
        <v>637</v>
      </c>
      <c r="D675" s="101">
        <v>784.84</v>
      </c>
      <c r="E675" s="100" t="s">
        <v>118</v>
      </c>
      <c r="F675" s="102">
        <v>202204</v>
      </c>
      <c r="G675" s="103">
        <v>44680</v>
      </c>
      <c r="H675" s="100" t="s">
        <v>125</v>
      </c>
      <c r="I675" s="102">
        <v>50000420</v>
      </c>
      <c r="J675" s="100" t="s">
        <v>0</v>
      </c>
      <c r="K675" s="100" t="s">
        <v>120</v>
      </c>
      <c r="L675" s="100" t="s">
        <v>121</v>
      </c>
      <c r="M675" s="100" t="s">
        <v>122</v>
      </c>
      <c r="N675" s="100" t="s">
        <v>245</v>
      </c>
      <c r="O675" s="100" t="s">
        <v>246</v>
      </c>
      <c r="P675" s="100" t="s">
        <v>120</v>
      </c>
      <c r="Q675" s="100" t="s">
        <v>778</v>
      </c>
      <c r="R675" s="100" t="s">
        <v>247</v>
      </c>
      <c r="S675" s="100" t="s">
        <v>779</v>
      </c>
      <c r="T675" s="100" t="s">
        <v>247</v>
      </c>
      <c r="U675" s="100" t="s">
        <v>752</v>
      </c>
      <c r="V675" s="100" t="s">
        <v>753</v>
      </c>
      <c r="W675" s="100" t="s">
        <v>749</v>
      </c>
      <c r="X675" s="100" t="s">
        <v>132</v>
      </c>
      <c r="Y675" s="145" t="s">
        <v>1042</v>
      </c>
    </row>
    <row r="676" spans="1:25">
      <c r="A676" s="107" t="s">
        <v>391</v>
      </c>
      <c r="B676" s="100" t="s">
        <v>392</v>
      </c>
      <c r="C676" s="100" t="s">
        <v>638</v>
      </c>
      <c r="D676" s="101">
        <v>483.64</v>
      </c>
      <c r="E676" s="100" t="s">
        <v>118</v>
      </c>
      <c r="F676" s="102">
        <v>202205</v>
      </c>
      <c r="G676" s="103">
        <v>44708</v>
      </c>
      <c r="H676" s="100" t="s">
        <v>119</v>
      </c>
      <c r="I676" s="102">
        <v>11002233</v>
      </c>
      <c r="J676" s="100" t="s">
        <v>0</v>
      </c>
      <c r="K676" s="100" t="s">
        <v>120</v>
      </c>
      <c r="L676" s="100" t="s">
        <v>121</v>
      </c>
      <c r="M676" s="100" t="s">
        <v>122</v>
      </c>
      <c r="N676" s="100" t="s">
        <v>76</v>
      </c>
      <c r="O676" s="100" t="s">
        <v>411</v>
      </c>
      <c r="P676" s="100" t="s">
        <v>120</v>
      </c>
      <c r="Q676" s="100" t="s">
        <v>937</v>
      </c>
      <c r="R676" s="100" t="s">
        <v>938</v>
      </c>
      <c r="S676" s="100" t="s">
        <v>939</v>
      </c>
      <c r="T676" s="100" t="s">
        <v>938</v>
      </c>
      <c r="U676" s="100" t="s">
        <v>929</v>
      </c>
      <c r="V676" s="100" t="s">
        <v>930</v>
      </c>
      <c r="W676" s="100" t="s">
        <v>749</v>
      </c>
      <c r="X676" s="100" t="s">
        <v>132</v>
      </c>
      <c r="Y676" s="145" t="s">
        <v>1042</v>
      </c>
    </row>
    <row r="677" spans="1:25">
      <c r="A677" s="107" t="s">
        <v>391</v>
      </c>
      <c r="B677" s="100" t="s">
        <v>392</v>
      </c>
      <c r="C677" s="100" t="s">
        <v>639</v>
      </c>
      <c r="D677" s="101">
        <v>449.48</v>
      </c>
      <c r="E677" s="100" t="s">
        <v>118</v>
      </c>
      <c r="F677" s="102">
        <v>202205</v>
      </c>
      <c r="G677" s="103">
        <v>44708</v>
      </c>
      <c r="H677" s="100" t="s">
        <v>119</v>
      </c>
      <c r="I677" s="102">
        <v>11002234</v>
      </c>
      <c r="J677" s="100" t="s">
        <v>0</v>
      </c>
      <c r="K677" s="100" t="s">
        <v>120</v>
      </c>
      <c r="L677" s="100" t="s">
        <v>121</v>
      </c>
      <c r="M677" s="100" t="s">
        <v>122</v>
      </c>
      <c r="N677" s="100" t="s">
        <v>90</v>
      </c>
      <c r="O677" s="100" t="s">
        <v>409</v>
      </c>
      <c r="P677" s="100" t="s">
        <v>120</v>
      </c>
      <c r="Q677" s="100" t="s">
        <v>934</v>
      </c>
      <c r="R677" s="100" t="s">
        <v>935</v>
      </c>
      <c r="S677" s="100" t="s">
        <v>936</v>
      </c>
      <c r="T677" s="100" t="s">
        <v>935</v>
      </c>
      <c r="U677" s="100" t="s">
        <v>929</v>
      </c>
      <c r="V677" s="100" t="s">
        <v>930</v>
      </c>
      <c r="W677" s="100" t="s">
        <v>749</v>
      </c>
      <c r="X677" s="100" t="s">
        <v>132</v>
      </c>
      <c r="Y677" s="145" t="s">
        <v>1042</v>
      </c>
    </row>
    <row r="678" spans="1:25">
      <c r="A678" s="107" t="s">
        <v>391</v>
      </c>
      <c r="B678" s="100" t="s">
        <v>392</v>
      </c>
      <c r="C678" s="100" t="s">
        <v>640</v>
      </c>
      <c r="D678" s="101">
        <v>396.44</v>
      </c>
      <c r="E678" s="100" t="s">
        <v>118</v>
      </c>
      <c r="F678" s="102">
        <v>202205</v>
      </c>
      <c r="G678" s="103">
        <v>44708</v>
      </c>
      <c r="H678" s="100" t="s">
        <v>119</v>
      </c>
      <c r="I678" s="102">
        <v>11002236</v>
      </c>
      <c r="J678" s="100" t="s">
        <v>0</v>
      </c>
      <c r="K678" s="100" t="s">
        <v>120</v>
      </c>
      <c r="L678" s="100" t="s">
        <v>121</v>
      </c>
      <c r="M678" s="100" t="s">
        <v>122</v>
      </c>
      <c r="N678" s="100" t="s">
        <v>78</v>
      </c>
      <c r="O678" s="100" t="s">
        <v>413</v>
      </c>
      <c r="P678" s="100" t="s">
        <v>120</v>
      </c>
      <c r="Q678" s="100" t="s">
        <v>934</v>
      </c>
      <c r="R678" s="100" t="s">
        <v>935</v>
      </c>
      <c r="S678" s="100" t="s">
        <v>936</v>
      </c>
      <c r="T678" s="100" t="s">
        <v>935</v>
      </c>
      <c r="U678" s="100" t="s">
        <v>929</v>
      </c>
      <c r="V678" s="100" t="s">
        <v>930</v>
      </c>
      <c r="W678" s="100" t="s">
        <v>749</v>
      </c>
      <c r="X678" s="100" t="s">
        <v>132</v>
      </c>
      <c r="Y678" s="145" t="s">
        <v>1042</v>
      </c>
    </row>
    <row r="679" spans="1:25">
      <c r="A679" s="107" t="s">
        <v>391</v>
      </c>
      <c r="B679" s="100" t="s">
        <v>392</v>
      </c>
      <c r="C679" s="100" t="s">
        <v>641</v>
      </c>
      <c r="D679" s="101">
        <v>-483.64</v>
      </c>
      <c r="E679" s="100" t="s">
        <v>118</v>
      </c>
      <c r="F679" s="102">
        <v>202205</v>
      </c>
      <c r="G679" s="103">
        <v>44708</v>
      </c>
      <c r="H679" s="100" t="s">
        <v>119</v>
      </c>
      <c r="I679" s="102">
        <v>11002242</v>
      </c>
      <c r="J679" s="100" t="s">
        <v>0</v>
      </c>
      <c r="K679" s="100" t="s">
        <v>120</v>
      </c>
      <c r="L679" s="100" t="s">
        <v>121</v>
      </c>
      <c r="M679" s="100" t="s">
        <v>122</v>
      </c>
      <c r="N679" s="100" t="s">
        <v>76</v>
      </c>
      <c r="O679" s="100" t="s">
        <v>411</v>
      </c>
      <c r="P679" s="100" t="s">
        <v>120</v>
      </c>
      <c r="Q679" s="100" t="s">
        <v>937</v>
      </c>
      <c r="R679" s="100" t="s">
        <v>938</v>
      </c>
      <c r="S679" s="100" t="s">
        <v>939</v>
      </c>
      <c r="T679" s="100" t="s">
        <v>938</v>
      </c>
      <c r="U679" s="100" t="s">
        <v>929</v>
      </c>
      <c r="V679" s="100" t="s">
        <v>930</v>
      </c>
      <c r="W679" s="100" t="s">
        <v>749</v>
      </c>
      <c r="X679" s="100" t="s">
        <v>132</v>
      </c>
      <c r="Y679" s="145" t="s">
        <v>1042</v>
      </c>
    </row>
    <row r="680" spans="1:25">
      <c r="A680" s="107" t="s">
        <v>391</v>
      </c>
      <c r="B680" s="100" t="s">
        <v>392</v>
      </c>
      <c r="C680" s="100" t="s">
        <v>642</v>
      </c>
      <c r="D680" s="101">
        <v>-449.48</v>
      </c>
      <c r="E680" s="100" t="s">
        <v>118</v>
      </c>
      <c r="F680" s="102">
        <v>202205</v>
      </c>
      <c r="G680" s="103">
        <v>44708</v>
      </c>
      <c r="H680" s="100" t="s">
        <v>119</v>
      </c>
      <c r="I680" s="102">
        <v>11002243</v>
      </c>
      <c r="J680" s="100" t="s">
        <v>0</v>
      </c>
      <c r="K680" s="100" t="s">
        <v>120</v>
      </c>
      <c r="L680" s="100" t="s">
        <v>121</v>
      </c>
      <c r="M680" s="100" t="s">
        <v>122</v>
      </c>
      <c r="N680" s="100" t="s">
        <v>90</v>
      </c>
      <c r="O680" s="100" t="s">
        <v>409</v>
      </c>
      <c r="P680" s="100" t="s">
        <v>120</v>
      </c>
      <c r="Q680" s="100" t="s">
        <v>934</v>
      </c>
      <c r="R680" s="100" t="s">
        <v>935</v>
      </c>
      <c r="S680" s="100" t="s">
        <v>936</v>
      </c>
      <c r="T680" s="100" t="s">
        <v>935</v>
      </c>
      <c r="U680" s="100" t="s">
        <v>929</v>
      </c>
      <c r="V680" s="100" t="s">
        <v>930</v>
      </c>
      <c r="W680" s="100" t="s">
        <v>749</v>
      </c>
      <c r="X680" s="100" t="s">
        <v>132</v>
      </c>
      <c r="Y680" s="145" t="s">
        <v>1042</v>
      </c>
    </row>
    <row r="681" spans="1:25">
      <c r="A681" s="107" t="s">
        <v>391</v>
      </c>
      <c r="B681" s="100" t="s">
        <v>392</v>
      </c>
      <c r="C681" s="100" t="s">
        <v>643</v>
      </c>
      <c r="D681" s="101">
        <v>-396.44</v>
      </c>
      <c r="E681" s="100" t="s">
        <v>118</v>
      </c>
      <c r="F681" s="102">
        <v>202205</v>
      </c>
      <c r="G681" s="103">
        <v>44708</v>
      </c>
      <c r="H681" s="100" t="s">
        <v>119</v>
      </c>
      <c r="I681" s="102">
        <v>11002245</v>
      </c>
      <c r="J681" s="100" t="s">
        <v>0</v>
      </c>
      <c r="K681" s="100" t="s">
        <v>120</v>
      </c>
      <c r="L681" s="100" t="s">
        <v>121</v>
      </c>
      <c r="M681" s="100" t="s">
        <v>122</v>
      </c>
      <c r="N681" s="100" t="s">
        <v>78</v>
      </c>
      <c r="O681" s="100" t="s">
        <v>413</v>
      </c>
      <c r="P681" s="100" t="s">
        <v>120</v>
      </c>
      <c r="Q681" s="100" t="s">
        <v>934</v>
      </c>
      <c r="R681" s="100" t="s">
        <v>935</v>
      </c>
      <c r="S681" s="100" t="s">
        <v>936</v>
      </c>
      <c r="T681" s="100" t="s">
        <v>935</v>
      </c>
      <c r="U681" s="100" t="s">
        <v>929</v>
      </c>
      <c r="V681" s="100" t="s">
        <v>930</v>
      </c>
      <c r="W681" s="100" t="s">
        <v>749</v>
      </c>
      <c r="X681" s="100" t="s">
        <v>132</v>
      </c>
      <c r="Y681" s="145" t="s">
        <v>1042</v>
      </c>
    </row>
    <row r="682" spans="1:25">
      <c r="A682" s="107" t="s">
        <v>391</v>
      </c>
      <c r="B682" s="100" t="s">
        <v>392</v>
      </c>
      <c r="C682" s="100" t="s">
        <v>638</v>
      </c>
      <c r="D682" s="101">
        <v>534.54</v>
      </c>
      <c r="E682" s="100" t="s">
        <v>118</v>
      </c>
      <c r="F682" s="102">
        <v>202205</v>
      </c>
      <c r="G682" s="103">
        <v>44708</v>
      </c>
      <c r="H682" s="100" t="s">
        <v>119</v>
      </c>
      <c r="I682" s="102">
        <v>11002247</v>
      </c>
      <c r="J682" s="100" t="s">
        <v>0</v>
      </c>
      <c r="K682" s="100" t="s">
        <v>120</v>
      </c>
      <c r="L682" s="100" t="s">
        <v>121</v>
      </c>
      <c r="M682" s="100" t="s">
        <v>122</v>
      </c>
      <c r="N682" s="100" t="s">
        <v>76</v>
      </c>
      <c r="O682" s="100" t="s">
        <v>411</v>
      </c>
      <c r="P682" s="100" t="s">
        <v>120</v>
      </c>
      <c r="Q682" s="100" t="s">
        <v>937</v>
      </c>
      <c r="R682" s="100" t="s">
        <v>938</v>
      </c>
      <c r="S682" s="100" t="s">
        <v>939</v>
      </c>
      <c r="T682" s="100" t="s">
        <v>938</v>
      </c>
      <c r="U682" s="100" t="s">
        <v>929</v>
      </c>
      <c r="V682" s="100" t="s">
        <v>930</v>
      </c>
      <c r="W682" s="100" t="s">
        <v>749</v>
      </c>
      <c r="X682" s="100" t="s">
        <v>132</v>
      </c>
      <c r="Y682" s="145" t="s">
        <v>1042</v>
      </c>
    </row>
    <row r="683" spans="1:25">
      <c r="A683" s="107" t="s">
        <v>391</v>
      </c>
      <c r="B683" s="100" t="s">
        <v>392</v>
      </c>
      <c r="C683" s="100" t="s">
        <v>639</v>
      </c>
      <c r="D683" s="101">
        <v>480.09</v>
      </c>
      <c r="E683" s="100" t="s">
        <v>118</v>
      </c>
      <c r="F683" s="102">
        <v>202205</v>
      </c>
      <c r="G683" s="103">
        <v>44708</v>
      </c>
      <c r="H683" s="100" t="s">
        <v>119</v>
      </c>
      <c r="I683" s="102">
        <v>11002248</v>
      </c>
      <c r="J683" s="100" t="s">
        <v>0</v>
      </c>
      <c r="K683" s="100" t="s">
        <v>120</v>
      </c>
      <c r="L683" s="100" t="s">
        <v>121</v>
      </c>
      <c r="M683" s="100" t="s">
        <v>122</v>
      </c>
      <c r="N683" s="100" t="s">
        <v>90</v>
      </c>
      <c r="O683" s="100" t="s">
        <v>409</v>
      </c>
      <c r="P683" s="100" t="s">
        <v>120</v>
      </c>
      <c r="Q683" s="100" t="s">
        <v>934</v>
      </c>
      <c r="R683" s="100" t="s">
        <v>935</v>
      </c>
      <c r="S683" s="100" t="s">
        <v>936</v>
      </c>
      <c r="T683" s="100" t="s">
        <v>935</v>
      </c>
      <c r="U683" s="100" t="s">
        <v>929</v>
      </c>
      <c r="V683" s="100" t="s">
        <v>930</v>
      </c>
      <c r="W683" s="100" t="s">
        <v>749</v>
      </c>
      <c r="X683" s="100" t="s">
        <v>132</v>
      </c>
      <c r="Y683" s="145" t="s">
        <v>1042</v>
      </c>
    </row>
    <row r="684" spans="1:25">
      <c r="A684" s="107" t="s">
        <v>391</v>
      </c>
      <c r="B684" s="100" t="s">
        <v>392</v>
      </c>
      <c r="C684" s="100" t="s">
        <v>640</v>
      </c>
      <c r="D684" s="101">
        <v>389.21</v>
      </c>
      <c r="E684" s="100" t="s">
        <v>118</v>
      </c>
      <c r="F684" s="102">
        <v>202205</v>
      </c>
      <c r="G684" s="103">
        <v>44708</v>
      </c>
      <c r="H684" s="100" t="s">
        <v>119</v>
      </c>
      <c r="I684" s="102">
        <v>11002250</v>
      </c>
      <c r="J684" s="100" t="s">
        <v>0</v>
      </c>
      <c r="K684" s="100" t="s">
        <v>120</v>
      </c>
      <c r="L684" s="100" t="s">
        <v>121</v>
      </c>
      <c r="M684" s="100" t="s">
        <v>122</v>
      </c>
      <c r="N684" s="100" t="s">
        <v>78</v>
      </c>
      <c r="O684" s="100" t="s">
        <v>413</v>
      </c>
      <c r="P684" s="100" t="s">
        <v>120</v>
      </c>
      <c r="Q684" s="100" t="s">
        <v>934</v>
      </c>
      <c r="R684" s="100" t="s">
        <v>935</v>
      </c>
      <c r="S684" s="100" t="s">
        <v>936</v>
      </c>
      <c r="T684" s="100" t="s">
        <v>935</v>
      </c>
      <c r="U684" s="100" t="s">
        <v>929</v>
      </c>
      <c r="V684" s="100" t="s">
        <v>930</v>
      </c>
      <c r="W684" s="100" t="s">
        <v>749</v>
      </c>
      <c r="X684" s="100" t="s">
        <v>132</v>
      </c>
      <c r="Y684" s="145" t="s">
        <v>1042</v>
      </c>
    </row>
    <row r="685" spans="1:25">
      <c r="A685" s="107" t="s">
        <v>391</v>
      </c>
      <c r="B685" s="100" t="s">
        <v>392</v>
      </c>
      <c r="C685" s="100" t="s">
        <v>558</v>
      </c>
      <c r="D685" s="101">
        <v>40.11</v>
      </c>
      <c r="E685" s="100" t="s">
        <v>118</v>
      </c>
      <c r="F685" s="102">
        <v>202205</v>
      </c>
      <c r="G685" s="103">
        <v>44708</v>
      </c>
      <c r="H685" s="100" t="s">
        <v>119</v>
      </c>
      <c r="I685" s="102">
        <v>11002256</v>
      </c>
      <c r="J685" s="100" t="s">
        <v>0</v>
      </c>
      <c r="K685" s="100" t="s">
        <v>120</v>
      </c>
      <c r="L685" s="100" t="s">
        <v>121</v>
      </c>
      <c r="M685" s="100" t="s">
        <v>122</v>
      </c>
      <c r="N685" s="100" t="s">
        <v>88</v>
      </c>
      <c r="O685" s="100" t="s">
        <v>401</v>
      </c>
      <c r="P685" s="100" t="s">
        <v>120</v>
      </c>
      <c r="Q685" s="100" t="s">
        <v>926</v>
      </c>
      <c r="R685" s="100" t="s">
        <v>927</v>
      </c>
      <c r="S685" s="100" t="s">
        <v>928</v>
      </c>
      <c r="T685" s="100" t="s">
        <v>927</v>
      </c>
      <c r="U685" s="100" t="s">
        <v>929</v>
      </c>
      <c r="V685" s="100" t="s">
        <v>930</v>
      </c>
      <c r="W685" s="100" t="s">
        <v>749</v>
      </c>
      <c r="X685" s="100" t="s">
        <v>132</v>
      </c>
      <c r="Y685" s="145" t="s">
        <v>1042</v>
      </c>
    </row>
    <row r="686" spans="1:25">
      <c r="A686" s="107" t="s">
        <v>391</v>
      </c>
      <c r="B686" s="100" t="s">
        <v>392</v>
      </c>
      <c r="C686" s="100" t="s">
        <v>644</v>
      </c>
      <c r="D686" s="101">
        <v>60.65</v>
      </c>
      <c r="E686" s="100" t="s">
        <v>118</v>
      </c>
      <c r="F686" s="102">
        <v>202205</v>
      </c>
      <c r="G686" s="103">
        <v>44708</v>
      </c>
      <c r="H686" s="100" t="s">
        <v>119</v>
      </c>
      <c r="I686" s="102">
        <v>11002256</v>
      </c>
      <c r="J686" s="100" t="s">
        <v>0</v>
      </c>
      <c r="K686" s="100" t="s">
        <v>120</v>
      </c>
      <c r="L686" s="100" t="s">
        <v>121</v>
      </c>
      <c r="M686" s="100" t="s">
        <v>122</v>
      </c>
      <c r="N686" s="100" t="s">
        <v>84</v>
      </c>
      <c r="O686" s="100" t="s">
        <v>85</v>
      </c>
      <c r="P686" s="100" t="s">
        <v>120</v>
      </c>
      <c r="Q686" s="100" t="s">
        <v>926</v>
      </c>
      <c r="R686" s="100" t="s">
        <v>927</v>
      </c>
      <c r="S686" s="100" t="s">
        <v>928</v>
      </c>
      <c r="T686" s="100" t="s">
        <v>927</v>
      </c>
      <c r="U686" s="100" t="s">
        <v>929</v>
      </c>
      <c r="V686" s="100" t="s">
        <v>930</v>
      </c>
      <c r="W686" s="100" t="s">
        <v>749</v>
      </c>
      <c r="X686" s="100" t="s">
        <v>132</v>
      </c>
      <c r="Y686" s="145" t="s">
        <v>1042</v>
      </c>
    </row>
    <row r="687" spans="1:25">
      <c r="A687" s="107" t="s">
        <v>391</v>
      </c>
      <c r="B687" s="100" t="s">
        <v>392</v>
      </c>
      <c r="C687" s="100" t="s">
        <v>559</v>
      </c>
      <c r="D687" s="101">
        <v>70.239999999999995</v>
      </c>
      <c r="E687" s="100" t="s">
        <v>118</v>
      </c>
      <c r="F687" s="102">
        <v>202205</v>
      </c>
      <c r="G687" s="103">
        <v>44708</v>
      </c>
      <c r="H687" s="100" t="s">
        <v>119</v>
      </c>
      <c r="I687" s="102">
        <v>11002256</v>
      </c>
      <c r="J687" s="100" t="s">
        <v>0</v>
      </c>
      <c r="K687" s="100" t="s">
        <v>120</v>
      </c>
      <c r="L687" s="100" t="s">
        <v>121</v>
      </c>
      <c r="M687" s="100" t="s">
        <v>122</v>
      </c>
      <c r="N687" s="100" t="s">
        <v>86</v>
      </c>
      <c r="O687" s="100" t="s">
        <v>87</v>
      </c>
      <c r="P687" s="100" t="s">
        <v>120</v>
      </c>
      <c r="Q687" s="100" t="s">
        <v>926</v>
      </c>
      <c r="R687" s="100" t="s">
        <v>927</v>
      </c>
      <c r="S687" s="100" t="s">
        <v>928</v>
      </c>
      <c r="T687" s="100" t="s">
        <v>927</v>
      </c>
      <c r="U687" s="100" t="s">
        <v>929</v>
      </c>
      <c r="V687" s="100" t="s">
        <v>930</v>
      </c>
      <c r="W687" s="100" t="s">
        <v>749</v>
      </c>
      <c r="X687" s="100" t="s">
        <v>132</v>
      </c>
      <c r="Y687" s="145" t="s">
        <v>1042</v>
      </c>
    </row>
    <row r="688" spans="1:25">
      <c r="A688" s="107" t="s">
        <v>391</v>
      </c>
      <c r="B688" s="100" t="s">
        <v>392</v>
      </c>
      <c r="C688" s="100" t="s">
        <v>560</v>
      </c>
      <c r="D688" s="101">
        <v>79.260000000000005</v>
      </c>
      <c r="E688" s="100" t="s">
        <v>118</v>
      </c>
      <c r="F688" s="102">
        <v>202205</v>
      </c>
      <c r="G688" s="103">
        <v>44708</v>
      </c>
      <c r="H688" s="100" t="s">
        <v>119</v>
      </c>
      <c r="I688" s="102">
        <v>11002256</v>
      </c>
      <c r="J688" s="100" t="s">
        <v>0</v>
      </c>
      <c r="K688" s="100" t="s">
        <v>120</v>
      </c>
      <c r="L688" s="100" t="s">
        <v>121</v>
      </c>
      <c r="M688" s="100" t="s">
        <v>122</v>
      </c>
      <c r="N688" s="100" t="s">
        <v>82</v>
      </c>
      <c r="O688" s="100" t="s">
        <v>83</v>
      </c>
      <c r="P688" s="100" t="s">
        <v>120</v>
      </c>
      <c r="Q688" s="100" t="s">
        <v>926</v>
      </c>
      <c r="R688" s="100" t="s">
        <v>927</v>
      </c>
      <c r="S688" s="100" t="s">
        <v>928</v>
      </c>
      <c r="T688" s="100" t="s">
        <v>927</v>
      </c>
      <c r="U688" s="100" t="s">
        <v>929</v>
      </c>
      <c r="V688" s="100" t="s">
        <v>930</v>
      </c>
      <c r="W688" s="100" t="s">
        <v>749</v>
      </c>
      <c r="X688" s="100" t="s">
        <v>132</v>
      </c>
      <c r="Y688" s="145" t="s">
        <v>1042</v>
      </c>
    </row>
    <row r="689" spans="1:25">
      <c r="A689" s="107" t="s">
        <v>391</v>
      </c>
      <c r="B689" s="100" t="s">
        <v>392</v>
      </c>
      <c r="C689" s="100" t="s">
        <v>561</v>
      </c>
      <c r="D689" s="101">
        <v>101.05</v>
      </c>
      <c r="E689" s="100" t="s">
        <v>118</v>
      </c>
      <c r="F689" s="102">
        <v>202205</v>
      </c>
      <c r="G689" s="103">
        <v>44708</v>
      </c>
      <c r="H689" s="100" t="s">
        <v>119</v>
      </c>
      <c r="I689" s="102">
        <v>11002256</v>
      </c>
      <c r="J689" s="100" t="s">
        <v>0</v>
      </c>
      <c r="K689" s="100" t="s">
        <v>120</v>
      </c>
      <c r="L689" s="100" t="s">
        <v>121</v>
      </c>
      <c r="M689" s="100" t="s">
        <v>122</v>
      </c>
      <c r="N689" s="100" t="s">
        <v>80</v>
      </c>
      <c r="O689" s="100" t="s">
        <v>81</v>
      </c>
      <c r="P689" s="100" t="s">
        <v>120</v>
      </c>
      <c r="Q689" s="100" t="s">
        <v>926</v>
      </c>
      <c r="R689" s="100" t="s">
        <v>927</v>
      </c>
      <c r="S689" s="100" t="s">
        <v>928</v>
      </c>
      <c r="T689" s="100" t="s">
        <v>927</v>
      </c>
      <c r="U689" s="100" t="s">
        <v>929</v>
      </c>
      <c r="V689" s="100" t="s">
        <v>930</v>
      </c>
      <c r="W689" s="100" t="s">
        <v>749</v>
      </c>
      <c r="X689" s="100" t="s">
        <v>132</v>
      </c>
      <c r="Y689" s="145" t="s">
        <v>1042</v>
      </c>
    </row>
    <row r="690" spans="1:25">
      <c r="A690" s="107" t="s">
        <v>391</v>
      </c>
      <c r="B690" s="100" t="s">
        <v>392</v>
      </c>
      <c r="C690" s="100" t="s">
        <v>562</v>
      </c>
      <c r="D690" s="101">
        <v>494.03</v>
      </c>
      <c r="E690" s="100" t="s">
        <v>118</v>
      </c>
      <c r="F690" s="102">
        <v>202205</v>
      </c>
      <c r="G690" s="103">
        <v>44708</v>
      </c>
      <c r="H690" s="100" t="s">
        <v>119</v>
      </c>
      <c r="I690" s="102">
        <v>11002256</v>
      </c>
      <c r="J690" s="100" t="s">
        <v>0</v>
      </c>
      <c r="K690" s="100" t="s">
        <v>120</v>
      </c>
      <c r="L690" s="100" t="s">
        <v>121</v>
      </c>
      <c r="M690" s="100" t="s">
        <v>122</v>
      </c>
      <c r="N690" s="100" t="s">
        <v>403</v>
      </c>
      <c r="O690" s="100" t="s">
        <v>96</v>
      </c>
      <c r="P690" s="100" t="s">
        <v>120</v>
      </c>
      <c r="Q690" s="100" t="s">
        <v>931</v>
      </c>
      <c r="R690" s="100" t="s">
        <v>932</v>
      </c>
      <c r="S690" s="100" t="s">
        <v>933</v>
      </c>
      <c r="T690" s="100" t="s">
        <v>932</v>
      </c>
      <c r="U690" s="100" t="s">
        <v>929</v>
      </c>
      <c r="V690" s="100" t="s">
        <v>930</v>
      </c>
      <c r="W690" s="100" t="s">
        <v>749</v>
      </c>
      <c r="X690" s="100" t="s">
        <v>132</v>
      </c>
      <c r="Y690" s="145" t="s">
        <v>1042</v>
      </c>
    </row>
    <row r="691" spans="1:25">
      <c r="A691" s="107" t="s">
        <v>391</v>
      </c>
      <c r="B691" s="100" t="s">
        <v>392</v>
      </c>
      <c r="C691" s="100" t="s">
        <v>563</v>
      </c>
      <c r="D691" s="101">
        <v>819</v>
      </c>
      <c r="E691" s="100" t="s">
        <v>118</v>
      </c>
      <c r="F691" s="102">
        <v>202205</v>
      </c>
      <c r="G691" s="103">
        <v>44708</v>
      </c>
      <c r="H691" s="100" t="s">
        <v>119</v>
      </c>
      <c r="I691" s="102">
        <v>11002256</v>
      </c>
      <c r="J691" s="100" t="s">
        <v>0</v>
      </c>
      <c r="K691" s="100" t="s">
        <v>120</v>
      </c>
      <c r="L691" s="100" t="s">
        <v>121</v>
      </c>
      <c r="M691" s="100" t="s">
        <v>122</v>
      </c>
      <c r="N691" s="100" t="s">
        <v>415</v>
      </c>
      <c r="O691" s="100" t="s">
        <v>416</v>
      </c>
      <c r="P691" s="100" t="s">
        <v>120</v>
      </c>
      <c r="Q691" s="100" t="s">
        <v>931</v>
      </c>
      <c r="R691" s="100" t="s">
        <v>932</v>
      </c>
      <c r="S691" s="100" t="s">
        <v>933</v>
      </c>
      <c r="T691" s="100" t="s">
        <v>932</v>
      </c>
      <c r="U691" s="100" t="s">
        <v>929</v>
      </c>
      <c r="V691" s="100" t="s">
        <v>930</v>
      </c>
      <c r="W691" s="100" t="s">
        <v>749</v>
      </c>
      <c r="X691" s="100" t="s">
        <v>132</v>
      </c>
      <c r="Y691" s="145" t="s">
        <v>1042</v>
      </c>
    </row>
    <row r="692" spans="1:25">
      <c r="A692" s="107" t="s">
        <v>391</v>
      </c>
      <c r="B692" s="100" t="s">
        <v>392</v>
      </c>
      <c r="C692" s="100" t="s">
        <v>564</v>
      </c>
      <c r="D692" s="101">
        <v>1417.17</v>
      </c>
      <c r="E692" s="100" t="s">
        <v>118</v>
      </c>
      <c r="F692" s="102">
        <v>202205</v>
      </c>
      <c r="G692" s="103">
        <v>44708</v>
      </c>
      <c r="H692" s="100" t="s">
        <v>119</v>
      </c>
      <c r="I692" s="102">
        <v>11002256</v>
      </c>
      <c r="J692" s="100" t="s">
        <v>0</v>
      </c>
      <c r="K692" s="100" t="s">
        <v>120</v>
      </c>
      <c r="L692" s="100" t="s">
        <v>121</v>
      </c>
      <c r="M692" s="100" t="s">
        <v>122</v>
      </c>
      <c r="N692" s="100" t="s">
        <v>92</v>
      </c>
      <c r="O692" s="100" t="s">
        <v>93</v>
      </c>
      <c r="P692" s="100" t="s">
        <v>120</v>
      </c>
      <c r="Q692" s="100" t="s">
        <v>931</v>
      </c>
      <c r="R692" s="100" t="s">
        <v>932</v>
      </c>
      <c r="S692" s="100" t="s">
        <v>933</v>
      </c>
      <c r="T692" s="100" t="s">
        <v>932</v>
      </c>
      <c r="U692" s="100" t="s">
        <v>929</v>
      </c>
      <c r="V692" s="100" t="s">
        <v>930</v>
      </c>
      <c r="W692" s="100" t="s">
        <v>749</v>
      </c>
      <c r="X692" s="100" t="s">
        <v>132</v>
      </c>
      <c r="Y692" s="145" t="s">
        <v>1042</v>
      </c>
    </row>
    <row r="693" spans="1:25">
      <c r="A693" s="107" t="s">
        <v>391</v>
      </c>
      <c r="B693" s="100" t="s">
        <v>392</v>
      </c>
      <c r="C693" s="100" t="s">
        <v>565</v>
      </c>
      <c r="D693" s="101">
        <v>2161.37</v>
      </c>
      <c r="E693" s="100" t="s">
        <v>118</v>
      </c>
      <c r="F693" s="102">
        <v>202205</v>
      </c>
      <c r="G693" s="103">
        <v>44708</v>
      </c>
      <c r="H693" s="100" t="s">
        <v>119</v>
      </c>
      <c r="I693" s="102">
        <v>11002256</v>
      </c>
      <c r="J693" s="100" t="s">
        <v>0</v>
      </c>
      <c r="K693" s="100" t="s">
        <v>120</v>
      </c>
      <c r="L693" s="100" t="s">
        <v>121</v>
      </c>
      <c r="M693" s="100" t="s">
        <v>122</v>
      </c>
      <c r="N693" s="100" t="s">
        <v>444</v>
      </c>
      <c r="O693" s="100" t="s">
        <v>445</v>
      </c>
      <c r="P693" s="100" t="s">
        <v>120</v>
      </c>
      <c r="Q693" s="100" t="s">
        <v>931</v>
      </c>
      <c r="R693" s="100" t="s">
        <v>932</v>
      </c>
      <c r="S693" s="100" t="s">
        <v>933</v>
      </c>
      <c r="T693" s="100" t="s">
        <v>932</v>
      </c>
      <c r="U693" s="100" t="s">
        <v>929</v>
      </c>
      <c r="V693" s="100" t="s">
        <v>930</v>
      </c>
      <c r="W693" s="100" t="s">
        <v>749</v>
      </c>
      <c r="X693" s="100" t="s">
        <v>132</v>
      </c>
      <c r="Y693" s="145" t="s">
        <v>1042</v>
      </c>
    </row>
    <row r="694" spans="1:25">
      <c r="A694" s="107" t="s">
        <v>391</v>
      </c>
      <c r="B694" s="100" t="s">
        <v>392</v>
      </c>
      <c r="C694" s="100" t="s">
        <v>645</v>
      </c>
      <c r="D694" s="101">
        <v>120</v>
      </c>
      <c r="E694" s="100" t="s">
        <v>118</v>
      </c>
      <c r="F694" s="102">
        <v>202205</v>
      </c>
      <c r="G694" s="103">
        <v>44708</v>
      </c>
      <c r="H694" s="100" t="s">
        <v>119</v>
      </c>
      <c r="I694" s="102">
        <v>11002263</v>
      </c>
      <c r="J694" s="100" t="s">
        <v>0</v>
      </c>
      <c r="K694" s="100" t="s">
        <v>120</v>
      </c>
      <c r="L694" s="100" t="s">
        <v>121</v>
      </c>
      <c r="M694" s="100" t="s">
        <v>122</v>
      </c>
      <c r="N694" s="100" t="s">
        <v>646</v>
      </c>
      <c r="O694" s="100" t="s">
        <v>647</v>
      </c>
      <c r="P694" s="100" t="s">
        <v>120</v>
      </c>
      <c r="Q694" s="100" t="s">
        <v>786</v>
      </c>
      <c r="R694" s="100" t="s">
        <v>787</v>
      </c>
      <c r="S694" s="100" t="s">
        <v>788</v>
      </c>
      <c r="T694" s="100" t="s">
        <v>787</v>
      </c>
      <c r="U694" s="100" t="s">
        <v>747</v>
      </c>
      <c r="V694" s="100" t="s">
        <v>748</v>
      </c>
      <c r="W694" s="100" t="s">
        <v>749</v>
      </c>
      <c r="X694" s="100" t="s">
        <v>132</v>
      </c>
      <c r="Y694" s="145" t="s">
        <v>1042</v>
      </c>
    </row>
    <row r="695" spans="1:25">
      <c r="A695" s="107" t="s">
        <v>391</v>
      </c>
      <c r="B695" s="100" t="s">
        <v>392</v>
      </c>
      <c r="C695" s="100" t="s">
        <v>420</v>
      </c>
      <c r="D695" s="101">
        <v>225</v>
      </c>
      <c r="E695" s="100" t="s">
        <v>118</v>
      </c>
      <c r="F695" s="102">
        <v>202205</v>
      </c>
      <c r="G695" s="103">
        <v>44708</v>
      </c>
      <c r="H695" s="100" t="s">
        <v>119</v>
      </c>
      <c r="I695" s="102">
        <v>11002264</v>
      </c>
      <c r="J695" s="100" t="s">
        <v>0</v>
      </c>
      <c r="K695" s="100" t="s">
        <v>120</v>
      </c>
      <c r="L695" s="100" t="s">
        <v>121</v>
      </c>
      <c r="M695" s="100" t="s">
        <v>122</v>
      </c>
      <c r="N695" s="100" t="s">
        <v>418</v>
      </c>
      <c r="O695" s="100" t="s">
        <v>419</v>
      </c>
      <c r="P695" s="100" t="s">
        <v>120</v>
      </c>
      <c r="Q695" s="100" t="s">
        <v>797</v>
      </c>
      <c r="R695" s="100" t="s">
        <v>420</v>
      </c>
      <c r="S695" s="100" t="s">
        <v>798</v>
      </c>
      <c r="T695" s="100" t="s">
        <v>420</v>
      </c>
      <c r="U695" s="100" t="s">
        <v>783</v>
      </c>
      <c r="V695" s="100" t="s">
        <v>784</v>
      </c>
      <c r="W695" s="100" t="s">
        <v>749</v>
      </c>
      <c r="X695" s="100" t="s">
        <v>132</v>
      </c>
      <c r="Y695" s="145" t="s">
        <v>1042</v>
      </c>
    </row>
    <row r="696" spans="1:25">
      <c r="A696" s="107" t="s">
        <v>391</v>
      </c>
      <c r="B696" s="100" t="s">
        <v>392</v>
      </c>
      <c r="C696" s="100" t="s">
        <v>648</v>
      </c>
      <c r="D696" s="101">
        <v>70</v>
      </c>
      <c r="E696" s="100" t="s">
        <v>118</v>
      </c>
      <c r="F696" s="102">
        <v>202205</v>
      </c>
      <c r="G696" s="103">
        <v>44708</v>
      </c>
      <c r="H696" s="100" t="s">
        <v>119</v>
      </c>
      <c r="I696" s="102">
        <v>11002265</v>
      </c>
      <c r="J696" s="100" t="s">
        <v>0</v>
      </c>
      <c r="K696" s="100" t="s">
        <v>120</v>
      </c>
      <c r="L696" s="100" t="s">
        <v>121</v>
      </c>
      <c r="M696" s="100" t="s">
        <v>122</v>
      </c>
      <c r="N696" s="100" t="s">
        <v>398</v>
      </c>
      <c r="O696" s="100" t="s">
        <v>399</v>
      </c>
      <c r="P696" s="100" t="s">
        <v>120</v>
      </c>
      <c r="Q696" s="100" t="s">
        <v>802</v>
      </c>
      <c r="R696" s="100" t="s">
        <v>803</v>
      </c>
      <c r="S696" s="100" t="s">
        <v>804</v>
      </c>
      <c r="T696" s="100" t="s">
        <v>803</v>
      </c>
      <c r="U696" s="100" t="s">
        <v>757</v>
      </c>
      <c r="V696" s="100" t="s">
        <v>758</v>
      </c>
      <c r="W696" s="100" t="s">
        <v>749</v>
      </c>
      <c r="X696" s="100" t="s">
        <v>132</v>
      </c>
      <c r="Y696" s="145" t="s">
        <v>1042</v>
      </c>
    </row>
    <row r="697" spans="1:25">
      <c r="A697" s="107" t="s">
        <v>391</v>
      </c>
      <c r="B697" s="100" t="s">
        <v>392</v>
      </c>
      <c r="C697" s="100" t="s">
        <v>649</v>
      </c>
      <c r="D697" s="101">
        <v>161.66999999999999</v>
      </c>
      <c r="E697" s="100" t="s">
        <v>118</v>
      </c>
      <c r="F697" s="102">
        <v>202205</v>
      </c>
      <c r="G697" s="103">
        <v>44708</v>
      </c>
      <c r="H697" s="100" t="s">
        <v>119</v>
      </c>
      <c r="I697" s="102">
        <v>11002266</v>
      </c>
      <c r="J697" s="100" t="s">
        <v>0</v>
      </c>
      <c r="K697" s="100" t="s">
        <v>120</v>
      </c>
      <c r="L697" s="100" t="s">
        <v>121</v>
      </c>
      <c r="M697" s="100" t="s">
        <v>122</v>
      </c>
      <c r="N697" s="100" t="s">
        <v>545</v>
      </c>
      <c r="O697" s="100" t="s">
        <v>546</v>
      </c>
      <c r="P697" s="100" t="s">
        <v>120</v>
      </c>
      <c r="Q697" s="100" t="s">
        <v>786</v>
      </c>
      <c r="R697" s="100" t="s">
        <v>787</v>
      </c>
      <c r="S697" s="100" t="s">
        <v>788</v>
      </c>
      <c r="T697" s="100" t="s">
        <v>787</v>
      </c>
      <c r="U697" s="100" t="s">
        <v>747</v>
      </c>
      <c r="V697" s="100" t="s">
        <v>748</v>
      </c>
      <c r="W697" s="100" t="s">
        <v>749</v>
      </c>
      <c r="X697" s="100" t="s">
        <v>132</v>
      </c>
      <c r="Y697" s="145" t="s">
        <v>1042</v>
      </c>
    </row>
    <row r="698" spans="1:25">
      <c r="A698" s="107" t="s">
        <v>391</v>
      </c>
      <c r="B698" s="100" t="s">
        <v>392</v>
      </c>
      <c r="C698" s="100" t="s">
        <v>650</v>
      </c>
      <c r="D698" s="101">
        <v>50</v>
      </c>
      <c r="E698" s="100" t="s">
        <v>118</v>
      </c>
      <c r="F698" s="102">
        <v>202205</v>
      </c>
      <c r="G698" s="103">
        <v>44708</v>
      </c>
      <c r="H698" s="100" t="s">
        <v>119</v>
      </c>
      <c r="I698" s="102">
        <v>11002268</v>
      </c>
      <c r="J698" s="100" t="s">
        <v>0</v>
      </c>
      <c r="K698" s="100" t="s">
        <v>120</v>
      </c>
      <c r="L698" s="100" t="s">
        <v>121</v>
      </c>
      <c r="M698" s="100" t="s">
        <v>122</v>
      </c>
      <c r="N698" s="100" t="s">
        <v>339</v>
      </c>
      <c r="O698" s="100" t="s">
        <v>340</v>
      </c>
      <c r="P698" s="100" t="s">
        <v>120</v>
      </c>
      <c r="Q698" s="100" t="s">
        <v>744</v>
      </c>
      <c r="R698" s="100" t="s">
        <v>745</v>
      </c>
      <c r="S698" s="100" t="s">
        <v>746</v>
      </c>
      <c r="T698" s="100" t="s">
        <v>745</v>
      </c>
      <c r="U698" s="100" t="s">
        <v>747</v>
      </c>
      <c r="V698" s="100" t="s">
        <v>748</v>
      </c>
      <c r="W698" s="100" t="s">
        <v>749</v>
      </c>
      <c r="X698" s="100" t="s">
        <v>132</v>
      </c>
      <c r="Y698" s="145" t="s">
        <v>1042</v>
      </c>
    </row>
    <row r="699" spans="1:25">
      <c r="A699" s="107" t="s">
        <v>391</v>
      </c>
      <c r="B699" s="100" t="s">
        <v>392</v>
      </c>
      <c r="C699" s="100" t="s">
        <v>651</v>
      </c>
      <c r="D699" s="101">
        <v>70</v>
      </c>
      <c r="E699" s="100" t="s">
        <v>118</v>
      </c>
      <c r="F699" s="102">
        <v>202205</v>
      </c>
      <c r="G699" s="103">
        <v>44708</v>
      </c>
      <c r="H699" s="100" t="s">
        <v>119</v>
      </c>
      <c r="I699" s="102">
        <v>11002268</v>
      </c>
      <c r="J699" s="100" t="s">
        <v>0</v>
      </c>
      <c r="K699" s="100" t="s">
        <v>120</v>
      </c>
      <c r="L699" s="100" t="s">
        <v>121</v>
      </c>
      <c r="M699" s="100" t="s">
        <v>122</v>
      </c>
      <c r="N699" s="100" t="s">
        <v>339</v>
      </c>
      <c r="O699" s="100" t="s">
        <v>340</v>
      </c>
      <c r="P699" s="100" t="s">
        <v>120</v>
      </c>
      <c r="Q699" s="100" t="s">
        <v>744</v>
      </c>
      <c r="R699" s="100" t="s">
        <v>745</v>
      </c>
      <c r="S699" s="100" t="s">
        <v>746</v>
      </c>
      <c r="T699" s="100" t="s">
        <v>745</v>
      </c>
      <c r="U699" s="100" t="s">
        <v>747</v>
      </c>
      <c r="V699" s="100" t="s">
        <v>748</v>
      </c>
      <c r="W699" s="100" t="s">
        <v>749</v>
      </c>
      <c r="X699" s="100" t="s">
        <v>132</v>
      </c>
      <c r="Y699" s="145" t="s">
        <v>1042</v>
      </c>
    </row>
    <row r="700" spans="1:25">
      <c r="A700" s="107" t="s">
        <v>391</v>
      </c>
      <c r="B700" s="100" t="s">
        <v>392</v>
      </c>
      <c r="C700" s="100" t="s">
        <v>652</v>
      </c>
      <c r="D700" s="101">
        <f>330-203.69</f>
        <v>126.31</v>
      </c>
      <c r="E700" s="100" t="s">
        <v>118</v>
      </c>
      <c r="F700" s="102">
        <v>202205</v>
      </c>
      <c r="G700" s="103">
        <v>44708</v>
      </c>
      <c r="H700" s="100" t="s">
        <v>119</v>
      </c>
      <c r="I700" s="102">
        <v>11002269</v>
      </c>
      <c r="J700" s="100" t="s">
        <v>0</v>
      </c>
      <c r="K700" s="100" t="s">
        <v>120</v>
      </c>
      <c r="L700" s="100" t="s">
        <v>121</v>
      </c>
      <c r="M700" s="100" t="s">
        <v>122</v>
      </c>
      <c r="N700" s="100" t="s">
        <v>339</v>
      </c>
      <c r="O700" s="100" t="s">
        <v>340</v>
      </c>
      <c r="P700" s="100" t="s">
        <v>120</v>
      </c>
      <c r="Q700" s="100" t="s">
        <v>744</v>
      </c>
      <c r="R700" s="100" t="s">
        <v>745</v>
      </c>
      <c r="S700" s="100" t="s">
        <v>746</v>
      </c>
      <c r="T700" s="100" t="s">
        <v>745</v>
      </c>
      <c r="U700" s="100" t="s">
        <v>747</v>
      </c>
      <c r="V700" s="100" t="s">
        <v>748</v>
      </c>
      <c r="W700" s="100" t="s">
        <v>749</v>
      </c>
      <c r="X700" s="100" t="s">
        <v>132</v>
      </c>
      <c r="Y700" s="145" t="s">
        <v>1042</v>
      </c>
    </row>
    <row r="701" spans="1:25">
      <c r="A701" s="107" t="s">
        <v>391</v>
      </c>
      <c r="B701" s="100" t="s">
        <v>392</v>
      </c>
      <c r="C701" s="100" t="s">
        <v>653</v>
      </c>
      <c r="D701" s="101">
        <v>122.5</v>
      </c>
      <c r="E701" s="100" t="s">
        <v>118</v>
      </c>
      <c r="F701" s="102">
        <v>202205</v>
      </c>
      <c r="G701" s="103">
        <v>44708</v>
      </c>
      <c r="H701" s="100" t="s">
        <v>119</v>
      </c>
      <c r="I701" s="102">
        <v>11002270</v>
      </c>
      <c r="J701" s="100" t="s">
        <v>0</v>
      </c>
      <c r="K701" s="100" t="s">
        <v>120</v>
      </c>
      <c r="L701" s="100" t="s">
        <v>121</v>
      </c>
      <c r="M701" s="100" t="s">
        <v>122</v>
      </c>
      <c r="N701" s="100" t="s">
        <v>545</v>
      </c>
      <c r="O701" s="100" t="s">
        <v>546</v>
      </c>
      <c r="P701" s="100" t="s">
        <v>120</v>
      </c>
      <c r="Q701" s="100" t="s">
        <v>786</v>
      </c>
      <c r="R701" s="100" t="s">
        <v>787</v>
      </c>
      <c r="S701" s="100" t="s">
        <v>788</v>
      </c>
      <c r="T701" s="100" t="s">
        <v>787</v>
      </c>
      <c r="U701" s="100" t="s">
        <v>747</v>
      </c>
      <c r="V701" s="100" t="s">
        <v>748</v>
      </c>
      <c r="W701" s="100" t="s">
        <v>749</v>
      </c>
      <c r="X701" s="100" t="s">
        <v>132</v>
      </c>
      <c r="Y701" s="145" t="s">
        <v>1042</v>
      </c>
    </row>
    <row r="702" spans="1:25">
      <c r="A702" s="107" t="s">
        <v>391</v>
      </c>
      <c r="B702" s="100" t="s">
        <v>392</v>
      </c>
      <c r="C702" s="100" t="s">
        <v>654</v>
      </c>
      <c r="D702" s="101">
        <v>125</v>
      </c>
      <c r="E702" s="100" t="s">
        <v>118</v>
      </c>
      <c r="F702" s="102">
        <v>202205</v>
      </c>
      <c r="G702" s="103">
        <v>44708</v>
      </c>
      <c r="H702" s="100" t="s">
        <v>119</v>
      </c>
      <c r="I702" s="102">
        <v>11002271</v>
      </c>
      <c r="J702" s="100" t="s">
        <v>0</v>
      </c>
      <c r="K702" s="100" t="s">
        <v>120</v>
      </c>
      <c r="L702" s="100" t="s">
        <v>121</v>
      </c>
      <c r="M702" s="100" t="s">
        <v>122</v>
      </c>
      <c r="N702" s="100" t="s">
        <v>339</v>
      </c>
      <c r="O702" s="100" t="s">
        <v>340</v>
      </c>
      <c r="P702" s="100" t="s">
        <v>120</v>
      </c>
      <c r="Q702" s="100" t="s">
        <v>744</v>
      </c>
      <c r="R702" s="100" t="s">
        <v>745</v>
      </c>
      <c r="S702" s="100" t="s">
        <v>746</v>
      </c>
      <c r="T702" s="100" t="s">
        <v>745</v>
      </c>
      <c r="U702" s="100" t="s">
        <v>747</v>
      </c>
      <c r="V702" s="100" t="s">
        <v>748</v>
      </c>
      <c r="W702" s="100" t="s">
        <v>749</v>
      </c>
      <c r="X702" s="100" t="s">
        <v>132</v>
      </c>
      <c r="Y702" s="145" t="s">
        <v>1042</v>
      </c>
    </row>
    <row r="703" spans="1:25">
      <c r="A703" s="107" t="s">
        <v>391</v>
      </c>
      <c r="B703" s="100" t="s">
        <v>392</v>
      </c>
      <c r="C703" s="100" t="s">
        <v>655</v>
      </c>
      <c r="D703" s="101">
        <v>177</v>
      </c>
      <c r="E703" s="100" t="s">
        <v>118</v>
      </c>
      <c r="F703" s="102">
        <v>202205</v>
      </c>
      <c r="G703" s="103">
        <v>44708</v>
      </c>
      <c r="H703" s="100" t="s">
        <v>119</v>
      </c>
      <c r="I703" s="102">
        <v>11002272</v>
      </c>
      <c r="J703" s="100" t="s">
        <v>0</v>
      </c>
      <c r="K703" s="100" t="s">
        <v>120</v>
      </c>
      <c r="L703" s="100" t="s">
        <v>121</v>
      </c>
      <c r="M703" s="100" t="s">
        <v>122</v>
      </c>
      <c r="N703" s="100" t="s">
        <v>142</v>
      </c>
      <c r="O703" s="100" t="s">
        <v>143</v>
      </c>
      <c r="P703" s="100" t="s">
        <v>120</v>
      </c>
      <c r="Q703" s="100" t="s">
        <v>750</v>
      </c>
      <c r="R703" s="100" t="s">
        <v>144</v>
      </c>
      <c r="S703" s="100" t="s">
        <v>751</v>
      </c>
      <c r="T703" s="100" t="s">
        <v>144</v>
      </c>
      <c r="U703" s="100" t="s">
        <v>752</v>
      </c>
      <c r="V703" s="100" t="s">
        <v>753</v>
      </c>
      <c r="W703" s="100" t="s">
        <v>749</v>
      </c>
      <c r="X703" s="100" t="s">
        <v>132</v>
      </c>
      <c r="Y703" s="145" t="s">
        <v>1042</v>
      </c>
    </row>
    <row r="704" spans="1:25">
      <c r="A704" s="107" t="s">
        <v>391</v>
      </c>
      <c r="B704" s="100" t="s">
        <v>392</v>
      </c>
      <c r="C704" s="100" t="s">
        <v>338</v>
      </c>
      <c r="D704" s="101">
        <v>40</v>
      </c>
      <c r="E704" s="100" t="s">
        <v>118</v>
      </c>
      <c r="F704" s="102">
        <v>202205</v>
      </c>
      <c r="G704" s="103">
        <v>44708</v>
      </c>
      <c r="H704" s="100" t="s">
        <v>119</v>
      </c>
      <c r="I704" s="102">
        <v>11002302</v>
      </c>
      <c r="J704" s="100" t="s">
        <v>0</v>
      </c>
      <c r="K704" s="100" t="s">
        <v>120</v>
      </c>
      <c r="L704" s="100" t="s">
        <v>121</v>
      </c>
      <c r="M704" s="100" t="s">
        <v>122</v>
      </c>
      <c r="N704" s="100" t="s">
        <v>617</v>
      </c>
      <c r="O704" s="100" t="s">
        <v>618</v>
      </c>
      <c r="P704" s="100" t="s">
        <v>120</v>
      </c>
      <c r="Q704" s="100" t="s">
        <v>890</v>
      </c>
      <c r="R704" s="100" t="s">
        <v>891</v>
      </c>
      <c r="S704" s="100" t="s">
        <v>892</v>
      </c>
      <c r="T704" s="100" t="s">
        <v>891</v>
      </c>
      <c r="U704" s="100" t="s">
        <v>757</v>
      </c>
      <c r="V704" s="100" t="s">
        <v>758</v>
      </c>
      <c r="W704" s="100" t="s">
        <v>749</v>
      </c>
      <c r="X704" s="100" t="s">
        <v>132</v>
      </c>
      <c r="Y704" s="145" t="s">
        <v>1042</v>
      </c>
    </row>
    <row r="705" spans="1:25">
      <c r="A705" s="107" t="s">
        <v>391</v>
      </c>
      <c r="B705" s="100" t="s">
        <v>392</v>
      </c>
      <c r="C705" s="100" t="s">
        <v>338</v>
      </c>
      <c r="D705" s="101">
        <f>-1211.78+969.86</f>
        <v>-241.91999999999996</v>
      </c>
      <c r="E705" s="100" t="s">
        <v>118</v>
      </c>
      <c r="F705" s="102">
        <v>202205</v>
      </c>
      <c r="G705" s="103">
        <v>44708</v>
      </c>
      <c r="H705" s="100" t="s">
        <v>119</v>
      </c>
      <c r="I705" s="102">
        <v>11002305</v>
      </c>
      <c r="J705" s="100" t="s">
        <v>0</v>
      </c>
      <c r="K705" s="100" t="s">
        <v>120</v>
      </c>
      <c r="L705" s="100" t="s">
        <v>121</v>
      </c>
      <c r="M705" s="100" t="s">
        <v>122</v>
      </c>
      <c r="N705" s="100" t="s">
        <v>339</v>
      </c>
      <c r="O705" s="100" t="s">
        <v>340</v>
      </c>
      <c r="P705" s="100" t="s">
        <v>120</v>
      </c>
      <c r="Q705" s="100" t="s">
        <v>744</v>
      </c>
      <c r="R705" s="100" t="s">
        <v>745</v>
      </c>
      <c r="S705" s="100" t="s">
        <v>746</v>
      </c>
      <c r="T705" s="100" t="s">
        <v>745</v>
      </c>
      <c r="U705" s="100" t="s">
        <v>747</v>
      </c>
      <c r="V705" s="100" t="s">
        <v>748</v>
      </c>
      <c r="W705" s="100" t="s">
        <v>749</v>
      </c>
      <c r="X705" s="100" t="s">
        <v>132</v>
      </c>
      <c r="Y705" s="145" t="s">
        <v>1042</v>
      </c>
    </row>
    <row r="706" spans="1:25">
      <c r="A706" s="107" t="s">
        <v>391</v>
      </c>
      <c r="B706" s="100" t="s">
        <v>392</v>
      </c>
      <c r="C706" s="100" t="s">
        <v>974</v>
      </c>
      <c r="D706" s="101">
        <v>-70</v>
      </c>
      <c r="E706" s="100" t="s">
        <v>118</v>
      </c>
      <c r="F706" s="102">
        <v>202205</v>
      </c>
      <c r="G706" s="103">
        <v>44708</v>
      </c>
      <c r="H706" s="100" t="s">
        <v>119</v>
      </c>
      <c r="I706" s="102">
        <v>11003026</v>
      </c>
      <c r="J706" s="100" t="s">
        <v>0</v>
      </c>
      <c r="K706" s="100" t="s">
        <v>120</v>
      </c>
      <c r="L706" s="100" t="s">
        <v>121</v>
      </c>
      <c r="M706" s="100" t="s">
        <v>122</v>
      </c>
      <c r="N706" s="100" t="s">
        <v>398</v>
      </c>
      <c r="O706" s="100" t="s">
        <v>399</v>
      </c>
      <c r="P706" s="100" t="s">
        <v>120</v>
      </c>
      <c r="Q706" s="100" t="s">
        <v>802</v>
      </c>
      <c r="R706" s="100" t="s">
        <v>803</v>
      </c>
      <c r="S706" s="100" t="s">
        <v>804</v>
      </c>
      <c r="T706" s="100" t="s">
        <v>803</v>
      </c>
      <c r="U706" s="100" t="s">
        <v>757</v>
      </c>
      <c r="V706" s="100" t="s">
        <v>758</v>
      </c>
      <c r="W706" s="100" t="s">
        <v>749</v>
      </c>
      <c r="X706" s="100" t="s">
        <v>132</v>
      </c>
      <c r="Y706" s="145" t="s">
        <v>1042</v>
      </c>
    </row>
    <row r="707" spans="1:25">
      <c r="A707" s="107" t="s">
        <v>391</v>
      </c>
      <c r="B707" s="100" t="s">
        <v>392</v>
      </c>
      <c r="C707" s="100" t="s">
        <v>975</v>
      </c>
      <c r="D707" s="101">
        <v>70</v>
      </c>
      <c r="E707" s="100" t="s">
        <v>118</v>
      </c>
      <c r="F707" s="102">
        <v>202205</v>
      </c>
      <c r="G707" s="103">
        <v>44708</v>
      </c>
      <c r="H707" s="100" t="s">
        <v>119</v>
      </c>
      <c r="I707" s="102">
        <v>11003026</v>
      </c>
      <c r="J707" s="100" t="s">
        <v>0</v>
      </c>
      <c r="K707" s="100" t="s">
        <v>120</v>
      </c>
      <c r="L707" s="100" t="s">
        <v>121</v>
      </c>
      <c r="M707" s="100" t="s">
        <v>122</v>
      </c>
      <c r="N707" s="100" t="s">
        <v>268</v>
      </c>
      <c r="O707" s="100" t="s">
        <v>269</v>
      </c>
      <c r="P707" s="100" t="s">
        <v>120</v>
      </c>
      <c r="Q707" s="100" t="s">
        <v>754</v>
      </c>
      <c r="R707" s="100" t="s">
        <v>755</v>
      </c>
      <c r="S707" s="100" t="s">
        <v>756</v>
      </c>
      <c r="T707" s="100" t="s">
        <v>755</v>
      </c>
      <c r="U707" s="100" t="s">
        <v>757</v>
      </c>
      <c r="V707" s="100" t="s">
        <v>758</v>
      </c>
      <c r="W707" s="100" t="s">
        <v>749</v>
      </c>
      <c r="X707" s="100" t="s">
        <v>132</v>
      </c>
      <c r="Y707" s="145" t="s">
        <v>1042</v>
      </c>
    </row>
    <row r="708" spans="1:25">
      <c r="A708" s="107" t="s">
        <v>391</v>
      </c>
      <c r="B708" s="100" t="s">
        <v>392</v>
      </c>
      <c r="C708" s="100" t="s">
        <v>656</v>
      </c>
      <c r="D708" s="101">
        <v>977.28</v>
      </c>
      <c r="E708" s="100" t="s">
        <v>118</v>
      </c>
      <c r="F708" s="102">
        <v>202205</v>
      </c>
      <c r="G708" s="103">
        <v>44711</v>
      </c>
      <c r="H708" s="100" t="s">
        <v>119</v>
      </c>
      <c r="I708" s="102">
        <v>11002273</v>
      </c>
      <c r="J708" s="100" t="s">
        <v>0</v>
      </c>
      <c r="K708" s="100" t="s">
        <v>120</v>
      </c>
      <c r="L708" s="100" t="s">
        <v>121</v>
      </c>
      <c r="M708" s="100" t="s">
        <v>122</v>
      </c>
      <c r="N708" s="100" t="s">
        <v>418</v>
      </c>
      <c r="O708" s="100" t="s">
        <v>419</v>
      </c>
      <c r="P708" s="100" t="s">
        <v>120</v>
      </c>
      <c r="Q708" s="100" t="s">
        <v>797</v>
      </c>
      <c r="R708" s="100" t="s">
        <v>420</v>
      </c>
      <c r="S708" s="100" t="s">
        <v>798</v>
      </c>
      <c r="T708" s="100" t="s">
        <v>420</v>
      </c>
      <c r="U708" s="100" t="s">
        <v>783</v>
      </c>
      <c r="V708" s="100" t="s">
        <v>784</v>
      </c>
      <c r="W708" s="100" t="s">
        <v>749</v>
      </c>
      <c r="X708" s="100" t="s">
        <v>132</v>
      </c>
      <c r="Y708" s="145" t="s">
        <v>1042</v>
      </c>
    </row>
    <row r="709" spans="1:25">
      <c r="A709" s="107" t="s">
        <v>391</v>
      </c>
      <c r="B709" s="100" t="s">
        <v>392</v>
      </c>
      <c r="C709" s="100" t="s">
        <v>697</v>
      </c>
      <c r="D709" s="101">
        <v>1639.94</v>
      </c>
      <c r="E709" s="100" t="s">
        <v>118</v>
      </c>
      <c r="F709" s="102">
        <v>202205</v>
      </c>
      <c r="G709" s="103">
        <v>44711</v>
      </c>
      <c r="H709" s="100" t="s">
        <v>119</v>
      </c>
      <c r="I709" s="102">
        <v>11002273</v>
      </c>
      <c r="J709" s="100" t="s">
        <v>0</v>
      </c>
      <c r="K709" s="100" t="s">
        <v>120</v>
      </c>
      <c r="L709" s="100" t="s">
        <v>121</v>
      </c>
      <c r="M709" s="100" t="s">
        <v>122</v>
      </c>
      <c r="N709" s="100" t="s">
        <v>418</v>
      </c>
      <c r="O709" s="100" t="s">
        <v>419</v>
      </c>
      <c r="P709" s="100" t="s">
        <v>120</v>
      </c>
      <c r="Q709" s="100" t="s">
        <v>797</v>
      </c>
      <c r="R709" s="100" t="s">
        <v>420</v>
      </c>
      <c r="S709" s="100" t="s">
        <v>798</v>
      </c>
      <c r="T709" s="100" t="s">
        <v>420</v>
      </c>
      <c r="U709" s="100" t="s">
        <v>783</v>
      </c>
      <c r="V709" s="100" t="s">
        <v>784</v>
      </c>
      <c r="W709" s="100" t="s">
        <v>749</v>
      </c>
      <c r="X709" s="100" t="s">
        <v>132</v>
      </c>
      <c r="Y709" s="145" t="s">
        <v>1042</v>
      </c>
    </row>
    <row r="710" spans="1:25">
      <c r="A710" s="107" t="s">
        <v>391</v>
      </c>
      <c r="B710" s="100" t="s">
        <v>392</v>
      </c>
      <c r="C710" s="100" t="s">
        <v>657</v>
      </c>
      <c r="D710" s="101">
        <v>108.53</v>
      </c>
      <c r="E710" s="100" t="s">
        <v>118</v>
      </c>
      <c r="F710" s="102">
        <v>202205</v>
      </c>
      <c r="G710" s="103">
        <v>44711</v>
      </c>
      <c r="H710" s="100" t="s">
        <v>119</v>
      </c>
      <c r="I710" s="102">
        <v>11002281</v>
      </c>
      <c r="J710" s="100" t="s">
        <v>0</v>
      </c>
      <c r="K710" s="100" t="s">
        <v>120</v>
      </c>
      <c r="L710" s="100" t="s">
        <v>121</v>
      </c>
      <c r="M710" s="100" t="s">
        <v>122</v>
      </c>
      <c r="N710" s="100" t="s">
        <v>245</v>
      </c>
      <c r="O710" s="100" t="s">
        <v>246</v>
      </c>
      <c r="P710" s="100" t="s">
        <v>120</v>
      </c>
      <c r="Q710" s="100" t="s">
        <v>778</v>
      </c>
      <c r="R710" s="100" t="s">
        <v>247</v>
      </c>
      <c r="S710" s="100" t="s">
        <v>779</v>
      </c>
      <c r="T710" s="100" t="s">
        <v>247</v>
      </c>
      <c r="U710" s="100" t="s">
        <v>752</v>
      </c>
      <c r="V710" s="100" t="s">
        <v>753</v>
      </c>
      <c r="W710" s="100" t="s">
        <v>749</v>
      </c>
      <c r="X710" s="100" t="s">
        <v>132</v>
      </c>
      <c r="Y710" s="145" t="s">
        <v>1042</v>
      </c>
    </row>
    <row r="711" spans="1:25">
      <c r="A711" s="107" t="s">
        <v>391</v>
      </c>
      <c r="B711" s="100" t="s">
        <v>392</v>
      </c>
      <c r="C711" s="100" t="s">
        <v>658</v>
      </c>
      <c r="D711" s="101">
        <v>151.35</v>
      </c>
      <c r="E711" s="100" t="s">
        <v>118</v>
      </c>
      <c r="F711" s="102">
        <v>202205</v>
      </c>
      <c r="G711" s="103">
        <v>44711</v>
      </c>
      <c r="H711" s="100" t="s">
        <v>119</v>
      </c>
      <c r="I711" s="102">
        <v>11002283</v>
      </c>
      <c r="J711" s="100" t="s">
        <v>0</v>
      </c>
      <c r="K711" s="100" t="s">
        <v>120</v>
      </c>
      <c r="L711" s="100" t="s">
        <v>121</v>
      </c>
      <c r="M711" s="100" t="s">
        <v>122</v>
      </c>
      <c r="N711" s="100" t="s">
        <v>142</v>
      </c>
      <c r="O711" s="100" t="s">
        <v>143</v>
      </c>
      <c r="P711" s="100" t="s">
        <v>120</v>
      </c>
      <c r="Q711" s="100" t="s">
        <v>750</v>
      </c>
      <c r="R711" s="100" t="s">
        <v>144</v>
      </c>
      <c r="S711" s="100" t="s">
        <v>751</v>
      </c>
      <c r="T711" s="100" t="s">
        <v>144</v>
      </c>
      <c r="U711" s="100" t="s">
        <v>752</v>
      </c>
      <c r="V711" s="100" t="s">
        <v>753</v>
      </c>
      <c r="W711" s="100" t="s">
        <v>749</v>
      </c>
      <c r="X711" s="100" t="s">
        <v>132</v>
      </c>
      <c r="Y711" s="145" t="s">
        <v>1042</v>
      </c>
    </row>
    <row r="712" spans="1:25">
      <c r="A712" s="107" t="s">
        <v>391</v>
      </c>
      <c r="B712" s="100" t="s">
        <v>392</v>
      </c>
      <c r="C712" s="100" t="s">
        <v>338</v>
      </c>
      <c r="D712" s="101">
        <v>-524.25</v>
      </c>
      <c r="E712" s="100" t="s">
        <v>118</v>
      </c>
      <c r="F712" s="102">
        <v>202205</v>
      </c>
      <c r="G712" s="103">
        <v>44711</v>
      </c>
      <c r="H712" s="100" t="s">
        <v>119</v>
      </c>
      <c r="I712" s="102">
        <v>11002303</v>
      </c>
      <c r="J712" s="100" t="s">
        <v>0</v>
      </c>
      <c r="K712" s="100" t="s">
        <v>120</v>
      </c>
      <c r="L712" s="100" t="s">
        <v>121</v>
      </c>
      <c r="M712" s="100" t="s">
        <v>122</v>
      </c>
      <c r="N712" s="100" t="s">
        <v>339</v>
      </c>
      <c r="O712" s="100" t="s">
        <v>340</v>
      </c>
      <c r="P712" s="100" t="s">
        <v>120</v>
      </c>
      <c r="Q712" s="100" t="s">
        <v>744</v>
      </c>
      <c r="R712" s="100" t="s">
        <v>745</v>
      </c>
      <c r="S712" s="100" t="s">
        <v>746</v>
      </c>
      <c r="T712" s="100" t="s">
        <v>745</v>
      </c>
      <c r="U712" s="100" t="s">
        <v>747</v>
      </c>
      <c r="V712" s="100" t="s">
        <v>748</v>
      </c>
      <c r="W712" s="100" t="s">
        <v>749</v>
      </c>
      <c r="X712" s="100" t="s">
        <v>132</v>
      </c>
      <c r="Y712" s="145" t="s">
        <v>1042</v>
      </c>
    </row>
    <row r="713" spans="1:25">
      <c r="A713" s="107" t="s">
        <v>391</v>
      </c>
      <c r="B713" s="100" t="s">
        <v>392</v>
      </c>
      <c r="C713" s="100" t="s">
        <v>976</v>
      </c>
      <c r="D713" s="101">
        <v>-108.53</v>
      </c>
      <c r="E713" s="100" t="s">
        <v>118</v>
      </c>
      <c r="F713" s="102">
        <v>202205</v>
      </c>
      <c r="G713" s="103">
        <v>44711</v>
      </c>
      <c r="H713" s="100" t="s">
        <v>119</v>
      </c>
      <c r="I713" s="102">
        <v>11003031</v>
      </c>
      <c r="J713" s="100" t="s">
        <v>0</v>
      </c>
      <c r="K713" s="100" t="s">
        <v>120</v>
      </c>
      <c r="L713" s="100" t="s">
        <v>121</v>
      </c>
      <c r="M713" s="100" t="s">
        <v>122</v>
      </c>
      <c r="N713" s="100" t="s">
        <v>245</v>
      </c>
      <c r="O713" s="100" t="s">
        <v>246</v>
      </c>
      <c r="P713" s="100" t="s">
        <v>120</v>
      </c>
      <c r="Q713" s="100" t="s">
        <v>778</v>
      </c>
      <c r="R713" s="100" t="s">
        <v>247</v>
      </c>
      <c r="S713" s="100" t="s">
        <v>779</v>
      </c>
      <c r="T713" s="100" t="s">
        <v>247</v>
      </c>
      <c r="U713" s="100" t="s">
        <v>752</v>
      </c>
      <c r="V713" s="100" t="s">
        <v>753</v>
      </c>
      <c r="W713" s="100" t="s">
        <v>749</v>
      </c>
      <c r="X713" s="100" t="s">
        <v>132</v>
      </c>
      <c r="Y713" s="145" t="s">
        <v>1042</v>
      </c>
    </row>
    <row r="714" spans="1:25">
      <c r="A714" s="107" t="s">
        <v>391</v>
      </c>
      <c r="B714" s="100" t="s">
        <v>392</v>
      </c>
      <c r="C714" s="100" t="s">
        <v>977</v>
      </c>
      <c r="D714" s="101">
        <v>108.53</v>
      </c>
      <c r="E714" s="100" t="s">
        <v>118</v>
      </c>
      <c r="F714" s="102">
        <v>202205</v>
      </c>
      <c r="G714" s="103">
        <v>44711</v>
      </c>
      <c r="H714" s="100" t="s">
        <v>119</v>
      </c>
      <c r="I714" s="102">
        <v>11003031</v>
      </c>
      <c r="J714" s="100" t="s">
        <v>0</v>
      </c>
      <c r="K714" s="100" t="s">
        <v>120</v>
      </c>
      <c r="L714" s="100" t="s">
        <v>121</v>
      </c>
      <c r="M714" s="100" t="s">
        <v>122</v>
      </c>
      <c r="N714" s="100" t="s">
        <v>60</v>
      </c>
      <c r="O714" s="100" t="s">
        <v>220</v>
      </c>
      <c r="P714" s="100" t="s">
        <v>120</v>
      </c>
      <c r="Q714" s="100" t="s">
        <v>766</v>
      </c>
      <c r="R714" s="100" t="s">
        <v>767</v>
      </c>
      <c r="S714" s="100" t="s">
        <v>768</v>
      </c>
      <c r="T714" s="100" t="s">
        <v>767</v>
      </c>
      <c r="U714" s="100" t="s">
        <v>747</v>
      </c>
      <c r="V714" s="100" t="s">
        <v>748</v>
      </c>
      <c r="W714" s="100" t="s">
        <v>749</v>
      </c>
      <c r="X714" s="100" t="s">
        <v>132</v>
      </c>
      <c r="Y714" s="145" t="s">
        <v>1042</v>
      </c>
    </row>
    <row r="715" spans="1:25">
      <c r="A715" s="107" t="s">
        <v>391</v>
      </c>
      <c r="B715" s="100" t="s">
        <v>392</v>
      </c>
      <c r="C715" s="100" t="s">
        <v>698</v>
      </c>
      <c r="D715" s="101">
        <v>662.37</v>
      </c>
      <c r="E715" s="100" t="s">
        <v>118</v>
      </c>
      <c r="F715" s="102">
        <v>202206</v>
      </c>
      <c r="G715" s="103">
        <v>44740</v>
      </c>
      <c r="H715" s="100" t="s">
        <v>119</v>
      </c>
      <c r="I715" s="102">
        <v>11002355</v>
      </c>
      <c r="J715" s="100" t="s">
        <v>0</v>
      </c>
      <c r="K715" s="100" t="s">
        <v>120</v>
      </c>
      <c r="L715" s="100" t="s">
        <v>121</v>
      </c>
      <c r="M715" s="100" t="s">
        <v>122</v>
      </c>
      <c r="N715" s="100" t="s">
        <v>76</v>
      </c>
      <c r="O715" s="100" t="s">
        <v>411</v>
      </c>
      <c r="P715" s="100" t="s">
        <v>120</v>
      </c>
      <c r="Q715" s="100" t="s">
        <v>937</v>
      </c>
      <c r="R715" s="100" t="s">
        <v>938</v>
      </c>
      <c r="S715" s="100" t="s">
        <v>939</v>
      </c>
      <c r="T715" s="100" t="s">
        <v>938</v>
      </c>
      <c r="U715" s="100" t="s">
        <v>929</v>
      </c>
      <c r="V715" s="100" t="s">
        <v>930</v>
      </c>
      <c r="W715" s="100" t="s">
        <v>749</v>
      </c>
      <c r="X715" s="100" t="s">
        <v>132</v>
      </c>
      <c r="Y715" s="145" t="s">
        <v>1042</v>
      </c>
    </row>
    <row r="716" spans="1:25">
      <c r="A716" s="107" t="s">
        <v>391</v>
      </c>
      <c r="B716" s="100" t="s">
        <v>392</v>
      </c>
      <c r="C716" s="100" t="s">
        <v>699</v>
      </c>
      <c r="D716" s="101">
        <v>491.63</v>
      </c>
      <c r="E716" s="100" t="s">
        <v>118</v>
      </c>
      <c r="F716" s="102">
        <v>202206</v>
      </c>
      <c r="G716" s="103">
        <v>44740</v>
      </c>
      <c r="H716" s="100" t="s">
        <v>119</v>
      </c>
      <c r="I716" s="102">
        <v>11002357</v>
      </c>
      <c r="J716" s="100" t="s">
        <v>0</v>
      </c>
      <c r="K716" s="100" t="s">
        <v>120</v>
      </c>
      <c r="L716" s="100" t="s">
        <v>121</v>
      </c>
      <c r="M716" s="100" t="s">
        <v>122</v>
      </c>
      <c r="N716" s="100" t="s">
        <v>90</v>
      </c>
      <c r="O716" s="100" t="s">
        <v>409</v>
      </c>
      <c r="P716" s="100" t="s">
        <v>120</v>
      </c>
      <c r="Q716" s="100" t="s">
        <v>934</v>
      </c>
      <c r="R716" s="100" t="s">
        <v>935</v>
      </c>
      <c r="S716" s="100" t="s">
        <v>936</v>
      </c>
      <c r="T716" s="100" t="s">
        <v>935</v>
      </c>
      <c r="U716" s="100" t="s">
        <v>929</v>
      </c>
      <c r="V716" s="100" t="s">
        <v>930</v>
      </c>
      <c r="W716" s="100" t="s">
        <v>749</v>
      </c>
      <c r="X716" s="100" t="s">
        <v>132</v>
      </c>
      <c r="Y716" s="145" t="s">
        <v>1042</v>
      </c>
    </row>
    <row r="717" spans="1:25">
      <c r="A717" s="107" t="s">
        <v>391</v>
      </c>
      <c r="B717" s="100" t="s">
        <v>392</v>
      </c>
      <c r="C717" s="100" t="s">
        <v>700</v>
      </c>
      <c r="D717" s="101">
        <v>412.17</v>
      </c>
      <c r="E717" s="100" t="s">
        <v>118</v>
      </c>
      <c r="F717" s="102">
        <v>202206</v>
      </c>
      <c r="G717" s="103">
        <v>44740</v>
      </c>
      <c r="H717" s="100" t="s">
        <v>119</v>
      </c>
      <c r="I717" s="102">
        <v>11002359</v>
      </c>
      <c r="J717" s="100" t="s">
        <v>0</v>
      </c>
      <c r="K717" s="100" t="s">
        <v>120</v>
      </c>
      <c r="L717" s="100" t="s">
        <v>121</v>
      </c>
      <c r="M717" s="100" t="s">
        <v>122</v>
      </c>
      <c r="N717" s="100" t="s">
        <v>78</v>
      </c>
      <c r="O717" s="100" t="s">
        <v>413</v>
      </c>
      <c r="P717" s="100" t="s">
        <v>120</v>
      </c>
      <c r="Q717" s="100" t="s">
        <v>934</v>
      </c>
      <c r="R717" s="100" t="s">
        <v>935</v>
      </c>
      <c r="S717" s="100" t="s">
        <v>936</v>
      </c>
      <c r="T717" s="100" t="s">
        <v>935</v>
      </c>
      <c r="U717" s="100" t="s">
        <v>929</v>
      </c>
      <c r="V717" s="100" t="s">
        <v>930</v>
      </c>
      <c r="W717" s="100" t="s">
        <v>749</v>
      </c>
      <c r="X717" s="100" t="s">
        <v>132</v>
      </c>
      <c r="Y717" s="145" t="s">
        <v>1042</v>
      </c>
    </row>
    <row r="718" spans="1:25">
      <c r="A718" s="107" t="s">
        <v>391</v>
      </c>
      <c r="B718" s="100" t="s">
        <v>392</v>
      </c>
      <c r="C718" s="100" t="s">
        <v>558</v>
      </c>
      <c r="D718" s="101">
        <v>41.6</v>
      </c>
      <c r="E718" s="100" t="s">
        <v>118</v>
      </c>
      <c r="F718" s="102">
        <v>202206</v>
      </c>
      <c r="G718" s="103">
        <v>44740</v>
      </c>
      <c r="H718" s="100" t="s">
        <v>119</v>
      </c>
      <c r="I718" s="102">
        <v>11002368</v>
      </c>
      <c r="J718" s="100" t="s">
        <v>0</v>
      </c>
      <c r="K718" s="100" t="s">
        <v>120</v>
      </c>
      <c r="L718" s="100" t="s">
        <v>121</v>
      </c>
      <c r="M718" s="100" t="s">
        <v>122</v>
      </c>
      <c r="N718" s="100" t="s">
        <v>88</v>
      </c>
      <c r="O718" s="100" t="s">
        <v>401</v>
      </c>
      <c r="P718" s="100" t="s">
        <v>120</v>
      </c>
      <c r="Q718" s="100" t="s">
        <v>926</v>
      </c>
      <c r="R718" s="100" t="s">
        <v>927</v>
      </c>
      <c r="S718" s="100" t="s">
        <v>928</v>
      </c>
      <c r="T718" s="100" t="s">
        <v>927</v>
      </c>
      <c r="U718" s="100" t="s">
        <v>929</v>
      </c>
      <c r="V718" s="100" t="s">
        <v>930</v>
      </c>
      <c r="W718" s="100" t="s">
        <v>749</v>
      </c>
      <c r="X718" s="100" t="s">
        <v>132</v>
      </c>
      <c r="Y718" s="145" t="s">
        <v>1042</v>
      </c>
    </row>
    <row r="719" spans="1:25">
      <c r="A719" s="107" t="s">
        <v>391</v>
      </c>
      <c r="B719" s="100" t="s">
        <v>392</v>
      </c>
      <c r="C719" s="100" t="s">
        <v>701</v>
      </c>
      <c r="D719" s="101">
        <v>62.04</v>
      </c>
      <c r="E719" s="100" t="s">
        <v>118</v>
      </c>
      <c r="F719" s="102">
        <v>202206</v>
      </c>
      <c r="G719" s="103">
        <v>44740</v>
      </c>
      <c r="H719" s="100" t="s">
        <v>119</v>
      </c>
      <c r="I719" s="102">
        <v>11002368</v>
      </c>
      <c r="J719" s="100" t="s">
        <v>0</v>
      </c>
      <c r="K719" s="100" t="s">
        <v>120</v>
      </c>
      <c r="L719" s="100" t="s">
        <v>121</v>
      </c>
      <c r="M719" s="100" t="s">
        <v>122</v>
      </c>
      <c r="N719" s="100" t="s">
        <v>84</v>
      </c>
      <c r="O719" s="100" t="s">
        <v>85</v>
      </c>
      <c r="P719" s="100" t="s">
        <v>120</v>
      </c>
      <c r="Q719" s="100" t="s">
        <v>926</v>
      </c>
      <c r="R719" s="100" t="s">
        <v>927</v>
      </c>
      <c r="S719" s="100" t="s">
        <v>928</v>
      </c>
      <c r="T719" s="100" t="s">
        <v>927</v>
      </c>
      <c r="U719" s="100" t="s">
        <v>929</v>
      </c>
      <c r="V719" s="100" t="s">
        <v>930</v>
      </c>
      <c r="W719" s="100" t="s">
        <v>749</v>
      </c>
      <c r="X719" s="100" t="s">
        <v>132</v>
      </c>
      <c r="Y719" s="145" t="s">
        <v>1042</v>
      </c>
    </row>
    <row r="720" spans="1:25">
      <c r="A720" s="107" t="s">
        <v>391</v>
      </c>
      <c r="B720" s="100" t="s">
        <v>392</v>
      </c>
      <c r="C720" s="100" t="s">
        <v>559</v>
      </c>
      <c r="D720" s="101">
        <v>71.73</v>
      </c>
      <c r="E720" s="100" t="s">
        <v>118</v>
      </c>
      <c r="F720" s="102">
        <v>202206</v>
      </c>
      <c r="G720" s="103">
        <v>44740</v>
      </c>
      <c r="H720" s="100" t="s">
        <v>119</v>
      </c>
      <c r="I720" s="102">
        <v>11002368</v>
      </c>
      <c r="J720" s="100" t="s">
        <v>0</v>
      </c>
      <c r="K720" s="100" t="s">
        <v>120</v>
      </c>
      <c r="L720" s="100" t="s">
        <v>121</v>
      </c>
      <c r="M720" s="100" t="s">
        <v>122</v>
      </c>
      <c r="N720" s="100" t="s">
        <v>86</v>
      </c>
      <c r="O720" s="100" t="s">
        <v>87</v>
      </c>
      <c r="P720" s="100" t="s">
        <v>120</v>
      </c>
      <c r="Q720" s="100" t="s">
        <v>926</v>
      </c>
      <c r="R720" s="100" t="s">
        <v>927</v>
      </c>
      <c r="S720" s="100" t="s">
        <v>928</v>
      </c>
      <c r="T720" s="100" t="s">
        <v>927</v>
      </c>
      <c r="U720" s="100" t="s">
        <v>929</v>
      </c>
      <c r="V720" s="100" t="s">
        <v>930</v>
      </c>
      <c r="W720" s="100" t="s">
        <v>749</v>
      </c>
      <c r="X720" s="100" t="s">
        <v>132</v>
      </c>
      <c r="Y720" s="145" t="s">
        <v>1042</v>
      </c>
    </row>
    <row r="721" spans="1:25">
      <c r="A721" s="107" t="s">
        <v>391</v>
      </c>
      <c r="B721" s="100" t="s">
        <v>392</v>
      </c>
      <c r="C721" s="100" t="s">
        <v>560</v>
      </c>
      <c r="D721" s="101">
        <v>80.75</v>
      </c>
      <c r="E721" s="100" t="s">
        <v>118</v>
      </c>
      <c r="F721" s="102">
        <v>202206</v>
      </c>
      <c r="G721" s="103">
        <v>44740</v>
      </c>
      <c r="H721" s="100" t="s">
        <v>119</v>
      </c>
      <c r="I721" s="102">
        <v>11002368</v>
      </c>
      <c r="J721" s="100" t="s">
        <v>0</v>
      </c>
      <c r="K721" s="100" t="s">
        <v>120</v>
      </c>
      <c r="L721" s="100" t="s">
        <v>121</v>
      </c>
      <c r="M721" s="100" t="s">
        <v>122</v>
      </c>
      <c r="N721" s="100" t="s">
        <v>82</v>
      </c>
      <c r="O721" s="100" t="s">
        <v>83</v>
      </c>
      <c r="P721" s="100" t="s">
        <v>120</v>
      </c>
      <c r="Q721" s="100" t="s">
        <v>926</v>
      </c>
      <c r="R721" s="100" t="s">
        <v>927</v>
      </c>
      <c r="S721" s="100" t="s">
        <v>928</v>
      </c>
      <c r="T721" s="100" t="s">
        <v>927</v>
      </c>
      <c r="U721" s="100" t="s">
        <v>929</v>
      </c>
      <c r="V721" s="100" t="s">
        <v>930</v>
      </c>
      <c r="W721" s="100" t="s">
        <v>749</v>
      </c>
      <c r="X721" s="100" t="s">
        <v>132</v>
      </c>
      <c r="Y721" s="145" t="s">
        <v>1042</v>
      </c>
    </row>
    <row r="722" spans="1:25">
      <c r="A722" s="107" t="s">
        <v>391</v>
      </c>
      <c r="B722" s="100" t="s">
        <v>392</v>
      </c>
      <c r="C722" s="100" t="s">
        <v>561</v>
      </c>
      <c r="D722" s="101">
        <v>102.56</v>
      </c>
      <c r="E722" s="100" t="s">
        <v>118</v>
      </c>
      <c r="F722" s="102">
        <v>202206</v>
      </c>
      <c r="G722" s="103">
        <v>44740</v>
      </c>
      <c r="H722" s="100" t="s">
        <v>119</v>
      </c>
      <c r="I722" s="102">
        <v>11002368</v>
      </c>
      <c r="J722" s="100" t="s">
        <v>0</v>
      </c>
      <c r="K722" s="100" t="s">
        <v>120</v>
      </c>
      <c r="L722" s="100" t="s">
        <v>121</v>
      </c>
      <c r="M722" s="100" t="s">
        <v>122</v>
      </c>
      <c r="N722" s="100" t="s">
        <v>80</v>
      </c>
      <c r="O722" s="100" t="s">
        <v>81</v>
      </c>
      <c r="P722" s="100" t="s">
        <v>120</v>
      </c>
      <c r="Q722" s="100" t="s">
        <v>926</v>
      </c>
      <c r="R722" s="100" t="s">
        <v>927</v>
      </c>
      <c r="S722" s="100" t="s">
        <v>928</v>
      </c>
      <c r="T722" s="100" t="s">
        <v>927</v>
      </c>
      <c r="U722" s="100" t="s">
        <v>929</v>
      </c>
      <c r="V722" s="100" t="s">
        <v>930</v>
      </c>
      <c r="W722" s="100" t="s">
        <v>749</v>
      </c>
      <c r="X722" s="100" t="s">
        <v>132</v>
      </c>
      <c r="Y722" s="145" t="s">
        <v>1042</v>
      </c>
    </row>
    <row r="723" spans="1:25">
      <c r="A723" s="107" t="s">
        <v>391</v>
      </c>
      <c r="B723" s="100" t="s">
        <v>392</v>
      </c>
      <c r="C723" s="100" t="s">
        <v>562</v>
      </c>
      <c r="D723" s="101">
        <v>514.03</v>
      </c>
      <c r="E723" s="100" t="s">
        <v>118</v>
      </c>
      <c r="F723" s="102">
        <v>202206</v>
      </c>
      <c r="G723" s="103">
        <v>44740</v>
      </c>
      <c r="H723" s="100" t="s">
        <v>119</v>
      </c>
      <c r="I723" s="102">
        <v>11002368</v>
      </c>
      <c r="J723" s="100" t="s">
        <v>0</v>
      </c>
      <c r="K723" s="100" t="s">
        <v>120</v>
      </c>
      <c r="L723" s="100" t="s">
        <v>121</v>
      </c>
      <c r="M723" s="100" t="s">
        <v>122</v>
      </c>
      <c r="N723" s="100" t="s">
        <v>403</v>
      </c>
      <c r="O723" s="100" t="s">
        <v>96</v>
      </c>
      <c r="P723" s="100" t="s">
        <v>120</v>
      </c>
      <c r="Q723" s="100" t="s">
        <v>931</v>
      </c>
      <c r="R723" s="100" t="s">
        <v>932</v>
      </c>
      <c r="S723" s="100" t="s">
        <v>933</v>
      </c>
      <c r="T723" s="100" t="s">
        <v>932</v>
      </c>
      <c r="U723" s="100" t="s">
        <v>929</v>
      </c>
      <c r="V723" s="100" t="s">
        <v>930</v>
      </c>
      <c r="W723" s="100" t="s">
        <v>749</v>
      </c>
      <c r="X723" s="100" t="s">
        <v>132</v>
      </c>
      <c r="Y723" s="145" t="s">
        <v>1042</v>
      </c>
    </row>
    <row r="724" spans="1:25">
      <c r="A724" s="107" t="s">
        <v>391</v>
      </c>
      <c r="B724" s="100" t="s">
        <v>392</v>
      </c>
      <c r="C724" s="100" t="s">
        <v>563</v>
      </c>
      <c r="D724" s="101">
        <v>819.01</v>
      </c>
      <c r="E724" s="100" t="s">
        <v>118</v>
      </c>
      <c r="F724" s="102">
        <v>202206</v>
      </c>
      <c r="G724" s="103">
        <v>44740</v>
      </c>
      <c r="H724" s="100" t="s">
        <v>119</v>
      </c>
      <c r="I724" s="102">
        <v>11002368</v>
      </c>
      <c r="J724" s="100" t="s">
        <v>0</v>
      </c>
      <c r="K724" s="100" t="s">
        <v>120</v>
      </c>
      <c r="L724" s="100" t="s">
        <v>121</v>
      </c>
      <c r="M724" s="100" t="s">
        <v>122</v>
      </c>
      <c r="N724" s="100" t="s">
        <v>415</v>
      </c>
      <c r="O724" s="100" t="s">
        <v>416</v>
      </c>
      <c r="P724" s="100" t="s">
        <v>120</v>
      </c>
      <c r="Q724" s="100" t="s">
        <v>931</v>
      </c>
      <c r="R724" s="100" t="s">
        <v>932</v>
      </c>
      <c r="S724" s="100" t="s">
        <v>933</v>
      </c>
      <c r="T724" s="100" t="s">
        <v>932</v>
      </c>
      <c r="U724" s="100" t="s">
        <v>929</v>
      </c>
      <c r="V724" s="100" t="s">
        <v>930</v>
      </c>
      <c r="W724" s="100" t="s">
        <v>749</v>
      </c>
      <c r="X724" s="100" t="s">
        <v>132</v>
      </c>
      <c r="Y724" s="145" t="s">
        <v>1042</v>
      </c>
    </row>
    <row r="725" spans="1:25">
      <c r="A725" s="107" t="s">
        <v>391</v>
      </c>
      <c r="B725" s="100" t="s">
        <v>392</v>
      </c>
      <c r="C725" s="100" t="s">
        <v>564</v>
      </c>
      <c r="D725" s="101">
        <v>1437.18</v>
      </c>
      <c r="E725" s="100" t="s">
        <v>118</v>
      </c>
      <c r="F725" s="102">
        <v>202206</v>
      </c>
      <c r="G725" s="103">
        <v>44740</v>
      </c>
      <c r="H725" s="100" t="s">
        <v>119</v>
      </c>
      <c r="I725" s="102">
        <v>11002368</v>
      </c>
      <c r="J725" s="100" t="s">
        <v>0</v>
      </c>
      <c r="K725" s="100" t="s">
        <v>120</v>
      </c>
      <c r="L725" s="100" t="s">
        <v>121</v>
      </c>
      <c r="M725" s="100" t="s">
        <v>122</v>
      </c>
      <c r="N725" s="100" t="s">
        <v>92</v>
      </c>
      <c r="O725" s="100" t="s">
        <v>93</v>
      </c>
      <c r="P725" s="100" t="s">
        <v>120</v>
      </c>
      <c r="Q725" s="100" t="s">
        <v>931</v>
      </c>
      <c r="R725" s="100" t="s">
        <v>932</v>
      </c>
      <c r="S725" s="100" t="s">
        <v>933</v>
      </c>
      <c r="T725" s="100" t="s">
        <v>932</v>
      </c>
      <c r="U725" s="100" t="s">
        <v>929</v>
      </c>
      <c r="V725" s="100" t="s">
        <v>930</v>
      </c>
      <c r="W725" s="100" t="s">
        <v>749</v>
      </c>
      <c r="X725" s="100" t="s">
        <v>132</v>
      </c>
      <c r="Y725" s="145" t="s">
        <v>1042</v>
      </c>
    </row>
    <row r="726" spans="1:25">
      <c r="A726" s="107" t="s">
        <v>391</v>
      </c>
      <c r="B726" s="100" t="s">
        <v>392</v>
      </c>
      <c r="C726" s="100" t="s">
        <v>565</v>
      </c>
      <c r="D726" s="101">
        <v>2181.37</v>
      </c>
      <c r="E726" s="100" t="s">
        <v>118</v>
      </c>
      <c r="F726" s="102">
        <v>202206</v>
      </c>
      <c r="G726" s="103">
        <v>44740</v>
      </c>
      <c r="H726" s="100" t="s">
        <v>119</v>
      </c>
      <c r="I726" s="102">
        <v>11002368</v>
      </c>
      <c r="J726" s="100" t="s">
        <v>0</v>
      </c>
      <c r="K726" s="100" t="s">
        <v>120</v>
      </c>
      <c r="L726" s="100" t="s">
        <v>121</v>
      </c>
      <c r="M726" s="100" t="s">
        <v>122</v>
      </c>
      <c r="N726" s="100" t="s">
        <v>444</v>
      </c>
      <c r="O726" s="100" t="s">
        <v>445</v>
      </c>
      <c r="P726" s="100" t="s">
        <v>120</v>
      </c>
      <c r="Q726" s="100" t="s">
        <v>931</v>
      </c>
      <c r="R726" s="100" t="s">
        <v>932</v>
      </c>
      <c r="S726" s="100" t="s">
        <v>933</v>
      </c>
      <c r="T726" s="100" t="s">
        <v>932</v>
      </c>
      <c r="U726" s="100" t="s">
        <v>929</v>
      </c>
      <c r="V726" s="100" t="s">
        <v>930</v>
      </c>
      <c r="W726" s="100" t="s">
        <v>749</v>
      </c>
      <c r="X726" s="100" t="s">
        <v>132</v>
      </c>
      <c r="Y726" s="145" t="s">
        <v>1042</v>
      </c>
    </row>
    <row r="727" spans="1:25">
      <c r="A727" s="107" t="s">
        <v>391</v>
      </c>
      <c r="B727" s="100" t="s">
        <v>392</v>
      </c>
      <c r="C727" s="100" t="s">
        <v>702</v>
      </c>
      <c r="D727" s="101">
        <v>80.84</v>
      </c>
      <c r="E727" s="100" t="s">
        <v>118</v>
      </c>
      <c r="F727" s="102">
        <v>202206</v>
      </c>
      <c r="G727" s="103">
        <v>44740</v>
      </c>
      <c r="H727" s="100" t="s">
        <v>119</v>
      </c>
      <c r="I727" s="102">
        <v>11002373</v>
      </c>
      <c r="J727" s="100" t="s">
        <v>0</v>
      </c>
      <c r="K727" s="100" t="s">
        <v>120</v>
      </c>
      <c r="L727" s="100" t="s">
        <v>121</v>
      </c>
      <c r="M727" s="100" t="s">
        <v>122</v>
      </c>
      <c r="N727" s="100" t="s">
        <v>545</v>
      </c>
      <c r="O727" s="100" t="s">
        <v>546</v>
      </c>
      <c r="P727" s="100" t="s">
        <v>120</v>
      </c>
      <c r="Q727" s="100" t="s">
        <v>786</v>
      </c>
      <c r="R727" s="100" t="s">
        <v>787</v>
      </c>
      <c r="S727" s="100" t="s">
        <v>788</v>
      </c>
      <c r="T727" s="100" t="s">
        <v>787</v>
      </c>
      <c r="U727" s="100" t="s">
        <v>747</v>
      </c>
      <c r="V727" s="100" t="s">
        <v>748</v>
      </c>
      <c r="W727" s="100" t="s">
        <v>749</v>
      </c>
      <c r="X727" s="100" t="s">
        <v>132</v>
      </c>
      <c r="Y727" s="145" t="s">
        <v>1042</v>
      </c>
    </row>
    <row r="728" spans="1:25">
      <c r="A728" s="107" t="s">
        <v>391</v>
      </c>
      <c r="B728" s="100" t="s">
        <v>392</v>
      </c>
      <c r="C728" s="100" t="s">
        <v>703</v>
      </c>
      <c r="D728" s="101">
        <v>-80.84</v>
      </c>
      <c r="E728" s="100" t="s">
        <v>118</v>
      </c>
      <c r="F728" s="102">
        <v>202206</v>
      </c>
      <c r="G728" s="103">
        <v>44740</v>
      </c>
      <c r="H728" s="100" t="s">
        <v>119</v>
      </c>
      <c r="I728" s="102">
        <v>11002377</v>
      </c>
      <c r="J728" s="100" t="s">
        <v>0</v>
      </c>
      <c r="K728" s="100" t="s">
        <v>120</v>
      </c>
      <c r="L728" s="100" t="s">
        <v>121</v>
      </c>
      <c r="M728" s="100" t="s">
        <v>122</v>
      </c>
      <c r="N728" s="100" t="s">
        <v>545</v>
      </c>
      <c r="O728" s="100" t="s">
        <v>546</v>
      </c>
      <c r="P728" s="100" t="s">
        <v>120</v>
      </c>
      <c r="Q728" s="100" t="s">
        <v>786</v>
      </c>
      <c r="R728" s="100" t="s">
        <v>787</v>
      </c>
      <c r="S728" s="100" t="s">
        <v>788</v>
      </c>
      <c r="T728" s="100" t="s">
        <v>787</v>
      </c>
      <c r="U728" s="100" t="s">
        <v>747</v>
      </c>
      <c r="V728" s="100" t="s">
        <v>748</v>
      </c>
      <c r="W728" s="100" t="s">
        <v>749</v>
      </c>
      <c r="X728" s="100" t="s">
        <v>132</v>
      </c>
      <c r="Y728" s="145" t="s">
        <v>1042</v>
      </c>
    </row>
    <row r="729" spans="1:25">
      <c r="A729" s="107" t="s">
        <v>391</v>
      </c>
      <c r="B729" s="100" t="s">
        <v>392</v>
      </c>
      <c r="C729" s="100" t="s">
        <v>704</v>
      </c>
      <c r="D729" s="101">
        <v>80.84</v>
      </c>
      <c r="E729" s="100" t="s">
        <v>118</v>
      </c>
      <c r="F729" s="102">
        <v>202206</v>
      </c>
      <c r="G729" s="103">
        <v>44740</v>
      </c>
      <c r="H729" s="100" t="s">
        <v>119</v>
      </c>
      <c r="I729" s="102">
        <v>11002379</v>
      </c>
      <c r="J729" s="100" t="s">
        <v>0</v>
      </c>
      <c r="K729" s="100" t="s">
        <v>120</v>
      </c>
      <c r="L729" s="100" t="s">
        <v>121</v>
      </c>
      <c r="M729" s="100" t="s">
        <v>122</v>
      </c>
      <c r="N729" s="100" t="s">
        <v>545</v>
      </c>
      <c r="O729" s="100" t="s">
        <v>546</v>
      </c>
      <c r="P729" s="100" t="s">
        <v>120</v>
      </c>
      <c r="Q729" s="100" t="s">
        <v>786</v>
      </c>
      <c r="R729" s="100" t="s">
        <v>787</v>
      </c>
      <c r="S729" s="100" t="s">
        <v>788</v>
      </c>
      <c r="T729" s="100" t="s">
        <v>787</v>
      </c>
      <c r="U729" s="100" t="s">
        <v>747</v>
      </c>
      <c r="V729" s="100" t="s">
        <v>748</v>
      </c>
      <c r="W729" s="100" t="s">
        <v>749</v>
      </c>
      <c r="X729" s="100" t="s">
        <v>132</v>
      </c>
      <c r="Y729" s="145" t="s">
        <v>1042</v>
      </c>
    </row>
    <row r="730" spans="1:25">
      <c r="A730" s="107" t="s">
        <v>391</v>
      </c>
      <c r="B730" s="100" t="s">
        <v>392</v>
      </c>
      <c r="C730" s="100" t="s">
        <v>705</v>
      </c>
      <c r="D730" s="101">
        <v>-80.84</v>
      </c>
      <c r="E730" s="100" t="s">
        <v>118</v>
      </c>
      <c r="F730" s="102">
        <v>202206</v>
      </c>
      <c r="G730" s="103">
        <v>44740</v>
      </c>
      <c r="H730" s="100" t="s">
        <v>119</v>
      </c>
      <c r="I730" s="102">
        <v>11002384</v>
      </c>
      <c r="J730" s="100" t="s">
        <v>0</v>
      </c>
      <c r="K730" s="100" t="s">
        <v>120</v>
      </c>
      <c r="L730" s="100" t="s">
        <v>121</v>
      </c>
      <c r="M730" s="100" t="s">
        <v>122</v>
      </c>
      <c r="N730" s="100" t="s">
        <v>545</v>
      </c>
      <c r="O730" s="100" t="s">
        <v>546</v>
      </c>
      <c r="P730" s="100" t="s">
        <v>120</v>
      </c>
      <c r="Q730" s="100" t="s">
        <v>786</v>
      </c>
      <c r="R730" s="100" t="s">
        <v>787</v>
      </c>
      <c r="S730" s="100" t="s">
        <v>788</v>
      </c>
      <c r="T730" s="100" t="s">
        <v>787</v>
      </c>
      <c r="U730" s="100" t="s">
        <v>747</v>
      </c>
      <c r="V730" s="100" t="s">
        <v>748</v>
      </c>
      <c r="W730" s="100" t="s">
        <v>749</v>
      </c>
      <c r="X730" s="100" t="s">
        <v>132</v>
      </c>
      <c r="Y730" s="145" t="s">
        <v>1042</v>
      </c>
    </row>
    <row r="731" spans="1:25">
      <c r="A731" s="107" t="s">
        <v>391</v>
      </c>
      <c r="B731" s="100" t="s">
        <v>392</v>
      </c>
      <c r="C731" s="100" t="s">
        <v>706</v>
      </c>
      <c r="D731" s="101">
        <v>183.25</v>
      </c>
      <c r="E731" s="100" t="s">
        <v>118</v>
      </c>
      <c r="F731" s="102">
        <v>202206</v>
      </c>
      <c r="G731" s="103">
        <v>44740</v>
      </c>
      <c r="H731" s="100" t="s">
        <v>119</v>
      </c>
      <c r="I731" s="102">
        <v>11002397</v>
      </c>
      <c r="J731" s="100" t="s">
        <v>0</v>
      </c>
      <c r="K731" s="100" t="s">
        <v>120</v>
      </c>
      <c r="L731" s="100" t="s">
        <v>121</v>
      </c>
      <c r="M731" s="100" t="s">
        <v>122</v>
      </c>
      <c r="N731" s="100" t="s">
        <v>245</v>
      </c>
      <c r="O731" s="100" t="s">
        <v>246</v>
      </c>
      <c r="P731" s="100" t="s">
        <v>120</v>
      </c>
      <c r="Q731" s="100" t="s">
        <v>778</v>
      </c>
      <c r="R731" s="100" t="s">
        <v>247</v>
      </c>
      <c r="S731" s="100" t="s">
        <v>779</v>
      </c>
      <c r="T731" s="100" t="s">
        <v>247</v>
      </c>
      <c r="U731" s="100" t="s">
        <v>752</v>
      </c>
      <c r="V731" s="100" t="s">
        <v>753</v>
      </c>
      <c r="W731" s="100" t="s">
        <v>749</v>
      </c>
      <c r="X731" s="100" t="s">
        <v>132</v>
      </c>
      <c r="Y731" s="145" t="s">
        <v>1042</v>
      </c>
    </row>
    <row r="732" spans="1:25">
      <c r="A732" s="107" t="s">
        <v>391</v>
      </c>
      <c r="B732" s="100" t="s">
        <v>392</v>
      </c>
      <c r="C732" s="100" t="s">
        <v>707</v>
      </c>
      <c r="D732" s="101">
        <v>211.61</v>
      </c>
      <c r="E732" s="100" t="s">
        <v>118</v>
      </c>
      <c r="F732" s="102">
        <v>202206</v>
      </c>
      <c r="G732" s="103">
        <v>44740</v>
      </c>
      <c r="H732" s="100" t="s">
        <v>119</v>
      </c>
      <c r="I732" s="102">
        <v>11002398</v>
      </c>
      <c r="J732" s="100" t="s">
        <v>0</v>
      </c>
      <c r="K732" s="100" t="s">
        <v>120</v>
      </c>
      <c r="L732" s="100" t="s">
        <v>121</v>
      </c>
      <c r="M732" s="100" t="s">
        <v>122</v>
      </c>
      <c r="N732" s="100" t="s">
        <v>142</v>
      </c>
      <c r="O732" s="100" t="s">
        <v>143</v>
      </c>
      <c r="P732" s="100" t="s">
        <v>120</v>
      </c>
      <c r="Q732" s="100" t="s">
        <v>750</v>
      </c>
      <c r="R732" s="100" t="s">
        <v>144</v>
      </c>
      <c r="S732" s="100" t="s">
        <v>751</v>
      </c>
      <c r="T732" s="100" t="s">
        <v>144</v>
      </c>
      <c r="U732" s="100" t="s">
        <v>752</v>
      </c>
      <c r="V732" s="100" t="s">
        <v>753</v>
      </c>
      <c r="W732" s="100" t="s">
        <v>749</v>
      </c>
      <c r="X732" s="100" t="s">
        <v>132</v>
      </c>
      <c r="Y732" s="145" t="s">
        <v>1042</v>
      </c>
    </row>
    <row r="733" spans="1:25">
      <c r="A733" s="107" t="s">
        <v>391</v>
      </c>
      <c r="B733" s="100" t="s">
        <v>392</v>
      </c>
      <c r="C733" s="100" t="s">
        <v>708</v>
      </c>
      <c r="D733" s="101">
        <v>746.06</v>
      </c>
      <c r="E733" s="100" t="s">
        <v>118</v>
      </c>
      <c r="F733" s="102">
        <v>202206</v>
      </c>
      <c r="G733" s="103">
        <v>44740</v>
      </c>
      <c r="H733" s="100" t="s">
        <v>119</v>
      </c>
      <c r="I733" s="102">
        <v>11002401</v>
      </c>
      <c r="J733" s="100" t="s">
        <v>0</v>
      </c>
      <c r="K733" s="100" t="s">
        <v>120</v>
      </c>
      <c r="L733" s="100" t="s">
        <v>121</v>
      </c>
      <c r="M733" s="100" t="s">
        <v>122</v>
      </c>
      <c r="N733" s="100" t="s">
        <v>398</v>
      </c>
      <c r="O733" s="100" t="s">
        <v>399</v>
      </c>
      <c r="P733" s="100" t="s">
        <v>120</v>
      </c>
      <c r="Q733" s="100" t="s">
        <v>802</v>
      </c>
      <c r="R733" s="100" t="s">
        <v>803</v>
      </c>
      <c r="S733" s="100" t="s">
        <v>804</v>
      </c>
      <c r="T733" s="100" t="s">
        <v>803</v>
      </c>
      <c r="U733" s="100" t="s">
        <v>757</v>
      </c>
      <c r="V733" s="100" t="s">
        <v>758</v>
      </c>
      <c r="W733" s="100" t="s">
        <v>749</v>
      </c>
      <c r="X733" s="100" t="s">
        <v>132</v>
      </c>
      <c r="Y733" s="145" t="s">
        <v>1042</v>
      </c>
    </row>
    <row r="734" spans="1:25">
      <c r="A734" s="107" t="s">
        <v>391</v>
      </c>
      <c r="B734" s="100" t="s">
        <v>392</v>
      </c>
      <c r="C734" s="100" t="s">
        <v>706</v>
      </c>
      <c r="D734" s="101">
        <v>872.16</v>
      </c>
      <c r="E734" s="100" t="s">
        <v>118</v>
      </c>
      <c r="F734" s="102">
        <v>202206</v>
      </c>
      <c r="G734" s="103">
        <v>44740</v>
      </c>
      <c r="H734" s="100" t="s">
        <v>119</v>
      </c>
      <c r="I734" s="102">
        <v>11002402</v>
      </c>
      <c r="J734" s="100" t="s">
        <v>0</v>
      </c>
      <c r="K734" s="100" t="s">
        <v>120</v>
      </c>
      <c r="L734" s="100" t="s">
        <v>121</v>
      </c>
      <c r="M734" s="100" t="s">
        <v>122</v>
      </c>
      <c r="N734" s="100" t="s">
        <v>245</v>
      </c>
      <c r="O734" s="100" t="s">
        <v>246</v>
      </c>
      <c r="P734" s="100" t="s">
        <v>120</v>
      </c>
      <c r="Q734" s="100" t="s">
        <v>778</v>
      </c>
      <c r="R734" s="100" t="s">
        <v>247</v>
      </c>
      <c r="S734" s="100" t="s">
        <v>779</v>
      </c>
      <c r="T734" s="100" t="s">
        <v>247</v>
      </c>
      <c r="U734" s="100" t="s">
        <v>752</v>
      </c>
      <c r="V734" s="100" t="s">
        <v>753</v>
      </c>
      <c r="W734" s="100" t="s">
        <v>749</v>
      </c>
      <c r="X734" s="100" t="s">
        <v>132</v>
      </c>
      <c r="Y734" s="145" t="s">
        <v>1042</v>
      </c>
    </row>
    <row r="735" spans="1:25">
      <c r="A735" s="107" t="s">
        <v>391</v>
      </c>
      <c r="B735" s="100" t="s">
        <v>392</v>
      </c>
      <c r="C735" s="100" t="s">
        <v>709</v>
      </c>
      <c r="D735" s="101">
        <v>1109.19</v>
      </c>
      <c r="E735" s="100" t="s">
        <v>118</v>
      </c>
      <c r="F735" s="102">
        <v>202206</v>
      </c>
      <c r="G735" s="103">
        <v>44740</v>
      </c>
      <c r="H735" s="100" t="s">
        <v>119</v>
      </c>
      <c r="I735" s="102">
        <v>11002402</v>
      </c>
      <c r="J735" s="100" t="s">
        <v>0</v>
      </c>
      <c r="K735" s="100" t="s">
        <v>120</v>
      </c>
      <c r="L735" s="100" t="s">
        <v>121</v>
      </c>
      <c r="M735" s="100" t="s">
        <v>122</v>
      </c>
      <c r="N735" s="100" t="s">
        <v>567</v>
      </c>
      <c r="O735" s="100" t="s">
        <v>568</v>
      </c>
      <c r="P735" s="100" t="s">
        <v>120</v>
      </c>
      <c r="Q735" s="100" t="s">
        <v>786</v>
      </c>
      <c r="R735" s="100" t="s">
        <v>787</v>
      </c>
      <c r="S735" s="100" t="s">
        <v>788</v>
      </c>
      <c r="T735" s="100" t="s">
        <v>787</v>
      </c>
      <c r="U735" s="100" t="s">
        <v>747</v>
      </c>
      <c r="V735" s="100" t="s">
        <v>748</v>
      </c>
      <c r="W735" s="100" t="s">
        <v>749</v>
      </c>
      <c r="X735" s="100" t="s">
        <v>132</v>
      </c>
      <c r="Y735" s="145" t="s">
        <v>1042</v>
      </c>
    </row>
    <row r="736" spans="1:25">
      <c r="A736" s="107" t="s">
        <v>391</v>
      </c>
      <c r="B736" s="100" t="s">
        <v>392</v>
      </c>
      <c r="C736" s="100" t="s">
        <v>710</v>
      </c>
      <c r="D736" s="101">
        <f>403.65-7.98</f>
        <v>395.66999999999996</v>
      </c>
      <c r="E736" s="100" t="s">
        <v>118</v>
      </c>
      <c r="F736" s="102">
        <v>202206</v>
      </c>
      <c r="G736" s="103">
        <v>44740</v>
      </c>
      <c r="H736" s="100" t="s">
        <v>119</v>
      </c>
      <c r="I736" s="102">
        <v>11002403</v>
      </c>
      <c r="J736" s="100" t="s">
        <v>0</v>
      </c>
      <c r="K736" s="100" t="s">
        <v>120</v>
      </c>
      <c r="L736" s="100" t="s">
        <v>121</v>
      </c>
      <c r="M736" s="100" t="s">
        <v>122</v>
      </c>
      <c r="N736" s="100" t="s">
        <v>394</v>
      </c>
      <c r="O736" s="100" t="s">
        <v>395</v>
      </c>
      <c r="P736" s="100" t="s">
        <v>120</v>
      </c>
      <c r="Q736" s="100" t="s">
        <v>802</v>
      </c>
      <c r="R736" s="100" t="s">
        <v>803</v>
      </c>
      <c r="S736" s="100" t="s">
        <v>804</v>
      </c>
      <c r="T736" s="100" t="s">
        <v>803</v>
      </c>
      <c r="U736" s="100" t="s">
        <v>757</v>
      </c>
      <c r="V736" s="100" t="s">
        <v>758</v>
      </c>
      <c r="W736" s="100" t="s">
        <v>749</v>
      </c>
      <c r="X736" s="100" t="s">
        <v>132</v>
      </c>
      <c r="Y736" s="145" t="s">
        <v>1042</v>
      </c>
    </row>
    <row r="737" spans="1:25">
      <c r="A737" s="107" t="s">
        <v>391</v>
      </c>
      <c r="B737" s="100" t="s">
        <v>392</v>
      </c>
      <c r="C737" s="100" t="s">
        <v>711</v>
      </c>
      <c r="D737" s="101">
        <v>25</v>
      </c>
      <c r="E737" s="100" t="s">
        <v>118</v>
      </c>
      <c r="F737" s="102">
        <v>202206</v>
      </c>
      <c r="G737" s="103">
        <v>44740</v>
      </c>
      <c r="H737" s="100" t="s">
        <v>119</v>
      </c>
      <c r="I737" s="102">
        <v>11002404</v>
      </c>
      <c r="J737" s="100" t="s">
        <v>0</v>
      </c>
      <c r="K737" s="100" t="s">
        <v>120</v>
      </c>
      <c r="L737" s="100" t="s">
        <v>121</v>
      </c>
      <c r="M737" s="100" t="s">
        <v>122</v>
      </c>
      <c r="N737" s="100" t="s">
        <v>394</v>
      </c>
      <c r="O737" s="100" t="s">
        <v>395</v>
      </c>
      <c r="P737" s="100" t="s">
        <v>120</v>
      </c>
      <c r="Q737" s="100" t="s">
        <v>802</v>
      </c>
      <c r="R737" s="100" t="s">
        <v>803</v>
      </c>
      <c r="S737" s="100" t="s">
        <v>804</v>
      </c>
      <c r="T737" s="100" t="s">
        <v>803</v>
      </c>
      <c r="U737" s="100" t="s">
        <v>757</v>
      </c>
      <c r="V737" s="100" t="s">
        <v>758</v>
      </c>
      <c r="W737" s="100" t="s">
        <v>749</v>
      </c>
      <c r="X737" s="100" t="s">
        <v>132</v>
      </c>
      <c r="Y737" s="145" t="s">
        <v>1042</v>
      </c>
    </row>
    <row r="738" spans="1:25">
      <c r="A738" s="107" t="s">
        <v>391</v>
      </c>
      <c r="B738" s="100" t="s">
        <v>392</v>
      </c>
      <c r="C738" s="100" t="s">
        <v>978</v>
      </c>
      <c r="D738" s="101">
        <v>-183.25</v>
      </c>
      <c r="E738" s="100" t="s">
        <v>118</v>
      </c>
      <c r="F738" s="102">
        <v>202206</v>
      </c>
      <c r="G738" s="103">
        <v>44740</v>
      </c>
      <c r="H738" s="100" t="s">
        <v>119</v>
      </c>
      <c r="I738" s="102">
        <v>11003032</v>
      </c>
      <c r="J738" s="100" t="s">
        <v>0</v>
      </c>
      <c r="K738" s="100" t="s">
        <v>120</v>
      </c>
      <c r="L738" s="100" t="s">
        <v>121</v>
      </c>
      <c r="M738" s="100" t="s">
        <v>122</v>
      </c>
      <c r="N738" s="100" t="s">
        <v>245</v>
      </c>
      <c r="O738" s="100" t="s">
        <v>246</v>
      </c>
      <c r="P738" s="100" t="s">
        <v>120</v>
      </c>
      <c r="Q738" s="100" t="s">
        <v>778</v>
      </c>
      <c r="R738" s="100" t="s">
        <v>247</v>
      </c>
      <c r="S738" s="100" t="s">
        <v>779</v>
      </c>
      <c r="T738" s="100" t="s">
        <v>247</v>
      </c>
      <c r="U738" s="100" t="s">
        <v>752</v>
      </c>
      <c r="V738" s="100" t="s">
        <v>753</v>
      </c>
      <c r="W738" s="100" t="s">
        <v>749</v>
      </c>
      <c r="X738" s="100" t="s">
        <v>132</v>
      </c>
      <c r="Y738" s="145" t="s">
        <v>1042</v>
      </c>
    </row>
    <row r="739" spans="1:25">
      <c r="A739" s="107" t="s">
        <v>391</v>
      </c>
      <c r="B739" s="100" t="s">
        <v>392</v>
      </c>
      <c r="C739" s="100" t="s">
        <v>979</v>
      </c>
      <c r="D739" s="101">
        <v>183.25</v>
      </c>
      <c r="E739" s="100" t="s">
        <v>118</v>
      </c>
      <c r="F739" s="102">
        <v>202206</v>
      </c>
      <c r="G739" s="103">
        <v>44740</v>
      </c>
      <c r="H739" s="100" t="s">
        <v>119</v>
      </c>
      <c r="I739" s="102">
        <v>11003032</v>
      </c>
      <c r="J739" s="100" t="s">
        <v>0</v>
      </c>
      <c r="K739" s="100" t="s">
        <v>120</v>
      </c>
      <c r="L739" s="100" t="s">
        <v>121</v>
      </c>
      <c r="M739" s="100" t="s">
        <v>122</v>
      </c>
      <c r="N739" s="100" t="s">
        <v>60</v>
      </c>
      <c r="O739" s="100" t="s">
        <v>220</v>
      </c>
      <c r="P739" s="100" t="s">
        <v>120</v>
      </c>
      <c r="Q739" s="100" t="s">
        <v>766</v>
      </c>
      <c r="R739" s="100" t="s">
        <v>767</v>
      </c>
      <c r="S739" s="100" t="s">
        <v>768</v>
      </c>
      <c r="T739" s="100" t="s">
        <v>767</v>
      </c>
      <c r="U739" s="100" t="s">
        <v>747</v>
      </c>
      <c r="V739" s="100" t="s">
        <v>748</v>
      </c>
      <c r="W739" s="100" t="s">
        <v>749</v>
      </c>
      <c r="X739" s="100" t="s">
        <v>132</v>
      </c>
      <c r="Y739" s="145" t="s">
        <v>1042</v>
      </c>
    </row>
    <row r="740" spans="1:25">
      <c r="A740" s="107" t="s">
        <v>391</v>
      </c>
      <c r="B740" s="100" t="s">
        <v>392</v>
      </c>
      <c r="C740" s="100" t="s">
        <v>712</v>
      </c>
      <c r="D740" s="101">
        <v>1474.1</v>
      </c>
      <c r="E740" s="100" t="s">
        <v>118</v>
      </c>
      <c r="F740" s="102">
        <v>202206</v>
      </c>
      <c r="G740" s="103">
        <v>44741</v>
      </c>
      <c r="H740" s="100" t="s">
        <v>119</v>
      </c>
      <c r="I740" s="102">
        <v>11002390</v>
      </c>
      <c r="J740" s="100" t="s">
        <v>0</v>
      </c>
      <c r="K740" s="100" t="s">
        <v>120</v>
      </c>
      <c r="L740" s="100" t="s">
        <v>121</v>
      </c>
      <c r="M740" s="100" t="s">
        <v>122</v>
      </c>
      <c r="N740" s="100" t="s">
        <v>418</v>
      </c>
      <c r="O740" s="100" t="s">
        <v>419</v>
      </c>
      <c r="P740" s="100" t="s">
        <v>120</v>
      </c>
      <c r="Q740" s="100" t="s">
        <v>797</v>
      </c>
      <c r="R740" s="100" t="s">
        <v>420</v>
      </c>
      <c r="S740" s="100" t="s">
        <v>798</v>
      </c>
      <c r="T740" s="100" t="s">
        <v>420</v>
      </c>
      <c r="U740" s="100" t="s">
        <v>783</v>
      </c>
      <c r="V740" s="100" t="s">
        <v>784</v>
      </c>
      <c r="W740" s="100" t="s">
        <v>749</v>
      </c>
      <c r="X740" s="100" t="s">
        <v>132</v>
      </c>
      <c r="Y740" s="145" t="s">
        <v>1042</v>
      </c>
    </row>
    <row r="741" spans="1:25">
      <c r="A741" s="107" t="s">
        <v>391</v>
      </c>
      <c r="B741" s="100" t="s">
        <v>392</v>
      </c>
      <c r="C741" s="100" t="s">
        <v>980</v>
      </c>
      <c r="D741" s="101">
        <v>566.28</v>
      </c>
      <c r="E741" s="100" t="s">
        <v>118</v>
      </c>
      <c r="F741" s="102">
        <v>202207</v>
      </c>
      <c r="G741" s="103">
        <v>44767</v>
      </c>
      <c r="H741" s="100" t="s">
        <v>119</v>
      </c>
      <c r="I741" s="102">
        <v>11002570</v>
      </c>
      <c r="J741" s="100" t="s">
        <v>0</v>
      </c>
      <c r="K741" s="100" t="s">
        <v>120</v>
      </c>
      <c r="L741" s="100" t="s">
        <v>121</v>
      </c>
      <c r="M741" s="100" t="s">
        <v>122</v>
      </c>
      <c r="N741" s="100" t="s">
        <v>76</v>
      </c>
      <c r="O741" s="100" t="s">
        <v>411</v>
      </c>
      <c r="P741" s="100" t="s">
        <v>120</v>
      </c>
      <c r="Q741" s="100" t="s">
        <v>937</v>
      </c>
      <c r="R741" s="100" t="s">
        <v>938</v>
      </c>
      <c r="S741" s="100" t="s">
        <v>939</v>
      </c>
      <c r="T741" s="100" t="s">
        <v>938</v>
      </c>
      <c r="U741" s="100" t="s">
        <v>929</v>
      </c>
      <c r="V741" s="100" t="s">
        <v>930</v>
      </c>
      <c r="W741" s="100" t="s">
        <v>749</v>
      </c>
      <c r="X741" s="100" t="s">
        <v>132</v>
      </c>
      <c r="Y741" s="145" t="s">
        <v>1042</v>
      </c>
    </row>
    <row r="742" spans="1:25">
      <c r="A742" s="107" t="s">
        <v>391</v>
      </c>
      <c r="B742" s="100" t="s">
        <v>392</v>
      </c>
      <c r="C742" s="100" t="s">
        <v>981</v>
      </c>
      <c r="D742" s="101">
        <v>486.17</v>
      </c>
      <c r="E742" s="100" t="s">
        <v>118</v>
      </c>
      <c r="F742" s="102">
        <v>202207</v>
      </c>
      <c r="G742" s="103">
        <v>44767</v>
      </c>
      <c r="H742" s="100" t="s">
        <v>119</v>
      </c>
      <c r="I742" s="102">
        <v>11002571</v>
      </c>
      <c r="J742" s="100" t="s">
        <v>0</v>
      </c>
      <c r="K742" s="100" t="s">
        <v>120</v>
      </c>
      <c r="L742" s="100" t="s">
        <v>121</v>
      </c>
      <c r="M742" s="100" t="s">
        <v>122</v>
      </c>
      <c r="N742" s="100" t="s">
        <v>90</v>
      </c>
      <c r="O742" s="100" t="s">
        <v>409</v>
      </c>
      <c r="P742" s="100" t="s">
        <v>120</v>
      </c>
      <c r="Q742" s="100" t="s">
        <v>934</v>
      </c>
      <c r="R742" s="100" t="s">
        <v>935</v>
      </c>
      <c r="S742" s="100" t="s">
        <v>936</v>
      </c>
      <c r="T742" s="100" t="s">
        <v>935</v>
      </c>
      <c r="U742" s="100" t="s">
        <v>929</v>
      </c>
      <c r="V742" s="100" t="s">
        <v>930</v>
      </c>
      <c r="W742" s="100" t="s">
        <v>749</v>
      </c>
      <c r="X742" s="100" t="s">
        <v>132</v>
      </c>
      <c r="Y742" s="145" t="s">
        <v>1042</v>
      </c>
    </row>
    <row r="743" spans="1:25">
      <c r="A743" s="107" t="s">
        <v>391</v>
      </c>
      <c r="B743" s="100" t="s">
        <v>392</v>
      </c>
      <c r="C743" s="100" t="s">
        <v>982</v>
      </c>
      <c r="D743" s="101">
        <v>406.6</v>
      </c>
      <c r="E743" s="100" t="s">
        <v>118</v>
      </c>
      <c r="F743" s="102">
        <v>202207</v>
      </c>
      <c r="G743" s="103">
        <v>44767</v>
      </c>
      <c r="H743" s="100" t="s">
        <v>119</v>
      </c>
      <c r="I743" s="102">
        <v>11002574</v>
      </c>
      <c r="J743" s="100" t="s">
        <v>0</v>
      </c>
      <c r="K743" s="100" t="s">
        <v>120</v>
      </c>
      <c r="L743" s="100" t="s">
        <v>121</v>
      </c>
      <c r="M743" s="100" t="s">
        <v>122</v>
      </c>
      <c r="N743" s="100" t="s">
        <v>78</v>
      </c>
      <c r="O743" s="100" t="s">
        <v>413</v>
      </c>
      <c r="P743" s="100" t="s">
        <v>120</v>
      </c>
      <c r="Q743" s="100" t="s">
        <v>934</v>
      </c>
      <c r="R743" s="100" t="s">
        <v>935</v>
      </c>
      <c r="S743" s="100" t="s">
        <v>936</v>
      </c>
      <c r="T743" s="100" t="s">
        <v>935</v>
      </c>
      <c r="U743" s="100" t="s">
        <v>929</v>
      </c>
      <c r="V743" s="100" t="s">
        <v>930</v>
      </c>
      <c r="W743" s="100" t="s">
        <v>749</v>
      </c>
      <c r="X743" s="100" t="s">
        <v>132</v>
      </c>
      <c r="Y743" s="145" t="s">
        <v>1042</v>
      </c>
    </row>
    <row r="744" spans="1:25">
      <c r="A744" s="107" t="s">
        <v>391</v>
      </c>
      <c r="B744" s="100" t="s">
        <v>392</v>
      </c>
      <c r="C744" s="100" t="s">
        <v>558</v>
      </c>
      <c r="D744" s="101">
        <v>41.61</v>
      </c>
      <c r="E744" s="100" t="s">
        <v>118</v>
      </c>
      <c r="F744" s="102">
        <v>202207</v>
      </c>
      <c r="G744" s="103">
        <v>44767</v>
      </c>
      <c r="H744" s="100" t="s">
        <v>119</v>
      </c>
      <c r="I744" s="102">
        <v>11002581</v>
      </c>
      <c r="J744" s="100" t="s">
        <v>0</v>
      </c>
      <c r="K744" s="100" t="s">
        <v>120</v>
      </c>
      <c r="L744" s="100" t="s">
        <v>121</v>
      </c>
      <c r="M744" s="100" t="s">
        <v>122</v>
      </c>
      <c r="N744" s="100" t="s">
        <v>88</v>
      </c>
      <c r="O744" s="100" t="s">
        <v>401</v>
      </c>
      <c r="P744" s="100" t="s">
        <v>120</v>
      </c>
      <c r="Q744" s="100" t="s">
        <v>926</v>
      </c>
      <c r="R744" s="100" t="s">
        <v>927</v>
      </c>
      <c r="S744" s="100" t="s">
        <v>928</v>
      </c>
      <c r="T744" s="100" t="s">
        <v>927</v>
      </c>
      <c r="U744" s="100" t="s">
        <v>929</v>
      </c>
      <c r="V744" s="100" t="s">
        <v>930</v>
      </c>
      <c r="W744" s="100" t="s">
        <v>749</v>
      </c>
      <c r="X744" s="100" t="s">
        <v>132</v>
      </c>
      <c r="Y744" s="145" t="s">
        <v>1042</v>
      </c>
    </row>
    <row r="745" spans="1:25">
      <c r="A745" s="107" t="s">
        <v>391</v>
      </c>
      <c r="B745" s="100" t="s">
        <v>392</v>
      </c>
      <c r="C745" s="100" t="s">
        <v>983</v>
      </c>
      <c r="D745" s="101">
        <v>62.04</v>
      </c>
      <c r="E745" s="100" t="s">
        <v>118</v>
      </c>
      <c r="F745" s="102">
        <v>202207</v>
      </c>
      <c r="G745" s="103">
        <v>44767</v>
      </c>
      <c r="H745" s="100" t="s">
        <v>119</v>
      </c>
      <c r="I745" s="102">
        <v>11002581</v>
      </c>
      <c r="J745" s="100" t="s">
        <v>0</v>
      </c>
      <c r="K745" s="100" t="s">
        <v>120</v>
      </c>
      <c r="L745" s="100" t="s">
        <v>121</v>
      </c>
      <c r="M745" s="100" t="s">
        <v>122</v>
      </c>
      <c r="N745" s="100" t="s">
        <v>84</v>
      </c>
      <c r="O745" s="100" t="s">
        <v>85</v>
      </c>
      <c r="P745" s="100" t="s">
        <v>120</v>
      </c>
      <c r="Q745" s="100" t="s">
        <v>926</v>
      </c>
      <c r="R745" s="100" t="s">
        <v>927</v>
      </c>
      <c r="S745" s="100" t="s">
        <v>928</v>
      </c>
      <c r="T745" s="100" t="s">
        <v>927</v>
      </c>
      <c r="U745" s="100" t="s">
        <v>929</v>
      </c>
      <c r="V745" s="100" t="s">
        <v>930</v>
      </c>
      <c r="W745" s="100" t="s">
        <v>749</v>
      </c>
      <c r="X745" s="100" t="s">
        <v>132</v>
      </c>
      <c r="Y745" s="145" t="s">
        <v>1042</v>
      </c>
    </row>
    <row r="746" spans="1:25">
      <c r="A746" s="107" t="s">
        <v>391</v>
      </c>
      <c r="B746" s="100" t="s">
        <v>392</v>
      </c>
      <c r="C746" s="100" t="s">
        <v>559</v>
      </c>
      <c r="D746" s="101">
        <v>71.739999999999995</v>
      </c>
      <c r="E746" s="100" t="s">
        <v>118</v>
      </c>
      <c r="F746" s="102">
        <v>202207</v>
      </c>
      <c r="G746" s="103">
        <v>44767</v>
      </c>
      <c r="H746" s="100" t="s">
        <v>119</v>
      </c>
      <c r="I746" s="102">
        <v>11002581</v>
      </c>
      <c r="J746" s="100" t="s">
        <v>0</v>
      </c>
      <c r="K746" s="100" t="s">
        <v>120</v>
      </c>
      <c r="L746" s="100" t="s">
        <v>121</v>
      </c>
      <c r="M746" s="100" t="s">
        <v>122</v>
      </c>
      <c r="N746" s="100" t="s">
        <v>86</v>
      </c>
      <c r="O746" s="100" t="s">
        <v>87</v>
      </c>
      <c r="P746" s="100" t="s">
        <v>120</v>
      </c>
      <c r="Q746" s="100" t="s">
        <v>926</v>
      </c>
      <c r="R746" s="100" t="s">
        <v>927</v>
      </c>
      <c r="S746" s="100" t="s">
        <v>928</v>
      </c>
      <c r="T746" s="100" t="s">
        <v>927</v>
      </c>
      <c r="U746" s="100" t="s">
        <v>929</v>
      </c>
      <c r="V746" s="100" t="s">
        <v>930</v>
      </c>
      <c r="W746" s="100" t="s">
        <v>749</v>
      </c>
      <c r="X746" s="100" t="s">
        <v>132</v>
      </c>
      <c r="Y746" s="145" t="s">
        <v>1042</v>
      </c>
    </row>
    <row r="747" spans="1:25">
      <c r="A747" s="107" t="s">
        <v>391</v>
      </c>
      <c r="B747" s="100" t="s">
        <v>392</v>
      </c>
      <c r="C747" s="100" t="s">
        <v>560</v>
      </c>
      <c r="D747" s="101">
        <v>80.75</v>
      </c>
      <c r="E747" s="100" t="s">
        <v>118</v>
      </c>
      <c r="F747" s="102">
        <v>202207</v>
      </c>
      <c r="G747" s="103">
        <v>44767</v>
      </c>
      <c r="H747" s="100" t="s">
        <v>119</v>
      </c>
      <c r="I747" s="102">
        <v>11002581</v>
      </c>
      <c r="J747" s="100" t="s">
        <v>0</v>
      </c>
      <c r="K747" s="100" t="s">
        <v>120</v>
      </c>
      <c r="L747" s="100" t="s">
        <v>121</v>
      </c>
      <c r="M747" s="100" t="s">
        <v>122</v>
      </c>
      <c r="N747" s="100" t="s">
        <v>82</v>
      </c>
      <c r="O747" s="100" t="s">
        <v>83</v>
      </c>
      <c r="P747" s="100" t="s">
        <v>120</v>
      </c>
      <c r="Q747" s="100" t="s">
        <v>926</v>
      </c>
      <c r="R747" s="100" t="s">
        <v>927</v>
      </c>
      <c r="S747" s="100" t="s">
        <v>928</v>
      </c>
      <c r="T747" s="100" t="s">
        <v>927</v>
      </c>
      <c r="U747" s="100" t="s">
        <v>929</v>
      </c>
      <c r="V747" s="100" t="s">
        <v>930</v>
      </c>
      <c r="W747" s="100" t="s">
        <v>749</v>
      </c>
      <c r="X747" s="100" t="s">
        <v>132</v>
      </c>
      <c r="Y747" s="145" t="s">
        <v>1042</v>
      </c>
    </row>
    <row r="748" spans="1:25">
      <c r="A748" s="107" t="s">
        <v>391</v>
      </c>
      <c r="B748" s="100" t="s">
        <v>392</v>
      </c>
      <c r="C748" s="100" t="s">
        <v>561</v>
      </c>
      <c r="D748" s="101">
        <v>102.55</v>
      </c>
      <c r="E748" s="100" t="s">
        <v>118</v>
      </c>
      <c r="F748" s="102">
        <v>202207</v>
      </c>
      <c r="G748" s="103">
        <v>44767</v>
      </c>
      <c r="H748" s="100" t="s">
        <v>119</v>
      </c>
      <c r="I748" s="102">
        <v>11002581</v>
      </c>
      <c r="J748" s="100" t="s">
        <v>0</v>
      </c>
      <c r="K748" s="100" t="s">
        <v>120</v>
      </c>
      <c r="L748" s="100" t="s">
        <v>121</v>
      </c>
      <c r="M748" s="100" t="s">
        <v>122</v>
      </c>
      <c r="N748" s="100" t="s">
        <v>80</v>
      </c>
      <c r="O748" s="100" t="s">
        <v>81</v>
      </c>
      <c r="P748" s="100" t="s">
        <v>120</v>
      </c>
      <c r="Q748" s="100" t="s">
        <v>926</v>
      </c>
      <c r="R748" s="100" t="s">
        <v>927</v>
      </c>
      <c r="S748" s="100" t="s">
        <v>928</v>
      </c>
      <c r="T748" s="100" t="s">
        <v>927</v>
      </c>
      <c r="U748" s="100" t="s">
        <v>929</v>
      </c>
      <c r="V748" s="100" t="s">
        <v>930</v>
      </c>
      <c r="W748" s="100" t="s">
        <v>749</v>
      </c>
      <c r="X748" s="100" t="s">
        <v>132</v>
      </c>
      <c r="Y748" s="145" t="s">
        <v>1042</v>
      </c>
    </row>
    <row r="749" spans="1:25">
      <c r="A749" s="107" t="s">
        <v>391</v>
      </c>
      <c r="B749" s="100" t="s">
        <v>392</v>
      </c>
      <c r="C749" s="100" t="s">
        <v>562</v>
      </c>
      <c r="D749" s="101">
        <v>600.38</v>
      </c>
      <c r="E749" s="100" t="s">
        <v>118</v>
      </c>
      <c r="F749" s="102">
        <v>202207</v>
      </c>
      <c r="G749" s="103">
        <v>44767</v>
      </c>
      <c r="H749" s="100" t="s">
        <v>119</v>
      </c>
      <c r="I749" s="102">
        <v>11002581</v>
      </c>
      <c r="J749" s="100" t="s">
        <v>0</v>
      </c>
      <c r="K749" s="100" t="s">
        <v>120</v>
      </c>
      <c r="L749" s="100" t="s">
        <v>121</v>
      </c>
      <c r="M749" s="100" t="s">
        <v>122</v>
      </c>
      <c r="N749" s="100" t="s">
        <v>403</v>
      </c>
      <c r="O749" s="100" t="s">
        <v>96</v>
      </c>
      <c r="P749" s="100" t="s">
        <v>120</v>
      </c>
      <c r="Q749" s="100" t="s">
        <v>931</v>
      </c>
      <c r="R749" s="100" t="s">
        <v>932</v>
      </c>
      <c r="S749" s="100" t="s">
        <v>933</v>
      </c>
      <c r="T749" s="100" t="s">
        <v>932</v>
      </c>
      <c r="U749" s="100" t="s">
        <v>929</v>
      </c>
      <c r="V749" s="100" t="s">
        <v>930</v>
      </c>
      <c r="W749" s="100" t="s">
        <v>749</v>
      </c>
      <c r="X749" s="100" t="s">
        <v>132</v>
      </c>
      <c r="Y749" s="145" t="s">
        <v>1042</v>
      </c>
    </row>
    <row r="750" spans="1:25">
      <c r="A750" s="107" t="s">
        <v>391</v>
      </c>
      <c r="B750" s="100" t="s">
        <v>392</v>
      </c>
      <c r="C750" s="100" t="s">
        <v>563</v>
      </c>
      <c r="D750" s="101">
        <v>819.01</v>
      </c>
      <c r="E750" s="100" t="s">
        <v>118</v>
      </c>
      <c r="F750" s="102">
        <v>202207</v>
      </c>
      <c r="G750" s="103">
        <v>44767</v>
      </c>
      <c r="H750" s="100" t="s">
        <v>119</v>
      </c>
      <c r="I750" s="102">
        <v>11002581</v>
      </c>
      <c r="J750" s="100" t="s">
        <v>0</v>
      </c>
      <c r="K750" s="100" t="s">
        <v>120</v>
      </c>
      <c r="L750" s="100" t="s">
        <v>121</v>
      </c>
      <c r="M750" s="100" t="s">
        <v>122</v>
      </c>
      <c r="N750" s="100" t="s">
        <v>415</v>
      </c>
      <c r="O750" s="100" t="s">
        <v>416</v>
      </c>
      <c r="P750" s="100" t="s">
        <v>120</v>
      </c>
      <c r="Q750" s="100" t="s">
        <v>931</v>
      </c>
      <c r="R750" s="100" t="s">
        <v>932</v>
      </c>
      <c r="S750" s="100" t="s">
        <v>933</v>
      </c>
      <c r="T750" s="100" t="s">
        <v>932</v>
      </c>
      <c r="U750" s="100" t="s">
        <v>929</v>
      </c>
      <c r="V750" s="100" t="s">
        <v>930</v>
      </c>
      <c r="W750" s="100" t="s">
        <v>749</v>
      </c>
      <c r="X750" s="100" t="s">
        <v>132</v>
      </c>
      <c r="Y750" s="145" t="s">
        <v>1042</v>
      </c>
    </row>
    <row r="751" spans="1:25">
      <c r="A751" s="107" t="s">
        <v>391</v>
      </c>
      <c r="B751" s="100" t="s">
        <v>392</v>
      </c>
      <c r="C751" s="100" t="s">
        <v>564</v>
      </c>
      <c r="D751" s="101">
        <v>1437.18</v>
      </c>
      <c r="E751" s="100" t="s">
        <v>118</v>
      </c>
      <c r="F751" s="102">
        <v>202207</v>
      </c>
      <c r="G751" s="103">
        <v>44767</v>
      </c>
      <c r="H751" s="100" t="s">
        <v>119</v>
      </c>
      <c r="I751" s="102">
        <v>11002581</v>
      </c>
      <c r="J751" s="100" t="s">
        <v>0</v>
      </c>
      <c r="K751" s="100" t="s">
        <v>120</v>
      </c>
      <c r="L751" s="100" t="s">
        <v>121</v>
      </c>
      <c r="M751" s="100" t="s">
        <v>122</v>
      </c>
      <c r="N751" s="100" t="s">
        <v>92</v>
      </c>
      <c r="O751" s="100" t="s">
        <v>93</v>
      </c>
      <c r="P751" s="100" t="s">
        <v>120</v>
      </c>
      <c r="Q751" s="100" t="s">
        <v>931</v>
      </c>
      <c r="R751" s="100" t="s">
        <v>932</v>
      </c>
      <c r="S751" s="100" t="s">
        <v>933</v>
      </c>
      <c r="T751" s="100" t="s">
        <v>932</v>
      </c>
      <c r="U751" s="100" t="s">
        <v>929</v>
      </c>
      <c r="V751" s="100" t="s">
        <v>930</v>
      </c>
      <c r="W751" s="100" t="s">
        <v>749</v>
      </c>
      <c r="X751" s="100" t="s">
        <v>132</v>
      </c>
      <c r="Y751" s="145" t="s">
        <v>1042</v>
      </c>
    </row>
    <row r="752" spans="1:25">
      <c r="A752" s="107" t="s">
        <v>391</v>
      </c>
      <c r="B752" s="100" t="s">
        <v>392</v>
      </c>
      <c r="C752" s="100" t="s">
        <v>565</v>
      </c>
      <c r="D752" s="101">
        <v>2181.37</v>
      </c>
      <c r="E752" s="100" t="s">
        <v>118</v>
      </c>
      <c r="F752" s="102">
        <v>202207</v>
      </c>
      <c r="G752" s="103">
        <v>44767</v>
      </c>
      <c r="H752" s="100" t="s">
        <v>119</v>
      </c>
      <c r="I752" s="102">
        <v>11002581</v>
      </c>
      <c r="J752" s="100" t="s">
        <v>0</v>
      </c>
      <c r="K752" s="100" t="s">
        <v>120</v>
      </c>
      <c r="L752" s="100" t="s">
        <v>121</v>
      </c>
      <c r="M752" s="100" t="s">
        <v>122</v>
      </c>
      <c r="N752" s="100" t="s">
        <v>444</v>
      </c>
      <c r="O752" s="100" t="s">
        <v>445</v>
      </c>
      <c r="P752" s="100" t="s">
        <v>120</v>
      </c>
      <c r="Q752" s="100" t="s">
        <v>931</v>
      </c>
      <c r="R752" s="100" t="s">
        <v>932</v>
      </c>
      <c r="S752" s="100" t="s">
        <v>933</v>
      </c>
      <c r="T752" s="100" t="s">
        <v>932</v>
      </c>
      <c r="U752" s="100" t="s">
        <v>929</v>
      </c>
      <c r="V752" s="100" t="s">
        <v>930</v>
      </c>
      <c r="W752" s="100" t="s">
        <v>749</v>
      </c>
      <c r="X752" s="100" t="s">
        <v>132</v>
      </c>
      <c r="Y752" s="145" t="s">
        <v>1042</v>
      </c>
    </row>
    <row r="753" spans="1:25">
      <c r="A753" s="107" t="s">
        <v>391</v>
      </c>
      <c r="B753" s="100" t="s">
        <v>392</v>
      </c>
      <c r="C753" s="100" t="s">
        <v>984</v>
      </c>
      <c r="D753" s="101">
        <v>555.41999999999996</v>
      </c>
      <c r="E753" s="100" t="s">
        <v>118</v>
      </c>
      <c r="F753" s="102">
        <v>202207</v>
      </c>
      <c r="G753" s="103">
        <v>44770</v>
      </c>
      <c r="H753" s="100" t="s">
        <v>119</v>
      </c>
      <c r="I753" s="102">
        <v>11002695</v>
      </c>
      <c r="J753" s="100" t="s">
        <v>0</v>
      </c>
      <c r="K753" s="100" t="s">
        <v>120</v>
      </c>
      <c r="L753" s="100" t="s">
        <v>121</v>
      </c>
      <c r="M753" s="100" t="s">
        <v>122</v>
      </c>
      <c r="N753" s="100" t="s">
        <v>403</v>
      </c>
      <c r="O753" s="100" t="s">
        <v>96</v>
      </c>
      <c r="P753" s="100" t="s">
        <v>120</v>
      </c>
      <c r="Q753" s="100" t="s">
        <v>931</v>
      </c>
      <c r="R753" s="100" t="s">
        <v>932</v>
      </c>
      <c r="S753" s="100" t="s">
        <v>933</v>
      </c>
      <c r="T753" s="100" t="s">
        <v>932</v>
      </c>
      <c r="U753" s="100" t="s">
        <v>929</v>
      </c>
      <c r="V753" s="100" t="s">
        <v>930</v>
      </c>
      <c r="W753" s="100" t="s">
        <v>749</v>
      </c>
      <c r="X753" s="100" t="s">
        <v>132</v>
      </c>
      <c r="Y753" s="145" t="s">
        <v>1042</v>
      </c>
    </row>
    <row r="754" spans="1:25">
      <c r="A754" s="107" t="s">
        <v>391</v>
      </c>
      <c r="B754" s="100" t="s">
        <v>392</v>
      </c>
      <c r="C754" s="100" t="s">
        <v>985</v>
      </c>
      <c r="D754" s="101">
        <v>1149.75</v>
      </c>
      <c r="E754" s="100" t="s">
        <v>118</v>
      </c>
      <c r="F754" s="102">
        <v>202207</v>
      </c>
      <c r="G754" s="103">
        <v>44770</v>
      </c>
      <c r="H754" s="100" t="s">
        <v>119</v>
      </c>
      <c r="I754" s="102">
        <v>11002695</v>
      </c>
      <c r="J754" s="100" t="s">
        <v>0</v>
      </c>
      <c r="K754" s="100" t="s">
        <v>120</v>
      </c>
      <c r="L754" s="100" t="s">
        <v>121</v>
      </c>
      <c r="M754" s="100" t="s">
        <v>122</v>
      </c>
      <c r="N754" s="100" t="s">
        <v>92</v>
      </c>
      <c r="O754" s="100" t="s">
        <v>93</v>
      </c>
      <c r="P754" s="100" t="s">
        <v>120</v>
      </c>
      <c r="Q754" s="100" t="s">
        <v>931</v>
      </c>
      <c r="R754" s="100" t="s">
        <v>932</v>
      </c>
      <c r="S754" s="100" t="s">
        <v>933</v>
      </c>
      <c r="T754" s="100" t="s">
        <v>932</v>
      </c>
      <c r="U754" s="100" t="s">
        <v>929</v>
      </c>
      <c r="V754" s="100" t="s">
        <v>930</v>
      </c>
      <c r="W754" s="100" t="s">
        <v>749</v>
      </c>
      <c r="X754" s="100" t="s">
        <v>132</v>
      </c>
      <c r="Y754" s="145" t="s">
        <v>1042</v>
      </c>
    </row>
    <row r="755" spans="1:25">
      <c r="A755" s="107" t="s">
        <v>391</v>
      </c>
      <c r="B755" s="100" t="s">
        <v>392</v>
      </c>
      <c r="C755" s="100" t="s">
        <v>986</v>
      </c>
      <c r="D755" s="101">
        <v>1474.21</v>
      </c>
      <c r="E755" s="100" t="s">
        <v>118</v>
      </c>
      <c r="F755" s="102">
        <v>202207</v>
      </c>
      <c r="G755" s="103">
        <v>44770</v>
      </c>
      <c r="H755" s="100" t="s">
        <v>119</v>
      </c>
      <c r="I755" s="102">
        <v>11002695</v>
      </c>
      <c r="J755" s="100" t="s">
        <v>0</v>
      </c>
      <c r="K755" s="100" t="s">
        <v>120</v>
      </c>
      <c r="L755" s="100" t="s">
        <v>121</v>
      </c>
      <c r="M755" s="100" t="s">
        <v>122</v>
      </c>
      <c r="N755" s="100" t="s">
        <v>444</v>
      </c>
      <c r="O755" s="100" t="s">
        <v>445</v>
      </c>
      <c r="P755" s="100" t="s">
        <v>120</v>
      </c>
      <c r="Q755" s="100" t="s">
        <v>931</v>
      </c>
      <c r="R755" s="100" t="s">
        <v>932</v>
      </c>
      <c r="S755" s="100" t="s">
        <v>933</v>
      </c>
      <c r="T755" s="100" t="s">
        <v>932</v>
      </c>
      <c r="U755" s="100" t="s">
        <v>929</v>
      </c>
      <c r="V755" s="100" t="s">
        <v>930</v>
      </c>
      <c r="W755" s="100" t="s">
        <v>749</v>
      </c>
      <c r="X755" s="100" t="s">
        <v>132</v>
      </c>
      <c r="Y755" s="145" t="s">
        <v>1042</v>
      </c>
    </row>
    <row r="756" spans="1:25">
      <c r="A756" s="107" t="s">
        <v>391</v>
      </c>
      <c r="B756" s="100" t="s">
        <v>392</v>
      </c>
      <c r="C756" s="100" t="s">
        <v>987</v>
      </c>
      <c r="D756" s="101">
        <v>-2076.19</v>
      </c>
      <c r="E756" s="100" t="s">
        <v>118</v>
      </c>
      <c r="F756" s="102">
        <v>202207</v>
      </c>
      <c r="G756" s="103">
        <v>44770</v>
      </c>
      <c r="H756" s="100" t="s">
        <v>119</v>
      </c>
      <c r="I756" s="102">
        <v>11002726</v>
      </c>
      <c r="J756" s="100" t="s">
        <v>0</v>
      </c>
      <c r="K756" s="100" t="s">
        <v>120</v>
      </c>
      <c r="L756" s="100" t="s">
        <v>121</v>
      </c>
      <c r="M756" s="100" t="s">
        <v>122</v>
      </c>
      <c r="N756" s="100" t="s">
        <v>418</v>
      </c>
      <c r="O756" s="100" t="s">
        <v>419</v>
      </c>
      <c r="P756" s="100" t="s">
        <v>120</v>
      </c>
      <c r="Q756" s="100" t="s">
        <v>797</v>
      </c>
      <c r="R756" s="100" t="s">
        <v>420</v>
      </c>
      <c r="S756" s="100" t="s">
        <v>798</v>
      </c>
      <c r="T756" s="100" t="s">
        <v>420</v>
      </c>
      <c r="U756" s="100" t="s">
        <v>783</v>
      </c>
      <c r="V756" s="100" t="s">
        <v>784</v>
      </c>
      <c r="W756" s="100" t="s">
        <v>749</v>
      </c>
      <c r="X756" s="100" t="s">
        <v>132</v>
      </c>
      <c r="Y756" s="145" t="s">
        <v>1042</v>
      </c>
    </row>
    <row r="757" spans="1:25">
      <c r="A757" s="107" t="s">
        <v>391</v>
      </c>
      <c r="B757" s="100" t="s">
        <v>392</v>
      </c>
      <c r="C757" s="100" t="s">
        <v>988</v>
      </c>
      <c r="D757" s="101">
        <v>2265.58</v>
      </c>
      <c r="E757" s="100" t="s">
        <v>118</v>
      </c>
      <c r="F757" s="102">
        <v>202207</v>
      </c>
      <c r="G757" s="103">
        <v>44771</v>
      </c>
      <c r="H757" s="100" t="s">
        <v>119</v>
      </c>
      <c r="I757" s="102">
        <v>11002532</v>
      </c>
      <c r="J757" s="100" t="s">
        <v>0</v>
      </c>
      <c r="K757" s="100" t="s">
        <v>120</v>
      </c>
      <c r="L757" s="100" t="s">
        <v>121</v>
      </c>
      <c r="M757" s="100" t="s">
        <v>122</v>
      </c>
      <c r="N757" s="100" t="s">
        <v>418</v>
      </c>
      <c r="O757" s="100" t="s">
        <v>419</v>
      </c>
      <c r="P757" s="100" t="s">
        <v>120</v>
      </c>
      <c r="Q757" s="100" t="s">
        <v>797</v>
      </c>
      <c r="R757" s="100" t="s">
        <v>420</v>
      </c>
      <c r="S757" s="100" t="s">
        <v>798</v>
      </c>
      <c r="T757" s="100" t="s">
        <v>420</v>
      </c>
      <c r="U757" s="100" t="s">
        <v>783</v>
      </c>
      <c r="V757" s="100" t="s">
        <v>784</v>
      </c>
      <c r="W757" s="100" t="s">
        <v>749</v>
      </c>
      <c r="X757" s="100" t="s">
        <v>132</v>
      </c>
      <c r="Y757" s="145" t="s">
        <v>1042</v>
      </c>
    </row>
    <row r="758" spans="1:25">
      <c r="A758" s="107" t="s">
        <v>391</v>
      </c>
      <c r="B758" s="100" t="s">
        <v>392</v>
      </c>
      <c r="C758" s="100" t="s">
        <v>988</v>
      </c>
      <c r="D758" s="101">
        <v>966.19</v>
      </c>
      <c r="E758" s="100" t="s">
        <v>118</v>
      </c>
      <c r="F758" s="102">
        <v>202207</v>
      </c>
      <c r="G758" s="103">
        <v>44771</v>
      </c>
      <c r="H758" s="100" t="s">
        <v>119</v>
      </c>
      <c r="I758" s="102">
        <v>11002595</v>
      </c>
      <c r="J758" s="100" t="s">
        <v>0</v>
      </c>
      <c r="K758" s="100" t="s">
        <v>120</v>
      </c>
      <c r="L758" s="100" t="s">
        <v>121</v>
      </c>
      <c r="M758" s="100" t="s">
        <v>122</v>
      </c>
      <c r="N758" s="100" t="s">
        <v>418</v>
      </c>
      <c r="O758" s="100" t="s">
        <v>419</v>
      </c>
      <c r="P758" s="100" t="s">
        <v>120</v>
      </c>
      <c r="Q758" s="100" t="s">
        <v>797</v>
      </c>
      <c r="R758" s="100" t="s">
        <v>420</v>
      </c>
      <c r="S758" s="100" t="s">
        <v>798</v>
      </c>
      <c r="T758" s="100" t="s">
        <v>420</v>
      </c>
      <c r="U758" s="100" t="s">
        <v>783</v>
      </c>
      <c r="V758" s="100" t="s">
        <v>784</v>
      </c>
      <c r="W758" s="100" t="s">
        <v>749</v>
      </c>
      <c r="X758" s="100" t="s">
        <v>132</v>
      </c>
      <c r="Y758" s="145" t="s">
        <v>1042</v>
      </c>
    </row>
    <row r="759" spans="1:25">
      <c r="A759" s="107" t="s">
        <v>391</v>
      </c>
      <c r="B759" s="100" t="s">
        <v>392</v>
      </c>
      <c r="C759" s="100" t="s">
        <v>989</v>
      </c>
      <c r="D759" s="101">
        <v>367.5</v>
      </c>
      <c r="E759" s="100" t="s">
        <v>118</v>
      </c>
      <c r="F759" s="102">
        <v>202207</v>
      </c>
      <c r="G759" s="103">
        <v>44771</v>
      </c>
      <c r="H759" s="100" t="s">
        <v>119</v>
      </c>
      <c r="I759" s="102">
        <v>11002604</v>
      </c>
      <c r="J759" s="100" t="s">
        <v>0</v>
      </c>
      <c r="K759" s="100" t="s">
        <v>120</v>
      </c>
      <c r="L759" s="100" t="s">
        <v>121</v>
      </c>
      <c r="M759" s="100" t="s">
        <v>122</v>
      </c>
      <c r="N759" s="100" t="s">
        <v>567</v>
      </c>
      <c r="O759" s="100" t="s">
        <v>568</v>
      </c>
      <c r="P759" s="100" t="s">
        <v>120</v>
      </c>
      <c r="Q759" s="100" t="s">
        <v>786</v>
      </c>
      <c r="R759" s="100" t="s">
        <v>787</v>
      </c>
      <c r="S759" s="100" t="s">
        <v>788</v>
      </c>
      <c r="T759" s="100" t="s">
        <v>787</v>
      </c>
      <c r="U759" s="100" t="s">
        <v>747</v>
      </c>
      <c r="V759" s="100" t="s">
        <v>748</v>
      </c>
      <c r="W759" s="100" t="s">
        <v>749</v>
      </c>
      <c r="X759" s="100" t="s">
        <v>132</v>
      </c>
      <c r="Y759" s="145" t="s">
        <v>1042</v>
      </c>
    </row>
    <row r="760" spans="1:25">
      <c r="A760" s="107" t="s">
        <v>391</v>
      </c>
      <c r="B760" s="100" t="s">
        <v>392</v>
      </c>
      <c r="C760" s="100" t="s">
        <v>990</v>
      </c>
      <c r="D760" s="101">
        <v>892.68</v>
      </c>
      <c r="E760" s="100" t="s">
        <v>118</v>
      </c>
      <c r="F760" s="102">
        <v>202207</v>
      </c>
      <c r="G760" s="103">
        <v>44771</v>
      </c>
      <c r="H760" s="100" t="s">
        <v>119</v>
      </c>
      <c r="I760" s="102">
        <v>11002605</v>
      </c>
      <c r="J760" s="100" t="s">
        <v>0</v>
      </c>
      <c r="K760" s="100" t="s">
        <v>120</v>
      </c>
      <c r="L760" s="100" t="s">
        <v>121</v>
      </c>
      <c r="M760" s="100" t="s">
        <v>122</v>
      </c>
      <c r="N760" s="100" t="s">
        <v>245</v>
      </c>
      <c r="O760" s="100" t="s">
        <v>246</v>
      </c>
      <c r="P760" s="100" t="s">
        <v>120</v>
      </c>
      <c r="Q760" s="100" t="s">
        <v>778</v>
      </c>
      <c r="R760" s="100" t="s">
        <v>247</v>
      </c>
      <c r="S760" s="100" t="s">
        <v>779</v>
      </c>
      <c r="T760" s="100" t="s">
        <v>247</v>
      </c>
      <c r="U760" s="100" t="s">
        <v>752</v>
      </c>
      <c r="V760" s="100" t="s">
        <v>753</v>
      </c>
      <c r="W760" s="100" t="s">
        <v>749</v>
      </c>
      <c r="X760" s="100" t="s">
        <v>132</v>
      </c>
      <c r="Y760" s="145" t="s">
        <v>1042</v>
      </c>
    </row>
    <row r="761" spans="1:25">
      <c r="A761" s="107" t="s">
        <v>391</v>
      </c>
      <c r="B761" s="100" t="s">
        <v>392</v>
      </c>
      <c r="C761" s="100" t="s">
        <v>991</v>
      </c>
      <c r="D761" s="101">
        <v>311</v>
      </c>
      <c r="E761" s="100" t="s">
        <v>118</v>
      </c>
      <c r="F761" s="102">
        <v>202207</v>
      </c>
      <c r="G761" s="103">
        <v>44771</v>
      </c>
      <c r="H761" s="100" t="s">
        <v>119</v>
      </c>
      <c r="I761" s="102">
        <v>11002606</v>
      </c>
      <c r="J761" s="100" t="s">
        <v>0</v>
      </c>
      <c r="K761" s="100" t="s">
        <v>120</v>
      </c>
      <c r="L761" s="100" t="s">
        <v>121</v>
      </c>
      <c r="M761" s="100" t="s">
        <v>122</v>
      </c>
      <c r="N761" s="100" t="s">
        <v>142</v>
      </c>
      <c r="O761" s="100" t="s">
        <v>143</v>
      </c>
      <c r="P761" s="100" t="s">
        <v>120</v>
      </c>
      <c r="Q761" s="100" t="s">
        <v>750</v>
      </c>
      <c r="R761" s="100" t="s">
        <v>144</v>
      </c>
      <c r="S761" s="100" t="s">
        <v>751</v>
      </c>
      <c r="T761" s="100" t="s">
        <v>144</v>
      </c>
      <c r="U761" s="100" t="s">
        <v>752</v>
      </c>
      <c r="V761" s="100" t="s">
        <v>753</v>
      </c>
      <c r="W761" s="100" t="s">
        <v>749</v>
      </c>
      <c r="X761" s="100" t="s">
        <v>132</v>
      </c>
      <c r="Y761" s="145" t="s">
        <v>1042</v>
      </c>
    </row>
    <row r="762" spans="1:25">
      <c r="A762" s="107" t="s">
        <v>391</v>
      </c>
      <c r="B762" s="100" t="s">
        <v>392</v>
      </c>
      <c r="C762" s="100" t="s">
        <v>992</v>
      </c>
      <c r="D762" s="101">
        <v>577.37</v>
      </c>
      <c r="E762" s="100" t="s">
        <v>118</v>
      </c>
      <c r="F762" s="102">
        <v>202207</v>
      </c>
      <c r="G762" s="103">
        <v>44771</v>
      </c>
      <c r="H762" s="100" t="s">
        <v>119</v>
      </c>
      <c r="I762" s="102">
        <v>11002607</v>
      </c>
      <c r="J762" s="100" t="s">
        <v>0</v>
      </c>
      <c r="K762" s="100" t="s">
        <v>120</v>
      </c>
      <c r="L762" s="100" t="s">
        <v>121</v>
      </c>
      <c r="M762" s="100" t="s">
        <v>122</v>
      </c>
      <c r="N762" s="100" t="s">
        <v>398</v>
      </c>
      <c r="O762" s="100" t="s">
        <v>399</v>
      </c>
      <c r="P762" s="100" t="s">
        <v>120</v>
      </c>
      <c r="Q762" s="100" t="s">
        <v>802</v>
      </c>
      <c r="R762" s="100" t="s">
        <v>803</v>
      </c>
      <c r="S762" s="100" t="s">
        <v>804</v>
      </c>
      <c r="T762" s="100" t="s">
        <v>803</v>
      </c>
      <c r="U762" s="100" t="s">
        <v>757</v>
      </c>
      <c r="V762" s="100" t="s">
        <v>758</v>
      </c>
      <c r="W762" s="100" t="s">
        <v>749</v>
      </c>
      <c r="X762" s="100" t="s">
        <v>132</v>
      </c>
      <c r="Y762" s="145" t="s">
        <v>1042</v>
      </c>
    </row>
    <row r="763" spans="1:25">
      <c r="A763" s="107" t="s">
        <v>391</v>
      </c>
      <c r="B763" s="100" t="s">
        <v>392</v>
      </c>
      <c r="C763" s="100" t="s">
        <v>993</v>
      </c>
      <c r="D763" s="101">
        <v>-843.27</v>
      </c>
      <c r="E763" s="100" t="s">
        <v>118</v>
      </c>
      <c r="F763" s="102">
        <v>202207</v>
      </c>
      <c r="G763" s="103">
        <v>44771</v>
      </c>
      <c r="H763" s="100" t="s">
        <v>119</v>
      </c>
      <c r="I763" s="102">
        <v>11002689</v>
      </c>
      <c r="J763" s="100" t="s">
        <v>0</v>
      </c>
      <c r="K763" s="100" t="s">
        <v>120</v>
      </c>
      <c r="L763" s="100" t="s">
        <v>121</v>
      </c>
      <c r="M763" s="100" t="s">
        <v>122</v>
      </c>
      <c r="N763" s="100" t="s">
        <v>394</v>
      </c>
      <c r="O763" s="100" t="s">
        <v>395</v>
      </c>
      <c r="P763" s="100" t="s">
        <v>120</v>
      </c>
      <c r="Q763" s="100" t="s">
        <v>802</v>
      </c>
      <c r="R763" s="100" t="s">
        <v>803</v>
      </c>
      <c r="S763" s="100" t="s">
        <v>804</v>
      </c>
      <c r="T763" s="100" t="s">
        <v>803</v>
      </c>
      <c r="U763" s="100" t="s">
        <v>757</v>
      </c>
      <c r="V763" s="100" t="s">
        <v>758</v>
      </c>
      <c r="W763" s="100" t="s">
        <v>749</v>
      </c>
      <c r="X763" s="100" t="s">
        <v>132</v>
      </c>
      <c r="Y763" s="145" t="s">
        <v>1042</v>
      </c>
    </row>
    <row r="764" spans="1:25">
      <c r="A764" s="107" t="s">
        <v>391</v>
      </c>
      <c r="B764" s="100" t="s">
        <v>392</v>
      </c>
      <c r="C764" s="100" t="s">
        <v>994</v>
      </c>
      <c r="D764" s="101">
        <v>343.27</v>
      </c>
      <c r="E764" s="100" t="s">
        <v>118</v>
      </c>
      <c r="F764" s="102">
        <v>202207</v>
      </c>
      <c r="G764" s="103">
        <v>44771</v>
      </c>
      <c r="H764" s="100" t="s">
        <v>119</v>
      </c>
      <c r="I764" s="102">
        <v>11002689</v>
      </c>
      <c r="J764" s="100" t="s">
        <v>0</v>
      </c>
      <c r="K764" s="100" t="s">
        <v>120</v>
      </c>
      <c r="L764" s="100" t="s">
        <v>121</v>
      </c>
      <c r="M764" s="100" t="s">
        <v>122</v>
      </c>
      <c r="N764" s="100" t="s">
        <v>617</v>
      </c>
      <c r="O764" s="100" t="s">
        <v>618</v>
      </c>
      <c r="P764" s="100" t="s">
        <v>120</v>
      </c>
      <c r="Q764" s="100" t="s">
        <v>890</v>
      </c>
      <c r="R764" s="100" t="s">
        <v>891</v>
      </c>
      <c r="S764" s="100" t="s">
        <v>892</v>
      </c>
      <c r="T764" s="100" t="s">
        <v>891</v>
      </c>
      <c r="U764" s="100" t="s">
        <v>757</v>
      </c>
      <c r="V764" s="100" t="s">
        <v>758</v>
      </c>
      <c r="W764" s="100" t="s">
        <v>749</v>
      </c>
      <c r="X764" s="100" t="s">
        <v>132</v>
      </c>
      <c r="Y764" s="145" t="s">
        <v>1042</v>
      </c>
    </row>
    <row r="765" spans="1:25">
      <c r="A765" s="107" t="s">
        <v>391</v>
      </c>
      <c r="B765" s="100" t="s">
        <v>392</v>
      </c>
      <c r="C765" s="100" t="s">
        <v>995</v>
      </c>
      <c r="D765" s="101">
        <v>500</v>
      </c>
      <c r="E765" s="100" t="s">
        <v>118</v>
      </c>
      <c r="F765" s="102">
        <v>202207</v>
      </c>
      <c r="G765" s="103">
        <v>44771</v>
      </c>
      <c r="H765" s="100" t="s">
        <v>119</v>
      </c>
      <c r="I765" s="102">
        <v>11002689</v>
      </c>
      <c r="J765" s="100" t="s">
        <v>0</v>
      </c>
      <c r="K765" s="100" t="s">
        <v>120</v>
      </c>
      <c r="L765" s="100" t="s">
        <v>121</v>
      </c>
      <c r="M765" s="100" t="s">
        <v>122</v>
      </c>
      <c r="N765" s="100" t="s">
        <v>398</v>
      </c>
      <c r="O765" s="100" t="s">
        <v>399</v>
      </c>
      <c r="P765" s="100" t="s">
        <v>120</v>
      </c>
      <c r="Q765" s="100" t="s">
        <v>802</v>
      </c>
      <c r="R765" s="100" t="s">
        <v>803</v>
      </c>
      <c r="S765" s="100" t="s">
        <v>804</v>
      </c>
      <c r="T765" s="100" t="s">
        <v>803</v>
      </c>
      <c r="U765" s="100" t="s">
        <v>757</v>
      </c>
      <c r="V765" s="100" t="s">
        <v>758</v>
      </c>
      <c r="W765" s="100" t="s">
        <v>749</v>
      </c>
      <c r="X765" s="100" t="s">
        <v>132</v>
      </c>
      <c r="Y765" s="145" t="s">
        <v>1042</v>
      </c>
    </row>
    <row r="766" spans="1:25">
      <c r="A766" s="107" t="s">
        <v>391</v>
      </c>
      <c r="B766" s="100" t="s">
        <v>392</v>
      </c>
      <c r="C766" s="100" t="s">
        <v>996</v>
      </c>
      <c r="D766" s="101">
        <v>37.380000000000003</v>
      </c>
      <c r="E766" s="100" t="s">
        <v>118</v>
      </c>
      <c r="F766" s="102">
        <v>202207</v>
      </c>
      <c r="G766" s="103">
        <v>44771</v>
      </c>
      <c r="H766" s="100" t="s">
        <v>119</v>
      </c>
      <c r="I766" s="102">
        <v>11002690</v>
      </c>
      <c r="J766" s="100" t="s">
        <v>0</v>
      </c>
      <c r="K766" s="100" t="s">
        <v>120</v>
      </c>
      <c r="L766" s="100" t="s">
        <v>121</v>
      </c>
      <c r="M766" s="100" t="s">
        <v>122</v>
      </c>
      <c r="N766" s="100" t="s">
        <v>80</v>
      </c>
      <c r="O766" s="100" t="s">
        <v>81</v>
      </c>
      <c r="P766" s="100" t="s">
        <v>120</v>
      </c>
      <c r="Q766" s="100" t="s">
        <v>926</v>
      </c>
      <c r="R766" s="100" t="s">
        <v>927</v>
      </c>
      <c r="S766" s="100" t="s">
        <v>928</v>
      </c>
      <c r="T766" s="100" t="s">
        <v>927</v>
      </c>
      <c r="U766" s="100" t="s">
        <v>929</v>
      </c>
      <c r="V766" s="100" t="s">
        <v>930</v>
      </c>
      <c r="W766" s="100" t="s">
        <v>749</v>
      </c>
      <c r="X766" s="100" t="s">
        <v>132</v>
      </c>
      <c r="Y766" s="145" t="s">
        <v>1042</v>
      </c>
    </row>
    <row r="767" spans="1:25">
      <c r="A767" s="107" t="s">
        <v>391</v>
      </c>
      <c r="B767" s="100" t="s">
        <v>392</v>
      </c>
      <c r="C767" s="100" t="s">
        <v>997</v>
      </c>
      <c r="D767" s="101">
        <v>56.48</v>
      </c>
      <c r="E767" s="100" t="s">
        <v>118</v>
      </c>
      <c r="F767" s="102">
        <v>202207</v>
      </c>
      <c r="G767" s="103">
        <v>44771</v>
      </c>
      <c r="H767" s="100" t="s">
        <v>119</v>
      </c>
      <c r="I767" s="102">
        <v>11002690</v>
      </c>
      <c r="J767" s="100" t="s">
        <v>0</v>
      </c>
      <c r="K767" s="100" t="s">
        <v>120</v>
      </c>
      <c r="L767" s="100" t="s">
        <v>121</v>
      </c>
      <c r="M767" s="100" t="s">
        <v>122</v>
      </c>
      <c r="N767" s="100" t="s">
        <v>84</v>
      </c>
      <c r="O767" s="100" t="s">
        <v>85</v>
      </c>
      <c r="P767" s="100" t="s">
        <v>120</v>
      </c>
      <c r="Q767" s="100" t="s">
        <v>926</v>
      </c>
      <c r="R767" s="100" t="s">
        <v>927</v>
      </c>
      <c r="S767" s="100" t="s">
        <v>928</v>
      </c>
      <c r="T767" s="100" t="s">
        <v>927</v>
      </c>
      <c r="U767" s="100" t="s">
        <v>929</v>
      </c>
      <c r="V767" s="100" t="s">
        <v>930</v>
      </c>
      <c r="W767" s="100" t="s">
        <v>749</v>
      </c>
      <c r="X767" s="100" t="s">
        <v>132</v>
      </c>
      <c r="Y767" s="145" t="s">
        <v>1042</v>
      </c>
    </row>
    <row r="768" spans="1:25">
      <c r="A768" s="107" t="s">
        <v>391</v>
      </c>
      <c r="B768" s="100" t="s">
        <v>392</v>
      </c>
      <c r="C768" s="100" t="s">
        <v>998</v>
      </c>
      <c r="D768" s="101">
        <v>147.44</v>
      </c>
      <c r="E768" s="100" t="s">
        <v>118</v>
      </c>
      <c r="F768" s="102">
        <v>202207</v>
      </c>
      <c r="G768" s="103">
        <v>44771</v>
      </c>
      <c r="H768" s="100" t="s">
        <v>119</v>
      </c>
      <c r="I768" s="102">
        <v>11002690</v>
      </c>
      <c r="J768" s="100" t="s">
        <v>0</v>
      </c>
      <c r="K768" s="100" t="s">
        <v>120</v>
      </c>
      <c r="L768" s="100" t="s">
        <v>121</v>
      </c>
      <c r="M768" s="100" t="s">
        <v>122</v>
      </c>
      <c r="N768" s="100" t="s">
        <v>82</v>
      </c>
      <c r="O768" s="100" t="s">
        <v>83</v>
      </c>
      <c r="P768" s="100" t="s">
        <v>120</v>
      </c>
      <c r="Q768" s="100" t="s">
        <v>926</v>
      </c>
      <c r="R768" s="100" t="s">
        <v>927</v>
      </c>
      <c r="S768" s="100" t="s">
        <v>928</v>
      </c>
      <c r="T768" s="100" t="s">
        <v>927</v>
      </c>
      <c r="U768" s="100" t="s">
        <v>929</v>
      </c>
      <c r="V768" s="100" t="s">
        <v>930</v>
      </c>
      <c r="W768" s="100" t="s">
        <v>749</v>
      </c>
      <c r="X768" s="100" t="s">
        <v>132</v>
      </c>
      <c r="Y768" s="145" t="s">
        <v>1042</v>
      </c>
    </row>
    <row r="769" spans="1:25">
      <c r="A769" s="107" t="s">
        <v>391</v>
      </c>
      <c r="B769" s="100" t="s">
        <v>392</v>
      </c>
      <c r="C769" s="100" t="s">
        <v>999</v>
      </c>
      <c r="D769" s="101">
        <v>766.93</v>
      </c>
      <c r="E769" s="100" t="s">
        <v>118</v>
      </c>
      <c r="F769" s="102">
        <v>202207</v>
      </c>
      <c r="G769" s="103">
        <v>44771</v>
      </c>
      <c r="H769" s="100" t="s">
        <v>119</v>
      </c>
      <c r="I769" s="102">
        <v>11002690</v>
      </c>
      <c r="J769" s="100" t="s">
        <v>0</v>
      </c>
      <c r="K769" s="100" t="s">
        <v>120</v>
      </c>
      <c r="L769" s="100" t="s">
        <v>121</v>
      </c>
      <c r="M769" s="100" t="s">
        <v>122</v>
      </c>
      <c r="N769" s="100" t="s">
        <v>78</v>
      </c>
      <c r="O769" s="100" t="s">
        <v>413</v>
      </c>
      <c r="P769" s="100" t="s">
        <v>120</v>
      </c>
      <c r="Q769" s="100" t="s">
        <v>934</v>
      </c>
      <c r="R769" s="100" t="s">
        <v>935</v>
      </c>
      <c r="S769" s="100" t="s">
        <v>936</v>
      </c>
      <c r="T769" s="100" t="s">
        <v>935</v>
      </c>
      <c r="U769" s="100" t="s">
        <v>929</v>
      </c>
      <c r="V769" s="100" t="s">
        <v>930</v>
      </c>
      <c r="W769" s="100" t="s">
        <v>749</v>
      </c>
      <c r="X769" s="100" t="s">
        <v>132</v>
      </c>
      <c r="Y769" s="145" t="s">
        <v>1042</v>
      </c>
    </row>
    <row r="770" spans="1:25">
      <c r="A770" s="107" t="s">
        <v>391</v>
      </c>
      <c r="B770" s="100" t="s">
        <v>392</v>
      </c>
      <c r="C770" s="100" t="s">
        <v>1000</v>
      </c>
      <c r="D770" s="101">
        <v>991.67</v>
      </c>
      <c r="E770" s="100" t="s">
        <v>118</v>
      </c>
      <c r="F770" s="102">
        <v>202207</v>
      </c>
      <c r="G770" s="103">
        <v>44771</v>
      </c>
      <c r="H770" s="100" t="s">
        <v>119</v>
      </c>
      <c r="I770" s="102">
        <v>11002690</v>
      </c>
      <c r="J770" s="100" t="s">
        <v>0</v>
      </c>
      <c r="K770" s="100" t="s">
        <v>120</v>
      </c>
      <c r="L770" s="100" t="s">
        <v>121</v>
      </c>
      <c r="M770" s="100" t="s">
        <v>122</v>
      </c>
      <c r="N770" s="100" t="s">
        <v>76</v>
      </c>
      <c r="O770" s="100" t="s">
        <v>411</v>
      </c>
      <c r="P770" s="100" t="s">
        <v>120</v>
      </c>
      <c r="Q770" s="100" t="s">
        <v>937</v>
      </c>
      <c r="R770" s="100" t="s">
        <v>938</v>
      </c>
      <c r="S770" s="100" t="s">
        <v>939</v>
      </c>
      <c r="T770" s="100" t="s">
        <v>938</v>
      </c>
      <c r="U770" s="100" t="s">
        <v>929</v>
      </c>
      <c r="V770" s="100" t="s">
        <v>930</v>
      </c>
      <c r="W770" s="100" t="s">
        <v>749</v>
      </c>
      <c r="X770" s="100" t="s">
        <v>132</v>
      </c>
      <c r="Y770" s="145" t="s">
        <v>1042</v>
      </c>
    </row>
    <row r="771" spans="1:25">
      <c r="A771" s="107" t="s">
        <v>391</v>
      </c>
      <c r="B771" s="100" t="s">
        <v>392</v>
      </c>
      <c r="C771" s="100" t="s">
        <v>1001</v>
      </c>
      <c r="D771" s="101">
        <v>26.24</v>
      </c>
      <c r="E771" s="100" t="s">
        <v>118</v>
      </c>
      <c r="F771" s="102">
        <v>202207</v>
      </c>
      <c r="G771" s="103">
        <v>44771</v>
      </c>
      <c r="H771" s="100" t="s">
        <v>119</v>
      </c>
      <c r="I771" s="102">
        <v>11002691</v>
      </c>
      <c r="J771" s="100" t="s">
        <v>0</v>
      </c>
      <c r="K771" s="100" t="s">
        <v>120</v>
      </c>
      <c r="L771" s="100" t="s">
        <v>121</v>
      </c>
      <c r="M771" s="100" t="s">
        <v>122</v>
      </c>
      <c r="N771" s="100" t="s">
        <v>88</v>
      </c>
      <c r="O771" s="100" t="s">
        <v>401</v>
      </c>
      <c r="P771" s="100" t="s">
        <v>120</v>
      </c>
      <c r="Q771" s="100" t="s">
        <v>926</v>
      </c>
      <c r="R771" s="100" t="s">
        <v>927</v>
      </c>
      <c r="S771" s="100" t="s">
        <v>928</v>
      </c>
      <c r="T771" s="100" t="s">
        <v>927</v>
      </c>
      <c r="U771" s="100" t="s">
        <v>929</v>
      </c>
      <c r="V771" s="100" t="s">
        <v>930</v>
      </c>
      <c r="W771" s="100" t="s">
        <v>749</v>
      </c>
      <c r="X771" s="100" t="s">
        <v>132</v>
      </c>
      <c r="Y771" s="145" t="s">
        <v>1042</v>
      </c>
    </row>
    <row r="772" spans="1:25">
      <c r="A772" s="107" t="s">
        <v>391</v>
      </c>
      <c r="B772" s="100" t="s">
        <v>392</v>
      </c>
      <c r="C772" s="100" t="s">
        <v>1002</v>
      </c>
      <c r="D772" s="101">
        <v>43.47</v>
      </c>
      <c r="E772" s="100" t="s">
        <v>118</v>
      </c>
      <c r="F772" s="102">
        <v>202207</v>
      </c>
      <c r="G772" s="103">
        <v>44771</v>
      </c>
      <c r="H772" s="100" t="s">
        <v>119</v>
      </c>
      <c r="I772" s="102">
        <v>11002691</v>
      </c>
      <c r="J772" s="100" t="s">
        <v>0</v>
      </c>
      <c r="K772" s="100" t="s">
        <v>120</v>
      </c>
      <c r="L772" s="100" t="s">
        <v>121</v>
      </c>
      <c r="M772" s="100" t="s">
        <v>122</v>
      </c>
      <c r="N772" s="100" t="s">
        <v>86</v>
      </c>
      <c r="O772" s="100" t="s">
        <v>87</v>
      </c>
      <c r="P772" s="100" t="s">
        <v>120</v>
      </c>
      <c r="Q772" s="100" t="s">
        <v>926</v>
      </c>
      <c r="R772" s="100" t="s">
        <v>927</v>
      </c>
      <c r="S772" s="100" t="s">
        <v>928</v>
      </c>
      <c r="T772" s="100" t="s">
        <v>927</v>
      </c>
      <c r="U772" s="100" t="s">
        <v>929</v>
      </c>
      <c r="V772" s="100" t="s">
        <v>930</v>
      </c>
      <c r="W772" s="100" t="s">
        <v>749</v>
      </c>
      <c r="X772" s="100" t="s">
        <v>132</v>
      </c>
      <c r="Y772" s="145" t="s">
        <v>1042</v>
      </c>
    </row>
    <row r="773" spans="1:25">
      <c r="A773" s="107" t="s">
        <v>391</v>
      </c>
      <c r="B773" s="100" t="s">
        <v>392</v>
      </c>
      <c r="C773" s="100" t="s">
        <v>1003</v>
      </c>
      <c r="D773" s="101">
        <v>182.83</v>
      </c>
      <c r="E773" s="100" t="s">
        <v>118</v>
      </c>
      <c r="F773" s="102">
        <v>202207</v>
      </c>
      <c r="G773" s="103">
        <v>44771</v>
      </c>
      <c r="H773" s="100" t="s">
        <v>119</v>
      </c>
      <c r="I773" s="102">
        <v>11002691</v>
      </c>
      <c r="J773" s="100" t="s">
        <v>0</v>
      </c>
      <c r="K773" s="100" t="s">
        <v>120</v>
      </c>
      <c r="L773" s="100" t="s">
        <v>121</v>
      </c>
      <c r="M773" s="100" t="s">
        <v>122</v>
      </c>
      <c r="N773" s="100" t="s">
        <v>90</v>
      </c>
      <c r="O773" s="100" t="s">
        <v>409</v>
      </c>
      <c r="P773" s="100" t="s">
        <v>120</v>
      </c>
      <c r="Q773" s="100" t="s">
        <v>934</v>
      </c>
      <c r="R773" s="100" t="s">
        <v>935</v>
      </c>
      <c r="S773" s="100" t="s">
        <v>936</v>
      </c>
      <c r="T773" s="100" t="s">
        <v>935</v>
      </c>
      <c r="U773" s="100" t="s">
        <v>929</v>
      </c>
      <c r="V773" s="100" t="s">
        <v>930</v>
      </c>
      <c r="W773" s="100" t="s">
        <v>749</v>
      </c>
      <c r="X773" s="100" t="s">
        <v>132</v>
      </c>
      <c r="Y773" s="145" t="s">
        <v>1042</v>
      </c>
    </row>
    <row r="774" spans="1:25">
      <c r="A774" s="107" t="s">
        <v>391</v>
      </c>
      <c r="B774" s="100" t="s">
        <v>392</v>
      </c>
      <c r="C774" s="100" t="s">
        <v>1004</v>
      </c>
      <c r="D774" s="101">
        <v>209.6</v>
      </c>
      <c r="E774" s="100" t="s">
        <v>118</v>
      </c>
      <c r="F774" s="102">
        <v>202207</v>
      </c>
      <c r="G774" s="103">
        <v>44771</v>
      </c>
      <c r="H774" s="100" t="s">
        <v>119</v>
      </c>
      <c r="I774" s="102">
        <v>11002691</v>
      </c>
      <c r="J774" s="100" t="s">
        <v>0</v>
      </c>
      <c r="K774" s="100" t="s">
        <v>120</v>
      </c>
      <c r="L774" s="100" t="s">
        <v>121</v>
      </c>
      <c r="M774" s="100" t="s">
        <v>122</v>
      </c>
      <c r="N774" s="100" t="s">
        <v>415</v>
      </c>
      <c r="O774" s="100" t="s">
        <v>416</v>
      </c>
      <c r="P774" s="100" t="s">
        <v>120</v>
      </c>
      <c r="Q774" s="100" t="s">
        <v>931</v>
      </c>
      <c r="R774" s="100" t="s">
        <v>932</v>
      </c>
      <c r="S774" s="100" t="s">
        <v>933</v>
      </c>
      <c r="T774" s="100" t="s">
        <v>932</v>
      </c>
      <c r="U774" s="100" t="s">
        <v>929</v>
      </c>
      <c r="V774" s="100" t="s">
        <v>930</v>
      </c>
      <c r="W774" s="100" t="s">
        <v>749</v>
      </c>
      <c r="X774" s="100" t="s">
        <v>132</v>
      </c>
      <c r="Y774" s="145" t="s">
        <v>1042</v>
      </c>
    </row>
    <row r="775" spans="1:25">
      <c r="A775" s="107" t="s">
        <v>391</v>
      </c>
      <c r="B775" s="100" t="s">
        <v>392</v>
      </c>
      <c r="C775" s="100" t="s">
        <v>1005</v>
      </c>
      <c r="D775" s="101">
        <v>-310.07</v>
      </c>
      <c r="E775" s="100" t="s">
        <v>118</v>
      </c>
      <c r="F775" s="102">
        <v>202207</v>
      </c>
      <c r="G775" s="103">
        <v>44771</v>
      </c>
      <c r="H775" s="100" t="s">
        <v>119</v>
      </c>
      <c r="I775" s="102">
        <v>11003033</v>
      </c>
      <c r="J775" s="100" t="s">
        <v>0</v>
      </c>
      <c r="K775" s="100" t="s">
        <v>120</v>
      </c>
      <c r="L775" s="100" t="s">
        <v>121</v>
      </c>
      <c r="M775" s="100" t="s">
        <v>122</v>
      </c>
      <c r="N775" s="100" t="s">
        <v>245</v>
      </c>
      <c r="O775" s="100" t="s">
        <v>246</v>
      </c>
      <c r="P775" s="100" t="s">
        <v>120</v>
      </c>
      <c r="Q775" s="100" t="s">
        <v>778</v>
      </c>
      <c r="R775" s="100" t="s">
        <v>247</v>
      </c>
      <c r="S775" s="100" t="s">
        <v>779</v>
      </c>
      <c r="T775" s="100" t="s">
        <v>247</v>
      </c>
      <c r="U775" s="100" t="s">
        <v>752</v>
      </c>
      <c r="V775" s="100" t="s">
        <v>753</v>
      </c>
      <c r="W775" s="100" t="s">
        <v>749</v>
      </c>
      <c r="X775" s="100" t="s">
        <v>132</v>
      </c>
      <c r="Y775" s="145" t="s">
        <v>1042</v>
      </c>
    </row>
    <row r="776" spans="1:25">
      <c r="A776" s="107" t="s">
        <v>391</v>
      </c>
      <c r="B776" s="100" t="s">
        <v>392</v>
      </c>
      <c r="C776" s="100" t="s">
        <v>1006</v>
      </c>
      <c r="D776" s="101">
        <v>310.07</v>
      </c>
      <c r="E776" s="100" t="s">
        <v>118</v>
      </c>
      <c r="F776" s="102">
        <v>202207</v>
      </c>
      <c r="G776" s="103">
        <v>44771</v>
      </c>
      <c r="H776" s="100" t="s">
        <v>119</v>
      </c>
      <c r="I776" s="102">
        <v>11003033</v>
      </c>
      <c r="J776" s="100" t="s">
        <v>0</v>
      </c>
      <c r="K776" s="100" t="s">
        <v>120</v>
      </c>
      <c r="L776" s="100" t="s">
        <v>121</v>
      </c>
      <c r="M776" s="100" t="s">
        <v>122</v>
      </c>
      <c r="N776" s="100" t="s">
        <v>60</v>
      </c>
      <c r="O776" s="100" t="s">
        <v>220</v>
      </c>
      <c r="P776" s="100" t="s">
        <v>120</v>
      </c>
      <c r="Q776" s="100" t="s">
        <v>766</v>
      </c>
      <c r="R776" s="100" t="s">
        <v>767</v>
      </c>
      <c r="S776" s="100" t="s">
        <v>768</v>
      </c>
      <c r="T776" s="100" t="s">
        <v>767</v>
      </c>
      <c r="U776" s="100" t="s">
        <v>747</v>
      </c>
      <c r="V776" s="100" t="s">
        <v>748</v>
      </c>
      <c r="W776" s="100" t="s">
        <v>749</v>
      </c>
      <c r="X776" s="100" t="s">
        <v>132</v>
      </c>
      <c r="Y776" s="145" t="s">
        <v>1042</v>
      </c>
    </row>
    <row r="777" spans="1:25">
      <c r="A777" s="107" t="s">
        <v>391</v>
      </c>
      <c r="B777" s="100" t="s">
        <v>392</v>
      </c>
      <c r="C777" s="100" t="s">
        <v>1007</v>
      </c>
      <c r="D777" s="101">
        <v>241.83</v>
      </c>
      <c r="E777" s="100" t="s">
        <v>118</v>
      </c>
      <c r="F777" s="102">
        <v>202207</v>
      </c>
      <c r="G777" s="103">
        <v>44771</v>
      </c>
      <c r="H777" s="100" t="s">
        <v>125</v>
      </c>
      <c r="I777" s="102">
        <v>50000439</v>
      </c>
      <c r="J777" s="100" t="s">
        <v>0</v>
      </c>
      <c r="K777" s="100" t="s">
        <v>120</v>
      </c>
      <c r="L777" s="100" t="s">
        <v>121</v>
      </c>
      <c r="M777" s="100" t="s">
        <v>122</v>
      </c>
      <c r="N777" s="100" t="s">
        <v>142</v>
      </c>
      <c r="O777" s="100" t="s">
        <v>143</v>
      </c>
      <c r="P777" s="100" t="s">
        <v>120</v>
      </c>
      <c r="Q777" s="100" t="s">
        <v>750</v>
      </c>
      <c r="R777" s="100" t="s">
        <v>144</v>
      </c>
      <c r="S777" s="100" t="s">
        <v>751</v>
      </c>
      <c r="T777" s="100" t="s">
        <v>144</v>
      </c>
      <c r="U777" s="100" t="s">
        <v>752</v>
      </c>
      <c r="V777" s="100" t="s">
        <v>753</v>
      </c>
      <c r="W777" s="100" t="s">
        <v>749</v>
      </c>
      <c r="X777" s="100" t="s">
        <v>132</v>
      </c>
      <c r="Y777" s="145" t="s">
        <v>1042</v>
      </c>
    </row>
    <row r="778" spans="1:25">
      <c r="A778" s="107" t="s">
        <v>391</v>
      </c>
      <c r="B778" s="100" t="s">
        <v>392</v>
      </c>
      <c r="C778" s="100" t="s">
        <v>1008</v>
      </c>
      <c r="D778" s="101">
        <v>310.07</v>
      </c>
      <c r="E778" s="100" t="s">
        <v>118</v>
      </c>
      <c r="F778" s="102">
        <v>202207</v>
      </c>
      <c r="G778" s="103">
        <v>44771</v>
      </c>
      <c r="H778" s="100" t="s">
        <v>125</v>
      </c>
      <c r="I778" s="102">
        <v>50000439</v>
      </c>
      <c r="J778" s="100" t="s">
        <v>0</v>
      </c>
      <c r="K778" s="100" t="s">
        <v>120</v>
      </c>
      <c r="L778" s="100" t="s">
        <v>121</v>
      </c>
      <c r="M778" s="100" t="s">
        <v>122</v>
      </c>
      <c r="N778" s="100" t="s">
        <v>245</v>
      </c>
      <c r="O778" s="100" t="s">
        <v>246</v>
      </c>
      <c r="P778" s="100" t="s">
        <v>120</v>
      </c>
      <c r="Q778" s="100" t="s">
        <v>778</v>
      </c>
      <c r="R778" s="100" t="s">
        <v>247</v>
      </c>
      <c r="S778" s="100" t="s">
        <v>779</v>
      </c>
      <c r="T778" s="100" t="s">
        <v>247</v>
      </c>
      <c r="U778" s="100" t="s">
        <v>752</v>
      </c>
      <c r="V778" s="100" t="s">
        <v>753</v>
      </c>
      <c r="W778" s="100" t="s">
        <v>749</v>
      </c>
      <c r="X778" s="100" t="s">
        <v>132</v>
      </c>
      <c r="Y778" s="145" t="s">
        <v>1042</v>
      </c>
    </row>
    <row r="779" spans="1:25">
      <c r="A779" s="107" t="s">
        <v>391</v>
      </c>
      <c r="B779" s="100" t="s">
        <v>392</v>
      </c>
      <c r="C779" s="100" t="s">
        <v>1009</v>
      </c>
      <c r="D779" s="101">
        <v>-1591.89</v>
      </c>
      <c r="E779" s="100" t="s">
        <v>118</v>
      </c>
      <c r="F779" s="102">
        <v>202208</v>
      </c>
      <c r="G779" s="103">
        <v>44792</v>
      </c>
      <c r="H779" s="100" t="s">
        <v>119</v>
      </c>
      <c r="I779" s="102">
        <v>11002683</v>
      </c>
      <c r="J779" s="100" t="s">
        <v>0</v>
      </c>
      <c r="K779" s="100" t="s">
        <v>120</v>
      </c>
      <c r="L779" s="100" t="s">
        <v>121</v>
      </c>
      <c r="M779" s="100" t="s">
        <v>122</v>
      </c>
      <c r="N779" s="100" t="s">
        <v>415</v>
      </c>
      <c r="O779" s="100" t="s">
        <v>416</v>
      </c>
      <c r="P779" s="100" t="s">
        <v>120</v>
      </c>
      <c r="Q779" s="100" t="s">
        <v>931</v>
      </c>
      <c r="R779" s="100" t="s">
        <v>932</v>
      </c>
      <c r="S779" s="100" t="s">
        <v>933</v>
      </c>
      <c r="T779" s="100" t="s">
        <v>932</v>
      </c>
      <c r="U779" s="100" t="s">
        <v>929</v>
      </c>
      <c r="V779" s="100" t="s">
        <v>930</v>
      </c>
      <c r="W779" s="100" t="s">
        <v>749</v>
      </c>
      <c r="X779" s="100" t="s">
        <v>132</v>
      </c>
      <c r="Y779" s="145" t="s">
        <v>1042</v>
      </c>
    </row>
    <row r="780" spans="1:25">
      <c r="A780" s="107" t="s">
        <v>391</v>
      </c>
      <c r="B780" s="100" t="s">
        <v>392</v>
      </c>
      <c r="C780" s="100" t="s">
        <v>1010</v>
      </c>
      <c r="D780" s="101">
        <v>21.82</v>
      </c>
      <c r="E780" s="100" t="s">
        <v>118</v>
      </c>
      <c r="F780" s="102">
        <v>202208</v>
      </c>
      <c r="G780" s="103">
        <v>44792</v>
      </c>
      <c r="H780" s="100" t="s">
        <v>119</v>
      </c>
      <c r="I780" s="102">
        <v>11002683</v>
      </c>
      <c r="J780" s="100" t="s">
        <v>0</v>
      </c>
      <c r="K780" s="100" t="s">
        <v>120</v>
      </c>
      <c r="L780" s="100" t="s">
        <v>121</v>
      </c>
      <c r="M780" s="100" t="s">
        <v>122</v>
      </c>
      <c r="N780" s="100" t="s">
        <v>80</v>
      </c>
      <c r="O780" s="100" t="s">
        <v>81</v>
      </c>
      <c r="P780" s="100" t="s">
        <v>120</v>
      </c>
      <c r="Q780" s="100" t="s">
        <v>926</v>
      </c>
      <c r="R780" s="100" t="s">
        <v>927</v>
      </c>
      <c r="S780" s="100" t="s">
        <v>928</v>
      </c>
      <c r="T780" s="100" t="s">
        <v>927</v>
      </c>
      <c r="U780" s="100" t="s">
        <v>929</v>
      </c>
      <c r="V780" s="100" t="s">
        <v>930</v>
      </c>
      <c r="W780" s="100" t="s">
        <v>749</v>
      </c>
      <c r="X780" s="100" t="s">
        <v>132</v>
      </c>
      <c r="Y780" s="145" t="s">
        <v>1042</v>
      </c>
    </row>
    <row r="781" spans="1:25">
      <c r="A781" s="107" t="s">
        <v>391</v>
      </c>
      <c r="B781" s="100" t="s">
        <v>392</v>
      </c>
      <c r="C781" s="100" t="s">
        <v>1011</v>
      </c>
      <c r="D781" s="101">
        <v>39.729999999999997</v>
      </c>
      <c r="E781" s="100" t="s">
        <v>118</v>
      </c>
      <c r="F781" s="102">
        <v>202208</v>
      </c>
      <c r="G781" s="103">
        <v>44792</v>
      </c>
      <c r="H781" s="100" t="s">
        <v>119</v>
      </c>
      <c r="I781" s="102">
        <v>11002683</v>
      </c>
      <c r="J781" s="100" t="s">
        <v>0</v>
      </c>
      <c r="K781" s="100" t="s">
        <v>120</v>
      </c>
      <c r="L781" s="100" t="s">
        <v>121</v>
      </c>
      <c r="M781" s="100" t="s">
        <v>122</v>
      </c>
      <c r="N781" s="100" t="s">
        <v>88</v>
      </c>
      <c r="O781" s="100" t="s">
        <v>401</v>
      </c>
      <c r="P781" s="100" t="s">
        <v>120</v>
      </c>
      <c r="Q781" s="100" t="s">
        <v>926</v>
      </c>
      <c r="R781" s="100" t="s">
        <v>927</v>
      </c>
      <c r="S781" s="100" t="s">
        <v>928</v>
      </c>
      <c r="T781" s="100" t="s">
        <v>927</v>
      </c>
      <c r="U781" s="100" t="s">
        <v>929</v>
      </c>
      <c r="V781" s="100" t="s">
        <v>930</v>
      </c>
      <c r="W781" s="100" t="s">
        <v>749</v>
      </c>
      <c r="X781" s="100" t="s">
        <v>132</v>
      </c>
      <c r="Y781" s="145" t="s">
        <v>1042</v>
      </c>
    </row>
    <row r="782" spans="1:25">
      <c r="A782" s="107" t="s">
        <v>391</v>
      </c>
      <c r="B782" s="100" t="s">
        <v>392</v>
      </c>
      <c r="C782" s="100" t="s">
        <v>1012</v>
      </c>
      <c r="D782" s="101">
        <v>55.769999999999996</v>
      </c>
      <c r="E782" s="100" t="s">
        <v>118</v>
      </c>
      <c r="F782" s="102">
        <v>202208</v>
      </c>
      <c r="G782" s="103">
        <v>44792</v>
      </c>
      <c r="H782" s="100" t="s">
        <v>119</v>
      </c>
      <c r="I782" s="102">
        <v>11002683</v>
      </c>
      <c r="J782" s="100" t="s">
        <v>0</v>
      </c>
      <c r="K782" s="100" t="s">
        <v>120</v>
      </c>
      <c r="L782" s="100" t="s">
        <v>121</v>
      </c>
      <c r="M782" s="100" t="s">
        <v>122</v>
      </c>
      <c r="N782" s="100" t="s">
        <v>86</v>
      </c>
      <c r="O782" s="100" t="s">
        <v>87</v>
      </c>
      <c r="P782" s="100" t="s">
        <v>120</v>
      </c>
      <c r="Q782" s="100" t="s">
        <v>926</v>
      </c>
      <c r="R782" s="100" t="s">
        <v>927</v>
      </c>
      <c r="S782" s="100" t="s">
        <v>928</v>
      </c>
      <c r="T782" s="100" t="s">
        <v>927</v>
      </c>
      <c r="U782" s="100" t="s">
        <v>929</v>
      </c>
      <c r="V782" s="100" t="s">
        <v>930</v>
      </c>
      <c r="W782" s="100" t="s">
        <v>749</v>
      </c>
      <c r="X782" s="100" t="s">
        <v>132</v>
      </c>
      <c r="Y782" s="145" t="s">
        <v>1042</v>
      </c>
    </row>
    <row r="783" spans="1:25">
      <c r="A783" s="107" t="s">
        <v>391</v>
      </c>
      <c r="B783" s="100" t="s">
        <v>392</v>
      </c>
      <c r="C783" s="100" t="s">
        <v>1013</v>
      </c>
      <c r="D783" s="101">
        <v>208.12</v>
      </c>
      <c r="E783" s="100" t="s">
        <v>118</v>
      </c>
      <c r="F783" s="102">
        <v>202208</v>
      </c>
      <c r="G783" s="103">
        <v>44792</v>
      </c>
      <c r="H783" s="100" t="s">
        <v>119</v>
      </c>
      <c r="I783" s="102">
        <v>11002683</v>
      </c>
      <c r="J783" s="100" t="s">
        <v>0</v>
      </c>
      <c r="K783" s="100" t="s">
        <v>120</v>
      </c>
      <c r="L783" s="100" t="s">
        <v>121</v>
      </c>
      <c r="M783" s="100" t="s">
        <v>122</v>
      </c>
      <c r="N783" s="100" t="s">
        <v>84</v>
      </c>
      <c r="O783" s="100" t="s">
        <v>85</v>
      </c>
      <c r="P783" s="100" t="s">
        <v>120</v>
      </c>
      <c r="Q783" s="100" t="s">
        <v>926</v>
      </c>
      <c r="R783" s="100" t="s">
        <v>927</v>
      </c>
      <c r="S783" s="100" t="s">
        <v>928</v>
      </c>
      <c r="T783" s="100" t="s">
        <v>927</v>
      </c>
      <c r="U783" s="100" t="s">
        <v>929</v>
      </c>
      <c r="V783" s="100" t="s">
        <v>930</v>
      </c>
      <c r="W783" s="100" t="s">
        <v>749</v>
      </c>
      <c r="X783" s="100" t="s">
        <v>132</v>
      </c>
      <c r="Y783" s="145" t="s">
        <v>1042</v>
      </c>
    </row>
    <row r="784" spans="1:25">
      <c r="A784" s="107" t="s">
        <v>391</v>
      </c>
      <c r="B784" s="100" t="s">
        <v>392</v>
      </c>
      <c r="C784" s="100" t="s">
        <v>1014</v>
      </c>
      <c r="D784" s="101">
        <v>514.03</v>
      </c>
      <c r="E784" s="100" t="s">
        <v>118</v>
      </c>
      <c r="F784" s="102">
        <v>202208</v>
      </c>
      <c r="G784" s="103">
        <v>44792</v>
      </c>
      <c r="H784" s="100" t="s">
        <v>119</v>
      </c>
      <c r="I784" s="102">
        <v>11002683</v>
      </c>
      <c r="J784" s="100" t="s">
        <v>0</v>
      </c>
      <c r="K784" s="100" t="s">
        <v>120</v>
      </c>
      <c r="L784" s="100" t="s">
        <v>121</v>
      </c>
      <c r="M784" s="100" t="s">
        <v>122</v>
      </c>
      <c r="N784" s="100" t="s">
        <v>403</v>
      </c>
      <c r="O784" s="100" t="s">
        <v>96</v>
      </c>
      <c r="P784" s="100" t="s">
        <v>120</v>
      </c>
      <c r="Q784" s="100" t="s">
        <v>931</v>
      </c>
      <c r="R784" s="100" t="s">
        <v>932</v>
      </c>
      <c r="S784" s="100" t="s">
        <v>933</v>
      </c>
      <c r="T784" s="100" t="s">
        <v>932</v>
      </c>
      <c r="U784" s="100" t="s">
        <v>929</v>
      </c>
      <c r="V784" s="100" t="s">
        <v>930</v>
      </c>
      <c r="W784" s="100" t="s">
        <v>749</v>
      </c>
      <c r="X784" s="100" t="s">
        <v>132</v>
      </c>
      <c r="Y784" s="145" t="s">
        <v>1042</v>
      </c>
    </row>
    <row r="785" spans="1:25">
      <c r="A785" s="107" t="s">
        <v>391</v>
      </c>
      <c r="B785" s="100" t="s">
        <v>392</v>
      </c>
      <c r="C785" s="100" t="s">
        <v>1015</v>
      </c>
      <c r="D785" s="101">
        <v>644.79999999999995</v>
      </c>
      <c r="E785" s="100" t="s">
        <v>118</v>
      </c>
      <c r="F785" s="102">
        <v>202208</v>
      </c>
      <c r="G785" s="103">
        <v>44792</v>
      </c>
      <c r="H785" s="100" t="s">
        <v>119</v>
      </c>
      <c r="I785" s="102">
        <v>11002683</v>
      </c>
      <c r="J785" s="100" t="s">
        <v>0</v>
      </c>
      <c r="K785" s="100" t="s">
        <v>120</v>
      </c>
      <c r="L785" s="100" t="s">
        <v>121</v>
      </c>
      <c r="M785" s="100" t="s">
        <v>122</v>
      </c>
      <c r="N785" s="100" t="s">
        <v>82</v>
      </c>
      <c r="O785" s="100" t="s">
        <v>83</v>
      </c>
      <c r="P785" s="100" t="s">
        <v>120</v>
      </c>
      <c r="Q785" s="100" t="s">
        <v>926</v>
      </c>
      <c r="R785" s="100" t="s">
        <v>927</v>
      </c>
      <c r="S785" s="100" t="s">
        <v>928</v>
      </c>
      <c r="T785" s="100" t="s">
        <v>927</v>
      </c>
      <c r="U785" s="100" t="s">
        <v>929</v>
      </c>
      <c r="V785" s="100" t="s">
        <v>930</v>
      </c>
      <c r="W785" s="100" t="s">
        <v>749</v>
      </c>
      <c r="X785" s="100" t="s">
        <v>132</v>
      </c>
      <c r="Y785" s="145" t="s">
        <v>1042</v>
      </c>
    </row>
    <row r="786" spans="1:25">
      <c r="A786" s="107" t="s">
        <v>391</v>
      </c>
      <c r="B786" s="100" t="s">
        <v>392</v>
      </c>
      <c r="C786" s="100" t="s">
        <v>1016</v>
      </c>
      <c r="D786" s="101">
        <v>2181.37</v>
      </c>
      <c r="E786" s="100" t="s">
        <v>118</v>
      </c>
      <c r="F786" s="102">
        <v>202208</v>
      </c>
      <c r="G786" s="103">
        <v>44792</v>
      </c>
      <c r="H786" s="100" t="s">
        <v>119</v>
      </c>
      <c r="I786" s="102">
        <v>11002683</v>
      </c>
      <c r="J786" s="100" t="s">
        <v>0</v>
      </c>
      <c r="K786" s="100" t="s">
        <v>120</v>
      </c>
      <c r="L786" s="100" t="s">
        <v>121</v>
      </c>
      <c r="M786" s="100" t="s">
        <v>122</v>
      </c>
      <c r="N786" s="100" t="s">
        <v>444</v>
      </c>
      <c r="O786" s="100" t="s">
        <v>445</v>
      </c>
      <c r="P786" s="100" t="s">
        <v>120</v>
      </c>
      <c r="Q786" s="100" t="s">
        <v>931</v>
      </c>
      <c r="R786" s="100" t="s">
        <v>932</v>
      </c>
      <c r="S786" s="100" t="s">
        <v>933</v>
      </c>
      <c r="T786" s="100" t="s">
        <v>932</v>
      </c>
      <c r="U786" s="100" t="s">
        <v>929</v>
      </c>
      <c r="V786" s="100" t="s">
        <v>930</v>
      </c>
      <c r="W786" s="100" t="s">
        <v>749</v>
      </c>
      <c r="X786" s="100" t="s">
        <v>132</v>
      </c>
      <c r="Y786" s="145" t="s">
        <v>1042</v>
      </c>
    </row>
    <row r="787" spans="1:25">
      <c r="A787" s="107" t="s">
        <v>391</v>
      </c>
      <c r="B787" s="100" t="s">
        <v>392</v>
      </c>
      <c r="C787" s="100" t="s">
        <v>1017</v>
      </c>
      <c r="D787" s="101">
        <v>555.41999999999996</v>
      </c>
      <c r="E787" s="100" t="s">
        <v>118</v>
      </c>
      <c r="F787" s="102">
        <v>202208</v>
      </c>
      <c r="G787" s="103">
        <v>44792</v>
      </c>
      <c r="H787" s="100" t="s">
        <v>119</v>
      </c>
      <c r="I787" s="102">
        <v>11002696</v>
      </c>
      <c r="J787" s="100" t="s">
        <v>0</v>
      </c>
      <c r="K787" s="100" t="s">
        <v>120</v>
      </c>
      <c r="L787" s="100" t="s">
        <v>121</v>
      </c>
      <c r="M787" s="100" t="s">
        <v>122</v>
      </c>
      <c r="N787" s="100" t="s">
        <v>403</v>
      </c>
      <c r="O787" s="100" t="s">
        <v>96</v>
      </c>
      <c r="P787" s="100" t="s">
        <v>120</v>
      </c>
      <c r="Q787" s="100" t="s">
        <v>931</v>
      </c>
      <c r="R787" s="100" t="s">
        <v>932</v>
      </c>
      <c r="S787" s="100" t="s">
        <v>933</v>
      </c>
      <c r="T787" s="100" t="s">
        <v>932</v>
      </c>
      <c r="U787" s="100" t="s">
        <v>929</v>
      </c>
      <c r="V787" s="100" t="s">
        <v>930</v>
      </c>
      <c r="W787" s="100" t="s">
        <v>749</v>
      </c>
      <c r="X787" s="100" t="s">
        <v>132</v>
      </c>
      <c r="Y787" s="145" t="s">
        <v>1042</v>
      </c>
    </row>
    <row r="788" spans="1:25">
      <c r="A788" s="107" t="s">
        <v>391</v>
      </c>
      <c r="B788" s="100" t="s">
        <v>392</v>
      </c>
      <c r="C788" s="100" t="s">
        <v>1018</v>
      </c>
      <c r="D788" s="101">
        <v>1149.9100000000001</v>
      </c>
      <c r="E788" s="100" t="s">
        <v>118</v>
      </c>
      <c r="F788" s="102">
        <v>202208</v>
      </c>
      <c r="G788" s="103">
        <v>44792</v>
      </c>
      <c r="H788" s="100" t="s">
        <v>119</v>
      </c>
      <c r="I788" s="102">
        <v>11002696</v>
      </c>
      <c r="J788" s="100" t="s">
        <v>0</v>
      </c>
      <c r="K788" s="100" t="s">
        <v>120</v>
      </c>
      <c r="L788" s="100" t="s">
        <v>121</v>
      </c>
      <c r="M788" s="100" t="s">
        <v>122</v>
      </c>
      <c r="N788" s="100" t="s">
        <v>92</v>
      </c>
      <c r="O788" s="100" t="s">
        <v>93</v>
      </c>
      <c r="P788" s="100" t="s">
        <v>120</v>
      </c>
      <c r="Q788" s="100" t="s">
        <v>931</v>
      </c>
      <c r="R788" s="100" t="s">
        <v>932</v>
      </c>
      <c r="S788" s="100" t="s">
        <v>933</v>
      </c>
      <c r="T788" s="100" t="s">
        <v>932</v>
      </c>
      <c r="U788" s="100" t="s">
        <v>929</v>
      </c>
      <c r="V788" s="100" t="s">
        <v>930</v>
      </c>
      <c r="W788" s="100" t="s">
        <v>749</v>
      </c>
      <c r="X788" s="100" t="s">
        <v>132</v>
      </c>
      <c r="Y788" s="145" t="s">
        <v>1042</v>
      </c>
    </row>
    <row r="789" spans="1:25">
      <c r="A789" s="107" t="s">
        <v>391</v>
      </c>
      <c r="B789" s="100" t="s">
        <v>392</v>
      </c>
      <c r="C789" s="100" t="s">
        <v>1019</v>
      </c>
      <c r="D789" s="101">
        <v>2486.41</v>
      </c>
      <c r="E789" s="100" t="s">
        <v>118</v>
      </c>
      <c r="F789" s="102">
        <v>202208</v>
      </c>
      <c r="G789" s="103">
        <v>44792</v>
      </c>
      <c r="H789" s="100" t="s">
        <v>119</v>
      </c>
      <c r="I789" s="102">
        <v>11002696</v>
      </c>
      <c r="J789" s="100" t="s">
        <v>0</v>
      </c>
      <c r="K789" s="100" t="s">
        <v>120</v>
      </c>
      <c r="L789" s="100" t="s">
        <v>121</v>
      </c>
      <c r="M789" s="100" t="s">
        <v>122</v>
      </c>
      <c r="N789" s="100" t="s">
        <v>444</v>
      </c>
      <c r="O789" s="100" t="s">
        <v>445</v>
      </c>
      <c r="P789" s="100" t="s">
        <v>120</v>
      </c>
      <c r="Q789" s="100" t="s">
        <v>931</v>
      </c>
      <c r="R789" s="100" t="s">
        <v>932</v>
      </c>
      <c r="S789" s="100" t="s">
        <v>933</v>
      </c>
      <c r="T789" s="100" t="s">
        <v>932</v>
      </c>
      <c r="U789" s="100" t="s">
        <v>929</v>
      </c>
      <c r="V789" s="100" t="s">
        <v>930</v>
      </c>
      <c r="W789" s="100" t="s">
        <v>749</v>
      </c>
      <c r="X789" s="100" t="s">
        <v>132</v>
      </c>
      <c r="Y789" s="145" t="s">
        <v>1042</v>
      </c>
    </row>
    <row r="790" spans="1:25">
      <c r="A790" s="107" t="s">
        <v>391</v>
      </c>
      <c r="B790" s="100" t="s">
        <v>392</v>
      </c>
      <c r="C790" s="100" t="s">
        <v>1020</v>
      </c>
      <c r="D790" s="101">
        <v>847.53</v>
      </c>
      <c r="E790" s="100" t="s">
        <v>118</v>
      </c>
      <c r="F790" s="102">
        <v>202208</v>
      </c>
      <c r="G790" s="103">
        <v>44792</v>
      </c>
      <c r="H790" s="100" t="s">
        <v>119</v>
      </c>
      <c r="I790" s="102">
        <v>11003009</v>
      </c>
      <c r="J790" s="100" t="s">
        <v>0</v>
      </c>
      <c r="K790" s="100" t="s">
        <v>120</v>
      </c>
      <c r="L790" s="100" t="s">
        <v>121</v>
      </c>
      <c r="M790" s="100" t="s">
        <v>122</v>
      </c>
      <c r="N790" s="100" t="s">
        <v>444</v>
      </c>
      <c r="O790" s="100" t="s">
        <v>445</v>
      </c>
      <c r="P790" s="100" t="s">
        <v>120</v>
      </c>
      <c r="Q790" s="100" t="s">
        <v>931</v>
      </c>
      <c r="R790" s="100" t="s">
        <v>932</v>
      </c>
      <c r="S790" s="100" t="s">
        <v>933</v>
      </c>
      <c r="T790" s="100" t="s">
        <v>932</v>
      </c>
      <c r="U790" s="100" t="s">
        <v>929</v>
      </c>
      <c r="V790" s="100" t="s">
        <v>930</v>
      </c>
      <c r="W790" s="100" t="s">
        <v>749</v>
      </c>
      <c r="X790" s="100" t="s">
        <v>132</v>
      </c>
      <c r="Y790" s="145" t="s">
        <v>1042</v>
      </c>
    </row>
    <row r="791" spans="1:25">
      <c r="A791" s="107" t="s">
        <v>391</v>
      </c>
      <c r="B791" s="100" t="s">
        <v>392</v>
      </c>
      <c r="C791" s="100" t="s">
        <v>1021</v>
      </c>
      <c r="D791" s="101">
        <f>1049.66-65.91</f>
        <v>983.75000000000011</v>
      </c>
      <c r="E791" s="100" t="s">
        <v>118</v>
      </c>
      <c r="F791" s="102">
        <v>202208</v>
      </c>
      <c r="G791" s="103">
        <v>44792</v>
      </c>
      <c r="H791" s="100" t="s">
        <v>119</v>
      </c>
      <c r="I791" s="102">
        <v>11003011</v>
      </c>
      <c r="J791" s="100" t="s">
        <v>0</v>
      </c>
      <c r="K791" s="100" t="s">
        <v>120</v>
      </c>
      <c r="L791" s="100" t="s">
        <v>121</v>
      </c>
      <c r="M791" s="100" t="s">
        <v>122</v>
      </c>
      <c r="N791" s="100" t="s">
        <v>403</v>
      </c>
      <c r="O791" s="100" t="s">
        <v>96</v>
      </c>
      <c r="P791" s="100" t="s">
        <v>120</v>
      </c>
      <c r="Q791" s="100" t="s">
        <v>931</v>
      </c>
      <c r="R791" s="100" t="s">
        <v>932</v>
      </c>
      <c r="S791" s="100" t="s">
        <v>933</v>
      </c>
      <c r="T791" s="100" t="s">
        <v>932</v>
      </c>
      <c r="U791" s="100" t="s">
        <v>929</v>
      </c>
      <c r="V791" s="100" t="s">
        <v>930</v>
      </c>
      <c r="W791" s="100" t="s">
        <v>749</v>
      </c>
      <c r="X791" s="100" t="s">
        <v>132</v>
      </c>
      <c r="Y791" s="145" t="s">
        <v>1042</v>
      </c>
    </row>
    <row r="792" spans="1:25">
      <c r="A792" s="107" t="s">
        <v>391</v>
      </c>
      <c r="B792" s="100" t="s">
        <v>392</v>
      </c>
      <c r="C792" s="100" t="s">
        <v>1022</v>
      </c>
      <c r="D792" s="101">
        <v>1159.83</v>
      </c>
      <c r="E792" s="100" t="s">
        <v>118</v>
      </c>
      <c r="F792" s="102">
        <v>202208</v>
      </c>
      <c r="G792" s="103">
        <v>44792</v>
      </c>
      <c r="H792" s="100" t="s">
        <v>119</v>
      </c>
      <c r="I792" s="102">
        <v>11003011</v>
      </c>
      <c r="J792" s="100" t="s">
        <v>0</v>
      </c>
      <c r="K792" s="100" t="s">
        <v>120</v>
      </c>
      <c r="L792" s="100" t="s">
        <v>121</v>
      </c>
      <c r="M792" s="100" t="s">
        <v>122</v>
      </c>
      <c r="N792" s="100" t="s">
        <v>92</v>
      </c>
      <c r="O792" s="100" t="s">
        <v>93</v>
      </c>
      <c r="P792" s="100" t="s">
        <v>120</v>
      </c>
      <c r="Q792" s="100" t="s">
        <v>931</v>
      </c>
      <c r="R792" s="100" t="s">
        <v>932</v>
      </c>
      <c r="S792" s="100" t="s">
        <v>933</v>
      </c>
      <c r="T792" s="100" t="s">
        <v>932</v>
      </c>
      <c r="U792" s="100" t="s">
        <v>929</v>
      </c>
      <c r="V792" s="100" t="s">
        <v>930</v>
      </c>
      <c r="W792" s="100" t="s">
        <v>749</v>
      </c>
      <c r="X792" s="100" t="s">
        <v>132</v>
      </c>
      <c r="Y792" s="145" t="s">
        <v>1042</v>
      </c>
    </row>
    <row r="793" spans="1:25">
      <c r="A793" s="107" t="s">
        <v>391</v>
      </c>
      <c r="B793" s="100" t="s">
        <v>392</v>
      </c>
      <c r="C793" s="100" t="s">
        <v>1023</v>
      </c>
      <c r="D793" s="101">
        <v>2106.62</v>
      </c>
      <c r="E793" s="100" t="s">
        <v>118</v>
      </c>
      <c r="F793" s="102">
        <v>202208</v>
      </c>
      <c r="G793" s="103">
        <v>44798</v>
      </c>
      <c r="H793" s="100" t="s">
        <v>119</v>
      </c>
      <c r="I793" s="102">
        <v>11002665</v>
      </c>
      <c r="J793" s="100" t="s">
        <v>0</v>
      </c>
      <c r="K793" s="100" t="s">
        <v>120</v>
      </c>
      <c r="L793" s="100" t="s">
        <v>121</v>
      </c>
      <c r="M793" s="100" t="s">
        <v>122</v>
      </c>
      <c r="N793" s="100" t="s">
        <v>76</v>
      </c>
      <c r="O793" s="100" t="s">
        <v>411</v>
      </c>
      <c r="P793" s="100" t="s">
        <v>120</v>
      </c>
      <c r="Q793" s="100" t="s">
        <v>937</v>
      </c>
      <c r="R793" s="100" t="s">
        <v>938</v>
      </c>
      <c r="S793" s="100" t="s">
        <v>939</v>
      </c>
      <c r="T793" s="100" t="s">
        <v>938</v>
      </c>
      <c r="U793" s="100" t="s">
        <v>929</v>
      </c>
      <c r="V793" s="100" t="s">
        <v>930</v>
      </c>
      <c r="W793" s="100" t="s">
        <v>749</v>
      </c>
      <c r="X793" s="100" t="s">
        <v>132</v>
      </c>
      <c r="Y793" s="145" t="s">
        <v>1042</v>
      </c>
    </row>
    <row r="794" spans="1:25">
      <c r="A794" s="107" t="s">
        <v>391</v>
      </c>
      <c r="B794" s="100" t="s">
        <v>392</v>
      </c>
      <c r="C794" s="100" t="s">
        <v>1024</v>
      </c>
      <c r="D794" s="101">
        <v>-435.44</v>
      </c>
      <c r="E794" s="100" t="s">
        <v>118</v>
      </c>
      <c r="F794" s="102">
        <v>202208</v>
      </c>
      <c r="G794" s="103">
        <v>44798</v>
      </c>
      <c r="H794" s="100" t="s">
        <v>119</v>
      </c>
      <c r="I794" s="102">
        <v>11002666</v>
      </c>
      <c r="J794" s="100" t="s">
        <v>0</v>
      </c>
      <c r="K794" s="100" t="s">
        <v>120</v>
      </c>
      <c r="L794" s="100" t="s">
        <v>121</v>
      </c>
      <c r="M794" s="100" t="s">
        <v>122</v>
      </c>
      <c r="N794" s="100" t="s">
        <v>90</v>
      </c>
      <c r="O794" s="100" t="s">
        <v>409</v>
      </c>
      <c r="P794" s="100" t="s">
        <v>120</v>
      </c>
      <c r="Q794" s="100" t="s">
        <v>934</v>
      </c>
      <c r="R794" s="100" t="s">
        <v>935</v>
      </c>
      <c r="S794" s="100" t="s">
        <v>936</v>
      </c>
      <c r="T794" s="100" t="s">
        <v>935</v>
      </c>
      <c r="U794" s="100" t="s">
        <v>929</v>
      </c>
      <c r="V794" s="100" t="s">
        <v>930</v>
      </c>
      <c r="W794" s="100" t="s">
        <v>749</v>
      </c>
      <c r="X794" s="100" t="s">
        <v>132</v>
      </c>
      <c r="Y794" s="145" t="s">
        <v>1042</v>
      </c>
    </row>
    <row r="795" spans="1:25">
      <c r="A795" s="107" t="s">
        <v>391</v>
      </c>
      <c r="B795" s="100" t="s">
        <v>392</v>
      </c>
      <c r="C795" s="100" t="s">
        <v>1025</v>
      </c>
      <c r="D795" s="101">
        <v>2106.63</v>
      </c>
      <c r="E795" s="100" t="s">
        <v>118</v>
      </c>
      <c r="F795" s="102">
        <v>202208</v>
      </c>
      <c r="G795" s="103">
        <v>44798</v>
      </c>
      <c r="H795" s="100" t="s">
        <v>119</v>
      </c>
      <c r="I795" s="102">
        <v>11002667</v>
      </c>
      <c r="J795" s="100" t="s">
        <v>0</v>
      </c>
      <c r="K795" s="100" t="s">
        <v>120</v>
      </c>
      <c r="L795" s="100" t="s">
        <v>121</v>
      </c>
      <c r="M795" s="100" t="s">
        <v>122</v>
      </c>
      <c r="N795" s="100" t="s">
        <v>78</v>
      </c>
      <c r="O795" s="100" t="s">
        <v>413</v>
      </c>
      <c r="P795" s="100" t="s">
        <v>120</v>
      </c>
      <c r="Q795" s="100" t="s">
        <v>934</v>
      </c>
      <c r="R795" s="100" t="s">
        <v>935</v>
      </c>
      <c r="S795" s="100" t="s">
        <v>936</v>
      </c>
      <c r="T795" s="100" t="s">
        <v>935</v>
      </c>
      <c r="U795" s="100" t="s">
        <v>929</v>
      </c>
      <c r="V795" s="100" t="s">
        <v>930</v>
      </c>
      <c r="W795" s="100" t="s">
        <v>749</v>
      </c>
      <c r="X795" s="100" t="s">
        <v>132</v>
      </c>
      <c r="Y795" s="145" t="s">
        <v>1042</v>
      </c>
    </row>
    <row r="796" spans="1:25">
      <c r="A796" s="107" t="s">
        <v>391</v>
      </c>
      <c r="B796" s="100" t="s">
        <v>392</v>
      </c>
      <c r="C796" s="100" t="s">
        <v>1026</v>
      </c>
      <c r="D796" s="101">
        <v>-2106.62</v>
      </c>
      <c r="E796" s="100" t="s">
        <v>118</v>
      </c>
      <c r="F796" s="102">
        <v>202208</v>
      </c>
      <c r="G796" s="103">
        <v>44798</v>
      </c>
      <c r="H796" s="100" t="s">
        <v>119</v>
      </c>
      <c r="I796" s="102">
        <v>11002671</v>
      </c>
      <c r="J796" s="100" t="s">
        <v>0</v>
      </c>
      <c r="K796" s="100" t="s">
        <v>120</v>
      </c>
      <c r="L796" s="100" t="s">
        <v>121</v>
      </c>
      <c r="M796" s="100" t="s">
        <v>122</v>
      </c>
      <c r="N796" s="100" t="s">
        <v>76</v>
      </c>
      <c r="O796" s="100" t="s">
        <v>411</v>
      </c>
      <c r="P796" s="100" t="s">
        <v>120</v>
      </c>
      <c r="Q796" s="100" t="s">
        <v>937</v>
      </c>
      <c r="R796" s="100" t="s">
        <v>938</v>
      </c>
      <c r="S796" s="100" t="s">
        <v>939</v>
      </c>
      <c r="T796" s="100" t="s">
        <v>938</v>
      </c>
      <c r="U796" s="100" t="s">
        <v>929</v>
      </c>
      <c r="V796" s="100" t="s">
        <v>930</v>
      </c>
      <c r="W796" s="100" t="s">
        <v>749</v>
      </c>
      <c r="X796" s="100" t="s">
        <v>132</v>
      </c>
      <c r="Y796" s="145" t="s">
        <v>1042</v>
      </c>
    </row>
    <row r="797" spans="1:25">
      <c r="A797" s="107" t="s">
        <v>391</v>
      </c>
      <c r="B797" s="100" t="s">
        <v>392</v>
      </c>
      <c r="C797" s="100" t="s">
        <v>1027</v>
      </c>
      <c r="D797" s="101">
        <v>2106.62</v>
      </c>
      <c r="E797" s="100" t="s">
        <v>118</v>
      </c>
      <c r="F797" s="102">
        <v>202208</v>
      </c>
      <c r="G797" s="103">
        <v>44798</v>
      </c>
      <c r="H797" s="100" t="s">
        <v>119</v>
      </c>
      <c r="I797" s="102">
        <v>11002671</v>
      </c>
      <c r="J797" s="100" t="s">
        <v>0</v>
      </c>
      <c r="K797" s="100" t="s">
        <v>120</v>
      </c>
      <c r="L797" s="100" t="s">
        <v>121</v>
      </c>
      <c r="M797" s="100" t="s">
        <v>122</v>
      </c>
      <c r="N797" s="100" t="s">
        <v>78</v>
      </c>
      <c r="O797" s="100" t="s">
        <v>413</v>
      </c>
      <c r="P797" s="100" t="s">
        <v>120</v>
      </c>
      <c r="Q797" s="100" t="s">
        <v>934</v>
      </c>
      <c r="R797" s="100" t="s">
        <v>935</v>
      </c>
      <c r="S797" s="100" t="s">
        <v>936</v>
      </c>
      <c r="T797" s="100" t="s">
        <v>935</v>
      </c>
      <c r="U797" s="100" t="s">
        <v>929</v>
      </c>
      <c r="V797" s="100" t="s">
        <v>930</v>
      </c>
      <c r="W797" s="100" t="s">
        <v>749</v>
      </c>
      <c r="X797" s="100" t="s">
        <v>132</v>
      </c>
      <c r="Y797" s="145" t="s">
        <v>1042</v>
      </c>
    </row>
    <row r="798" spans="1:25">
      <c r="A798" s="107" t="s">
        <v>391</v>
      </c>
      <c r="B798" s="100" t="s">
        <v>392</v>
      </c>
      <c r="C798" s="100" t="s">
        <v>1028</v>
      </c>
      <c r="D798" s="101">
        <v>233.49</v>
      </c>
      <c r="E798" s="100" t="s">
        <v>118</v>
      </c>
      <c r="F798" s="102">
        <v>202208</v>
      </c>
      <c r="G798" s="103">
        <v>44799</v>
      </c>
      <c r="H798" s="100" t="s">
        <v>119</v>
      </c>
      <c r="I798" s="102">
        <v>11002710</v>
      </c>
      <c r="J798" s="100" t="s">
        <v>0</v>
      </c>
      <c r="K798" s="100" t="s">
        <v>120</v>
      </c>
      <c r="L798" s="100" t="s">
        <v>121</v>
      </c>
      <c r="M798" s="100" t="s">
        <v>122</v>
      </c>
      <c r="N798" s="100" t="s">
        <v>245</v>
      </c>
      <c r="O798" s="100" t="s">
        <v>246</v>
      </c>
      <c r="P798" s="100" t="s">
        <v>120</v>
      </c>
      <c r="Q798" s="100" t="s">
        <v>778</v>
      </c>
      <c r="R798" s="100" t="s">
        <v>247</v>
      </c>
      <c r="S798" s="100" t="s">
        <v>779</v>
      </c>
      <c r="T798" s="100" t="s">
        <v>247</v>
      </c>
      <c r="U798" s="100" t="s">
        <v>752</v>
      </c>
      <c r="V798" s="100" t="s">
        <v>753</v>
      </c>
      <c r="W798" s="100" t="s">
        <v>749</v>
      </c>
      <c r="X798" s="100" t="s">
        <v>132</v>
      </c>
      <c r="Y798" s="145" t="s">
        <v>1042</v>
      </c>
    </row>
    <row r="799" spans="1:25">
      <c r="A799" s="107" t="s">
        <v>391</v>
      </c>
      <c r="B799" s="100" t="s">
        <v>392</v>
      </c>
      <c r="C799" s="100" t="s">
        <v>1029</v>
      </c>
      <c r="D799" s="101">
        <v>216.62</v>
      </c>
      <c r="E799" s="100" t="s">
        <v>118</v>
      </c>
      <c r="F799" s="102">
        <v>202208</v>
      </c>
      <c r="G799" s="103">
        <v>44799</v>
      </c>
      <c r="H799" s="100" t="s">
        <v>119</v>
      </c>
      <c r="I799" s="102">
        <v>11002711</v>
      </c>
      <c r="J799" s="100" t="s">
        <v>0</v>
      </c>
      <c r="K799" s="100" t="s">
        <v>120</v>
      </c>
      <c r="L799" s="100" t="s">
        <v>121</v>
      </c>
      <c r="M799" s="100" t="s">
        <v>122</v>
      </c>
      <c r="N799" s="100" t="s">
        <v>142</v>
      </c>
      <c r="O799" s="100" t="s">
        <v>143</v>
      </c>
      <c r="P799" s="100" t="s">
        <v>120</v>
      </c>
      <c r="Q799" s="100" t="s">
        <v>750</v>
      </c>
      <c r="R799" s="100" t="s">
        <v>144</v>
      </c>
      <c r="S799" s="100" t="s">
        <v>751</v>
      </c>
      <c r="T799" s="100" t="s">
        <v>144</v>
      </c>
      <c r="U799" s="100" t="s">
        <v>752</v>
      </c>
      <c r="V799" s="100" t="s">
        <v>753</v>
      </c>
      <c r="W799" s="100" t="s">
        <v>749</v>
      </c>
      <c r="X799" s="100" t="s">
        <v>132</v>
      </c>
      <c r="Y799" s="145" t="s">
        <v>1042</v>
      </c>
    </row>
    <row r="800" spans="1:25">
      <c r="A800" s="107" t="s">
        <v>391</v>
      </c>
      <c r="B800" s="100" t="s">
        <v>392</v>
      </c>
      <c r="C800" s="100" t="s">
        <v>1030</v>
      </c>
      <c r="D800" s="101">
        <v>233.1</v>
      </c>
      <c r="E800" s="100" t="s">
        <v>118</v>
      </c>
      <c r="F800" s="102">
        <v>202208</v>
      </c>
      <c r="G800" s="103">
        <v>44799</v>
      </c>
      <c r="H800" s="100" t="s">
        <v>119</v>
      </c>
      <c r="I800" s="102">
        <v>11002712</v>
      </c>
      <c r="J800" s="100" t="s">
        <v>0</v>
      </c>
      <c r="K800" s="100" t="s">
        <v>120</v>
      </c>
      <c r="L800" s="100" t="s">
        <v>121</v>
      </c>
      <c r="M800" s="100" t="s">
        <v>122</v>
      </c>
      <c r="N800" s="100" t="s">
        <v>394</v>
      </c>
      <c r="O800" s="100" t="s">
        <v>395</v>
      </c>
      <c r="P800" s="100" t="s">
        <v>120</v>
      </c>
      <c r="Q800" s="100" t="s">
        <v>802</v>
      </c>
      <c r="R800" s="100" t="s">
        <v>803</v>
      </c>
      <c r="S800" s="100" t="s">
        <v>804</v>
      </c>
      <c r="T800" s="100" t="s">
        <v>803</v>
      </c>
      <c r="U800" s="100" t="s">
        <v>757</v>
      </c>
      <c r="V800" s="100" t="s">
        <v>758</v>
      </c>
      <c r="W800" s="100" t="s">
        <v>749</v>
      </c>
      <c r="X800" s="100" t="s">
        <v>132</v>
      </c>
      <c r="Y800" s="145" t="s">
        <v>1042</v>
      </c>
    </row>
    <row r="801" spans="1:25">
      <c r="A801" s="107" t="s">
        <v>391</v>
      </c>
      <c r="B801" s="100" t="s">
        <v>392</v>
      </c>
      <c r="C801" s="100" t="s">
        <v>1030</v>
      </c>
      <c r="D801" s="101">
        <v>233.1</v>
      </c>
      <c r="E801" s="100" t="s">
        <v>118</v>
      </c>
      <c r="F801" s="102">
        <v>202208</v>
      </c>
      <c r="G801" s="103">
        <v>44799</v>
      </c>
      <c r="H801" s="100" t="s">
        <v>119</v>
      </c>
      <c r="I801" s="102">
        <v>11002712</v>
      </c>
      <c r="J801" s="100" t="s">
        <v>0</v>
      </c>
      <c r="K801" s="100" t="s">
        <v>120</v>
      </c>
      <c r="L801" s="100" t="s">
        <v>121</v>
      </c>
      <c r="M801" s="100" t="s">
        <v>122</v>
      </c>
      <c r="N801" s="100" t="s">
        <v>398</v>
      </c>
      <c r="O801" s="100" t="s">
        <v>399</v>
      </c>
      <c r="P801" s="100" t="s">
        <v>120</v>
      </c>
      <c r="Q801" s="100" t="s">
        <v>802</v>
      </c>
      <c r="R801" s="100" t="s">
        <v>803</v>
      </c>
      <c r="S801" s="100" t="s">
        <v>804</v>
      </c>
      <c r="T801" s="100" t="s">
        <v>803</v>
      </c>
      <c r="U801" s="100" t="s">
        <v>757</v>
      </c>
      <c r="V801" s="100" t="s">
        <v>758</v>
      </c>
      <c r="W801" s="100" t="s">
        <v>749</v>
      </c>
      <c r="X801" s="100" t="s">
        <v>132</v>
      </c>
      <c r="Y801" s="145" t="s">
        <v>1042</v>
      </c>
    </row>
    <row r="802" spans="1:25">
      <c r="A802" s="107" t="s">
        <v>391</v>
      </c>
      <c r="B802" s="100" t="s">
        <v>392</v>
      </c>
      <c r="C802" s="100" t="s">
        <v>1031</v>
      </c>
      <c r="D802" s="101">
        <v>63.26</v>
      </c>
      <c r="E802" s="100" t="s">
        <v>118</v>
      </c>
      <c r="F802" s="102">
        <v>202208</v>
      </c>
      <c r="G802" s="103">
        <v>44799</v>
      </c>
      <c r="H802" s="100" t="s">
        <v>119</v>
      </c>
      <c r="I802" s="102">
        <v>11002713</v>
      </c>
      <c r="J802" s="100" t="s">
        <v>0</v>
      </c>
      <c r="K802" s="100" t="s">
        <v>120</v>
      </c>
      <c r="L802" s="100" t="s">
        <v>121</v>
      </c>
      <c r="M802" s="100" t="s">
        <v>122</v>
      </c>
      <c r="N802" s="100" t="s">
        <v>617</v>
      </c>
      <c r="O802" s="100" t="s">
        <v>618</v>
      </c>
      <c r="P802" s="100" t="s">
        <v>120</v>
      </c>
      <c r="Q802" s="100" t="s">
        <v>890</v>
      </c>
      <c r="R802" s="100" t="s">
        <v>891</v>
      </c>
      <c r="S802" s="100" t="s">
        <v>892</v>
      </c>
      <c r="T802" s="100" t="s">
        <v>891</v>
      </c>
      <c r="U802" s="100" t="s">
        <v>757</v>
      </c>
      <c r="V802" s="100" t="s">
        <v>758</v>
      </c>
      <c r="W802" s="100" t="s">
        <v>749</v>
      </c>
      <c r="X802" s="100" t="s">
        <v>132</v>
      </c>
      <c r="Y802" s="145" t="s">
        <v>1042</v>
      </c>
    </row>
    <row r="803" spans="1:25">
      <c r="A803" s="107" t="s">
        <v>391</v>
      </c>
      <c r="B803" s="100" t="s">
        <v>392</v>
      </c>
      <c r="C803" s="100" t="s">
        <v>1032</v>
      </c>
      <c r="D803" s="101">
        <v>-233.49</v>
      </c>
      <c r="E803" s="100" t="s">
        <v>118</v>
      </c>
      <c r="F803" s="102">
        <v>202208</v>
      </c>
      <c r="G803" s="103">
        <v>44799</v>
      </c>
      <c r="H803" s="100" t="s">
        <v>119</v>
      </c>
      <c r="I803" s="102">
        <v>11003034</v>
      </c>
      <c r="J803" s="100" t="s">
        <v>0</v>
      </c>
      <c r="K803" s="100" t="s">
        <v>120</v>
      </c>
      <c r="L803" s="100" t="s">
        <v>121</v>
      </c>
      <c r="M803" s="100" t="s">
        <v>122</v>
      </c>
      <c r="N803" s="100" t="s">
        <v>245</v>
      </c>
      <c r="O803" s="100" t="s">
        <v>246</v>
      </c>
      <c r="P803" s="100" t="s">
        <v>120</v>
      </c>
      <c r="Q803" s="100" t="s">
        <v>778</v>
      </c>
      <c r="R803" s="100" t="s">
        <v>247</v>
      </c>
      <c r="S803" s="100" t="s">
        <v>779</v>
      </c>
      <c r="T803" s="100" t="s">
        <v>247</v>
      </c>
      <c r="U803" s="100" t="s">
        <v>752</v>
      </c>
      <c r="V803" s="100" t="s">
        <v>753</v>
      </c>
      <c r="W803" s="100" t="s">
        <v>749</v>
      </c>
      <c r="X803" s="100" t="s">
        <v>132</v>
      </c>
      <c r="Y803" s="145" t="s">
        <v>1042</v>
      </c>
    </row>
    <row r="804" spans="1:25">
      <c r="A804" s="107" t="s">
        <v>391</v>
      </c>
      <c r="B804" s="100" t="s">
        <v>392</v>
      </c>
      <c r="C804" s="100" t="s">
        <v>1033</v>
      </c>
      <c r="D804" s="101">
        <v>233.49</v>
      </c>
      <c r="E804" s="100" t="s">
        <v>118</v>
      </c>
      <c r="F804" s="102">
        <v>202208</v>
      </c>
      <c r="G804" s="103">
        <v>44799</v>
      </c>
      <c r="H804" s="100" t="s">
        <v>119</v>
      </c>
      <c r="I804" s="102">
        <v>11003034</v>
      </c>
      <c r="J804" s="100" t="s">
        <v>0</v>
      </c>
      <c r="K804" s="100" t="s">
        <v>120</v>
      </c>
      <c r="L804" s="100" t="s">
        <v>121</v>
      </c>
      <c r="M804" s="100" t="s">
        <v>122</v>
      </c>
      <c r="N804" s="100" t="s">
        <v>60</v>
      </c>
      <c r="O804" s="100" t="s">
        <v>220</v>
      </c>
      <c r="P804" s="100" t="s">
        <v>120</v>
      </c>
      <c r="Q804" s="100" t="s">
        <v>766</v>
      </c>
      <c r="R804" s="100" t="s">
        <v>767</v>
      </c>
      <c r="S804" s="100" t="s">
        <v>768</v>
      </c>
      <c r="T804" s="100" t="s">
        <v>767</v>
      </c>
      <c r="U804" s="100" t="s">
        <v>747</v>
      </c>
      <c r="V804" s="100" t="s">
        <v>748</v>
      </c>
      <c r="W804" s="100" t="s">
        <v>749</v>
      </c>
      <c r="X804" s="100" t="s">
        <v>132</v>
      </c>
      <c r="Y804" s="145" t="s">
        <v>1042</v>
      </c>
    </row>
    <row r="805" spans="1:25">
      <c r="A805" s="107" t="s">
        <v>391</v>
      </c>
      <c r="B805" s="100" t="s">
        <v>392</v>
      </c>
      <c r="C805" s="100" t="s">
        <v>1034</v>
      </c>
      <c r="D805" s="101">
        <v>808.35</v>
      </c>
      <c r="E805" s="100" t="s">
        <v>118</v>
      </c>
      <c r="F805" s="102">
        <v>202208</v>
      </c>
      <c r="G805" s="103">
        <v>44802</v>
      </c>
      <c r="H805" s="100" t="s">
        <v>119</v>
      </c>
      <c r="I805" s="102">
        <v>11002676</v>
      </c>
      <c r="J805" s="100" t="s">
        <v>0</v>
      </c>
      <c r="K805" s="100" t="s">
        <v>120</v>
      </c>
      <c r="L805" s="100" t="s">
        <v>121</v>
      </c>
      <c r="M805" s="100" t="s">
        <v>122</v>
      </c>
      <c r="N805" s="100" t="s">
        <v>418</v>
      </c>
      <c r="O805" s="100" t="s">
        <v>419</v>
      </c>
      <c r="P805" s="100" t="s">
        <v>120</v>
      </c>
      <c r="Q805" s="100" t="s">
        <v>797</v>
      </c>
      <c r="R805" s="100" t="s">
        <v>420</v>
      </c>
      <c r="S805" s="100" t="s">
        <v>798</v>
      </c>
      <c r="T805" s="100" t="s">
        <v>420</v>
      </c>
      <c r="U805" s="100" t="s">
        <v>783</v>
      </c>
      <c r="V805" s="100" t="s">
        <v>784</v>
      </c>
      <c r="W805" s="100" t="s">
        <v>749</v>
      </c>
      <c r="X805" s="100" t="s">
        <v>132</v>
      </c>
      <c r="Y805" s="145" t="s">
        <v>1042</v>
      </c>
    </row>
    <row r="806" spans="1:25">
      <c r="A806" s="107" t="s">
        <v>391</v>
      </c>
      <c r="B806" s="100" t="s">
        <v>392</v>
      </c>
      <c r="C806" s="100" t="s">
        <v>1035</v>
      </c>
      <c r="D806" s="101">
        <v>-808.35</v>
      </c>
      <c r="E806" s="100" t="s">
        <v>118</v>
      </c>
      <c r="F806" s="102">
        <v>202208</v>
      </c>
      <c r="G806" s="103">
        <v>44802</v>
      </c>
      <c r="H806" s="100" t="s">
        <v>119</v>
      </c>
      <c r="I806" s="102">
        <v>11002727</v>
      </c>
      <c r="J806" s="100" t="s">
        <v>0</v>
      </c>
      <c r="K806" s="100" t="s">
        <v>120</v>
      </c>
      <c r="L806" s="100" t="s">
        <v>121</v>
      </c>
      <c r="M806" s="100" t="s">
        <v>122</v>
      </c>
      <c r="N806" s="100" t="s">
        <v>418</v>
      </c>
      <c r="O806" s="100" t="s">
        <v>419</v>
      </c>
      <c r="P806" s="100" t="s">
        <v>120</v>
      </c>
      <c r="Q806" s="100" t="s">
        <v>797</v>
      </c>
      <c r="R806" s="100" t="s">
        <v>420</v>
      </c>
      <c r="S806" s="100" t="s">
        <v>798</v>
      </c>
      <c r="T806" s="100" t="s">
        <v>420</v>
      </c>
      <c r="U806" s="100" t="s">
        <v>783</v>
      </c>
      <c r="V806" s="100" t="s">
        <v>784</v>
      </c>
      <c r="W806" s="100" t="s">
        <v>749</v>
      </c>
      <c r="X806" s="100" t="s">
        <v>132</v>
      </c>
      <c r="Y806" s="145" t="s">
        <v>1042</v>
      </c>
    </row>
    <row r="807" spans="1:25">
      <c r="A807" s="107" t="s">
        <v>391</v>
      </c>
      <c r="B807" s="100" t="s">
        <v>392</v>
      </c>
      <c r="C807" s="100" t="s">
        <v>1036</v>
      </c>
      <c r="D807" s="101">
        <v>6.8</v>
      </c>
      <c r="E807" s="100" t="s">
        <v>118</v>
      </c>
      <c r="F807" s="102">
        <v>202209</v>
      </c>
      <c r="G807" s="103">
        <v>44833</v>
      </c>
      <c r="H807" s="100" t="s">
        <v>119</v>
      </c>
      <c r="I807" s="102">
        <v>11002795</v>
      </c>
      <c r="J807" s="100" t="s">
        <v>0</v>
      </c>
      <c r="K807" s="100" t="s">
        <v>120</v>
      </c>
      <c r="L807" s="100" t="s">
        <v>121</v>
      </c>
      <c r="M807" s="100" t="s">
        <v>122</v>
      </c>
      <c r="N807" s="100" t="s">
        <v>418</v>
      </c>
      <c r="O807" s="100" t="s">
        <v>419</v>
      </c>
      <c r="P807" s="100" t="s">
        <v>120</v>
      </c>
      <c r="Q807" s="100" t="s">
        <v>797</v>
      </c>
      <c r="R807" s="100" t="s">
        <v>420</v>
      </c>
      <c r="S807" s="100" t="s">
        <v>798</v>
      </c>
      <c r="T807" s="100" t="s">
        <v>420</v>
      </c>
      <c r="U807" s="100" t="s">
        <v>783</v>
      </c>
      <c r="V807" s="100" t="s">
        <v>784</v>
      </c>
      <c r="W807" s="100" t="s">
        <v>749</v>
      </c>
      <c r="X807" s="100" t="s">
        <v>132</v>
      </c>
      <c r="Y807" s="145" t="s">
        <v>1042</v>
      </c>
    </row>
    <row r="808" spans="1:25">
      <c r="A808" s="107" t="s">
        <v>350</v>
      </c>
      <c r="B808" s="100" t="s">
        <v>351</v>
      </c>
      <c r="C808" s="100" t="s">
        <v>352</v>
      </c>
      <c r="D808" s="101">
        <v>140</v>
      </c>
      <c r="E808" s="100" t="s">
        <v>118</v>
      </c>
      <c r="F808" s="102">
        <v>202103</v>
      </c>
      <c r="G808" s="103">
        <v>44285</v>
      </c>
      <c r="H808" s="100" t="s">
        <v>119</v>
      </c>
      <c r="I808" s="102">
        <v>11000605</v>
      </c>
      <c r="J808" s="100" t="s">
        <v>0</v>
      </c>
      <c r="K808" s="100" t="s">
        <v>120</v>
      </c>
      <c r="L808" s="100" t="s">
        <v>121</v>
      </c>
      <c r="M808" s="100" t="s">
        <v>122</v>
      </c>
      <c r="N808" s="100" t="s">
        <v>38</v>
      </c>
      <c r="O808" s="100" t="s">
        <v>39</v>
      </c>
      <c r="P808" s="100" t="s">
        <v>120</v>
      </c>
      <c r="Q808" s="100" t="s">
        <v>744</v>
      </c>
      <c r="R808" s="100" t="s">
        <v>745</v>
      </c>
      <c r="S808" s="100" t="s">
        <v>746</v>
      </c>
      <c r="T808" s="100" t="s">
        <v>745</v>
      </c>
      <c r="U808" s="100" t="s">
        <v>747</v>
      </c>
      <c r="V808" s="100" t="s">
        <v>748</v>
      </c>
      <c r="W808" s="100" t="s">
        <v>749</v>
      </c>
      <c r="X808" s="100" t="s">
        <v>132</v>
      </c>
      <c r="Y808" s="147" t="s">
        <v>1041</v>
      </c>
    </row>
    <row r="809" spans="1:25">
      <c r="A809" s="107" t="s">
        <v>350</v>
      </c>
      <c r="B809" s="100" t="s">
        <v>351</v>
      </c>
      <c r="C809" s="100" t="s">
        <v>352</v>
      </c>
      <c r="D809" s="101">
        <v>400</v>
      </c>
      <c r="E809" s="100" t="s">
        <v>118</v>
      </c>
      <c r="F809" s="102">
        <v>202103</v>
      </c>
      <c r="G809" s="103">
        <v>44285</v>
      </c>
      <c r="H809" s="100" t="s">
        <v>119</v>
      </c>
      <c r="I809" s="102">
        <v>11000605</v>
      </c>
      <c r="J809" s="100" t="s">
        <v>0</v>
      </c>
      <c r="K809" s="100" t="s">
        <v>120</v>
      </c>
      <c r="L809" s="100" t="s">
        <v>121</v>
      </c>
      <c r="M809" s="100" t="s">
        <v>122</v>
      </c>
      <c r="N809" s="100" t="s">
        <v>130</v>
      </c>
      <c r="O809" s="100" t="s">
        <v>131</v>
      </c>
      <c r="P809" s="100" t="s">
        <v>120</v>
      </c>
      <c r="Q809" s="100" t="s">
        <v>744</v>
      </c>
      <c r="R809" s="100" t="s">
        <v>745</v>
      </c>
      <c r="S809" s="100" t="s">
        <v>746</v>
      </c>
      <c r="T809" s="100" t="s">
        <v>745</v>
      </c>
      <c r="U809" s="100" t="s">
        <v>747</v>
      </c>
      <c r="V809" s="100" t="s">
        <v>748</v>
      </c>
      <c r="W809" s="100" t="s">
        <v>749</v>
      </c>
      <c r="X809" s="100" t="s">
        <v>132</v>
      </c>
      <c r="Y809" s="147" t="s">
        <v>1041</v>
      </c>
    </row>
    <row r="810" spans="1:25">
      <c r="A810" s="107" t="s">
        <v>350</v>
      </c>
      <c r="B810" s="100" t="s">
        <v>351</v>
      </c>
      <c r="C810" s="100" t="s">
        <v>352</v>
      </c>
      <c r="D810" s="101">
        <v>581.70000000000005</v>
      </c>
      <c r="E810" s="100" t="s">
        <v>118</v>
      </c>
      <c r="F810" s="102">
        <v>202103</v>
      </c>
      <c r="G810" s="103">
        <v>44285</v>
      </c>
      <c r="H810" s="100" t="s">
        <v>119</v>
      </c>
      <c r="I810" s="102">
        <v>11000605</v>
      </c>
      <c r="J810" s="100" t="s">
        <v>0</v>
      </c>
      <c r="K810" s="100" t="s">
        <v>120</v>
      </c>
      <c r="L810" s="100" t="s">
        <v>121</v>
      </c>
      <c r="M810" s="100" t="s">
        <v>122</v>
      </c>
      <c r="N810" s="100" t="s">
        <v>10</v>
      </c>
      <c r="O810" s="100" t="s">
        <v>11</v>
      </c>
      <c r="P810" s="100" t="s">
        <v>120</v>
      </c>
      <c r="Q810" s="100" t="s">
        <v>744</v>
      </c>
      <c r="R810" s="100" t="s">
        <v>745</v>
      </c>
      <c r="S810" s="100" t="s">
        <v>746</v>
      </c>
      <c r="T810" s="100" t="s">
        <v>745</v>
      </c>
      <c r="U810" s="100" t="s">
        <v>747</v>
      </c>
      <c r="V810" s="100" t="s">
        <v>748</v>
      </c>
      <c r="W810" s="100" t="s">
        <v>749</v>
      </c>
      <c r="X810" s="100" t="s">
        <v>132</v>
      </c>
      <c r="Y810" s="147" t="s">
        <v>1041</v>
      </c>
    </row>
    <row r="811" spans="1:25">
      <c r="A811" s="107" t="s">
        <v>350</v>
      </c>
      <c r="B811" s="100" t="s">
        <v>351</v>
      </c>
      <c r="C811" s="100" t="s">
        <v>352</v>
      </c>
      <c r="D811" s="101">
        <v>581.70000000000005</v>
      </c>
      <c r="E811" s="100" t="s">
        <v>118</v>
      </c>
      <c r="F811" s="102">
        <v>202103</v>
      </c>
      <c r="G811" s="103">
        <v>44285</v>
      </c>
      <c r="H811" s="100" t="s">
        <v>119</v>
      </c>
      <c r="I811" s="102">
        <v>11000605</v>
      </c>
      <c r="J811" s="100" t="s">
        <v>0</v>
      </c>
      <c r="K811" s="100" t="s">
        <v>120</v>
      </c>
      <c r="L811" s="100" t="s">
        <v>121</v>
      </c>
      <c r="M811" s="100" t="s">
        <v>122</v>
      </c>
      <c r="N811" s="100" t="s">
        <v>28</v>
      </c>
      <c r="O811" s="100" t="s">
        <v>29</v>
      </c>
      <c r="P811" s="100" t="s">
        <v>120</v>
      </c>
      <c r="Q811" s="100" t="s">
        <v>744</v>
      </c>
      <c r="R811" s="100" t="s">
        <v>745</v>
      </c>
      <c r="S811" s="100" t="s">
        <v>746</v>
      </c>
      <c r="T811" s="100" t="s">
        <v>745</v>
      </c>
      <c r="U811" s="100" t="s">
        <v>747</v>
      </c>
      <c r="V811" s="100" t="s">
        <v>748</v>
      </c>
      <c r="W811" s="100" t="s">
        <v>749</v>
      </c>
      <c r="X811" s="100" t="s">
        <v>132</v>
      </c>
      <c r="Y811" s="147" t="s">
        <v>1041</v>
      </c>
    </row>
    <row r="812" spans="1:25">
      <c r="A812" s="107" t="s">
        <v>350</v>
      </c>
      <c r="B812" s="100" t="s">
        <v>351</v>
      </c>
      <c r="C812" s="100" t="s">
        <v>352</v>
      </c>
      <c r="D812" s="101">
        <v>581.70000000000005</v>
      </c>
      <c r="E812" s="100" t="s">
        <v>118</v>
      </c>
      <c r="F812" s="102">
        <v>202103</v>
      </c>
      <c r="G812" s="103">
        <v>44285</v>
      </c>
      <c r="H812" s="100" t="s">
        <v>119</v>
      </c>
      <c r="I812" s="102">
        <v>11000605</v>
      </c>
      <c r="J812" s="100" t="s">
        <v>0</v>
      </c>
      <c r="K812" s="100" t="s">
        <v>120</v>
      </c>
      <c r="L812" s="100" t="s">
        <v>121</v>
      </c>
      <c r="M812" s="100" t="s">
        <v>122</v>
      </c>
      <c r="N812" s="100" t="s">
        <v>12</v>
      </c>
      <c r="O812" s="100" t="s">
        <v>353</v>
      </c>
      <c r="P812" s="100" t="s">
        <v>120</v>
      </c>
      <c r="Q812" s="100" t="s">
        <v>744</v>
      </c>
      <c r="R812" s="100" t="s">
        <v>745</v>
      </c>
      <c r="S812" s="100" t="s">
        <v>746</v>
      </c>
      <c r="T812" s="100" t="s">
        <v>745</v>
      </c>
      <c r="U812" s="100" t="s">
        <v>747</v>
      </c>
      <c r="V812" s="100" t="s">
        <v>748</v>
      </c>
      <c r="W812" s="100" t="s">
        <v>749</v>
      </c>
      <c r="X812" s="100" t="s">
        <v>132</v>
      </c>
      <c r="Y812" s="147" t="s">
        <v>1041</v>
      </c>
    </row>
    <row r="813" spans="1:25">
      <c r="A813" s="107" t="s">
        <v>350</v>
      </c>
      <c r="B813" s="100" t="s">
        <v>351</v>
      </c>
      <c r="C813" s="100" t="s">
        <v>352</v>
      </c>
      <c r="D813" s="101">
        <v>581.70000000000005</v>
      </c>
      <c r="E813" s="100" t="s">
        <v>118</v>
      </c>
      <c r="F813" s="102">
        <v>202103</v>
      </c>
      <c r="G813" s="103">
        <v>44285</v>
      </c>
      <c r="H813" s="100" t="s">
        <v>119</v>
      </c>
      <c r="I813" s="102">
        <v>11000605</v>
      </c>
      <c r="J813" s="100" t="s">
        <v>0</v>
      </c>
      <c r="K813" s="100" t="s">
        <v>120</v>
      </c>
      <c r="L813" s="100" t="s">
        <v>121</v>
      </c>
      <c r="M813" s="100" t="s">
        <v>122</v>
      </c>
      <c r="N813" s="100" t="s">
        <v>20</v>
      </c>
      <c r="O813" s="100" t="s">
        <v>21</v>
      </c>
      <c r="P813" s="100" t="s">
        <v>120</v>
      </c>
      <c r="Q813" s="100" t="s">
        <v>744</v>
      </c>
      <c r="R813" s="100" t="s">
        <v>745</v>
      </c>
      <c r="S813" s="100" t="s">
        <v>746</v>
      </c>
      <c r="T813" s="100" t="s">
        <v>745</v>
      </c>
      <c r="U813" s="100" t="s">
        <v>747</v>
      </c>
      <c r="V813" s="100" t="s">
        <v>748</v>
      </c>
      <c r="W813" s="100" t="s">
        <v>749</v>
      </c>
      <c r="X813" s="100" t="s">
        <v>132</v>
      </c>
      <c r="Y813" s="147" t="s">
        <v>1041</v>
      </c>
    </row>
    <row r="814" spans="1:25">
      <c r="A814" s="107" t="s">
        <v>350</v>
      </c>
      <c r="B814" s="100" t="s">
        <v>351</v>
      </c>
      <c r="C814" s="100" t="s">
        <v>352</v>
      </c>
      <c r="D814" s="101">
        <v>581.70000000000005</v>
      </c>
      <c r="E814" s="100" t="s">
        <v>118</v>
      </c>
      <c r="F814" s="102">
        <v>202103</v>
      </c>
      <c r="G814" s="103">
        <v>44285</v>
      </c>
      <c r="H814" s="100" t="s">
        <v>119</v>
      </c>
      <c r="I814" s="102">
        <v>11000605</v>
      </c>
      <c r="J814" s="100" t="s">
        <v>0</v>
      </c>
      <c r="K814" s="100" t="s">
        <v>120</v>
      </c>
      <c r="L814" s="100" t="s">
        <v>121</v>
      </c>
      <c r="M814" s="100" t="s">
        <v>122</v>
      </c>
      <c r="N814" s="100" t="s">
        <v>22</v>
      </c>
      <c r="O814" s="100" t="s">
        <v>23</v>
      </c>
      <c r="P814" s="100" t="s">
        <v>120</v>
      </c>
      <c r="Q814" s="100" t="s">
        <v>744</v>
      </c>
      <c r="R814" s="100" t="s">
        <v>745</v>
      </c>
      <c r="S814" s="100" t="s">
        <v>746</v>
      </c>
      <c r="T814" s="100" t="s">
        <v>745</v>
      </c>
      <c r="U814" s="100" t="s">
        <v>747</v>
      </c>
      <c r="V814" s="100" t="s">
        <v>748</v>
      </c>
      <c r="W814" s="100" t="s">
        <v>749</v>
      </c>
      <c r="X814" s="100" t="s">
        <v>132</v>
      </c>
      <c r="Y814" s="147" t="s">
        <v>1041</v>
      </c>
    </row>
    <row r="815" spans="1:25">
      <c r="A815" s="107" t="s">
        <v>350</v>
      </c>
      <c r="B815" s="100" t="s">
        <v>351</v>
      </c>
      <c r="C815" s="100" t="s">
        <v>352</v>
      </c>
      <c r="D815" s="101">
        <v>581.70000000000005</v>
      </c>
      <c r="E815" s="100" t="s">
        <v>118</v>
      </c>
      <c r="F815" s="102">
        <v>202103</v>
      </c>
      <c r="G815" s="103">
        <v>44285</v>
      </c>
      <c r="H815" s="100" t="s">
        <v>119</v>
      </c>
      <c r="I815" s="102">
        <v>11000605</v>
      </c>
      <c r="J815" s="100" t="s">
        <v>0</v>
      </c>
      <c r="K815" s="100" t="s">
        <v>120</v>
      </c>
      <c r="L815" s="100" t="s">
        <v>121</v>
      </c>
      <c r="M815" s="100" t="s">
        <v>122</v>
      </c>
      <c r="N815" s="100" t="s">
        <v>24</v>
      </c>
      <c r="O815" s="100" t="s">
        <v>25</v>
      </c>
      <c r="P815" s="100" t="s">
        <v>120</v>
      </c>
      <c r="Q815" s="100" t="s">
        <v>744</v>
      </c>
      <c r="R815" s="100" t="s">
        <v>745</v>
      </c>
      <c r="S815" s="100" t="s">
        <v>746</v>
      </c>
      <c r="T815" s="100" t="s">
        <v>745</v>
      </c>
      <c r="U815" s="100" t="s">
        <v>747</v>
      </c>
      <c r="V815" s="100" t="s">
        <v>748</v>
      </c>
      <c r="W815" s="100" t="s">
        <v>749</v>
      </c>
      <c r="X815" s="100" t="s">
        <v>132</v>
      </c>
      <c r="Y815" s="147" t="s">
        <v>1041</v>
      </c>
    </row>
    <row r="816" spans="1:25">
      <c r="A816" s="107" t="s">
        <v>350</v>
      </c>
      <c r="B816" s="100" t="s">
        <v>351</v>
      </c>
      <c r="C816" s="100" t="s">
        <v>352</v>
      </c>
      <c r="D816" s="101">
        <v>1163.4000000000001</v>
      </c>
      <c r="E816" s="100" t="s">
        <v>118</v>
      </c>
      <c r="F816" s="102">
        <v>202103</v>
      </c>
      <c r="G816" s="103">
        <v>44285</v>
      </c>
      <c r="H816" s="100" t="s">
        <v>119</v>
      </c>
      <c r="I816" s="102">
        <v>11000605</v>
      </c>
      <c r="J816" s="100" t="s">
        <v>0</v>
      </c>
      <c r="K816" s="100" t="s">
        <v>120</v>
      </c>
      <c r="L816" s="100" t="s">
        <v>121</v>
      </c>
      <c r="M816" s="100" t="s">
        <v>122</v>
      </c>
      <c r="N816" s="100" t="s">
        <v>18</v>
      </c>
      <c r="O816" s="100" t="s">
        <v>19</v>
      </c>
      <c r="P816" s="100" t="s">
        <v>120</v>
      </c>
      <c r="Q816" s="100" t="s">
        <v>744</v>
      </c>
      <c r="R816" s="100" t="s">
        <v>745</v>
      </c>
      <c r="S816" s="100" t="s">
        <v>746</v>
      </c>
      <c r="T816" s="100" t="s">
        <v>745</v>
      </c>
      <c r="U816" s="100" t="s">
        <v>747</v>
      </c>
      <c r="V816" s="100" t="s">
        <v>748</v>
      </c>
      <c r="W816" s="100" t="s">
        <v>749</v>
      </c>
      <c r="X816" s="100" t="s">
        <v>132</v>
      </c>
      <c r="Y816" s="147" t="s">
        <v>1041</v>
      </c>
    </row>
    <row r="817" spans="1:25">
      <c r="A817" s="107" t="s">
        <v>350</v>
      </c>
      <c r="B817" s="100" t="s">
        <v>351</v>
      </c>
      <c r="C817" s="100" t="s">
        <v>352</v>
      </c>
      <c r="D817" s="101">
        <v>1163.4000000000001</v>
      </c>
      <c r="E817" s="100" t="s">
        <v>118</v>
      </c>
      <c r="F817" s="102">
        <v>202103</v>
      </c>
      <c r="G817" s="103">
        <v>44285</v>
      </c>
      <c r="H817" s="100" t="s">
        <v>119</v>
      </c>
      <c r="I817" s="102">
        <v>11000605</v>
      </c>
      <c r="J817" s="100" t="s">
        <v>0</v>
      </c>
      <c r="K817" s="100" t="s">
        <v>120</v>
      </c>
      <c r="L817" s="100" t="s">
        <v>121</v>
      </c>
      <c r="M817" s="100" t="s">
        <v>122</v>
      </c>
      <c r="N817" s="100" t="s">
        <v>26</v>
      </c>
      <c r="O817" s="100" t="s">
        <v>354</v>
      </c>
      <c r="P817" s="100" t="s">
        <v>120</v>
      </c>
      <c r="Q817" s="100" t="s">
        <v>744</v>
      </c>
      <c r="R817" s="100" t="s">
        <v>745</v>
      </c>
      <c r="S817" s="100" t="s">
        <v>746</v>
      </c>
      <c r="T817" s="100" t="s">
        <v>745</v>
      </c>
      <c r="U817" s="100" t="s">
        <v>747</v>
      </c>
      <c r="V817" s="100" t="s">
        <v>748</v>
      </c>
      <c r="W817" s="100" t="s">
        <v>749</v>
      </c>
      <c r="X817" s="100" t="s">
        <v>132</v>
      </c>
      <c r="Y817" s="147" t="s">
        <v>1041</v>
      </c>
    </row>
    <row r="818" spans="1:25">
      <c r="A818" s="107" t="s">
        <v>350</v>
      </c>
      <c r="B818" s="100" t="s">
        <v>351</v>
      </c>
      <c r="C818" s="100" t="s">
        <v>352</v>
      </c>
      <c r="D818" s="101">
        <v>1449.14</v>
      </c>
      <c r="E818" s="100" t="s">
        <v>118</v>
      </c>
      <c r="F818" s="102">
        <v>202103</v>
      </c>
      <c r="G818" s="103">
        <v>44285</v>
      </c>
      <c r="H818" s="100" t="s">
        <v>119</v>
      </c>
      <c r="I818" s="102">
        <v>11000605</v>
      </c>
      <c r="J818" s="100" t="s">
        <v>0</v>
      </c>
      <c r="K818" s="100" t="s">
        <v>120</v>
      </c>
      <c r="L818" s="100" t="s">
        <v>121</v>
      </c>
      <c r="M818" s="100" t="s">
        <v>122</v>
      </c>
      <c r="N818" s="100" t="s">
        <v>355</v>
      </c>
      <c r="O818" s="100" t="s">
        <v>356</v>
      </c>
      <c r="P818" s="100" t="s">
        <v>120</v>
      </c>
      <c r="Q818" s="100" t="s">
        <v>744</v>
      </c>
      <c r="R818" s="100" t="s">
        <v>745</v>
      </c>
      <c r="S818" s="100" t="s">
        <v>746</v>
      </c>
      <c r="T818" s="100" t="s">
        <v>745</v>
      </c>
      <c r="U818" s="100" t="s">
        <v>747</v>
      </c>
      <c r="V818" s="100" t="s">
        <v>748</v>
      </c>
      <c r="W818" s="100" t="s">
        <v>749</v>
      </c>
      <c r="X818" s="100" t="s">
        <v>132</v>
      </c>
      <c r="Y818" s="147" t="s">
        <v>1041</v>
      </c>
    </row>
    <row r="819" spans="1:25">
      <c r="A819" s="107" t="s">
        <v>350</v>
      </c>
      <c r="B819" s="100" t="s">
        <v>351</v>
      </c>
      <c r="C819" s="100" t="s">
        <v>352</v>
      </c>
      <c r="D819" s="101">
        <v>2140</v>
      </c>
      <c r="E819" s="100" t="s">
        <v>118</v>
      </c>
      <c r="F819" s="102">
        <v>202103</v>
      </c>
      <c r="G819" s="103">
        <v>44285</v>
      </c>
      <c r="H819" s="100" t="s">
        <v>119</v>
      </c>
      <c r="I819" s="102">
        <v>11000605</v>
      </c>
      <c r="J819" s="100" t="s">
        <v>0</v>
      </c>
      <c r="K819" s="100" t="s">
        <v>120</v>
      </c>
      <c r="L819" s="100" t="s">
        <v>121</v>
      </c>
      <c r="M819" s="100" t="s">
        <v>122</v>
      </c>
      <c r="N819" s="100" t="s">
        <v>357</v>
      </c>
      <c r="O819" s="100" t="s">
        <v>358</v>
      </c>
      <c r="P819" s="100" t="s">
        <v>120</v>
      </c>
      <c r="Q819" s="100" t="s">
        <v>744</v>
      </c>
      <c r="R819" s="100" t="s">
        <v>745</v>
      </c>
      <c r="S819" s="100" t="s">
        <v>746</v>
      </c>
      <c r="T819" s="100" t="s">
        <v>745</v>
      </c>
      <c r="U819" s="100" t="s">
        <v>747</v>
      </c>
      <c r="V819" s="100" t="s">
        <v>748</v>
      </c>
      <c r="W819" s="100" t="s">
        <v>749</v>
      </c>
      <c r="X819" s="100" t="s">
        <v>132</v>
      </c>
      <c r="Y819" s="147" t="s">
        <v>1041</v>
      </c>
    </row>
    <row r="820" spans="1:25">
      <c r="A820" s="107" t="s">
        <v>350</v>
      </c>
      <c r="B820" s="100" t="s">
        <v>351</v>
      </c>
      <c r="C820" s="100" t="s">
        <v>352</v>
      </c>
      <c r="D820" s="101">
        <v>12205</v>
      </c>
      <c r="E820" s="100" t="s">
        <v>118</v>
      </c>
      <c r="F820" s="102">
        <v>202103</v>
      </c>
      <c r="G820" s="103">
        <v>44285</v>
      </c>
      <c r="H820" s="100" t="s">
        <v>119</v>
      </c>
      <c r="I820" s="102">
        <v>11000605</v>
      </c>
      <c r="J820" s="100" t="s">
        <v>0</v>
      </c>
      <c r="K820" s="100" t="s">
        <v>120</v>
      </c>
      <c r="L820" s="100" t="s">
        <v>121</v>
      </c>
      <c r="M820" s="100" t="s">
        <v>122</v>
      </c>
      <c r="N820" s="100" t="s">
        <v>339</v>
      </c>
      <c r="O820" s="100" t="s">
        <v>340</v>
      </c>
      <c r="P820" s="100" t="s">
        <v>120</v>
      </c>
      <c r="Q820" s="100" t="s">
        <v>744</v>
      </c>
      <c r="R820" s="100" t="s">
        <v>745</v>
      </c>
      <c r="S820" s="100" t="s">
        <v>746</v>
      </c>
      <c r="T820" s="100" t="s">
        <v>745</v>
      </c>
      <c r="U820" s="100" t="s">
        <v>747</v>
      </c>
      <c r="V820" s="100" t="s">
        <v>748</v>
      </c>
      <c r="W820" s="100" t="s">
        <v>749</v>
      </c>
      <c r="X820" s="100" t="s">
        <v>132</v>
      </c>
      <c r="Y820" s="147" t="s">
        <v>1041</v>
      </c>
    </row>
    <row r="821" spans="1:25">
      <c r="A821" s="107" t="s">
        <v>350</v>
      </c>
      <c r="B821" s="100" t="s">
        <v>351</v>
      </c>
      <c r="C821" s="100" t="s">
        <v>359</v>
      </c>
      <c r="D821" s="101">
        <v>85</v>
      </c>
      <c r="E821" s="100" t="s">
        <v>118</v>
      </c>
      <c r="F821" s="102">
        <v>202107</v>
      </c>
      <c r="G821" s="103">
        <v>44405</v>
      </c>
      <c r="H821" s="100" t="s">
        <v>125</v>
      </c>
      <c r="I821" s="102">
        <v>50000202</v>
      </c>
      <c r="J821" s="100" t="s">
        <v>0</v>
      </c>
      <c r="K821" s="100" t="s">
        <v>120</v>
      </c>
      <c r="L821" s="100" t="s">
        <v>121</v>
      </c>
      <c r="M821" s="100" t="s">
        <v>122</v>
      </c>
      <c r="N821" s="100" t="s">
        <v>28</v>
      </c>
      <c r="O821" s="100" t="s">
        <v>29</v>
      </c>
      <c r="P821" s="100" t="s">
        <v>120</v>
      </c>
      <c r="Q821" s="100" t="s">
        <v>744</v>
      </c>
      <c r="R821" s="100" t="s">
        <v>745</v>
      </c>
      <c r="S821" s="100" t="s">
        <v>746</v>
      </c>
      <c r="T821" s="100" t="s">
        <v>745</v>
      </c>
      <c r="U821" s="100" t="s">
        <v>747</v>
      </c>
      <c r="V821" s="100" t="s">
        <v>748</v>
      </c>
      <c r="W821" s="100" t="s">
        <v>749</v>
      </c>
      <c r="X821" s="100" t="s">
        <v>132</v>
      </c>
      <c r="Y821" s="147" t="s">
        <v>1041</v>
      </c>
    </row>
    <row r="822" spans="1:25">
      <c r="A822" s="107" t="s">
        <v>350</v>
      </c>
      <c r="B822" s="100" t="s">
        <v>351</v>
      </c>
      <c r="C822" s="100" t="s">
        <v>360</v>
      </c>
      <c r="D822" s="101">
        <v>89.86</v>
      </c>
      <c r="E822" s="100" t="s">
        <v>118</v>
      </c>
      <c r="F822" s="102">
        <v>202107</v>
      </c>
      <c r="G822" s="103">
        <v>44405</v>
      </c>
      <c r="H822" s="100" t="s">
        <v>125</v>
      </c>
      <c r="I822" s="102">
        <v>50000202</v>
      </c>
      <c r="J822" s="100" t="s">
        <v>0</v>
      </c>
      <c r="K822" s="100" t="s">
        <v>120</v>
      </c>
      <c r="L822" s="100" t="s">
        <v>121</v>
      </c>
      <c r="M822" s="100" t="s">
        <v>122</v>
      </c>
      <c r="N822" s="100" t="s">
        <v>38</v>
      </c>
      <c r="O822" s="100" t="s">
        <v>39</v>
      </c>
      <c r="P822" s="100" t="s">
        <v>120</v>
      </c>
      <c r="Q822" s="100" t="s">
        <v>744</v>
      </c>
      <c r="R822" s="100" t="s">
        <v>745</v>
      </c>
      <c r="S822" s="100" t="s">
        <v>746</v>
      </c>
      <c r="T822" s="100" t="s">
        <v>745</v>
      </c>
      <c r="U822" s="100" t="s">
        <v>747</v>
      </c>
      <c r="V822" s="100" t="s">
        <v>748</v>
      </c>
      <c r="W822" s="100" t="s">
        <v>749</v>
      </c>
      <c r="X822" s="100" t="s">
        <v>132</v>
      </c>
      <c r="Y822" s="147" t="s">
        <v>1041</v>
      </c>
    </row>
    <row r="823" spans="1:25">
      <c r="A823" s="107" t="s">
        <v>350</v>
      </c>
      <c r="B823" s="100" t="s">
        <v>351</v>
      </c>
      <c r="C823" s="100" t="s">
        <v>361</v>
      </c>
      <c r="D823" s="101">
        <v>546.08000000000004</v>
      </c>
      <c r="E823" s="100" t="s">
        <v>118</v>
      </c>
      <c r="F823" s="102">
        <v>202107</v>
      </c>
      <c r="G823" s="103">
        <v>44405</v>
      </c>
      <c r="H823" s="100" t="s">
        <v>125</v>
      </c>
      <c r="I823" s="102">
        <v>50000202</v>
      </c>
      <c r="J823" s="100" t="s">
        <v>0</v>
      </c>
      <c r="K823" s="100" t="s">
        <v>120</v>
      </c>
      <c r="L823" s="100" t="s">
        <v>121</v>
      </c>
      <c r="M823" s="100" t="s">
        <v>122</v>
      </c>
      <c r="N823" s="100" t="s">
        <v>34</v>
      </c>
      <c r="O823" s="100" t="s">
        <v>362</v>
      </c>
      <c r="P823" s="100" t="s">
        <v>120</v>
      </c>
      <c r="Q823" s="100" t="s">
        <v>744</v>
      </c>
      <c r="R823" s="100" t="s">
        <v>745</v>
      </c>
      <c r="S823" s="100" t="s">
        <v>746</v>
      </c>
      <c r="T823" s="100" t="s">
        <v>745</v>
      </c>
      <c r="U823" s="100" t="s">
        <v>747</v>
      </c>
      <c r="V823" s="100" t="s">
        <v>748</v>
      </c>
      <c r="W823" s="100" t="s">
        <v>749</v>
      </c>
      <c r="X823" s="100" t="s">
        <v>132</v>
      </c>
      <c r="Y823" s="147" t="s">
        <v>1041</v>
      </c>
    </row>
    <row r="824" spans="1:25">
      <c r="A824" s="107" t="s">
        <v>350</v>
      </c>
      <c r="B824" s="100" t="s">
        <v>351</v>
      </c>
      <c r="C824" s="100" t="s">
        <v>363</v>
      </c>
      <c r="D824" s="101">
        <v>592.16999999999996</v>
      </c>
      <c r="E824" s="100" t="s">
        <v>118</v>
      </c>
      <c r="F824" s="102">
        <v>202107</v>
      </c>
      <c r="G824" s="103">
        <v>44405</v>
      </c>
      <c r="H824" s="100" t="s">
        <v>125</v>
      </c>
      <c r="I824" s="102">
        <v>50000202</v>
      </c>
      <c r="J824" s="100" t="s">
        <v>0</v>
      </c>
      <c r="K824" s="100" t="s">
        <v>120</v>
      </c>
      <c r="L824" s="100" t="s">
        <v>121</v>
      </c>
      <c r="M824" s="100" t="s">
        <v>122</v>
      </c>
      <c r="N824" s="100" t="s">
        <v>40</v>
      </c>
      <c r="O824" s="100" t="s">
        <v>364</v>
      </c>
      <c r="P824" s="100" t="s">
        <v>120</v>
      </c>
      <c r="Q824" s="100" t="s">
        <v>744</v>
      </c>
      <c r="R824" s="100" t="s">
        <v>745</v>
      </c>
      <c r="S824" s="100" t="s">
        <v>746</v>
      </c>
      <c r="T824" s="100" t="s">
        <v>745</v>
      </c>
      <c r="U824" s="100" t="s">
        <v>747</v>
      </c>
      <c r="V824" s="100" t="s">
        <v>748</v>
      </c>
      <c r="W824" s="100" t="s">
        <v>749</v>
      </c>
      <c r="X824" s="100" t="s">
        <v>132</v>
      </c>
      <c r="Y824" s="147" t="s">
        <v>1041</v>
      </c>
    </row>
    <row r="825" spans="1:25">
      <c r="A825" s="107" t="s">
        <v>350</v>
      </c>
      <c r="B825" s="100" t="s">
        <v>351</v>
      </c>
      <c r="C825" s="100" t="s">
        <v>365</v>
      </c>
      <c r="D825" s="101">
        <v>688.06</v>
      </c>
      <c r="E825" s="100" t="s">
        <v>118</v>
      </c>
      <c r="F825" s="102">
        <v>202107</v>
      </c>
      <c r="G825" s="103">
        <v>44405</v>
      </c>
      <c r="H825" s="100" t="s">
        <v>125</v>
      </c>
      <c r="I825" s="102">
        <v>50000202</v>
      </c>
      <c r="J825" s="100" t="s">
        <v>0</v>
      </c>
      <c r="K825" s="100" t="s">
        <v>120</v>
      </c>
      <c r="L825" s="100" t="s">
        <v>121</v>
      </c>
      <c r="M825" s="100" t="s">
        <v>122</v>
      </c>
      <c r="N825" s="100" t="s">
        <v>32</v>
      </c>
      <c r="O825" s="100" t="s">
        <v>366</v>
      </c>
      <c r="P825" s="100" t="s">
        <v>120</v>
      </c>
      <c r="Q825" s="100" t="s">
        <v>744</v>
      </c>
      <c r="R825" s="100" t="s">
        <v>745</v>
      </c>
      <c r="S825" s="100" t="s">
        <v>746</v>
      </c>
      <c r="T825" s="100" t="s">
        <v>745</v>
      </c>
      <c r="U825" s="100" t="s">
        <v>747</v>
      </c>
      <c r="V825" s="100" t="s">
        <v>748</v>
      </c>
      <c r="W825" s="100" t="s">
        <v>749</v>
      </c>
      <c r="X825" s="100" t="s">
        <v>132</v>
      </c>
      <c r="Y825" s="147" t="s">
        <v>1041</v>
      </c>
    </row>
    <row r="826" spans="1:25">
      <c r="A826" s="107" t="s">
        <v>350</v>
      </c>
      <c r="B826" s="100" t="s">
        <v>351</v>
      </c>
      <c r="C826" s="100" t="s">
        <v>367</v>
      </c>
      <c r="D826" s="101">
        <v>873.73</v>
      </c>
      <c r="E826" s="100" t="s">
        <v>118</v>
      </c>
      <c r="F826" s="102">
        <v>202107</v>
      </c>
      <c r="G826" s="103">
        <v>44405</v>
      </c>
      <c r="H826" s="100" t="s">
        <v>125</v>
      </c>
      <c r="I826" s="102">
        <v>50000202</v>
      </c>
      <c r="J826" s="100" t="s">
        <v>0</v>
      </c>
      <c r="K826" s="100" t="s">
        <v>120</v>
      </c>
      <c r="L826" s="100" t="s">
        <v>121</v>
      </c>
      <c r="M826" s="100" t="s">
        <v>122</v>
      </c>
      <c r="N826" s="100" t="s">
        <v>30</v>
      </c>
      <c r="O826" s="100" t="s">
        <v>368</v>
      </c>
      <c r="P826" s="100" t="s">
        <v>120</v>
      </c>
      <c r="Q826" s="100" t="s">
        <v>744</v>
      </c>
      <c r="R826" s="100" t="s">
        <v>745</v>
      </c>
      <c r="S826" s="100" t="s">
        <v>746</v>
      </c>
      <c r="T826" s="100" t="s">
        <v>745</v>
      </c>
      <c r="U826" s="100" t="s">
        <v>747</v>
      </c>
      <c r="V826" s="100" t="s">
        <v>748</v>
      </c>
      <c r="W826" s="100" t="s">
        <v>749</v>
      </c>
      <c r="X826" s="100" t="s">
        <v>132</v>
      </c>
      <c r="Y826" s="147" t="s">
        <v>1041</v>
      </c>
    </row>
    <row r="827" spans="1:25">
      <c r="A827" s="107" t="s">
        <v>350</v>
      </c>
      <c r="B827" s="100" t="s">
        <v>351</v>
      </c>
      <c r="C827" s="100" t="s">
        <v>369</v>
      </c>
      <c r="D827" s="101">
        <v>1200.01</v>
      </c>
      <c r="E827" s="100" t="s">
        <v>118</v>
      </c>
      <c r="F827" s="102">
        <v>202107</v>
      </c>
      <c r="G827" s="103">
        <v>44405</v>
      </c>
      <c r="H827" s="100" t="s">
        <v>125</v>
      </c>
      <c r="I827" s="102">
        <v>50000202</v>
      </c>
      <c r="J827" s="100" t="s">
        <v>0</v>
      </c>
      <c r="K827" s="100" t="s">
        <v>120</v>
      </c>
      <c r="L827" s="100" t="s">
        <v>121</v>
      </c>
      <c r="M827" s="100" t="s">
        <v>122</v>
      </c>
      <c r="N827" s="100" t="s">
        <v>130</v>
      </c>
      <c r="O827" s="100" t="s">
        <v>131</v>
      </c>
      <c r="P827" s="100" t="s">
        <v>120</v>
      </c>
      <c r="Q827" s="100" t="s">
        <v>744</v>
      </c>
      <c r="R827" s="100" t="s">
        <v>745</v>
      </c>
      <c r="S827" s="100" t="s">
        <v>746</v>
      </c>
      <c r="T827" s="100" t="s">
        <v>745</v>
      </c>
      <c r="U827" s="100" t="s">
        <v>747</v>
      </c>
      <c r="V827" s="100" t="s">
        <v>748</v>
      </c>
      <c r="W827" s="100" t="s">
        <v>749</v>
      </c>
      <c r="X827" s="100" t="s">
        <v>132</v>
      </c>
      <c r="Y827" s="147" t="s">
        <v>1041</v>
      </c>
    </row>
    <row r="828" spans="1:25">
      <c r="A828" s="107" t="s">
        <v>350</v>
      </c>
      <c r="B828" s="100" t="s">
        <v>351</v>
      </c>
      <c r="C828" s="100" t="s">
        <v>370</v>
      </c>
      <c r="D828" s="101">
        <v>1995.3</v>
      </c>
      <c r="E828" s="100" t="s">
        <v>118</v>
      </c>
      <c r="F828" s="102">
        <v>202107</v>
      </c>
      <c r="G828" s="103">
        <v>44405</v>
      </c>
      <c r="H828" s="100" t="s">
        <v>125</v>
      </c>
      <c r="I828" s="102">
        <v>50000202</v>
      </c>
      <c r="J828" s="100" t="s">
        <v>0</v>
      </c>
      <c r="K828" s="100" t="s">
        <v>120</v>
      </c>
      <c r="L828" s="100" t="s">
        <v>121</v>
      </c>
      <c r="M828" s="100" t="s">
        <v>122</v>
      </c>
      <c r="N828" s="100" t="s">
        <v>36</v>
      </c>
      <c r="O828" s="100" t="s">
        <v>37</v>
      </c>
      <c r="P828" s="100" t="s">
        <v>120</v>
      </c>
      <c r="Q828" s="100" t="s">
        <v>744</v>
      </c>
      <c r="R828" s="100" t="s">
        <v>745</v>
      </c>
      <c r="S828" s="100" t="s">
        <v>746</v>
      </c>
      <c r="T828" s="100" t="s">
        <v>745</v>
      </c>
      <c r="U828" s="100" t="s">
        <v>747</v>
      </c>
      <c r="V828" s="100" t="s">
        <v>748</v>
      </c>
      <c r="W828" s="100" t="s">
        <v>749</v>
      </c>
      <c r="X828" s="100" t="s">
        <v>132</v>
      </c>
      <c r="Y828" s="147" t="s">
        <v>1041</v>
      </c>
    </row>
    <row r="829" spans="1:25">
      <c r="A829" s="107" t="s">
        <v>350</v>
      </c>
      <c r="B829" s="100" t="s">
        <v>351</v>
      </c>
      <c r="C829" s="100" t="s">
        <v>371</v>
      </c>
      <c r="D829" s="101">
        <v>2738.1</v>
      </c>
      <c r="E829" s="100" t="s">
        <v>118</v>
      </c>
      <c r="F829" s="102">
        <v>202107</v>
      </c>
      <c r="G829" s="103">
        <v>44405</v>
      </c>
      <c r="H829" s="100" t="s">
        <v>125</v>
      </c>
      <c r="I829" s="102">
        <v>50000202</v>
      </c>
      <c r="J829" s="100" t="s">
        <v>0</v>
      </c>
      <c r="K829" s="100" t="s">
        <v>120</v>
      </c>
      <c r="L829" s="100" t="s">
        <v>121</v>
      </c>
      <c r="M829" s="100" t="s">
        <v>122</v>
      </c>
      <c r="N829" s="100" t="s">
        <v>22</v>
      </c>
      <c r="O829" s="100" t="s">
        <v>23</v>
      </c>
      <c r="P829" s="100" t="s">
        <v>120</v>
      </c>
      <c r="Q829" s="100" t="s">
        <v>744</v>
      </c>
      <c r="R829" s="100" t="s">
        <v>745</v>
      </c>
      <c r="S829" s="100" t="s">
        <v>746</v>
      </c>
      <c r="T829" s="100" t="s">
        <v>745</v>
      </c>
      <c r="U829" s="100" t="s">
        <v>747</v>
      </c>
      <c r="V829" s="100" t="s">
        <v>748</v>
      </c>
      <c r="W829" s="100" t="s">
        <v>749</v>
      </c>
      <c r="X829" s="100" t="s">
        <v>132</v>
      </c>
      <c r="Y829" s="147" t="s">
        <v>1041</v>
      </c>
    </row>
    <row r="830" spans="1:25">
      <c r="A830" s="107" t="s">
        <v>350</v>
      </c>
      <c r="B830" s="100" t="s">
        <v>351</v>
      </c>
      <c r="C830" s="100" t="s">
        <v>372</v>
      </c>
      <c r="D830" s="101">
        <v>2738.1</v>
      </c>
      <c r="E830" s="100" t="s">
        <v>118</v>
      </c>
      <c r="F830" s="102">
        <v>202107</v>
      </c>
      <c r="G830" s="103">
        <v>44405</v>
      </c>
      <c r="H830" s="100" t="s">
        <v>125</v>
      </c>
      <c r="I830" s="102">
        <v>50000202</v>
      </c>
      <c r="J830" s="100" t="s">
        <v>0</v>
      </c>
      <c r="K830" s="100" t="s">
        <v>120</v>
      </c>
      <c r="L830" s="100" t="s">
        <v>121</v>
      </c>
      <c r="M830" s="100" t="s">
        <v>122</v>
      </c>
      <c r="N830" s="100" t="s">
        <v>20</v>
      </c>
      <c r="O830" s="100" t="s">
        <v>21</v>
      </c>
      <c r="P830" s="100" t="s">
        <v>120</v>
      </c>
      <c r="Q830" s="100" t="s">
        <v>744</v>
      </c>
      <c r="R830" s="100" t="s">
        <v>745</v>
      </c>
      <c r="S830" s="100" t="s">
        <v>746</v>
      </c>
      <c r="T830" s="100" t="s">
        <v>745</v>
      </c>
      <c r="U830" s="100" t="s">
        <v>747</v>
      </c>
      <c r="V830" s="100" t="s">
        <v>748</v>
      </c>
      <c r="W830" s="100" t="s">
        <v>749</v>
      </c>
      <c r="X830" s="100" t="s">
        <v>132</v>
      </c>
      <c r="Y830" s="147" t="s">
        <v>1041</v>
      </c>
    </row>
    <row r="831" spans="1:25">
      <c r="A831" s="107" t="s">
        <v>350</v>
      </c>
      <c r="B831" s="100" t="s">
        <v>351</v>
      </c>
      <c r="C831" s="100" t="s">
        <v>373</v>
      </c>
      <c r="D831" s="101">
        <v>2848.1</v>
      </c>
      <c r="E831" s="100" t="s">
        <v>118</v>
      </c>
      <c r="F831" s="102">
        <v>202107</v>
      </c>
      <c r="G831" s="103">
        <v>44405</v>
      </c>
      <c r="H831" s="100" t="s">
        <v>125</v>
      </c>
      <c r="I831" s="102">
        <v>50000202</v>
      </c>
      <c r="J831" s="100" t="s">
        <v>0</v>
      </c>
      <c r="K831" s="100" t="s">
        <v>120</v>
      </c>
      <c r="L831" s="100" t="s">
        <v>121</v>
      </c>
      <c r="M831" s="100" t="s">
        <v>122</v>
      </c>
      <c r="N831" s="100" t="s">
        <v>10</v>
      </c>
      <c r="O831" s="100" t="s">
        <v>11</v>
      </c>
      <c r="P831" s="100" t="s">
        <v>120</v>
      </c>
      <c r="Q831" s="100" t="s">
        <v>744</v>
      </c>
      <c r="R831" s="100" t="s">
        <v>745</v>
      </c>
      <c r="S831" s="100" t="s">
        <v>746</v>
      </c>
      <c r="T831" s="100" t="s">
        <v>745</v>
      </c>
      <c r="U831" s="100" t="s">
        <v>747</v>
      </c>
      <c r="V831" s="100" t="s">
        <v>748</v>
      </c>
      <c r="W831" s="100" t="s">
        <v>749</v>
      </c>
      <c r="X831" s="100" t="s">
        <v>132</v>
      </c>
      <c r="Y831" s="147" t="s">
        <v>1041</v>
      </c>
    </row>
    <row r="832" spans="1:25">
      <c r="A832" s="107" t="s">
        <v>350</v>
      </c>
      <c r="B832" s="100" t="s">
        <v>351</v>
      </c>
      <c r="C832" s="100" t="s">
        <v>374</v>
      </c>
      <c r="D832" s="101">
        <v>3184.18</v>
      </c>
      <c r="E832" s="100" t="s">
        <v>118</v>
      </c>
      <c r="F832" s="102">
        <v>202107</v>
      </c>
      <c r="G832" s="103">
        <v>44405</v>
      </c>
      <c r="H832" s="100" t="s">
        <v>125</v>
      </c>
      <c r="I832" s="102">
        <v>50000202</v>
      </c>
      <c r="J832" s="100" t="s">
        <v>0</v>
      </c>
      <c r="K832" s="100" t="s">
        <v>120</v>
      </c>
      <c r="L832" s="100" t="s">
        <v>121</v>
      </c>
      <c r="M832" s="100" t="s">
        <v>122</v>
      </c>
      <c r="N832" s="100" t="s">
        <v>24</v>
      </c>
      <c r="O832" s="100" t="s">
        <v>25</v>
      </c>
      <c r="P832" s="100" t="s">
        <v>120</v>
      </c>
      <c r="Q832" s="100" t="s">
        <v>744</v>
      </c>
      <c r="R832" s="100" t="s">
        <v>745</v>
      </c>
      <c r="S832" s="100" t="s">
        <v>746</v>
      </c>
      <c r="T832" s="100" t="s">
        <v>745</v>
      </c>
      <c r="U832" s="100" t="s">
        <v>747</v>
      </c>
      <c r="V832" s="100" t="s">
        <v>748</v>
      </c>
      <c r="W832" s="100" t="s">
        <v>749</v>
      </c>
      <c r="X832" s="100" t="s">
        <v>132</v>
      </c>
      <c r="Y832" s="147" t="s">
        <v>1041</v>
      </c>
    </row>
    <row r="833" spans="1:25">
      <c r="A833" s="107" t="s">
        <v>350</v>
      </c>
      <c r="B833" s="100" t="s">
        <v>351</v>
      </c>
      <c r="C833" s="100" t="s">
        <v>375</v>
      </c>
      <c r="D833" s="101">
        <v>3196.81</v>
      </c>
      <c r="E833" s="100" t="s">
        <v>118</v>
      </c>
      <c r="F833" s="102">
        <v>202107</v>
      </c>
      <c r="G833" s="103">
        <v>44405</v>
      </c>
      <c r="H833" s="100" t="s">
        <v>125</v>
      </c>
      <c r="I833" s="102">
        <v>50000202</v>
      </c>
      <c r="J833" s="100" t="s">
        <v>0</v>
      </c>
      <c r="K833" s="100" t="s">
        <v>120</v>
      </c>
      <c r="L833" s="100" t="s">
        <v>121</v>
      </c>
      <c r="M833" s="100" t="s">
        <v>122</v>
      </c>
      <c r="N833" s="100" t="s">
        <v>28</v>
      </c>
      <c r="O833" s="100" t="s">
        <v>29</v>
      </c>
      <c r="P833" s="100" t="s">
        <v>120</v>
      </c>
      <c r="Q833" s="100" t="s">
        <v>744</v>
      </c>
      <c r="R833" s="100" t="s">
        <v>745</v>
      </c>
      <c r="S833" s="100" t="s">
        <v>746</v>
      </c>
      <c r="T833" s="100" t="s">
        <v>745</v>
      </c>
      <c r="U833" s="100" t="s">
        <v>747</v>
      </c>
      <c r="V833" s="100" t="s">
        <v>748</v>
      </c>
      <c r="W833" s="100" t="s">
        <v>749</v>
      </c>
      <c r="X833" s="100" t="s">
        <v>132</v>
      </c>
      <c r="Y833" s="147" t="s">
        <v>1041</v>
      </c>
    </row>
    <row r="834" spans="1:25">
      <c r="A834" s="107" t="s">
        <v>350</v>
      </c>
      <c r="B834" s="100" t="s">
        <v>351</v>
      </c>
      <c r="C834" s="100" t="s">
        <v>376</v>
      </c>
      <c r="D834" s="101">
        <v>4403.1000000000004</v>
      </c>
      <c r="E834" s="100" t="s">
        <v>118</v>
      </c>
      <c r="F834" s="102">
        <v>202107</v>
      </c>
      <c r="G834" s="103">
        <v>44405</v>
      </c>
      <c r="H834" s="100" t="s">
        <v>125</v>
      </c>
      <c r="I834" s="102">
        <v>50000202</v>
      </c>
      <c r="J834" s="100" t="s">
        <v>0</v>
      </c>
      <c r="K834" s="100" t="s">
        <v>120</v>
      </c>
      <c r="L834" s="100" t="s">
        <v>121</v>
      </c>
      <c r="M834" s="100" t="s">
        <v>122</v>
      </c>
      <c r="N834" s="100" t="s">
        <v>20</v>
      </c>
      <c r="O834" s="100" t="s">
        <v>21</v>
      </c>
      <c r="P834" s="100" t="s">
        <v>120</v>
      </c>
      <c r="Q834" s="100" t="s">
        <v>744</v>
      </c>
      <c r="R834" s="100" t="s">
        <v>745</v>
      </c>
      <c r="S834" s="100" t="s">
        <v>746</v>
      </c>
      <c r="T834" s="100" t="s">
        <v>745</v>
      </c>
      <c r="U834" s="100" t="s">
        <v>747</v>
      </c>
      <c r="V834" s="100" t="s">
        <v>748</v>
      </c>
      <c r="W834" s="100" t="s">
        <v>749</v>
      </c>
      <c r="X834" s="100" t="s">
        <v>132</v>
      </c>
      <c r="Y834" s="147" t="s">
        <v>1041</v>
      </c>
    </row>
    <row r="835" spans="1:25">
      <c r="A835" s="107" t="s">
        <v>350</v>
      </c>
      <c r="B835" s="100" t="s">
        <v>351</v>
      </c>
      <c r="C835" s="100" t="s">
        <v>377</v>
      </c>
      <c r="D835" s="101">
        <v>5476.2</v>
      </c>
      <c r="E835" s="100" t="s">
        <v>118</v>
      </c>
      <c r="F835" s="102">
        <v>202107</v>
      </c>
      <c r="G835" s="103">
        <v>44405</v>
      </c>
      <c r="H835" s="100" t="s">
        <v>125</v>
      </c>
      <c r="I835" s="102">
        <v>50000202</v>
      </c>
      <c r="J835" s="100" t="s">
        <v>0</v>
      </c>
      <c r="K835" s="100" t="s">
        <v>120</v>
      </c>
      <c r="L835" s="100" t="s">
        <v>121</v>
      </c>
      <c r="M835" s="100" t="s">
        <v>122</v>
      </c>
      <c r="N835" s="100" t="s">
        <v>28</v>
      </c>
      <c r="O835" s="100" t="s">
        <v>29</v>
      </c>
      <c r="P835" s="100" t="s">
        <v>120</v>
      </c>
      <c r="Q835" s="100" t="s">
        <v>744</v>
      </c>
      <c r="R835" s="100" t="s">
        <v>745</v>
      </c>
      <c r="S835" s="100" t="s">
        <v>746</v>
      </c>
      <c r="T835" s="100" t="s">
        <v>745</v>
      </c>
      <c r="U835" s="100" t="s">
        <v>747</v>
      </c>
      <c r="V835" s="100" t="s">
        <v>748</v>
      </c>
      <c r="W835" s="100" t="s">
        <v>749</v>
      </c>
      <c r="X835" s="100" t="s">
        <v>132</v>
      </c>
      <c r="Y835" s="147" t="s">
        <v>1041</v>
      </c>
    </row>
    <row r="836" spans="1:25">
      <c r="A836" s="107" t="s">
        <v>350</v>
      </c>
      <c r="B836" s="100" t="s">
        <v>351</v>
      </c>
      <c r="C836" s="100" t="s">
        <v>378</v>
      </c>
      <c r="D836" s="101">
        <v>8560</v>
      </c>
      <c r="E836" s="100" t="s">
        <v>118</v>
      </c>
      <c r="F836" s="102">
        <v>202107</v>
      </c>
      <c r="G836" s="103">
        <v>44405</v>
      </c>
      <c r="H836" s="100" t="s">
        <v>125</v>
      </c>
      <c r="I836" s="102">
        <v>50000202</v>
      </c>
      <c r="J836" s="100" t="s">
        <v>0</v>
      </c>
      <c r="K836" s="100" t="s">
        <v>120</v>
      </c>
      <c r="L836" s="100" t="s">
        <v>121</v>
      </c>
      <c r="M836" s="100" t="s">
        <v>122</v>
      </c>
      <c r="N836" s="100" t="s">
        <v>357</v>
      </c>
      <c r="O836" s="100" t="s">
        <v>358</v>
      </c>
      <c r="P836" s="100" t="s">
        <v>120</v>
      </c>
      <c r="Q836" s="100" t="s">
        <v>744</v>
      </c>
      <c r="R836" s="100" t="s">
        <v>745</v>
      </c>
      <c r="S836" s="100" t="s">
        <v>746</v>
      </c>
      <c r="T836" s="100" t="s">
        <v>745</v>
      </c>
      <c r="U836" s="100" t="s">
        <v>747</v>
      </c>
      <c r="V836" s="100" t="s">
        <v>748</v>
      </c>
      <c r="W836" s="100" t="s">
        <v>749</v>
      </c>
      <c r="X836" s="100" t="s">
        <v>132</v>
      </c>
      <c r="Y836" s="147" t="s">
        <v>1041</v>
      </c>
    </row>
    <row r="837" spans="1:25">
      <c r="A837" s="107" t="s">
        <v>350</v>
      </c>
      <c r="B837" s="100" t="s">
        <v>351</v>
      </c>
      <c r="C837" s="100" t="s">
        <v>379</v>
      </c>
      <c r="D837" s="101">
        <v>11481.2</v>
      </c>
      <c r="E837" s="100" t="s">
        <v>118</v>
      </c>
      <c r="F837" s="102">
        <v>202107</v>
      </c>
      <c r="G837" s="103">
        <v>44405</v>
      </c>
      <c r="H837" s="100" t="s">
        <v>125</v>
      </c>
      <c r="I837" s="102">
        <v>50000202</v>
      </c>
      <c r="J837" s="100" t="s">
        <v>0</v>
      </c>
      <c r="K837" s="100" t="s">
        <v>120</v>
      </c>
      <c r="L837" s="100" t="s">
        <v>121</v>
      </c>
      <c r="M837" s="100" t="s">
        <v>122</v>
      </c>
      <c r="N837" s="100" t="s">
        <v>26</v>
      </c>
      <c r="O837" s="100" t="s">
        <v>354</v>
      </c>
      <c r="P837" s="100" t="s">
        <v>120</v>
      </c>
      <c r="Q837" s="100" t="s">
        <v>744</v>
      </c>
      <c r="R837" s="100" t="s">
        <v>745</v>
      </c>
      <c r="S837" s="100" t="s">
        <v>746</v>
      </c>
      <c r="T837" s="100" t="s">
        <v>745</v>
      </c>
      <c r="U837" s="100" t="s">
        <v>747</v>
      </c>
      <c r="V837" s="100" t="s">
        <v>748</v>
      </c>
      <c r="W837" s="100" t="s">
        <v>749</v>
      </c>
      <c r="X837" s="100" t="s">
        <v>132</v>
      </c>
      <c r="Y837" s="147" t="s">
        <v>1041</v>
      </c>
    </row>
    <row r="838" spans="1:25">
      <c r="A838" s="107" t="s">
        <v>350</v>
      </c>
      <c r="B838" s="100" t="s">
        <v>351</v>
      </c>
      <c r="C838" s="100" t="s">
        <v>380</v>
      </c>
      <c r="D838" s="101">
        <v>48923.1</v>
      </c>
      <c r="E838" s="100" t="s">
        <v>118</v>
      </c>
      <c r="F838" s="102">
        <v>202107</v>
      </c>
      <c r="G838" s="103">
        <v>44405</v>
      </c>
      <c r="H838" s="100" t="s">
        <v>125</v>
      </c>
      <c r="I838" s="102">
        <v>50000202</v>
      </c>
      <c r="J838" s="100" t="s">
        <v>0</v>
      </c>
      <c r="K838" s="100" t="s">
        <v>120</v>
      </c>
      <c r="L838" s="100" t="s">
        <v>121</v>
      </c>
      <c r="M838" s="100" t="s">
        <v>122</v>
      </c>
      <c r="N838" s="100" t="s">
        <v>339</v>
      </c>
      <c r="O838" s="100" t="s">
        <v>340</v>
      </c>
      <c r="P838" s="100" t="s">
        <v>120</v>
      </c>
      <c r="Q838" s="100" t="s">
        <v>744</v>
      </c>
      <c r="R838" s="100" t="s">
        <v>745</v>
      </c>
      <c r="S838" s="100" t="s">
        <v>746</v>
      </c>
      <c r="T838" s="100" t="s">
        <v>745</v>
      </c>
      <c r="U838" s="100" t="s">
        <v>747</v>
      </c>
      <c r="V838" s="100" t="s">
        <v>748</v>
      </c>
      <c r="W838" s="100" t="s">
        <v>749</v>
      </c>
      <c r="X838" s="100" t="s">
        <v>132</v>
      </c>
      <c r="Y838" s="147" t="s">
        <v>1041</v>
      </c>
    </row>
    <row r="839" spans="1:25">
      <c r="A839" s="107" t="s">
        <v>350</v>
      </c>
      <c r="B839" s="100" t="s">
        <v>351</v>
      </c>
      <c r="C839" s="100" t="s">
        <v>380</v>
      </c>
      <c r="D839" s="101">
        <v>-48923.1</v>
      </c>
      <c r="E839" s="100" t="s">
        <v>118</v>
      </c>
      <c r="F839" s="102">
        <v>202107</v>
      </c>
      <c r="G839" s="103">
        <v>44405</v>
      </c>
      <c r="H839" s="100" t="s">
        <v>125</v>
      </c>
      <c r="I839" s="102">
        <v>50000235</v>
      </c>
      <c r="J839" s="100" t="s">
        <v>0</v>
      </c>
      <c r="K839" s="100" t="s">
        <v>120</v>
      </c>
      <c r="L839" s="100" t="s">
        <v>121</v>
      </c>
      <c r="M839" s="100" t="s">
        <v>122</v>
      </c>
      <c r="N839" s="100" t="s">
        <v>339</v>
      </c>
      <c r="O839" s="100" t="s">
        <v>340</v>
      </c>
      <c r="P839" s="100" t="s">
        <v>120</v>
      </c>
      <c r="Q839" s="100" t="s">
        <v>744</v>
      </c>
      <c r="R839" s="100" t="s">
        <v>745</v>
      </c>
      <c r="S839" s="100" t="s">
        <v>746</v>
      </c>
      <c r="T839" s="100" t="s">
        <v>745</v>
      </c>
      <c r="U839" s="100" t="s">
        <v>747</v>
      </c>
      <c r="V839" s="100" t="s">
        <v>748</v>
      </c>
      <c r="W839" s="100" t="s">
        <v>749</v>
      </c>
      <c r="X839" s="100" t="s">
        <v>132</v>
      </c>
      <c r="Y839" s="147" t="s">
        <v>1041</v>
      </c>
    </row>
    <row r="840" spans="1:25">
      <c r="A840" s="107" t="s">
        <v>350</v>
      </c>
      <c r="B840" s="100" t="s">
        <v>351</v>
      </c>
      <c r="C840" s="100" t="s">
        <v>379</v>
      </c>
      <c r="D840" s="101">
        <v>-11481.2</v>
      </c>
      <c r="E840" s="100" t="s">
        <v>118</v>
      </c>
      <c r="F840" s="102">
        <v>202107</v>
      </c>
      <c r="G840" s="103">
        <v>44405</v>
      </c>
      <c r="H840" s="100" t="s">
        <v>125</v>
      </c>
      <c r="I840" s="102">
        <v>50000235</v>
      </c>
      <c r="J840" s="100" t="s">
        <v>0</v>
      </c>
      <c r="K840" s="100" t="s">
        <v>120</v>
      </c>
      <c r="L840" s="100" t="s">
        <v>121</v>
      </c>
      <c r="M840" s="100" t="s">
        <v>122</v>
      </c>
      <c r="N840" s="100" t="s">
        <v>26</v>
      </c>
      <c r="O840" s="100" t="s">
        <v>354</v>
      </c>
      <c r="P840" s="100" t="s">
        <v>120</v>
      </c>
      <c r="Q840" s="100" t="s">
        <v>744</v>
      </c>
      <c r="R840" s="100" t="s">
        <v>745</v>
      </c>
      <c r="S840" s="100" t="s">
        <v>746</v>
      </c>
      <c r="T840" s="100" t="s">
        <v>745</v>
      </c>
      <c r="U840" s="100" t="s">
        <v>747</v>
      </c>
      <c r="V840" s="100" t="s">
        <v>748</v>
      </c>
      <c r="W840" s="100" t="s">
        <v>749</v>
      </c>
      <c r="X840" s="100" t="s">
        <v>132</v>
      </c>
      <c r="Y840" s="147" t="s">
        <v>1041</v>
      </c>
    </row>
    <row r="841" spans="1:25">
      <c r="A841" s="107" t="s">
        <v>350</v>
      </c>
      <c r="B841" s="100" t="s">
        <v>351</v>
      </c>
      <c r="C841" s="100" t="s">
        <v>378</v>
      </c>
      <c r="D841" s="101">
        <v>-8560</v>
      </c>
      <c r="E841" s="100" t="s">
        <v>118</v>
      </c>
      <c r="F841" s="102">
        <v>202107</v>
      </c>
      <c r="G841" s="103">
        <v>44405</v>
      </c>
      <c r="H841" s="100" t="s">
        <v>125</v>
      </c>
      <c r="I841" s="102">
        <v>50000235</v>
      </c>
      <c r="J841" s="100" t="s">
        <v>0</v>
      </c>
      <c r="K841" s="100" t="s">
        <v>120</v>
      </c>
      <c r="L841" s="100" t="s">
        <v>121</v>
      </c>
      <c r="M841" s="100" t="s">
        <v>122</v>
      </c>
      <c r="N841" s="100" t="s">
        <v>357</v>
      </c>
      <c r="O841" s="100" t="s">
        <v>358</v>
      </c>
      <c r="P841" s="100" t="s">
        <v>120</v>
      </c>
      <c r="Q841" s="100" t="s">
        <v>744</v>
      </c>
      <c r="R841" s="100" t="s">
        <v>745</v>
      </c>
      <c r="S841" s="100" t="s">
        <v>746</v>
      </c>
      <c r="T841" s="100" t="s">
        <v>745</v>
      </c>
      <c r="U841" s="100" t="s">
        <v>747</v>
      </c>
      <c r="V841" s="100" t="s">
        <v>748</v>
      </c>
      <c r="W841" s="100" t="s">
        <v>749</v>
      </c>
      <c r="X841" s="100" t="s">
        <v>132</v>
      </c>
      <c r="Y841" s="147" t="s">
        <v>1041</v>
      </c>
    </row>
    <row r="842" spans="1:25">
      <c r="A842" s="107" t="s">
        <v>350</v>
      </c>
      <c r="B842" s="100" t="s">
        <v>351</v>
      </c>
      <c r="C842" s="100" t="s">
        <v>377</v>
      </c>
      <c r="D842" s="101">
        <v>-5476.2</v>
      </c>
      <c r="E842" s="100" t="s">
        <v>118</v>
      </c>
      <c r="F842" s="102">
        <v>202107</v>
      </c>
      <c r="G842" s="103">
        <v>44405</v>
      </c>
      <c r="H842" s="100" t="s">
        <v>125</v>
      </c>
      <c r="I842" s="102">
        <v>50000235</v>
      </c>
      <c r="J842" s="100" t="s">
        <v>0</v>
      </c>
      <c r="K842" s="100" t="s">
        <v>120</v>
      </c>
      <c r="L842" s="100" t="s">
        <v>121</v>
      </c>
      <c r="M842" s="100" t="s">
        <v>122</v>
      </c>
      <c r="N842" s="100" t="s">
        <v>28</v>
      </c>
      <c r="O842" s="100" t="s">
        <v>29</v>
      </c>
      <c r="P842" s="100" t="s">
        <v>120</v>
      </c>
      <c r="Q842" s="100" t="s">
        <v>744</v>
      </c>
      <c r="R842" s="100" t="s">
        <v>745</v>
      </c>
      <c r="S842" s="100" t="s">
        <v>746</v>
      </c>
      <c r="T842" s="100" t="s">
        <v>745</v>
      </c>
      <c r="U842" s="100" t="s">
        <v>747</v>
      </c>
      <c r="V842" s="100" t="s">
        <v>748</v>
      </c>
      <c r="W842" s="100" t="s">
        <v>749</v>
      </c>
      <c r="X842" s="100" t="s">
        <v>132</v>
      </c>
      <c r="Y842" s="147" t="s">
        <v>1041</v>
      </c>
    </row>
    <row r="843" spans="1:25">
      <c r="A843" s="107" t="s">
        <v>350</v>
      </c>
      <c r="B843" s="100" t="s">
        <v>351</v>
      </c>
      <c r="C843" s="100" t="s">
        <v>376</v>
      </c>
      <c r="D843" s="101">
        <v>-4403.1000000000004</v>
      </c>
      <c r="E843" s="100" t="s">
        <v>118</v>
      </c>
      <c r="F843" s="102">
        <v>202107</v>
      </c>
      <c r="G843" s="103">
        <v>44405</v>
      </c>
      <c r="H843" s="100" t="s">
        <v>125</v>
      </c>
      <c r="I843" s="102">
        <v>50000235</v>
      </c>
      <c r="J843" s="100" t="s">
        <v>0</v>
      </c>
      <c r="K843" s="100" t="s">
        <v>120</v>
      </c>
      <c r="L843" s="100" t="s">
        <v>121</v>
      </c>
      <c r="M843" s="100" t="s">
        <v>122</v>
      </c>
      <c r="N843" s="100" t="s">
        <v>20</v>
      </c>
      <c r="O843" s="100" t="s">
        <v>21</v>
      </c>
      <c r="P843" s="100" t="s">
        <v>120</v>
      </c>
      <c r="Q843" s="100" t="s">
        <v>744</v>
      </c>
      <c r="R843" s="100" t="s">
        <v>745</v>
      </c>
      <c r="S843" s="100" t="s">
        <v>746</v>
      </c>
      <c r="T843" s="100" t="s">
        <v>745</v>
      </c>
      <c r="U843" s="100" t="s">
        <v>747</v>
      </c>
      <c r="V843" s="100" t="s">
        <v>748</v>
      </c>
      <c r="W843" s="100" t="s">
        <v>749</v>
      </c>
      <c r="X843" s="100" t="s">
        <v>132</v>
      </c>
      <c r="Y843" s="147" t="s">
        <v>1041</v>
      </c>
    </row>
    <row r="844" spans="1:25">
      <c r="A844" s="107" t="s">
        <v>350</v>
      </c>
      <c r="B844" s="100" t="s">
        <v>351</v>
      </c>
      <c r="C844" s="100" t="s">
        <v>375</v>
      </c>
      <c r="D844" s="101">
        <v>-3196.81</v>
      </c>
      <c r="E844" s="100" t="s">
        <v>118</v>
      </c>
      <c r="F844" s="102">
        <v>202107</v>
      </c>
      <c r="G844" s="103">
        <v>44405</v>
      </c>
      <c r="H844" s="100" t="s">
        <v>125</v>
      </c>
      <c r="I844" s="102">
        <v>50000235</v>
      </c>
      <c r="J844" s="100" t="s">
        <v>0</v>
      </c>
      <c r="K844" s="100" t="s">
        <v>120</v>
      </c>
      <c r="L844" s="100" t="s">
        <v>121</v>
      </c>
      <c r="M844" s="100" t="s">
        <v>122</v>
      </c>
      <c r="N844" s="100" t="s">
        <v>28</v>
      </c>
      <c r="O844" s="100" t="s">
        <v>29</v>
      </c>
      <c r="P844" s="100" t="s">
        <v>120</v>
      </c>
      <c r="Q844" s="100" t="s">
        <v>744</v>
      </c>
      <c r="R844" s="100" t="s">
        <v>745</v>
      </c>
      <c r="S844" s="100" t="s">
        <v>746</v>
      </c>
      <c r="T844" s="100" t="s">
        <v>745</v>
      </c>
      <c r="U844" s="100" t="s">
        <v>747</v>
      </c>
      <c r="V844" s="100" t="s">
        <v>748</v>
      </c>
      <c r="W844" s="100" t="s">
        <v>749</v>
      </c>
      <c r="X844" s="100" t="s">
        <v>132</v>
      </c>
      <c r="Y844" s="147" t="s">
        <v>1041</v>
      </c>
    </row>
    <row r="845" spans="1:25">
      <c r="A845" s="107" t="s">
        <v>350</v>
      </c>
      <c r="B845" s="100" t="s">
        <v>351</v>
      </c>
      <c r="C845" s="100" t="s">
        <v>374</v>
      </c>
      <c r="D845" s="101">
        <v>-3184.18</v>
      </c>
      <c r="E845" s="100" t="s">
        <v>118</v>
      </c>
      <c r="F845" s="102">
        <v>202107</v>
      </c>
      <c r="G845" s="103">
        <v>44405</v>
      </c>
      <c r="H845" s="100" t="s">
        <v>125</v>
      </c>
      <c r="I845" s="102">
        <v>50000235</v>
      </c>
      <c r="J845" s="100" t="s">
        <v>0</v>
      </c>
      <c r="K845" s="100" t="s">
        <v>120</v>
      </c>
      <c r="L845" s="100" t="s">
        <v>121</v>
      </c>
      <c r="M845" s="100" t="s">
        <v>122</v>
      </c>
      <c r="N845" s="100" t="s">
        <v>24</v>
      </c>
      <c r="O845" s="100" t="s">
        <v>25</v>
      </c>
      <c r="P845" s="100" t="s">
        <v>120</v>
      </c>
      <c r="Q845" s="100" t="s">
        <v>744</v>
      </c>
      <c r="R845" s="100" t="s">
        <v>745</v>
      </c>
      <c r="S845" s="100" t="s">
        <v>746</v>
      </c>
      <c r="T845" s="100" t="s">
        <v>745</v>
      </c>
      <c r="U845" s="100" t="s">
        <v>747</v>
      </c>
      <c r="V845" s="100" t="s">
        <v>748</v>
      </c>
      <c r="W845" s="100" t="s">
        <v>749</v>
      </c>
      <c r="X845" s="100" t="s">
        <v>132</v>
      </c>
      <c r="Y845" s="147" t="s">
        <v>1041</v>
      </c>
    </row>
    <row r="846" spans="1:25">
      <c r="A846" s="107" t="s">
        <v>350</v>
      </c>
      <c r="B846" s="100" t="s">
        <v>351</v>
      </c>
      <c r="C846" s="100" t="s">
        <v>373</v>
      </c>
      <c r="D846" s="101">
        <v>-2848.1</v>
      </c>
      <c r="E846" s="100" t="s">
        <v>118</v>
      </c>
      <c r="F846" s="102">
        <v>202107</v>
      </c>
      <c r="G846" s="103">
        <v>44405</v>
      </c>
      <c r="H846" s="100" t="s">
        <v>125</v>
      </c>
      <c r="I846" s="102">
        <v>50000235</v>
      </c>
      <c r="J846" s="100" t="s">
        <v>0</v>
      </c>
      <c r="K846" s="100" t="s">
        <v>120</v>
      </c>
      <c r="L846" s="100" t="s">
        <v>121</v>
      </c>
      <c r="M846" s="100" t="s">
        <v>122</v>
      </c>
      <c r="N846" s="100" t="s">
        <v>10</v>
      </c>
      <c r="O846" s="100" t="s">
        <v>11</v>
      </c>
      <c r="P846" s="100" t="s">
        <v>120</v>
      </c>
      <c r="Q846" s="100" t="s">
        <v>744</v>
      </c>
      <c r="R846" s="100" t="s">
        <v>745</v>
      </c>
      <c r="S846" s="100" t="s">
        <v>746</v>
      </c>
      <c r="T846" s="100" t="s">
        <v>745</v>
      </c>
      <c r="U846" s="100" t="s">
        <v>747</v>
      </c>
      <c r="V846" s="100" t="s">
        <v>748</v>
      </c>
      <c r="W846" s="100" t="s">
        <v>749</v>
      </c>
      <c r="X846" s="100" t="s">
        <v>132</v>
      </c>
      <c r="Y846" s="147" t="s">
        <v>1041</v>
      </c>
    </row>
    <row r="847" spans="1:25">
      <c r="A847" s="107" t="s">
        <v>350</v>
      </c>
      <c r="B847" s="100" t="s">
        <v>351</v>
      </c>
      <c r="C847" s="100" t="s">
        <v>371</v>
      </c>
      <c r="D847" s="101">
        <v>-2738.1</v>
      </c>
      <c r="E847" s="100" t="s">
        <v>118</v>
      </c>
      <c r="F847" s="102">
        <v>202107</v>
      </c>
      <c r="G847" s="103">
        <v>44405</v>
      </c>
      <c r="H847" s="100" t="s">
        <v>125</v>
      </c>
      <c r="I847" s="102">
        <v>50000235</v>
      </c>
      <c r="J847" s="100" t="s">
        <v>0</v>
      </c>
      <c r="K847" s="100" t="s">
        <v>120</v>
      </c>
      <c r="L847" s="100" t="s">
        <v>121</v>
      </c>
      <c r="M847" s="100" t="s">
        <v>122</v>
      </c>
      <c r="N847" s="100" t="s">
        <v>22</v>
      </c>
      <c r="O847" s="100" t="s">
        <v>23</v>
      </c>
      <c r="P847" s="100" t="s">
        <v>120</v>
      </c>
      <c r="Q847" s="100" t="s">
        <v>744</v>
      </c>
      <c r="R847" s="100" t="s">
        <v>745</v>
      </c>
      <c r="S847" s="100" t="s">
        <v>746</v>
      </c>
      <c r="T847" s="100" t="s">
        <v>745</v>
      </c>
      <c r="U847" s="100" t="s">
        <v>747</v>
      </c>
      <c r="V847" s="100" t="s">
        <v>748</v>
      </c>
      <c r="W847" s="100" t="s">
        <v>749</v>
      </c>
      <c r="X847" s="100" t="s">
        <v>132</v>
      </c>
      <c r="Y847" s="147" t="s">
        <v>1041</v>
      </c>
    </row>
    <row r="848" spans="1:25">
      <c r="A848" s="107" t="s">
        <v>350</v>
      </c>
      <c r="B848" s="100" t="s">
        <v>351</v>
      </c>
      <c r="C848" s="100" t="s">
        <v>372</v>
      </c>
      <c r="D848" s="101">
        <v>-2738.1</v>
      </c>
      <c r="E848" s="100" t="s">
        <v>118</v>
      </c>
      <c r="F848" s="102">
        <v>202107</v>
      </c>
      <c r="G848" s="103">
        <v>44405</v>
      </c>
      <c r="H848" s="100" t="s">
        <v>125</v>
      </c>
      <c r="I848" s="102">
        <v>50000235</v>
      </c>
      <c r="J848" s="100" t="s">
        <v>0</v>
      </c>
      <c r="K848" s="100" t="s">
        <v>120</v>
      </c>
      <c r="L848" s="100" t="s">
        <v>121</v>
      </c>
      <c r="M848" s="100" t="s">
        <v>122</v>
      </c>
      <c r="N848" s="100" t="s">
        <v>20</v>
      </c>
      <c r="O848" s="100" t="s">
        <v>21</v>
      </c>
      <c r="P848" s="100" t="s">
        <v>120</v>
      </c>
      <c r="Q848" s="100" t="s">
        <v>744</v>
      </c>
      <c r="R848" s="100" t="s">
        <v>745</v>
      </c>
      <c r="S848" s="100" t="s">
        <v>746</v>
      </c>
      <c r="T848" s="100" t="s">
        <v>745</v>
      </c>
      <c r="U848" s="100" t="s">
        <v>747</v>
      </c>
      <c r="V848" s="100" t="s">
        <v>748</v>
      </c>
      <c r="W848" s="100" t="s">
        <v>749</v>
      </c>
      <c r="X848" s="100" t="s">
        <v>132</v>
      </c>
      <c r="Y848" s="147" t="s">
        <v>1041</v>
      </c>
    </row>
    <row r="849" spans="1:25">
      <c r="A849" s="107" t="s">
        <v>350</v>
      </c>
      <c r="B849" s="100" t="s">
        <v>351</v>
      </c>
      <c r="C849" s="100" t="s">
        <v>370</v>
      </c>
      <c r="D849" s="101">
        <v>-1995.3</v>
      </c>
      <c r="E849" s="100" t="s">
        <v>118</v>
      </c>
      <c r="F849" s="102">
        <v>202107</v>
      </c>
      <c r="G849" s="103">
        <v>44405</v>
      </c>
      <c r="H849" s="100" t="s">
        <v>125</v>
      </c>
      <c r="I849" s="102">
        <v>50000235</v>
      </c>
      <c r="J849" s="100" t="s">
        <v>0</v>
      </c>
      <c r="K849" s="100" t="s">
        <v>120</v>
      </c>
      <c r="L849" s="100" t="s">
        <v>121</v>
      </c>
      <c r="M849" s="100" t="s">
        <v>122</v>
      </c>
      <c r="N849" s="100" t="s">
        <v>36</v>
      </c>
      <c r="O849" s="100" t="s">
        <v>37</v>
      </c>
      <c r="P849" s="100" t="s">
        <v>120</v>
      </c>
      <c r="Q849" s="100" t="s">
        <v>744</v>
      </c>
      <c r="R849" s="100" t="s">
        <v>745</v>
      </c>
      <c r="S849" s="100" t="s">
        <v>746</v>
      </c>
      <c r="T849" s="100" t="s">
        <v>745</v>
      </c>
      <c r="U849" s="100" t="s">
        <v>747</v>
      </c>
      <c r="V849" s="100" t="s">
        <v>748</v>
      </c>
      <c r="W849" s="100" t="s">
        <v>749</v>
      </c>
      <c r="X849" s="100" t="s">
        <v>132</v>
      </c>
      <c r="Y849" s="147" t="s">
        <v>1041</v>
      </c>
    </row>
    <row r="850" spans="1:25">
      <c r="A850" s="107" t="s">
        <v>350</v>
      </c>
      <c r="B850" s="100" t="s">
        <v>351</v>
      </c>
      <c r="C850" s="100" t="s">
        <v>369</v>
      </c>
      <c r="D850" s="101">
        <v>-1200.01</v>
      </c>
      <c r="E850" s="100" t="s">
        <v>118</v>
      </c>
      <c r="F850" s="102">
        <v>202107</v>
      </c>
      <c r="G850" s="103">
        <v>44405</v>
      </c>
      <c r="H850" s="100" t="s">
        <v>125</v>
      </c>
      <c r="I850" s="102">
        <v>50000235</v>
      </c>
      <c r="J850" s="100" t="s">
        <v>0</v>
      </c>
      <c r="K850" s="100" t="s">
        <v>120</v>
      </c>
      <c r="L850" s="100" t="s">
        <v>121</v>
      </c>
      <c r="M850" s="100" t="s">
        <v>122</v>
      </c>
      <c r="N850" s="100" t="s">
        <v>130</v>
      </c>
      <c r="O850" s="100" t="s">
        <v>131</v>
      </c>
      <c r="P850" s="100" t="s">
        <v>120</v>
      </c>
      <c r="Q850" s="100" t="s">
        <v>744</v>
      </c>
      <c r="R850" s="100" t="s">
        <v>745</v>
      </c>
      <c r="S850" s="100" t="s">
        <v>746</v>
      </c>
      <c r="T850" s="100" t="s">
        <v>745</v>
      </c>
      <c r="U850" s="100" t="s">
        <v>747</v>
      </c>
      <c r="V850" s="100" t="s">
        <v>748</v>
      </c>
      <c r="W850" s="100" t="s">
        <v>749</v>
      </c>
      <c r="X850" s="100" t="s">
        <v>132</v>
      </c>
      <c r="Y850" s="147" t="s">
        <v>1041</v>
      </c>
    </row>
    <row r="851" spans="1:25">
      <c r="A851" s="107" t="s">
        <v>350</v>
      </c>
      <c r="B851" s="100" t="s">
        <v>351</v>
      </c>
      <c r="C851" s="100" t="s">
        <v>367</v>
      </c>
      <c r="D851" s="101">
        <v>-873.73</v>
      </c>
      <c r="E851" s="100" t="s">
        <v>118</v>
      </c>
      <c r="F851" s="102">
        <v>202107</v>
      </c>
      <c r="G851" s="103">
        <v>44405</v>
      </c>
      <c r="H851" s="100" t="s">
        <v>125</v>
      </c>
      <c r="I851" s="102">
        <v>50000235</v>
      </c>
      <c r="J851" s="100" t="s">
        <v>0</v>
      </c>
      <c r="K851" s="100" t="s">
        <v>120</v>
      </c>
      <c r="L851" s="100" t="s">
        <v>121</v>
      </c>
      <c r="M851" s="100" t="s">
        <v>122</v>
      </c>
      <c r="N851" s="100" t="s">
        <v>30</v>
      </c>
      <c r="O851" s="100" t="s">
        <v>368</v>
      </c>
      <c r="P851" s="100" t="s">
        <v>120</v>
      </c>
      <c r="Q851" s="100" t="s">
        <v>744</v>
      </c>
      <c r="R851" s="100" t="s">
        <v>745</v>
      </c>
      <c r="S851" s="100" t="s">
        <v>746</v>
      </c>
      <c r="T851" s="100" t="s">
        <v>745</v>
      </c>
      <c r="U851" s="100" t="s">
        <v>747</v>
      </c>
      <c r="V851" s="100" t="s">
        <v>748</v>
      </c>
      <c r="W851" s="100" t="s">
        <v>749</v>
      </c>
      <c r="X851" s="100" t="s">
        <v>132</v>
      </c>
      <c r="Y851" s="147" t="s">
        <v>1041</v>
      </c>
    </row>
    <row r="852" spans="1:25">
      <c r="A852" s="107" t="s">
        <v>350</v>
      </c>
      <c r="B852" s="100" t="s">
        <v>351</v>
      </c>
      <c r="C852" s="100" t="s">
        <v>365</v>
      </c>
      <c r="D852" s="101">
        <v>-688.06</v>
      </c>
      <c r="E852" s="100" t="s">
        <v>118</v>
      </c>
      <c r="F852" s="102">
        <v>202107</v>
      </c>
      <c r="G852" s="103">
        <v>44405</v>
      </c>
      <c r="H852" s="100" t="s">
        <v>125</v>
      </c>
      <c r="I852" s="102">
        <v>50000235</v>
      </c>
      <c r="J852" s="100" t="s">
        <v>0</v>
      </c>
      <c r="K852" s="100" t="s">
        <v>120</v>
      </c>
      <c r="L852" s="100" t="s">
        <v>121</v>
      </c>
      <c r="M852" s="100" t="s">
        <v>122</v>
      </c>
      <c r="N852" s="100" t="s">
        <v>32</v>
      </c>
      <c r="O852" s="100" t="s">
        <v>366</v>
      </c>
      <c r="P852" s="100" t="s">
        <v>120</v>
      </c>
      <c r="Q852" s="100" t="s">
        <v>744</v>
      </c>
      <c r="R852" s="100" t="s">
        <v>745</v>
      </c>
      <c r="S852" s="100" t="s">
        <v>746</v>
      </c>
      <c r="T852" s="100" t="s">
        <v>745</v>
      </c>
      <c r="U852" s="100" t="s">
        <v>747</v>
      </c>
      <c r="V852" s="100" t="s">
        <v>748</v>
      </c>
      <c r="W852" s="100" t="s">
        <v>749</v>
      </c>
      <c r="X852" s="100" t="s">
        <v>132</v>
      </c>
      <c r="Y852" s="147" t="s">
        <v>1041</v>
      </c>
    </row>
    <row r="853" spans="1:25">
      <c r="A853" s="107" t="s">
        <v>350</v>
      </c>
      <c r="B853" s="100" t="s">
        <v>351</v>
      </c>
      <c r="C853" s="100" t="s">
        <v>363</v>
      </c>
      <c r="D853" s="101">
        <v>-592.16999999999996</v>
      </c>
      <c r="E853" s="100" t="s">
        <v>118</v>
      </c>
      <c r="F853" s="102">
        <v>202107</v>
      </c>
      <c r="G853" s="103">
        <v>44405</v>
      </c>
      <c r="H853" s="100" t="s">
        <v>125</v>
      </c>
      <c r="I853" s="102">
        <v>50000235</v>
      </c>
      <c r="J853" s="100" t="s">
        <v>0</v>
      </c>
      <c r="K853" s="100" t="s">
        <v>120</v>
      </c>
      <c r="L853" s="100" t="s">
        <v>121</v>
      </c>
      <c r="M853" s="100" t="s">
        <v>122</v>
      </c>
      <c r="N853" s="100" t="s">
        <v>40</v>
      </c>
      <c r="O853" s="100" t="s">
        <v>364</v>
      </c>
      <c r="P853" s="100" t="s">
        <v>120</v>
      </c>
      <c r="Q853" s="100" t="s">
        <v>744</v>
      </c>
      <c r="R853" s="100" t="s">
        <v>745</v>
      </c>
      <c r="S853" s="100" t="s">
        <v>746</v>
      </c>
      <c r="T853" s="100" t="s">
        <v>745</v>
      </c>
      <c r="U853" s="100" t="s">
        <v>747</v>
      </c>
      <c r="V853" s="100" t="s">
        <v>748</v>
      </c>
      <c r="W853" s="100" t="s">
        <v>749</v>
      </c>
      <c r="X853" s="100" t="s">
        <v>132</v>
      </c>
      <c r="Y853" s="147" t="s">
        <v>1041</v>
      </c>
    </row>
    <row r="854" spans="1:25">
      <c r="A854" s="107" t="s">
        <v>350</v>
      </c>
      <c r="B854" s="100" t="s">
        <v>351</v>
      </c>
      <c r="C854" s="100" t="s">
        <v>361</v>
      </c>
      <c r="D854" s="101">
        <v>-546.08000000000004</v>
      </c>
      <c r="E854" s="100" t="s">
        <v>118</v>
      </c>
      <c r="F854" s="102">
        <v>202107</v>
      </c>
      <c r="G854" s="103">
        <v>44405</v>
      </c>
      <c r="H854" s="100" t="s">
        <v>125</v>
      </c>
      <c r="I854" s="102">
        <v>50000235</v>
      </c>
      <c r="J854" s="100" t="s">
        <v>0</v>
      </c>
      <c r="K854" s="100" t="s">
        <v>120</v>
      </c>
      <c r="L854" s="100" t="s">
        <v>121</v>
      </c>
      <c r="M854" s="100" t="s">
        <v>122</v>
      </c>
      <c r="N854" s="100" t="s">
        <v>34</v>
      </c>
      <c r="O854" s="100" t="s">
        <v>362</v>
      </c>
      <c r="P854" s="100" t="s">
        <v>120</v>
      </c>
      <c r="Q854" s="100" t="s">
        <v>744</v>
      </c>
      <c r="R854" s="100" t="s">
        <v>745</v>
      </c>
      <c r="S854" s="100" t="s">
        <v>746</v>
      </c>
      <c r="T854" s="100" t="s">
        <v>745</v>
      </c>
      <c r="U854" s="100" t="s">
        <v>747</v>
      </c>
      <c r="V854" s="100" t="s">
        <v>748</v>
      </c>
      <c r="W854" s="100" t="s">
        <v>749</v>
      </c>
      <c r="X854" s="100" t="s">
        <v>132</v>
      </c>
      <c r="Y854" s="147" t="s">
        <v>1041</v>
      </c>
    </row>
    <row r="855" spans="1:25">
      <c r="A855" s="107" t="s">
        <v>350</v>
      </c>
      <c r="B855" s="100" t="s">
        <v>351</v>
      </c>
      <c r="C855" s="100" t="s">
        <v>360</v>
      </c>
      <c r="D855" s="101">
        <v>-89.86</v>
      </c>
      <c r="E855" s="100" t="s">
        <v>118</v>
      </c>
      <c r="F855" s="102">
        <v>202107</v>
      </c>
      <c r="G855" s="103">
        <v>44405</v>
      </c>
      <c r="H855" s="100" t="s">
        <v>125</v>
      </c>
      <c r="I855" s="102">
        <v>50000235</v>
      </c>
      <c r="J855" s="100" t="s">
        <v>0</v>
      </c>
      <c r="K855" s="100" t="s">
        <v>120</v>
      </c>
      <c r="L855" s="100" t="s">
        <v>121</v>
      </c>
      <c r="M855" s="100" t="s">
        <v>122</v>
      </c>
      <c r="N855" s="100" t="s">
        <v>38</v>
      </c>
      <c r="O855" s="100" t="s">
        <v>39</v>
      </c>
      <c r="P855" s="100" t="s">
        <v>120</v>
      </c>
      <c r="Q855" s="100" t="s">
        <v>744</v>
      </c>
      <c r="R855" s="100" t="s">
        <v>745</v>
      </c>
      <c r="S855" s="100" t="s">
        <v>746</v>
      </c>
      <c r="T855" s="100" t="s">
        <v>745</v>
      </c>
      <c r="U855" s="100" t="s">
        <v>747</v>
      </c>
      <c r="V855" s="100" t="s">
        <v>748</v>
      </c>
      <c r="W855" s="100" t="s">
        <v>749</v>
      </c>
      <c r="X855" s="100" t="s">
        <v>132</v>
      </c>
      <c r="Y855" s="147" t="s">
        <v>1041</v>
      </c>
    </row>
    <row r="856" spans="1:25">
      <c r="A856" s="107" t="s">
        <v>350</v>
      </c>
      <c r="B856" s="100" t="s">
        <v>351</v>
      </c>
      <c r="C856" s="100" t="s">
        <v>359</v>
      </c>
      <c r="D856" s="101">
        <v>-85</v>
      </c>
      <c r="E856" s="100" t="s">
        <v>118</v>
      </c>
      <c r="F856" s="102">
        <v>202107</v>
      </c>
      <c r="G856" s="103">
        <v>44405</v>
      </c>
      <c r="H856" s="100" t="s">
        <v>125</v>
      </c>
      <c r="I856" s="102">
        <v>50000235</v>
      </c>
      <c r="J856" s="100" t="s">
        <v>0</v>
      </c>
      <c r="K856" s="100" t="s">
        <v>120</v>
      </c>
      <c r="L856" s="100" t="s">
        <v>121</v>
      </c>
      <c r="M856" s="100" t="s">
        <v>122</v>
      </c>
      <c r="N856" s="100" t="s">
        <v>28</v>
      </c>
      <c r="O856" s="100" t="s">
        <v>29</v>
      </c>
      <c r="P856" s="100" t="s">
        <v>120</v>
      </c>
      <c r="Q856" s="100" t="s">
        <v>744</v>
      </c>
      <c r="R856" s="100" t="s">
        <v>745</v>
      </c>
      <c r="S856" s="100" t="s">
        <v>746</v>
      </c>
      <c r="T856" s="100" t="s">
        <v>745</v>
      </c>
      <c r="U856" s="100" t="s">
        <v>747</v>
      </c>
      <c r="V856" s="100" t="s">
        <v>748</v>
      </c>
      <c r="W856" s="100" t="s">
        <v>749</v>
      </c>
      <c r="X856" s="100" t="s">
        <v>132</v>
      </c>
      <c r="Y856" s="147" t="s">
        <v>1041</v>
      </c>
    </row>
    <row r="857" spans="1:25">
      <c r="A857" s="107" t="s">
        <v>350</v>
      </c>
      <c r="B857" s="100" t="s">
        <v>351</v>
      </c>
      <c r="C857" s="100" t="s">
        <v>359</v>
      </c>
      <c r="D857" s="101">
        <v>85</v>
      </c>
      <c r="E857" s="100" t="s">
        <v>118</v>
      </c>
      <c r="F857" s="102">
        <v>202107</v>
      </c>
      <c r="G857" s="103">
        <v>44405</v>
      </c>
      <c r="H857" s="100" t="s">
        <v>125</v>
      </c>
      <c r="I857" s="102">
        <v>50000236</v>
      </c>
      <c r="J857" s="100" t="s">
        <v>0</v>
      </c>
      <c r="K857" s="100" t="s">
        <v>120</v>
      </c>
      <c r="L857" s="100" t="s">
        <v>121</v>
      </c>
      <c r="M857" s="100" t="s">
        <v>122</v>
      </c>
      <c r="N857" s="100" t="s">
        <v>28</v>
      </c>
      <c r="O857" s="100" t="s">
        <v>29</v>
      </c>
      <c r="P857" s="100" t="s">
        <v>120</v>
      </c>
      <c r="Q857" s="100" t="s">
        <v>744</v>
      </c>
      <c r="R857" s="100" t="s">
        <v>745</v>
      </c>
      <c r="S857" s="100" t="s">
        <v>746</v>
      </c>
      <c r="T857" s="100" t="s">
        <v>745</v>
      </c>
      <c r="U857" s="100" t="s">
        <v>747</v>
      </c>
      <c r="V857" s="100" t="s">
        <v>748</v>
      </c>
      <c r="W857" s="100" t="s">
        <v>749</v>
      </c>
      <c r="X857" s="100" t="s">
        <v>132</v>
      </c>
      <c r="Y857" s="147" t="s">
        <v>1041</v>
      </c>
    </row>
    <row r="858" spans="1:25">
      <c r="A858" s="107" t="s">
        <v>350</v>
      </c>
      <c r="B858" s="100" t="s">
        <v>351</v>
      </c>
      <c r="C858" s="100" t="s">
        <v>360</v>
      </c>
      <c r="D858" s="101">
        <v>89.86</v>
      </c>
      <c r="E858" s="100" t="s">
        <v>118</v>
      </c>
      <c r="F858" s="102">
        <v>202107</v>
      </c>
      <c r="G858" s="103">
        <v>44405</v>
      </c>
      <c r="H858" s="100" t="s">
        <v>125</v>
      </c>
      <c r="I858" s="102">
        <v>50000236</v>
      </c>
      <c r="J858" s="100" t="s">
        <v>0</v>
      </c>
      <c r="K858" s="100" t="s">
        <v>120</v>
      </c>
      <c r="L858" s="100" t="s">
        <v>121</v>
      </c>
      <c r="M858" s="100" t="s">
        <v>122</v>
      </c>
      <c r="N858" s="100" t="s">
        <v>38</v>
      </c>
      <c r="O858" s="100" t="s">
        <v>39</v>
      </c>
      <c r="P858" s="100" t="s">
        <v>120</v>
      </c>
      <c r="Q858" s="100" t="s">
        <v>744</v>
      </c>
      <c r="R858" s="100" t="s">
        <v>745</v>
      </c>
      <c r="S858" s="100" t="s">
        <v>746</v>
      </c>
      <c r="T858" s="100" t="s">
        <v>745</v>
      </c>
      <c r="U858" s="100" t="s">
        <v>747</v>
      </c>
      <c r="V858" s="100" t="s">
        <v>748</v>
      </c>
      <c r="W858" s="100" t="s">
        <v>749</v>
      </c>
      <c r="X858" s="100" t="s">
        <v>132</v>
      </c>
      <c r="Y858" s="147" t="s">
        <v>1041</v>
      </c>
    </row>
    <row r="859" spans="1:25">
      <c r="A859" s="107" t="s">
        <v>350</v>
      </c>
      <c r="B859" s="100" t="s">
        <v>351</v>
      </c>
      <c r="C859" s="100" t="s">
        <v>361</v>
      </c>
      <c r="D859" s="101">
        <v>546.08000000000004</v>
      </c>
      <c r="E859" s="100" t="s">
        <v>118</v>
      </c>
      <c r="F859" s="102">
        <v>202107</v>
      </c>
      <c r="G859" s="103">
        <v>44405</v>
      </c>
      <c r="H859" s="100" t="s">
        <v>125</v>
      </c>
      <c r="I859" s="102">
        <v>50000236</v>
      </c>
      <c r="J859" s="100" t="s">
        <v>0</v>
      </c>
      <c r="K859" s="100" t="s">
        <v>120</v>
      </c>
      <c r="L859" s="100" t="s">
        <v>121</v>
      </c>
      <c r="M859" s="100" t="s">
        <v>122</v>
      </c>
      <c r="N859" s="100" t="s">
        <v>34</v>
      </c>
      <c r="O859" s="100" t="s">
        <v>362</v>
      </c>
      <c r="P859" s="100" t="s">
        <v>120</v>
      </c>
      <c r="Q859" s="100" t="s">
        <v>744</v>
      </c>
      <c r="R859" s="100" t="s">
        <v>745</v>
      </c>
      <c r="S859" s="100" t="s">
        <v>746</v>
      </c>
      <c r="T859" s="100" t="s">
        <v>745</v>
      </c>
      <c r="U859" s="100" t="s">
        <v>747</v>
      </c>
      <c r="V859" s="100" t="s">
        <v>748</v>
      </c>
      <c r="W859" s="100" t="s">
        <v>749</v>
      </c>
      <c r="X859" s="100" t="s">
        <v>132</v>
      </c>
      <c r="Y859" s="147" t="s">
        <v>1041</v>
      </c>
    </row>
    <row r="860" spans="1:25">
      <c r="A860" s="107" t="s">
        <v>350</v>
      </c>
      <c r="B860" s="100" t="s">
        <v>351</v>
      </c>
      <c r="C860" s="100" t="s">
        <v>363</v>
      </c>
      <c r="D860" s="101">
        <v>592.16999999999996</v>
      </c>
      <c r="E860" s="100" t="s">
        <v>118</v>
      </c>
      <c r="F860" s="102">
        <v>202107</v>
      </c>
      <c r="G860" s="103">
        <v>44405</v>
      </c>
      <c r="H860" s="100" t="s">
        <v>125</v>
      </c>
      <c r="I860" s="102">
        <v>50000236</v>
      </c>
      <c r="J860" s="100" t="s">
        <v>0</v>
      </c>
      <c r="K860" s="100" t="s">
        <v>120</v>
      </c>
      <c r="L860" s="100" t="s">
        <v>121</v>
      </c>
      <c r="M860" s="100" t="s">
        <v>122</v>
      </c>
      <c r="N860" s="100" t="s">
        <v>40</v>
      </c>
      <c r="O860" s="100" t="s">
        <v>364</v>
      </c>
      <c r="P860" s="100" t="s">
        <v>120</v>
      </c>
      <c r="Q860" s="100" t="s">
        <v>744</v>
      </c>
      <c r="R860" s="100" t="s">
        <v>745</v>
      </c>
      <c r="S860" s="100" t="s">
        <v>746</v>
      </c>
      <c r="T860" s="100" t="s">
        <v>745</v>
      </c>
      <c r="U860" s="100" t="s">
        <v>747</v>
      </c>
      <c r="V860" s="100" t="s">
        <v>748</v>
      </c>
      <c r="W860" s="100" t="s">
        <v>749</v>
      </c>
      <c r="X860" s="100" t="s">
        <v>132</v>
      </c>
      <c r="Y860" s="147" t="s">
        <v>1041</v>
      </c>
    </row>
    <row r="861" spans="1:25">
      <c r="A861" s="107" t="s">
        <v>350</v>
      </c>
      <c r="B861" s="100" t="s">
        <v>351</v>
      </c>
      <c r="C861" s="100" t="s">
        <v>365</v>
      </c>
      <c r="D861" s="101">
        <v>688.06</v>
      </c>
      <c r="E861" s="100" t="s">
        <v>118</v>
      </c>
      <c r="F861" s="102">
        <v>202107</v>
      </c>
      <c r="G861" s="103">
        <v>44405</v>
      </c>
      <c r="H861" s="100" t="s">
        <v>125</v>
      </c>
      <c r="I861" s="102">
        <v>50000236</v>
      </c>
      <c r="J861" s="100" t="s">
        <v>0</v>
      </c>
      <c r="K861" s="100" t="s">
        <v>120</v>
      </c>
      <c r="L861" s="100" t="s">
        <v>121</v>
      </c>
      <c r="M861" s="100" t="s">
        <v>122</v>
      </c>
      <c r="N861" s="100" t="s">
        <v>32</v>
      </c>
      <c r="O861" s="100" t="s">
        <v>366</v>
      </c>
      <c r="P861" s="100" t="s">
        <v>120</v>
      </c>
      <c r="Q861" s="100" t="s">
        <v>744</v>
      </c>
      <c r="R861" s="100" t="s">
        <v>745</v>
      </c>
      <c r="S861" s="100" t="s">
        <v>746</v>
      </c>
      <c r="T861" s="100" t="s">
        <v>745</v>
      </c>
      <c r="U861" s="100" t="s">
        <v>747</v>
      </c>
      <c r="V861" s="100" t="s">
        <v>748</v>
      </c>
      <c r="W861" s="100" t="s">
        <v>749</v>
      </c>
      <c r="X861" s="100" t="s">
        <v>132</v>
      </c>
      <c r="Y861" s="147" t="s">
        <v>1041</v>
      </c>
    </row>
    <row r="862" spans="1:25">
      <c r="A862" s="107" t="s">
        <v>350</v>
      </c>
      <c r="B862" s="100" t="s">
        <v>351</v>
      </c>
      <c r="C862" s="100" t="s">
        <v>367</v>
      </c>
      <c r="D862" s="101">
        <v>873.73</v>
      </c>
      <c r="E862" s="100" t="s">
        <v>118</v>
      </c>
      <c r="F862" s="102">
        <v>202107</v>
      </c>
      <c r="G862" s="103">
        <v>44405</v>
      </c>
      <c r="H862" s="100" t="s">
        <v>125</v>
      </c>
      <c r="I862" s="102">
        <v>50000236</v>
      </c>
      <c r="J862" s="100" t="s">
        <v>0</v>
      </c>
      <c r="K862" s="100" t="s">
        <v>120</v>
      </c>
      <c r="L862" s="100" t="s">
        <v>121</v>
      </c>
      <c r="M862" s="100" t="s">
        <v>122</v>
      </c>
      <c r="N862" s="100" t="s">
        <v>30</v>
      </c>
      <c r="O862" s="100" t="s">
        <v>368</v>
      </c>
      <c r="P862" s="100" t="s">
        <v>120</v>
      </c>
      <c r="Q862" s="100" t="s">
        <v>744</v>
      </c>
      <c r="R862" s="100" t="s">
        <v>745</v>
      </c>
      <c r="S862" s="100" t="s">
        <v>746</v>
      </c>
      <c r="T862" s="100" t="s">
        <v>745</v>
      </c>
      <c r="U862" s="100" t="s">
        <v>747</v>
      </c>
      <c r="V862" s="100" t="s">
        <v>748</v>
      </c>
      <c r="W862" s="100" t="s">
        <v>749</v>
      </c>
      <c r="X862" s="100" t="s">
        <v>132</v>
      </c>
      <c r="Y862" s="147" t="s">
        <v>1041</v>
      </c>
    </row>
    <row r="863" spans="1:25">
      <c r="A863" s="107" t="s">
        <v>350</v>
      </c>
      <c r="B863" s="100" t="s">
        <v>351</v>
      </c>
      <c r="C863" s="100" t="s">
        <v>369</v>
      </c>
      <c r="D863" s="101">
        <v>1200</v>
      </c>
      <c r="E863" s="100" t="s">
        <v>118</v>
      </c>
      <c r="F863" s="102">
        <v>202107</v>
      </c>
      <c r="G863" s="103">
        <v>44405</v>
      </c>
      <c r="H863" s="100" t="s">
        <v>125</v>
      </c>
      <c r="I863" s="102">
        <v>50000236</v>
      </c>
      <c r="J863" s="100" t="s">
        <v>0</v>
      </c>
      <c r="K863" s="100" t="s">
        <v>120</v>
      </c>
      <c r="L863" s="100" t="s">
        <v>121</v>
      </c>
      <c r="M863" s="100" t="s">
        <v>122</v>
      </c>
      <c r="N863" s="100" t="s">
        <v>130</v>
      </c>
      <c r="O863" s="100" t="s">
        <v>131</v>
      </c>
      <c r="P863" s="100" t="s">
        <v>120</v>
      </c>
      <c r="Q863" s="100" t="s">
        <v>744</v>
      </c>
      <c r="R863" s="100" t="s">
        <v>745</v>
      </c>
      <c r="S863" s="100" t="s">
        <v>746</v>
      </c>
      <c r="T863" s="100" t="s">
        <v>745</v>
      </c>
      <c r="U863" s="100" t="s">
        <v>747</v>
      </c>
      <c r="V863" s="100" t="s">
        <v>748</v>
      </c>
      <c r="W863" s="100" t="s">
        <v>749</v>
      </c>
      <c r="X863" s="100" t="s">
        <v>132</v>
      </c>
      <c r="Y863" s="147" t="s">
        <v>1041</v>
      </c>
    </row>
    <row r="864" spans="1:25">
      <c r="A864" s="107" t="s">
        <v>350</v>
      </c>
      <c r="B864" s="100" t="s">
        <v>351</v>
      </c>
      <c r="C864" s="100" t="s">
        <v>370</v>
      </c>
      <c r="D864" s="101">
        <v>1995.3</v>
      </c>
      <c r="E864" s="100" t="s">
        <v>118</v>
      </c>
      <c r="F864" s="102">
        <v>202107</v>
      </c>
      <c r="G864" s="103">
        <v>44405</v>
      </c>
      <c r="H864" s="100" t="s">
        <v>125</v>
      </c>
      <c r="I864" s="102">
        <v>50000236</v>
      </c>
      <c r="J864" s="100" t="s">
        <v>0</v>
      </c>
      <c r="K864" s="100" t="s">
        <v>120</v>
      </c>
      <c r="L864" s="100" t="s">
        <v>121</v>
      </c>
      <c r="M864" s="100" t="s">
        <v>122</v>
      </c>
      <c r="N864" s="100" t="s">
        <v>36</v>
      </c>
      <c r="O864" s="100" t="s">
        <v>37</v>
      </c>
      <c r="P864" s="100" t="s">
        <v>120</v>
      </c>
      <c r="Q864" s="100" t="s">
        <v>744</v>
      </c>
      <c r="R864" s="100" t="s">
        <v>745</v>
      </c>
      <c r="S864" s="100" t="s">
        <v>746</v>
      </c>
      <c r="T864" s="100" t="s">
        <v>745</v>
      </c>
      <c r="U864" s="100" t="s">
        <v>747</v>
      </c>
      <c r="V864" s="100" t="s">
        <v>748</v>
      </c>
      <c r="W864" s="100" t="s">
        <v>749</v>
      </c>
      <c r="X864" s="100" t="s">
        <v>132</v>
      </c>
      <c r="Y864" s="147" t="s">
        <v>1041</v>
      </c>
    </row>
    <row r="865" spans="1:25">
      <c r="A865" s="107" t="s">
        <v>350</v>
      </c>
      <c r="B865" s="100" t="s">
        <v>351</v>
      </c>
      <c r="C865" s="100" t="s">
        <v>371</v>
      </c>
      <c r="D865" s="101">
        <v>2738.1</v>
      </c>
      <c r="E865" s="100" t="s">
        <v>118</v>
      </c>
      <c r="F865" s="102">
        <v>202107</v>
      </c>
      <c r="G865" s="103">
        <v>44405</v>
      </c>
      <c r="H865" s="100" t="s">
        <v>125</v>
      </c>
      <c r="I865" s="102">
        <v>50000236</v>
      </c>
      <c r="J865" s="100" t="s">
        <v>0</v>
      </c>
      <c r="K865" s="100" t="s">
        <v>120</v>
      </c>
      <c r="L865" s="100" t="s">
        <v>121</v>
      </c>
      <c r="M865" s="100" t="s">
        <v>122</v>
      </c>
      <c r="N865" s="100" t="s">
        <v>22</v>
      </c>
      <c r="O865" s="100" t="s">
        <v>23</v>
      </c>
      <c r="P865" s="100" t="s">
        <v>120</v>
      </c>
      <c r="Q865" s="100" t="s">
        <v>744</v>
      </c>
      <c r="R865" s="100" t="s">
        <v>745</v>
      </c>
      <c r="S865" s="100" t="s">
        <v>746</v>
      </c>
      <c r="T865" s="100" t="s">
        <v>745</v>
      </c>
      <c r="U865" s="100" t="s">
        <v>747</v>
      </c>
      <c r="V865" s="100" t="s">
        <v>748</v>
      </c>
      <c r="W865" s="100" t="s">
        <v>749</v>
      </c>
      <c r="X865" s="100" t="s">
        <v>132</v>
      </c>
      <c r="Y865" s="147" t="s">
        <v>1041</v>
      </c>
    </row>
    <row r="866" spans="1:25">
      <c r="A866" s="107" t="s">
        <v>350</v>
      </c>
      <c r="B866" s="100" t="s">
        <v>351</v>
      </c>
      <c r="C866" s="100" t="s">
        <v>372</v>
      </c>
      <c r="D866" s="101">
        <v>2738.1</v>
      </c>
      <c r="E866" s="100" t="s">
        <v>118</v>
      </c>
      <c r="F866" s="102">
        <v>202107</v>
      </c>
      <c r="G866" s="103">
        <v>44405</v>
      </c>
      <c r="H866" s="100" t="s">
        <v>125</v>
      </c>
      <c r="I866" s="102">
        <v>50000236</v>
      </c>
      <c r="J866" s="100" t="s">
        <v>0</v>
      </c>
      <c r="K866" s="100" t="s">
        <v>120</v>
      </c>
      <c r="L866" s="100" t="s">
        <v>121</v>
      </c>
      <c r="M866" s="100" t="s">
        <v>122</v>
      </c>
      <c r="N866" s="100" t="s">
        <v>20</v>
      </c>
      <c r="O866" s="100" t="s">
        <v>21</v>
      </c>
      <c r="P866" s="100" t="s">
        <v>120</v>
      </c>
      <c r="Q866" s="100" t="s">
        <v>744</v>
      </c>
      <c r="R866" s="100" t="s">
        <v>745</v>
      </c>
      <c r="S866" s="100" t="s">
        <v>746</v>
      </c>
      <c r="T866" s="100" t="s">
        <v>745</v>
      </c>
      <c r="U866" s="100" t="s">
        <v>747</v>
      </c>
      <c r="V866" s="100" t="s">
        <v>748</v>
      </c>
      <c r="W866" s="100" t="s">
        <v>749</v>
      </c>
      <c r="X866" s="100" t="s">
        <v>132</v>
      </c>
      <c r="Y866" s="147" t="s">
        <v>1041</v>
      </c>
    </row>
    <row r="867" spans="1:25">
      <c r="A867" s="107" t="s">
        <v>350</v>
      </c>
      <c r="B867" s="100" t="s">
        <v>351</v>
      </c>
      <c r="C867" s="100" t="s">
        <v>373</v>
      </c>
      <c r="D867" s="101">
        <v>2848.1</v>
      </c>
      <c r="E867" s="100" t="s">
        <v>118</v>
      </c>
      <c r="F867" s="102">
        <v>202107</v>
      </c>
      <c r="G867" s="103">
        <v>44405</v>
      </c>
      <c r="H867" s="100" t="s">
        <v>125</v>
      </c>
      <c r="I867" s="102">
        <v>50000236</v>
      </c>
      <c r="J867" s="100" t="s">
        <v>0</v>
      </c>
      <c r="K867" s="100" t="s">
        <v>120</v>
      </c>
      <c r="L867" s="100" t="s">
        <v>121</v>
      </c>
      <c r="M867" s="100" t="s">
        <v>122</v>
      </c>
      <c r="N867" s="100" t="s">
        <v>10</v>
      </c>
      <c r="O867" s="100" t="s">
        <v>11</v>
      </c>
      <c r="P867" s="100" t="s">
        <v>120</v>
      </c>
      <c r="Q867" s="100" t="s">
        <v>744</v>
      </c>
      <c r="R867" s="100" t="s">
        <v>745</v>
      </c>
      <c r="S867" s="100" t="s">
        <v>746</v>
      </c>
      <c r="T867" s="100" t="s">
        <v>745</v>
      </c>
      <c r="U867" s="100" t="s">
        <v>747</v>
      </c>
      <c r="V867" s="100" t="s">
        <v>748</v>
      </c>
      <c r="W867" s="100" t="s">
        <v>749</v>
      </c>
      <c r="X867" s="100" t="s">
        <v>132</v>
      </c>
      <c r="Y867" s="147" t="s">
        <v>1041</v>
      </c>
    </row>
    <row r="868" spans="1:25">
      <c r="A868" s="107" t="s">
        <v>350</v>
      </c>
      <c r="B868" s="100" t="s">
        <v>351</v>
      </c>
      <c r="C868" s="100" t="s">
        <v>374</v>
      </c>
      <c r="D868" s="101">
        <v>3184.18</v>
      </c>
      <c r="E868" s="100" t="s">
        <v>118</v>
      </c>
      <c r="F868" s="102">
        <v>202107</v>
      </c>
      <c r="G868" s="103">
        <v>44405</v>
      </c>
      <c r="H868" s="100" t="s">
        <v>125</v>
      </c>
      <c r="I868" s="102">
        <v>50000236</v>
      </c>
      <c r="J868" s="100" t="s">
        <v>0</v>
      </c>
      <c r="K868" s="100" t="s">
        <v>120</v>
      </c>
      <c r="L868" s="100" t="s">
        <v>121</v>
      </c>
      <c r="M868" s="100" t="s">
        <v>122</v>
      </c>
      <c r="N868" s="100" t="s">
        <v>24</v>
      </c>
      <c r="O868" s="100" t="s">
        <v>25</v>
      </c>
      <c r="P868" s="100" t="s">
        <v>120</v>
      </c>
      <c r="Q868" s="100" t="s">
        <v>744</v>
      </c>
      <c r="R868" s="100" t="s">
        <v>745</v>
      </c>
      <c r="S868" s="100" t="s">
        <v>746</v>
      </c>
      <c r="T868" s="100" t="s">
        <v>745</v>
      </c>
      <c r="U868" s="100" t="s">
        <v>747</v>
      </c>
      <c r="V868" s="100" t="s">
        <v>748</v>
      </c>
      <c r="W868" s="100" t="s">
        <v>749</v>
      </c>
      <c r="X868" s="100" t="s">
        <v>132</v>
      </c>
      <c r="Y868" s="147" t="s">
        <v>1041</v>
      </c>
    </row>
    <row r="869" spans="1:25">
      <c r="A869" s="107" t="s">
        <v>350</v>
      </c>
      <c r="B869" s="100" t="s">
        <v>351</v>
      </c>
      <c r="C869" s="100" t="s">
        <v>375</v>
      </c>
      <c r="D869" s="101">
        <v>3196.81</v>
      </c>
      <c r="E869" s="100" t="s">
        <v>118</v>
      </c>
      <c r="F869" s="102">
        <v>202107</v>
      </c>
      <c r="G869" s="103">
        <v>44405</v>
      </c>
      <c r="H869" s="100" t="s">
        <v>125</v>
      </c>
      <c r="I869" s="102">
        <v>50000236</v>
      </c>
      <c r="J869" s="100" t="s">
        <v>0</v>
      </c>
      <c r="K869" s="100" t="s">
        <v>120</v>
      </c>
      <c r="L869" s="100" t="s">
        <v>121</v>
      </c>
      <c r="M869" s="100" t="s">
        <v>122</v>
      </c>
      <c r="N869" s="100" t="s">
        <v>28</v>
      </c>
      <c r="O869" s="100" t="s">
        <v>29</v>
      </c>
      <c r="P869" s="100" t="s">
        <v>120</v>
      </c>
      <c r="Q869" s="100" t="s">
        <v>744</v>
      </c>
      <c r="R869" s="100" t="s">
        <v>745</v>
      </c>
      <c r="S869" s="100" t="s">
        <v>746</v>
      </c>
      <c r="T869" s="100" t="s">
        <v>745</v>
      </c>
      <c r="U869" s="100" t="s">
        <v>747</v>
      </c>
      <c r="V869" s="100" t="s">
        <v>748</v>
      </c>
      <c r="W869" s="100" t="s">
        <v>749</v>
      </c>
      <c r="X869" s="100" t="s">
        <v>132</v>
      </c>
      <c r="Y869" s="147" t="s">
        <v>1041</v>
      </c>
    </row>
    <row r="870" spans="1:25">
      <c r="A870" s="107" t="s">
        <v>350</v>
      </c>
      <c r="B870" s="100" t="s">
        <v>351</v>
      </c>
      <c r="C870" s="100" t="s">
        <v>376</v>
      </c>
      <c r="D870" s="101">
        <v>4403.1000000000004</v>
      </c>
      <c r="E870" s="100" t="s">
        <v>118</v>
      </c>
      <c r="F870" s="102">
        <v>202107</v>
      </c>
      <c r="G870" s="103">
        <v>44405</v>
      </c>
      <c r="H870" s="100" t="s">
        <v>125</v>
      </c>
      <c r="I870" s="102">
        <v>50000236</v>
      </c>
      <c r="J870" s="100" t="s">
        <v>0</v>
      </c>
      <c r="K870" s="100" t="s">
        <v>120</v>
      </c>
      <c r="L870" s="100" t="s">
        <v>121</v>
      </c>
      <c r="M870" s="100" t="s">
        <v>122</v>
      </c>
      <c r="N870" s="100" t="s">
        <v>20</v>
      </c>
      <c r="O870" s="100" t="s">
        <v>21</v>
      </c>
      <c r="P870" s="100" t="s">
        <v>120</v>
      </c>
      <c r="Q870" s="100" t="s">
        <v>744</v>
      </c>
      <c r="R870" s="100" t="s">
        <v>745</v>
      </c>
      <c r="S870" s="100" t="s">
        <v>746</v>
      </c>
      <c r="T870" s="100" t="s">
        <v>745</v>
      </c>
      <c r="U870" s="100" t="s">
        <v>747</v>
      </c>
      <c r="V870" s="100" t="s">
        <v>748</v>
      </c>
      <c r="W870" s="100" t="s">
        <v>749</v>
      </c>
      <c r="X870" s="100" t="s">
        <v>132</v>
      </c>
      <c r="Y870" s="147" t="s">
        <v>1041</v>
      </c>
    </row>
    <row r="871" spans="1:25">
      <c r="A871" s="107" t="s">
        <v>350</v>
      </c>
      <c r="B871" s="100" t="s">
        <v>351</v>
      </c>
      <c r="C871" s="100" t="s">
        <v>377</v>
      </c>
      <c r="D871" s="101">
        <v>5476.2</v>
      </c>
      <c r="E871" s="100" t="s">
        <v>118</v>
      </c>
      <c r="F871" s="102">
        <v>202107</v>
      </c>
      <c r="G871" s="103">
        <v>44405</v>
      </c>
      <c r="H871" s="100" t="s">
        <v>125</v>
      </c>
      <c r="I871" s="102">
        <v>50000236</v>
      </c>
      <c r="J871" s="100" t="s">
        <v>0</v>
      </c>
      <c r="K871" s="100" t="s">
        <v>120</v>
      </c>
      <c r="L871" s="100" t="s">
        <v>121</v>
      </c>
      <c r="M871" s="100" t="s">
        <v>122</v>
      </c>
      <c r="N871" s="100" t="s">
        <v>28</v>
      </c>
      <c r="O871" s="100" t="s">
        <v>29</v>
      </c>
      <c r="P871" s="100" t="s">
        <v>120</v>
      </c>
      <c r="Q871" s="100" t="s">
        <v>744</v>
      </c>
      <c r="R871" s="100" t="s">
        <v>745</v>
      </c>
      <c r="S871" s="100" t="s">
        <v>746</v>
      </c>
      <c r="T871" s="100" t="s">
        <v>745</v>
      </c>
      <c r="U871" s="100" t="s">
        <v>747</v>
      </c>
      <c r="V871" s="100" t="s">
        <v>748</v>
      </c>
      <c r="W871" s="100" t="s">
        <v>749</v>
      </c>
      <c r="X871" s="100" t="s">
        <v>132</v>
      </c>
      <c r="Y871" s="147" t="s">
        <v>1041</v>
      </c>
    </row>
    <row r="872" spans="1:25">
      <c r="A872" s="107" t="s">
        <v>350</v>
      </c>
      <c r="B872" s="100" t="s">
        <v>351</v>
      </c>
      <c r="C872" s="100" t="s">
        <v>378</v>
      </c>
      <c r="D872" s="101">
        <v>8560</v>
      </c>
      <c r="E872" s="100" t="s">
        <v>118</v>
      </c>
      <c r="F872" s="102">
        <v>202107</v>
      </c>
      <c r="G872" s="103">
        <v>44405</v>
      </c>
      <c r="H872" s="100" t="s">
        <v>125</v>
      </c>
      <c r="I872" s="102">
        <v>50000236</v>
      </c>
      <c r="J872" s="100" t="s">
        <v>0</v>
      </c>
      <c r="K872" s="100" t="s">
        <v>120</v>
      </c>
      <c r="L872" s="100" t="s">
        <v>121</v>
      </c>
      <c r="M872" s="100" t="s">
        <v>122</v>
      </c>
      <c r="N872" s="100" t="s">
        <v>357</v>
      </c>
      <c r="O872" s="100" t="s">
        <v>358</v>
      </c>
      <c r="P872" s="100" t="s">
        <v>120</v>
      </c>
      <c r="Q872" s="100" t="s">
        <v>744</v>
      </c>
      <c r="R872" s="100" t="s">
        <v>745</v>
      </c>
      <c r="S872" s="100" t="s">
        <v>746</v>
      </c>
      <c r="T872" s="100" t="s">
        <v>745</v>
      </c>
      <c r="U872" s="100" t="s">
        <v>747</v>
      </c>
      <c r="V872" s="100" t="s">
        <v>748</v>
      </c>
      <c r="W872" s="100" t="s">
        <v>749</v>
      </c>
      <c r="X872" s="100" t="s">
        <v>132</v>
      </c>
      <c r="Y872" s="147" t="s">
        <v>1041</v>
      </c>
    </row>
    <row r="873" spans="1:25">
      <c r="A873" s="107" t="s">
        <v>350</v>
      </c>
      <c r="B873" s="100" t="s">
        <v>351</v>
      </c>
      <c r="C873" s="100" t="s">
        <v>379</v>
      </c>
      <c r="D873" s="101">
        <v>11481.2</v>
      </c>
      <c r="E873" s="100" t="s">
        <v>118</v>
      </c>
      <c r="F873" s="102">
        <v>202107</v>
      </c>
      <c r="G873" s="103">
        <v>44405</v>
      </c>
      <c r="H873" s="100" t="s">
        <v>125</v>
      </c>
      <c r="I873" s="102">
        <v>50000236</v>
      </c>
      <c r="J873" s="100" t="s">
        <v>0</v>
      </c>
      <c r="K873" s="100" t="s">
        <v>120</v>
      </c>
      <c r="L873" s="100" t="s">
        <v>121</v>
      </c>
      <c r="M873" s="100" t="s">
        <v>122</v>
      </c>
      <c r="N873" s="100" t="s">
        <v>26</v>
      </c>
      <c r="O873" s="100" t="s">
        <v>354</v>
      </c>
      <c r="P873" s="100" t="s">
        <v>120</v>
      </c>
      <c r="Q873" s="100" t="s">
        <v>744</v>
      </c>
      <c r="R873" s="100" t="s">
        <v>745</v>
      </c>
      <c r="S873" s="100" t="s">
        <v>746</v>
      </c>
      <c r="T873" s="100" t="s">
        <v>745</v>
      </c>
      <c r="U873" s="100" t="s">
        <v>747</v>
      </c>
      <c r="V873" s="100" t="s">
        <v>748</v>
      </c>
      <c r="W873" s="100" t="s">
        <v>749</v>
      </c>
      <c r="X873" s="100" t="s">
        <v>132</v>
      </c>
      <c r="Y873" s="147" t="s">
        <v>1041</v>
      </c>
    </row>
    <row r="874" spans="1:25">
      <c r="A874" s="107" t="s">
        <v>350</v>
      </c>
      <c r="B874" s="100" t="s">
        <v>351</v>
      </c>
      <c r="C874" s="100" t="s">
        <v>380</v>
      </c>
      <c r="D874" s="101">
        <v>48923.1</v>
      </c>
      <c r="E874" s="100" t="s">
        <v>118</v>
      </c>
      <c r="F874" s="102">
        <v>202107</v>
      </c>
      <c r="G874" s="103">
        <v>44405</v>
      </c>
      <c r="H874" s="100" t="s">
        <v>125</v>
      </c>
      <c r="I874" s="102">
        <v>50000236</v>
      </c>
      <c r="J874" s="100" t="s">
        <v>0</v>
      </c>
      <c r="K874" s="100" t="s">
        <v>120</v>
      </c>
      <c r="L874" s="100" t="s">
        <v>121</v>
      </c>
      <c r="M874" s="100" t="s">
        <v>122</v>
      </c>
      <c r="N874" s="100" t="s">
        <v>339</v>
      </c>
      <c r="O874" s="100" t="s">
        <v>340</v>
      </c>
      <c r="P874" s="100" t="s">
        <v>120</v>
      </c>
      <c r="Q874" s="100" t="s">
        <v>744</v>
      </c>
      <c r="R874" s="100" t="s">
        <v>745</v>
      </c>
      <c r="S874" s="100" t="s">
        <v>746</v>
      </c>
      <c r="T874" s="100" t="s">
        <v>745</v>
      </c>
      <c r="U874" s="100" t="s">
        <v>747</v>
      </c>
      <c r="V874" s="100" t="s">
        <v>748</v>
      </c>
      <c r="W874" s="100" t="s">
        <v>749</v>
      </c>
      <c r="X874" s="100" t="s">
        <v>132</v>
      </c>
      <c r="Y874" s="147" t="s">
        <v>1041</v>
      </c>
    </row>
    <row r="875" spans="1:25">
      <c r="A875" s="107" t="s">
        <v>350</v>
      </c>
      <c r="B875" s="100" t="s">
        <v>351</v>
      </c>
      <c r="C875" s="100" t="s">
        <v>17</v>
      </c>
      <c r="D875" s="101">
        <v>85</v>
      </c>
      <c r="E875" s="100" t="s">
        <v>118</v>
      </c>
      <c r="F875" s="102">
        <v>202109</v>
      </c>
      <c r="G875" s="103">
        <v>44468</v>
      </c>
      <c r="H875" s="100" t="s">
        <v>125</v>
      </c>
      <c r="I875" s="102">
        <v>50000219</v>
      </c>
      <c r="J875" s="100" t="s">
        <v>0</v>
      </c>
      <c r="K875" s="100" t="s">
        <v>120</v>
      </c>
      <c r="L875" s="100" t="s">
        <v>121</v>
      </c>
      <c r="M875" s="100" t="s">
        <v>122</v>
      </c>
      <c r="N875" s="100" t="s">
        <v>16</v>
      </c>
      <c r="O875" s="100" t="s">
        <v>17</v>
      </c>
      <c r="P875" s="100" t="s">
        <v>120</v>
      </c>
      <c r="Q875" s="100" t="s">
        <v>744</v>
      </c>
      <c r="R875" s="100" t="s">
        <v>745</v>
      </c>
      <c r="S875" s="100" t="s">
        <v>746</v>
      </c>
      <c r="T875" s="100" t="s">
        <v>745</v>
      </c>
      <c r="U875" s="100" t="s">
        <v>747</v>
      </c>
      <c r="V875" s="100" t="s">
        <v>748</v>
      </c>
      <c r="W875" s="100" t="s">
        <v>749</v>
      </c>
      <c r="X875" s="100" t="s">
        <v>132</v>
      </c>
      <c r="Y875" s="147" t="s">
        <v>1041</v>
      </c>
    </row>
    <row r="876" spans="1:25">
      <c r="A876" s="107" t="s">
        <v>350</v>
      </c>
      <c r="B876" s="100" t="s">
        <v>351</v>
      </c>
      <c r="C876" s="100" t="s">
        <v>381</v>
      </c>
      <c r="D876" s="101">
        <v>1200</v>
      </c>
      <c r="E876" s="100" t="s">
        <v>118</v>
      </c>
      <c r="F876" s="102">
        <v>202109</v>
      </c>
      <c r="G876" s="103">
        <v>44468</v>
      </c>
      <c r="H876" s="100" t="s">
        <v>125</v>
      </c>
      <c r="I876" s="102">
        <v>50000219</v>
      </c>
      <c r="J876" s="100" t="s">
        <v>0</v>
      </c>
      <c r="K876" s="100" t="s">
        <v>120</v>
      </c>
      <c r="L876" s="100" t="s">
        <v>121</v>
      </c>
      <c r="M876" s="100" t="s">
        <v>122</v>
      </c>
      <c r="N876" s="100" t="s">
        <v>130</v>
      </c>
      <c r="O876" s="100" t="s">
        <v>131</v>
      </c>
      <c r="P876" s="100" t="s">
        <v>120</v>
      </c>
      <c r="Q876" s="100" t="s">
        <v>744</v>
      </c>
      <c r="R876" s="100" t="s">
        <v>745</v>
      </c>
      <c r="S876" s="100" t="s">
        <v>746</v>
      </c>
      <c r="T876" s="100" t="s">
        <v>745</v>
      </c>
      <c r="U876" s="100" t="s">
        <v>747</v>
      </c>
      <c r="V876" s="100" t="s">
        <v>748</v>
      </c>
      <c r="W876" s="100" t="s">
        <v>749</v>
      </c>
      <c r="X876" s="100" t="s">
        <v>132</v>
      </c>
      <c r="Y876" s="147" t="s">
        <v>1041</v>
      </c>
    </row>
    <row r="877" spans="1:25">
      <c r="A877" s="107" t="s">
        <v>350</v>
      </c>
      <c r="B877" s="100" t="s">
        <v>351</v>
      </c>
      <c r="C877" s="100" t="s">
        <v>366</v>
      </c>
      <c r="D877" s="101">
        <v>1948.07</v>
      </c>
      <c r="E877" s="100" t="s">
        <v>118</v>
      </c>
      <c r="F877" s="102">
        <v>202109</v>
      </c>
      <c r="G877" s="103">
        <v>44468</v>
      </c>
      <c r="H877" s="100" t="s">
        <v>125</v>
      </c>
      <c r="I877" s="102">
        <v>50000219</v>
      </c>
      <c r="J877" s="100" t="s">
        <v>0</v>
      </c>
      <c r="K877" s="100" t="s">
        <v>120</v>
      </c>
      <c r="L877" s="100" t="s">
        <v>121</v>
      </c>
      <c r="M877" s="100" t="s">
        <v>122</v>
      </c>
      <c r="N877" s="100" t="s">
        <v>32</v>
      </c>
      <c r="O877" s="100" t="s">
        <v>366</v>
      </c>
      <c r="P877" s="100" t="s">
        <v>120</v>
      </c>
      <c r="Q877" s="100" t="s">
        <v>744</v>
      </c>
      <c r="R877" s="100" t="s">
        <v>745</v>
      </c>
      <c r="S877" s="100" t="s">
        <v>746</v>
      </c>
      <c r="T877" s="100" t="s">
        <v>745</v>
      </c>
      <c r="U877" s="100" t="s">
        <v>747</v>
      </c>
      <c r="V877" s="100" t="s">
        <v>748</v>
      </c>
      <c r="W877" s="100" t="s">
        <v>749</v>
      </c>
      <c r="X877" s="100" t="s">
        <v>132</v>
      </c>
      <c r="Y877" s="147" t="s">
        <v>1041</v>
      </c>
    </row>
    <row r="878" spans="1:25">
      <c r="A878" s="107" t="s">
        <v>350</v>
      </c>
      <c r="B878" s="100" t="s">
        <v>351</v>
      </c>
      <c r="C878" s="100" t="s">
        <v>39</v>
      </c>
      <c r="D878" s="101">
        <v>2719.86</v>
      </c>
      <c r="E878" s="100" t="s">
        <v>118</v>
      </c>
      <c r="F878" s="102">
        <v>202109</v>
      </c>
      <c r="G878" s="103">
        <v>44468</v>
      </c>
      <c r="H878" s="100" t="s">
        <v>125</v>
      </c>
      <c r="I878" s="102">
        <v>50000219</v>
      </c>
      <c r="J878" s="100" t="s">
        <v>0</v>
      </c>
      <c r="K878" s="100" t="s">
        <v>120</v>
      </c>
      <c r="L878" s="100" t="s">
        <v>121</v>
      </c>
      <c r="M878" s="100" t="s">
        <v>122</v>
      </c>
      <c r="N878" s="100" t="s">
        <v>38</v>
      </c>
      <c r="O878" s="100" t="s">
        <v>39</v>
      </c>
      <c r="P878" s="100" t="s">
        <v>120</v>
      </c>
      <c r="Q878" s="100" t="s">
        <v>744</v>
      </c>
      <c r="R878" s="100" t="s">
        <v>745</v>
      </c>
      <c r="S878" s="100" t="s">
        <v>746</v>
      </c>
      <c r="T878" s="100" t="s">
        <v>745</v>
      </c>
      <c r="U878" s="100" t="s">
        <v>747</v>
      </c>
      <c r="V878" s="100" t="s">
        <v>748</v>
      </c>
      <c r="W878" s="100" t="s">
        <v>749</v>
      </c>
      <c r="X878" s="100" t="s">
        <v>132</v>
      </c>
      <c r="Y878" s="147" t="s">
        <v>1041</v>
      </c>
    </row>
    <row r="879" spans="1:25">
      <c r="A879" s="107" t="s">
        <v>350</v>
      </c>
      <c r="B879" s="100" t="s">
        <v>351</v>
      </c>
      <c r="C879" s="100" t="s">
        <v>362</v>
      </c>
      <c r="D879" s="101">
        <v>3246.08</v>
      </c>
      <c r="E879" s="100" t="s">
        <v>118</v>
      </c>
      <c r="F879" s="102">
        <v>202109</v>
      </c>
      <c r="G879" s="103">
        <v>44468</v>
      </c>
      <c r="H879" s="100" t="s">
        <v>125</v>
      </c>
      <c r="I879" s="102">
        <v>50000219</v>
      </c>
      <c r="J879" s="100" t="s">
        <v>0</v>
      </c>
      <c r="K879" s="100" t="s">
        <v>120</v>
      </c>
      <c r="L879" s="100" t="s">
        <v>121</v>
      </c>
      <c r="M879" s="100" t="s">
        <v>122</v>
      </c>
      <c r="N879" s="100" t="s">
        <v>34</v>
      </c>
      <c r="O879" s="100" t="s">
        <v>362</v>
      </c>
      <c r="P879" s="100" t="s">
        <v>120</v>
      </c>
      <c r="Q879" s="100" t="s">
        <v>744</v>
      </c>
      <c r="R879" s="100" t="s">
        <v>745</v>
      </c>
      <c r="S879" s="100" t="s">
        <v>746</v>
      </c>
      <c r="T879" s="100" t="s">
        <v>745</v>
      </c>
      <c r="U879" s="100" t="s">
        <v>747</v>
      </c>
      <c r="V879" s="100" t="s">
        <v>748</v>
      </c>
      <c r="W879" s="100" t="s">
        <v>749</v>
      </c>
      <c r="X879" s="100" t="s">
        <v>132</v>
      </c>
      <c r="Y879" s="147" t="s">
        <v>1041</v>
      </c>
    </row>
    <row r="880" spans="1:25">
      <c r="A880" s="107" t="s">
        <v>350</v>
      </c>
      <c r="B880" s="100" t="s">
        <v>351</v>
      </c>
      <c r="C880" s="100" t="s">
        <v>368</v>
      </c>
      <c r="D880" s="101">
        <v>3453.73</v>
      </c>
      <c r="E880" s="100" t="s">
        <v>118</v>
      </c>
      <c r="F880" s="102">
        <v>202109</v>
      </c>
      <c r="G880" s="103">
        <v>44468</v>
      </c>
      <c r="H880" s="100" t="s">
        <v>125</v>
      </c>
      <c r="I880" s="102">
        <v>50000219</v>
      </c>
      <c r="J880" s="100" t="s">
        <v>0</v>
      </c>
      <c r="K880" s="100" t="s">
        <v>120</v>
      </c>
      <c r="L880" s="100" t="s">
        <v>121</v>
      </c>
      <c r="M880" s="100" t="s">
        <v>122</v>
      </c>
      <c r="N880" s="100" t="s">
        <v>30</v>
      </c>
      <c r="O880" s="100" t="s">
        <v>368</v>
      </c>
      <c r="P880" s="100" t="s">
        <v>120</v>
      </c>
      <c r="Q880" s="100" t="s">
        <v>744</v>
      </c>
      <c r="R880" s="100" t="s">
        <v>745</v>
      </c>
      <c r="S880" s="100" t="s">
        <v>746</v>
      </c>
      <c r="T880" s="100" t="s">
        <v>745</v>
      </c>
      <c r="U880" s="100" t="s">
        <v>747</v>
      </c>
      <c r="V880" s="100" t="s">
        <v>748</v>
      </c>
      <c r="W880" s="100" t="s">
        <v>749</v>
      </c>
      <c r="X880" s="100" t="s">
        <v>132</v>
      </c>
      <c r="Y880" s="147" t="s">
        <v>1041</v>
      </c>
    </row>
    <row r="881" spans="1:25">
      <c r="A881" s="107" t="s">
        <v>350</v>
      </c>
      <c r="B881" s="100" t="s">
        <v>351</v>
      </c>
      <c r="C881" s="100" t="s">
        <v>364</v>
      </c>
      <c r="D881" s="101">
        <v>4067.17</v>
      </c>
      <c r="E881" s="100" t="s">
        <v>118</v>
      </c>
      <c r="F881" s="102">
        <v>202109</v>
      </c>
      <c r="G881" s="103">
        <v>44468</v>
      </c>
      <c r="H881" s="100" t="s">
        <v>125</v>
      </c>
      <c r="I881" s="102">
        <v>50000219</v>
      </c>
      <c r="J881" s="100" t="s">
        <v>0</v>
      </c>
      <c r="K881" s="100" t="s">
        <v>120</v>
      </c>
      <c r="L881" s="100" t="s">
        <v>121</v>
      </c>
      <c r="M881" s="100" t="s">
        <v>122</v>
      </c>
      <c r="N881" s="100" t="s">
        <v>40</v>
      </c>
      <c r="O881" s="100" t="s">
        <v>364</v>
      </c>
      <c r="P881" s="100" t="s">
        <v>120</v>
      </c>
      <c r="Q881" s="100" t="s">
        <v>744</v>
      </c>
      <c r="R881" s="100" t="s">
        <v>745</v>
      </c>
      <c r="S881" s="100" t="s">
        <v>746</v>
      </c>
      <c r="T881" s="100" t="s">
        <v>745</v>
      </c>
      <c r="U881" s="100" t="s">
        <v>747</v>
      </c>
      <c r="V881" s="100" t="s">
        <v>748</v>
      </c>
      <c r="W881" s="100" t="s">
        <v>749</v>
      </c>
      <c r="X881" s="100" t="s">
        <v>132</v>
      </c>
      <c r="Y881" s="147" t="s">
        <v>1041</v>
      </c>
    </row>
    <row r="882" spans="1:25">
      <c r="A882" s="107" t="s">
        <v>350</v>
      </c>
      <c r="B882" s="100" t="s">
        <v>351</v>
      </c>
      <c r="C882" s="100" t="s">
        <v>23</v>
      </c>
      <c r="D882" s="101">
        <v>4273.3999999999996</v>
      </c>
      <c r="E882" s="100" t="s">
        <v>118</v>
      </c>
      <c r="F882" s="102">
        <v>202109</v>
      </c>
      <c r="G882" s="103">
        <v>44468</v>
      </c>
      <c r="H882" s="100" t="s">
        <v>125</v>
      </c>
      <c r="I882" s="102">
        <v>50000219</v>
      </c>
      <c r="J882" s="100" t="s">
        <v>0</v>
      </c>
      <c r="K882" s="100" t="s">
        <v>120</v>
      </c>
      <c r="L882" s="100" t="s">
        <v>121</v>
      </c>
      <c r="M882" s="100" t="s">
        <v>122</v>
      </c>
      <c r="N882" s="100" t="s">
        <v>22</v>
      </c>
      <c r="O882" s="100" t="s">
        <v>23</v>
      </c>
      <c r="P882" s="100" t="s">
        <v>120</v>
      </c>
      <c r="Q882" s="100" t="s">
        <v>744</v>
      </c>
      <c r="R882" s="100" t="s">
        <v>745</v>
      </c>
      <c r="S882" s="100" t="s">
        <v>746</v>
      </c>
      <c r="T882" s="100" t="s">
        <v>745</v>
      </c>
      <c r="U882" s="100" t="s">
        <v>747</v>
      </c>
      <c r="V882" s="100" t="s">
        <v>748</v>
      </c>
      <c r="W882" s="100" t="s">
        <v>749</v>
      </c>
      <c r="X882" s="100" t="s">
        <v>132</v>
      </c>
      <c r="Y882" s="147" t="s">
        <v>1041</v>
      </c>
    </row>
    <row r="883" spans="1:25">
      <c r="A883" s="107" t="s">
        <v>350</v>
      </c>
      <c r="B883" s="100" t="s">
        <v>351</v>
      </c>
      <c r="C883" s="100" t="s">
        <v>21</v>
      </c>
      <c r="D883" s="101">
        <v>4273.3999999999996</v>
      </c>
      <c r="E883" s="100" t="s">
        <v>118</v>
      </c>
      <c r="F883" s="102">
        <v>202109</v>
      </c>
      <c r="G883" s="103">
        <v>44468</v>
      </c>
      <c r="H883" s="100" t="s">
        <v>125</v>
      </c>
      <c r="I883" s="102">
        <v>50000219</v>
      </c>
      <c r="J883" s="100" t="s">
        <v>0</v>
      </c>
      <c r="K883" s="100" t="s">
        <v>120</v>
      </c>
      <c r="L883" s="100" t="s">
        <v>121</v>
      </c>
      <c r="M883" s="100" t="s">
        <v>122</v>
      </c>
      <c r="N883" s="100" t="s">
        <v>20</v>
      </c>
      <c r="O883" s="100" t="s">
        <v>21</v>
      </c>
      <c r="P883" s="100" t="s">
        <v>120</v>
      </c>
      <c r="Q883" s="100" t="s">
        <v>744</v>
      </c>
      <c r="R883" s="100" t="s">
        <v>745</v>
      </c>
      <c r="S883" s="100" t="s">
        <v>746</v>
      </c>
      <c r="T883" s="100" t="s">
        <v>745</v>
      </c>
      <c r="U883" s="100" t="s">
        <v>747</v>
      </c>
      <c r="V883" s="100" t="s">
        <v>748</v>
      </c>
      <c r="W883" s="100" t="s">
        <v>749</v>
      </c>
      <c r="X883" s="100" t="s">
        <v>132</v>
      </c>
      <c r="Y883" s="147" t="s">
        <v>1041</v>
      </c>
    </row>
    <row r="884" spans="1:25">
      <c r="A884" s="107" t="s">
        <v>350</v>
      </c>
      <c r="B884" s="100" t="s">
        <v>351</v>
      </c>
      <c r="C884" s="100" t="s">
        <v>37</v>
      </c>
      <c r="D884" s="101">
        <v>4295.3</v>
      </c>
      <c r="E884" s="100" t="s">
        <v>118</v>
      </c>
      <c r="F884" s="102">
        <v>202109</v>
      </c>
      <c r="G884" s="103">
        <v>44468</v>
      </c>
      <c r="H884" s="100" t="s">
        <v>125</v>
      </c>
      <c r="I884" s="102">
        <v>50000219</v>
      </c>
      <c r="J884" s="100" t="s">
        <v>0</v>
      </c>
      <c r="K884" s="100" t="s">
        <v>120</v>
      </c>
      <c r="L884" s="100" t="s">
        <v>121</v>
      </c>
      <c r="M884" s="100" t="s">
        <v>122</v>
      </c>
      <c r="N884" s="100" t="s">
        <v>36</v>
      </c>
      <c r="O884" s="100" t="s">
        <v>37</v>
      </c>
      <c r="P884" s="100" t="s">
        <v>120</v>
      </c>
      <c r="Q884" s="100" t="s">
        <v>744</v>
      </c>
      <c r="R884" s="100" t="s">
        <v>745</v>
      </c>
      <c r="S884" s="100" t="s">
        <v>746</v>
      </c>
      <c r="T884" s="100" t="s">
        <v>745</v>
      </c>
      <c r="U884" s="100" t="s">
        <v>747</v>
      </c>
      <c r="V884" s="100" t="s">
        <v>748</v>
      </c>
      <c r="W884" s="100" t="s">
        <v>749</v>
      </c>
      <c r="X884" s="100" t="s">
        <v>132</v>
      </c>
      <c r="Y884" s="147" t="s">
        <v>1041</v>
      </c>
    </row>
    <row r="885" spans="1:25">
      <c r="A885" s="107" t="s">
        <v>350</v>
      </c>
      <c r="B885" s="100" t="s">
        <v>351</v>
      </c>
      <c r="C885" s="100" t="s">
        <v>25</v>
      </c>
      <c r="D885" s="101">
        <v>4719.4799999999996</v>
      </c>
      <c r="E885" s="100" t="s">
        <v>118</v>
      </c>
      <c r="F885" s="102">
        <v>202109</v>
      </c>
      <c r="G885" s="103">
        <v>44468</v>
      </c>
      <c r="H885" s="100" t="s">
        <v>125</v>
      </c>
      <c r="I885" s="102">
        <v>50000219</v>
      </c>
      <c r="J885" s="100" t="s">
        <v>0</v>
      </c>
      <c r="K885" s="100" t="s">
        <v>120</v>
      </c>
      <c r="L885" s="100" t="s">
        <v>121</v>
      </c>
      <c r="M885" s="100" t="s">
        <v>122</v>
      </c>
      <c r="N885" s="100" t="s">
        <v>24</v>
      </c>
      <c r="O885" s="100" t="s">
        <v>25</v>
      </c>
      <c r="P885" s="100" t="s">
        <v>120</v>
      </c>
      <c r="Q885" s="100" t="s">
        <v>744</v>
      </c>
      <c r="R885" s="100" t="s">
        <v>745</v>
      </c>
      <c r="S885" s="100" t="s">
        <v>746</v>
      </c>
      <c r="T885" s="100" t="s">
        <v>745</v>
      </c>
      <c r="U885" s="100" t="s">
        <v>747</v>
      </c>
      <c r="V885" s="100" t="s">
        <v>748</v>
      </c>
      <c r="W885" s="100" t="s">
        <v>749</v>
      </c>
      <c r="X885" s="100" t="s">
        <v>132</v>
      </c>
      <c r="Y885" s="147" t="s">
        <v>1041</v>
      </c>
    </row>
    <row r="886" spans="1:25">
      <c r="A886" s="107" t="s">
        <v>350</v>
      </c>
      <c r="B886" s="100" t="s">
        <v>351</v>
      </c>
      <c r="C886" s="100" t="s">
        <v>29</v>
      </c>
      <c r="D886" s="101">
        <v>5572.11</v>
      </c>
      <c r="E886" s="100" t="s">
        <v>118</v>
      </c>
      <c r="F886" s="102">
        <v>202109</v>
      </c>
      <c r="G886" s="103">
        <v>44468</v>
      </c>
      <c r="H886" s="100" t="s">
        <v>125</v>
      </c>
      <c r="I886" s="102">
        <v>50000219</v>
      </c>
      <c r="J886" s="100" t="s">
        <v>0</v>
      </c>
      <c r="K886" s="100" t="s">
        <v>120</v>
      </c>
      <c r="L886" s="100" t="s">
        <v>121</v>
      </c>
      <c r="M886" s="100" t="s">
        <v>122</v>
      </c>
      <c r="N886" s="100" t="s">
        <v>28</v>
      </c>
      <c r="O886" s="100" t="s">
        <v>29</v>
      </c>
      <c r="P886" s="100" t="s">
        <v>120</v>
      </c>
      <c r="Q886" s="100" t="s">
        <v>744</v>
      </c>
      <c r="R886" s="100" t="s">
        <v>745</v>
      </c>
      <c r="S886" s="100" t="s">
        <v>746</v>
      </c>
      <c r="T886" s="100" t="s">
        <v>745</v>
      </c>
      <c r="U886" s="100" t="s">
        <v>747</v>
      </c>
      <c r="V886" s="100" t="s">
        <v>748</v>
      </c>
      <c r="W886" s="100" t="s">
        <v>749</v>
      </c>
      <c r="X886" s="100" t="s">
        <v>132</v>
      </c>
      <c r="Y886" s="147" t="s">
        <v>1041</v>
      </c>
    </row>
    <row r="887" spans="1:25">
      <c r="A887" s="107" t="s">
        <v>350</v>
      </c>
      <c r="B887" s="100" t="s">
        <v>351</v>
      </c>
      <c r="C887" s="100" t="s">
        <v>11</v>
      </c>
      <c r="D887" s="101">
        <v>5808.4</v>
      </c>
      <c r="E887" s="100" t="s">
        <v>118</v>
      </c>
      <c r="F887" s="102">
        <v>202109</v>
      </c>
      <c r="G887" s="103">
        <v>44468</v>
      </c>
      <c r="H887" s="100" t="s">
        <v>125</v>
      </c>
      <c r="I887" s="102">
        <v>50000219</v>
      </c>
      <c r="J887" s="100" t="s">
        <v>0</v>
      </c>
      <c r="K887" s="100" t="s">
        <v>120</v>
      </c>
      <c r="L887" s="100" t="s">
        <v>121</v>
      </c>
      <c r="M887" s="100" t="s">
        <v>122</v>
      </c>
      <c r="N887" s="100" t="s">
        <v>10</v>
      </c>
      <c r="O887" s="100" t="s">
        <v>11</v>
      </c>
      <c r="P887" s="100" t="s">
        <v>120</v>
      </c>
      <c r="Q887" s="100" t="s">
        <v>744</v>
      </c>
      <c r="R887" s="100" t="s">
        <v>745</v>
      </c>
      <c r="S887" s="100" t="s">
        <v>746</v>
      </c>
      <c r="T887" s="100" t="s">
        <v>745</v>
      </c>
      <c r="U887" s="100" t="s">
        <v>747</v>
      </c>
      <c r="V887" s="100" t="s">
        <v>748</v>
      </c>
      <c r="W887" s="100" t="s">
        <v>749</v>
      </c>
      <c r="X887" s="100" t="s">
        <v>132</v>
      </c>
      <c r="Y887" s="147" t="s">
        <v>1041</v>
      </c>
    </row>
    <row r="888" spans="1:25">
      <c r="A888" s="107" t="s">
        <v>350</v>
      </c>
      <c r="B888" s="100" t="s">
        <v>351</v>
      </c>
      <c r="C888" s="100" t="s">
        <v>353</v>
      </c>
      <c r="D888" s="101">
        <v>6733.4</v>
      </c>
      <c r="E888" s="100" t="s">
        <v>118</v>
      </c>
      <c r="F888" s="102">
        <v>202109</v>
      </c>
      <c r="G888" s="103">
        <v>44468</v>
      </c>
      <c r="H888" s="100" t="s">
        <v>125</v>
      </c>
      <c r="I888" s="102">
        <v>50000219</v>
      </c>
      <c r="J888" s="100" t="s">
        <v>0</v>
      </c>
      <c r="K888" s="100" t="s">
        <v>120</v>
      </c>
      <c r="L888" s="100" t="s">
        <v>121</v>
      </c>
      <c r="M888" s="100" t="s">
        <v>122</v>
      </c>
      <c r="N888" s="100" t="s">
        <v>12</v>
      </c>
      <c r="O888" s="100" t="s">
        <v>353</v>
      </c>
      <c r="P888" s="100" t="s">
        <v>120</v>
      </c>
      <c r="Q888" s="100" t="s">
        <v>744</v>
      </c>
      <c r="R888" s="100" t="s">
        <v>745</v>
      </c>
      <c r="S888" s="100" t="s">
        <v>746</v>
      </c>
      <c r="T888" s="100" t="s">
        <v>745</v>
      </c>
      <c r="U888" s="100" t="s">
        <v>747</v>
      </c>
      <c r="V888" s="100" t="s">
        <v>748</v>
      </c>
      <c r="W888" s="100" t="s">
        <v>749</v>
      </c>
      <c r="X888" s="100" t="s">
        <v>132</v>
      </c>
      <c r="Y888" s="147" t="s">
        <v>1041</v>
      </c>
    </row>
    <row r="889" spans="1:25">
      <c r="A889" s="107" t="s">
        <v>350</v>
      </c>
      <c r="B889" s="100" t="s">
        <v>351</v>
      </c>
      <c r="C889" s="100" t="s">
        <v>19</v>
      </c>
      <c r="D889" s="101">
        <v>8546.7999999999993</v>
      </c>
      <c r="E889" s="100" t="s">
        <v>118</v>
      </c>
      <c r="F889" s="102">
        <v>202109</v>
      </c>
      <c r="G889" s="103">
        <v>44468</v>
      </c>
      <c r="H889" s="100" t="s">
        <v>125</v>
      </c>
      <c r="I889" s="102">
        <v>50000219</v>
      </c>
      <c r="J889" s="100" t="s">
        <v>0</v>
      </c>
      <c r="K889" s="100" t="s">
        <v>120</v>
      </c>
      <c r="L889" s="100" t="s">
        <v>121</v>
      </c>
      <c r="M889" s="100" t="s">
        <v>122</v>
      </c>
      <c r="N889" s="100" t="s">
        <v>18</v>
      </c>
      <c r="O889" s="100" t="s">
        <v>19</v>
      </c>
      <c r="P889" s="100" t="s">
        <v>120</v>
      </c>
      <c r="Q889" s="100" t="s">
        <v>744</v>
      </c>
      <c r="R889" s="100" t="s">
        <v>745</v>
      </c>
      <c r="S889" s="100" t="s">
        <v>746</v>
      </c>
      <c r="T889" s="100" t="s">
        <v>745</v>
      </c>
      <c r="U889" s="100" t="s">
        <v>747</v>
      </c>
      <c r="V889" s="100" t="s">
        <v>748</v>
      </c>
      <c r="W889" s="100" t="s">
        <v>749</v>
      </c>
      <c r="X889" s="100" t="s">
        <v>132</v>
      </c>
      <c r="Y889" s="147" t="s">
        <v>1041</v>
      </c>
    </row>
    <row r="890" spans="1:25">
      <c r="A890" s="107" t="s">
        <v>350</v>
      </c>
      <c r="B890" s="100" t="s">
        <v>351</v>
      </c>
      <c r="C890" s="100" t="s">
        <v>382</v>
      </c>
      <c r="D890" s="101">
        <v>12040</v>
      </c>
      <c r="E890" s="100" t="s">
        <v>118</v>
      </c>
      <c r="F890" s="102">
        <v>202109</v>
      </c>
      <c r="G890" s="103">
        <v>44468</v>
      </c>
      <c r="H890" s="100" t="s">
        <v>125</v>
      </c>
      <c r="I890" s="102">
        <v>50000219</v>
      </c>
      <c r="J890" s="100" t="s">
        <v>0</v>
      </c>
      <c r="K890" s="100" t="s">
        <v>120</v>
      </c>
      <c r="L890" s="100" t="s">
        <v>121</v>
      </c>
      <c r="M890" s="100" t="s">
        <v>122</v>
      </c>
      <c r="N890" s="100" t="s">
        <v>357</v>
      </c>
      <c r="O890" s="100" t="s">
        <v>358</v>
      </c>
      <c r="P890" s="100" t="s">
        <v>120</v>
      </c>
      <c r="Q890" s="100" t="s">
        <v>744</v>
      </c>
      <c r="R890" s="100" t="s">
        <v>745</v>
      </c>
      <c r="S890" s="100" t="s">
        <v>746</v>
      </c>
      <c r="T890" s="100" t="s">
        <v>745</v>
      </c>
      <c r="U890" s="100" t="s">
        <v>747</v>
      </c>
      <c r="V890" s="100" t="s">
        <v>748</v>
      </c>
      <c r="W890" s="100" t="s">
        <v>749</v>
      </c>
      <c r="X890" s="100" t="s">
        <v>132</v>
      </c>
      <c r="Y890" s="147" t="s">
        <v>1041</v>
      </c>
    </row>
    <row r="891" spans="1:25">
      <c r="A891" s="107" t="s">
        <v>350</v>
      </c>
      <c r="B891" s="100" t="s">
        <v>351</v>
      </c>
      <c r="C891" s="100" t="s">
        <v>354</v>
      </c>
      <c r="D891" s="101">
        <v>16651.8</v>
      </c>
      <c r="E891" s="100" t="s">
        <v>118</v>
      </c>
      <c r="F891" s="102">
        <v>202109</v>
      </c>
      <c r="G891" s="103">
        <v>44468</v>
      </c>
      <c r="H891" s="100" t="s">
        <v>125</v>
      </c>
      <c r="I891" s="102">
        <v>50000219</v>
      </c>
      <c r="J891" s="100" t="s">
        <v>0</v>
      </c>
      <c r="K891" s="100" t="s">
        <v>120</v>
      </c>
      <c r="L891" s="100" t="s">
        <v>121</v>
      </c>
      <c r="M891" s="100" t="s">
        <v>122</v>
      </c>
      <c r="N891" s="100" t="s">
        <v>26</v>
      </c>
      <c r="O891" s="100" t="s">
        <v>354</v>
      </c>
      <c r="P891" s="100" t="s">
        <v>120</v>
      </c>
      <c r="Q891" s="100" t="s">
        <v>744</v>
      </c>
      <c r="R891" s="100" t="s">
        <v>745</v>
      </c>
      <c r="S891" s="100" t="s">
        <v>746</v>
      </c>
      <c r="T891" s="100" t="s">
        <v>745</v>
      </c>
      <c r="U891" s="100" t="s">
        <v>747</v>
      </c>
      <c r="V891" s="100" t="s">
        <v>748</v>
      </c>
      <c r="W891" s="100" t="s">
        <v>749</v>
      </c>
      <c r="X891" s="100" t="s">
        <v>132</v>
      </c>
      <c r="Y891" s="147" t="s">
        <v>1041</v>
      </c>
    </row>
    <row r="892" spans="1:25">
      <c r="A892" s="107" t="s">
        <v>350</v>
      </c>
      <c r="B892" s="100" t="s">
        <v>351</v>
      </c>
      <c r="C892" s="100" t="s">
        <v>383</v>
      </c>
      <c r="D892" s="101">
        <v>57419.49</v>
      </c>
      <c r="E892" s="100" t="s">
        <v>118</v>
      </c>
      <c r="F892" s="102">
        <v>202109</v>
      </c>
      <c r="G892" s="103">
        <v>44468</v>
      </c>
      <c r="H892" s="100" t="s">
        <v>125</v>
      </c>
      <c r="I892" s="102">
        <v>50000219</v>
      </c>
      <c r="J892" s="100" t="s">
        <v>0</v>
      </c>
      <c r="K892" s="100" t="s">
        <v>120</v>
      </c>
      <c r="L892" s="100" t="s">
        <v>121</v>
      </c>
      <c r="M892" s="100" t="s">
        <v>122</v>
      </c>
      <c r="N892" s="100" t="s">
        <v>339</v>
      </c>
      <c r="O892" s="100" t="s">
        <v>340</v>
      </c>
      <c r="P892" s="100" t="s">
        <v>120</v>
      </c>
      <c r="Q892" s="100" t="s">
        <v>744</v>
      </c>
      <c r="R892" s="100" t="s">
        <v>745</v>
      </c>
      <c r="S892" s="100" t="s">
        <v>746</v>
      </c>
      <c r="T892" s="100" t="s">
        <v>745</v>
      </c>
      <c r="U892" s="100" t="s">
        <v>747</v>
      </c>
      <c r="V892" s="100" t="s">
        <v>748</v>
      </c>
      <c r="W892" s="100" t="s">
        <v>749</v>
      </c>
      <c r="X892" s="100" t="s">
        <v>132</v>
      </c>
      <c r="Y892" s="147" t="s">
        <v>1041</v>
      </c>
    </row>
    <row r="893" spans="1:25">
      <c r="A893" s="107" t="s">
        <v>350</v>
      </c>
      <c r="B893" s="100" t="s">
        <v>351</v>
      </c>
      <c r="C893" s="100" t="s">
        <v>383</v>
      </c>
      <c r="D893" s="101">
        <v>-57419.49</v>
      </c>
      <c r="E893" s="100" t="s">
        <v>118</v>
      </c>
      <c r="F893" s="102">
        <v>202109</v>
      </c>
      <c r="G893" s="103">
        <v>44468</v>
      </c>
      <c r="H893" s="100" t="s">
        <v>125</v>
      </c>
      <c r="I893" s="102">
        <v>50000241</v>
      </c>
      <c r="J893" s="100" t="s">
        <v>0</v>
      </c>
      <c r="K893" s="100" t="s">
        <v>120</v>
      </c>
      <c r="L893" s="100" t="s">
        <v>121</v>
      </c>
      <c r="M893" s="100" t="s">
        <v>122</v>
      </c>
      <c r="N893" s="100" t="s">
        <v>339</v>
      </c>
      <c r="O893" s="100" t="s">
        <v>340</v>
      </c>
      <c r="P893" s="100" t="s">
        <v>120</v>
      </c>
      <c r="Q893" s="100" t="s">
        <v>744</v>
      </c>
      <c r="R893" s="100" t="s">
        <v>745</v>
      </c>
      <c r="S893" s="100" t="s">
        <v>746</v>
      </c>
      <c r="T893" s="100" t="s">
        <v>745</v>
      </c>
      <c r="U893" s="100" t="s">
        <v>747</v>
      </c>
      <c r="V893" s="100" t="s">
        <v>748</v>
      </c>
      <c r="W893" s="100" t="s">
        <v>749</v>
      </c>
      <c r="X893" s="100" t="s">
        <v>132</v>
      </c>
      <c r="Y893" s="147" t="s">
        <v>1041</v>
      </c>
    </row>
    <row r="894" spans="1:25">
      <c r="A894" s="107" t="s">
        <v>350</v>
      </c>
      <c r="B894" s="100" t="s">
        <v>351</v>
      </c>
      <c r="C894" s="100" t="s">
        <v>354</v>
      </c>
      <c r="D894" s="101">
        <v>-16651.8</v>
      </c>
      <c r="E894" s="100" t="s">
        <v>118</v>
      </c>
      <c r="F894" s="102">
        <v>202109</v>
      </c>
      <c r="G894" s="103">
        <v>44468</v>
      </c>
      <c r="H894" s="100" t="s">
        <v>125</v>
      </c>
      <c r="I894" s="102">
        <v>50000241</v>
      </c>
      <c r="J894" s="100" t="s">
        <v>0</v>
      </c>
      <c r="K894" s="100" t="s">
        <v>120</v>
      </c>
      <c r="L894" s="100" t="s">
        <v>121</v>
      </c>
      <c r="M894" s="100" t="s">
        <v>122</v>
      </c>
      <c r="N894" s="100" t="s">
        <v>26</v>
      </c>
      <c r="O894" s="100" t="s">
        <v>354</v>
      </c>
      <c r="P894" s="100" t="s">
        <v>120</v>
      </c>
      <c r="Q894" s="100" t="s">
        <v>744</v>
      </c>
      <c r="R894" s="100" t="s">
        <v>745</v>
      </c>
      <c r="S894" s="100" t="s">
        <v>746</v>
      </c>
      <c r="T894" s="100" t="s">
        <v>745</v>
      </c>
      <c r="U894" s="100" t="s">
        <v>747</v>
      </c>
      <c r="V894" s="100" t="s">
        <v>748</v>
      </c>
      <c r="W894" s="100" t="s">
        <v>749</v>
      </c>
      <c r="X894" s="100" t="s">
        <v>132</v>
      </c>
      <c r="Y894" s="147" t="s">
        <v>1041</v>
      </c>
    </row>
    <row r="895" spans="1:25">
      <c r="A895" s="107" t="s">
        <v>350</v>
      </c>
      <c r="B895" s="100" t="s">
        <v>351</v>
      </c>
      <c r="C895" s="100" t="s">
        <v>382</v>
      </c>
      <c r="D895" s="101">
        <v>-12040</v>
      </c>
      <c r="E895" s="100" t="s">
        <v>118</v>
      </c>
      <c r="F895" s="102">
        <v>202109</v>
      </c>
      <c r="G895" s="103">
        <v>44468</v>
      </c>
      <c r="H895" s="100" t="s">
        <v>125</v>
      </c>
      <c r="I895" s="102">
        <v>50000241</v>
      </c>
      <c r="J895" s="100" t="s">
        <v>0</v>
      </c>
      <c r="K895" s="100" t="s">
        <v>120</v>
      </c>
      <c r="L895" s="100" t="s">
        <v>121</v>
      </c>
      <c r="M895" s="100" t="s">
        <v>122</v>
      </c>
      <c r="N895" s="100" t="s">
        <v>357</v>
      </c>
      <c r="O895" s="100" t="s">
        <v>358</v>
      </c>
      <c r="P895" s="100" t="s">
        <v>120</v>
      </c>
      <c r="Q895" s="100" t="s">
        <v>744</v>
      </c>
      <c r="R895" s="100" t="s">
        <v>745</v>
      </c>
      <c r="S895" s="100" t="s">
        <v>746</v>
      </c>
      <c r="T895" s="100" t="s">
        <v>745</v>
      </c>
      <c r="U895" s="100" t="s">
        <v>747</v>
      </c>
      <c r="V895" s="100" t="s">
        <v>748</v>
      </c>
      <c r="W895" s="100" t="s">
        <v>749</v>
      </c>
      <c r="X895" s="100" t="s">
        <v>132</v>
      </c>
      <c r="Y895" s="147" t="s">
        <v>1041</v>
      </c>
    </row>
    <row r="896" spans="1:25">
      <c r="A896" s="107" t="s">
        <v>350</v>
      </c>
      <c r="B896" s="100" t="s">
        <v>351</v>
      </c>
      <c r="C896" s="100" t="s">
        <v>19</v>
      </c>
      <c r="D896" s="101">
        <v>-8546.7999999999993</v>
      </c>
      <c r="E896" s="100" t="s">
        <v>118</v>
      </c>
      <c r="F896" s="102">
        <v>202109</v>
      </c>
      <c r="G896" s="103">
        <v>44468</v>
      </c>
      <c r="H896" s="100" t="s">
        <v>125</v>
      </c>
      <c r="I896" s="102">
        <v>50000241</v>
      </c>
      <c r="J896" s="100" t="s">
        <v>0</v>
      </c>
      <c r="K896" s="100" t="s">
        <v>120</v>
      </c>
      <c r="L896" s="100" t="s">
        <v>121</v>
      </c>
      <c r="M896" s="100" t="s">
        <v>122</v>
      </c>
      <c r="N896" s="100" t="s">
        <v>18</v>
      </c>
      <c r="O896" s="100" t="s">
        <v>19</v>
      </c>
      <c r="P896" s="100" t="s">
        <v>120</v>
      </c>
      <c r="Q896" s="100" t="s">
        <v>744</v>
      </c>
      <c r="R896" s="100" t="s">
        <v>745</v>
      </c>
      <c r="S896" s="100" t="s">
        <v>746</v>
      </c>
      <c r="T896" s="100" t="s">
        <v>745</v>
      </c>
      <c r="U896" s="100" t="s">
        <v>747</v>
      </c>
      <c r="V896" s="100" t="s">
        <v>748</v>
      </c>
      <c r="W896" s="100" t="s">
        <v>749</v>
      </c>
      <c r="X896" s="100" t="s">
        <v>132</v>
      </c>
      <c r="Y896" s="147" t="s">
        <v>1041</v>
      </c>
    </row>
    <row r="897" spans="1:25">
      <c r="A897" s="107" t="s">
        <v>350</v>
      </c>
      <c r="B897" s="100" t="s">
        <v>351</v>
      </c>
      <c r="C897" s="100" t="s">
        <v>353</v>
      </c>
      <c r="D897" s="101">
        <v>-6733.4</v>
      </c>
      <c r="E897" s="100" t="s">
        <v>118</v>
      </c>
      <c r="F897" s="102">
        <v>202109</v>
      </c>
      <c r="G897" s="103">
        <v>44468</v>
      </c>
      <c r="H897" s="100" t="s">
        <v>125</v>
      </c>
      <c r="I897" s="102">
        <v>50000241</v>
      </c>
      <c r="J897" s="100" t="s">
        <v>0</v>
      </c>
      <c r="K897" s="100" t="s">
        <v>120</v>
      </c>
      <c r="L897" s="100" t="s">
        <v>121</v>
      </c>
      <c r="M897" s="100" t="s">
        <v>122</v>
      </c>
      <c r="N897" s="100" t="s">
        <v>12</v>
      </c>
      <c r="O897" s="100" t="s">
        <v>353</v>
      </c>
      <c r="P897" s="100" t="s">
        <v>120</v>
      </c>
      <c r="Q897" s="100" t="s">
        <v>744</v>
      </c>
      <c r="R897" s="100" t="s">
        <v>745</v>
      </c>
      <c r="S897" s="100" t="s">
        <v>746</v>
      </c>
      <c r="T897" s="100" t="s">
        <v>745</v>
      </c>
      <c r="U897" s="100" t="s">
        <v>747</v>
      </c>
      <c r="V897" s="100" t="s">
        <v>748</v>
      </c>
      <c r="W897" s="100" t="s">
        <v>749</v>
      </c>
      <c r="X897" s="100" t="s">
        <v>132</v>
      </c>
      <c r="Y897" s="147" t="s">
        <v>1041</v>
      </c>
    </row>
    <row r="898" spans="1:25">
      <c r="A898" s="107" t="s">
        <v>350</v>
      </c>
      <c r="B898" s="100" t="s">
        <v>351</v>
      </c>
      <c r="C898" s="100" t="s">
        <v>11</v>
      </c>
      <c r="D898" s="101">
        <v>-5808.4</v>
      </c>
      <c r="E898" s="100" t="s">
        <v>118</v>
      </c>
      <c r="F898" s="102">
        <v>202109</v>
      </c>
      <c r="G898" s="103">
        <v>44468</v>
      </c>
      <c r="H898" s="100" t="s">
        <v>125</v>
      </c>
      <c r="I898" s="102">
        <v>50000241</v>
      </c>
      <c r="J898" s="100" t="s">
        <v>0</v>
      </c>
      <c r="K898" s="100" t="s">
        <v>120</v>
      </c>
      <c r="L898" s="100" t="s">
        <v>121</v>
      </c>
      <c r="M898" s="100" t="s">
        <v>122</v>
      </c>
      <c r="N898" s="100" t="s">
        <v>10</v>
      </c>
      <c r="O898" s="100" t="s">
        <v>11</v>
      </c>
      <c r="P898" s="100" t="s">
        <v>120</v>
      </c>
      <c r="Q898" s="100" t="s">
        <v>744</v>
      </c>
      <c r="R898" s="100" t="s">
        <v>745</v>
      </c>
      <c r="S898" s="100" t="s">
        <v>746</v>
      </c>
      <c r="T898" s="100" t="s">
        <v>745</v>
      </c>
      <c r="U898" s="100" t="s">
        <v>747</v>
      </c>
      <c r="V898" s="100" t="s">
        <v>748</v>
      </c>
      <c r="W898" s="100" t="s">
        <v>749</v>
      </c>
      <c r="X898" s="100" t="s">
        <v>132</v>
      </c>
      <c r="Y898" s="147" t="s">
        <v>1041</v>
      </c>
    </row>
    <row r="899" spans="1:25">
      <c r="A899" s="107" t="s">
        <v>350</v>
      </c>
      <c r="B899" s="100" t="s">
        <v>351</v>
      </c>
      <c r="C899" s="100" t="s">
        <v>29</v>
      </c>
      <c r="D899" s="101">
        <v>-5572.11</v>
      </c>
      <c r="E899" s="100" t="s">
        <v>118</v>
      </c>
      <c r="F899" s="102">
        <v>202109</v>
      </c>
      <c r="G899" s="103">
        <v>44468</v>
      </c>
      <c r="H899" s="100" t="s">
        <v>125</v>
      </c>
      <c r="I899" s="102">
        <v>50000241</v>
      </c>
      <c r="J899" s="100" t="s">
        <v>0</v>
      </c>
      <c r="K899" s="100" t="s">
        <v>120</v>
      </c>
      <c r="L899" s="100" t="s">
        <v>121</v>
      </c>
      <c r="M899" s="100" t="s">
        <v>122</v>
      </c>
      <c r="N899" s="100" t="s">
        <v>28</v>
      </c>
      <c r="O899" s="100" t="s">
        <v>29</v>
      </c>
      <c r="P899" s="100" t="s">
        <v>120</v>
      </c>
      <c r="Q899" s="100" t="s">
        <v>744</v>
      </c>
      <c r="R899" s="100" t="s">
        <v>745</v>
      </c>
      <c r="S899" s="100" t="s">
        <v>746</v>
      </c>
      <c r="T899" s="100" t="s">
        <v>745</v>
      </c>
      <c r="U899" s="100" t="s">
        <v>747</v>
      </c>
      <c r="V899" s="100" t="s">
        <v>748</v>
      </c>
      <c r="W899" s="100" t="s">
        <v>749</v>
      </c>
      <c r="X899" s="100" t="s">
        <v>132</v>
      </c>
      <c r="Y899" s="147" t="s">
        <v>1041</v>
      </c>
    </row>
    <row r="900" spans="1:25">
      <c r="A900" s="107" t="s">
        <v>350</v>
      </c>
      <c r="B900" s="100" t="s">
        <v>351</v>
      </c>
      <c r="C900" s="100" t="s">
        <v>25</v>
      </c>
      <c r="D900" s="101">
        <v>-4719.4799999999996</v>
      </c>
      <c r="E900" s="100" t="s">
        <v>118</v>
      </c>
      <c r="F900" s="102">
        <v>202109</v>
      </c>
      <c r="G900" s="103">
        <v>44468</v>
      </c>
      <c r="H900" s="100" t="s">
        <v>125</v>
      </c>
      <c r="I900" s="102">
        <v>50000241</v>
      </c>
      <c r="J900" s="100" t="s">
        <v>0</v>
      </c>
      <c r="K900" s="100" t="s">
        <v>120</v>
      </c>
      <c r="L900" s="100" t="s">
        <v>121</v>
      </c>
      <c r="M900" s="100" t="s">
        <v>122</v>
      </c>
      <c r="N900" s="100" t="s">
        <v>24</v>
      </c>
      <c r="O900" s="100" t="s">
        <v>25</v>
      </c>
      <c r="P900" s="100" t="s">
        <v>120</v>
      </c>
      <c r="Q900" s="100" t="s">
        <v>744</v>
      </c>
      <c r="R900" s="100" t="s">
        <v>745</v>
      </c>
      <c r="S900" s="100" t="s">
        <v>746</v>
      </c>
      <c r="T900" s="100" t="s">
        <v>745</v>
      </c>
      <c r="U900" s="100" t="s">
        <v>747</v>
      </c>
      <c r="V900" s="100" t="s">
        <v>748</v>
      </c>
      <c r="W900" s="100" t="s">
        <v>749</v>
      </c>
      <c r="X900" s="100" t="s">
        <v>132</v>
      </c>
      <c r="Y900" s="147" t="s">
        <v>1041</v>
      </c>
    </row>
    <row r="901" spans="1:25">
      <c r="A901" s="107" t="s">
        <v>350</v>
      </c>
      <c r="B901" s="100" t="s">
        <v>351</v>
      </c>
      <c r="C901" s="100" t="s">
        <v>37</v>
      </c>
      <c r="D901" s="101">
        <v>-4295.3</v>
      </c>
      <c r="E901" s="100" t="s">
        <v>118</v>
      </c>
      <c r="F901" s="102">
        <v>202109</v>
      </c>
      <c r="G901" s="103">
        <v>44468</v>
      </c>
      <c r="H901" s="100" t="s">
        <v>125</v>
      </c>
      <c r="I901" s="102">
        <v>50000241</v>
      </c>
      <c r="J901" s="100" t="s">
        <v>0</v>
      </c>
      <c r="K901" s="100" t="s">
        <v>120</v>
      </c>
      <c r="L901" s="100" t="s">
        <v>121</v>
      </c>
      <c r="M901" s="100" t="s">
        <v>122</v>
      </c>
      <c r="N901" s="100" t="s">
        <v>36</v>
      </c>
      <c r="O901" s="100" t="s">
        <v>37</v>
      </c>
      <c r="P901" s="100" t="s">
        <v>120</v>
      </c>
      <c r="Q901" s="100" t="s">
        <v>744</v>
      </c>
      <c r="R901" s="100" t="s">
        <v>745</v>
      </c>
      <c r="S901" s="100" t="s">
        <v>746</v>
      </c>
      <c r="T901" s="100" t="s">
        <v>745</v>
      </c>
      <c r="U901" s="100" t="s">
        <v>747</v>
      </c>
      <c r="V901" s="100" t="s">
        <v>748</v>
      </c>
      <c r="W901" s="100" t="s">
        <v>749</v>
      </c>
      <c r="X901" s="100" t="s">
        <v>132</v>
      </c>
      <c r="Y901" s="147" t="s">
        <v>1041</v>
      </c>
    </row>
    <row r="902" spans="1:25">
      <c r="A902" s="107" t="s">
        <v>350</v>
      </c>
      <c r="B902" s="100" t="s">
        <v>351</v>
      </c>
      <c r="C902" s="100" t="s">
        <v>23</v>
      </c>
      <c r="D902" s="101">
        <v>-4273.3999999999996</v>
      </c>
      <c r="E902" s="100" t="s">
        <v>118</v>
      </c>
      <c r="F902" s="102">
        <v>202109</v>
      </c>
      <c r="G902" s="103">
        <v>44468</v>
      </c>
      <c r="H902" s="100" t="s">
        <v>125</v>
      </c>
      <c r="I902" s="102">
        <v>50000241</v>
      </c>
      <c r="J902" s="100" t="s">
        <v>0</v>
      </c>
      <c r="K902" s="100" t="s">
        <v>120</v>
      </c>
      <c r="L902" s="100" t="s">
        <v>121</v>
      </c>
      <c r="M902" s="100" t="s">
        <v>122</v>
      </c>
      <c r="N902" s="100" t="s">
        <v>22</v>
      </c>
      <c r="O902" s="100" t="s">
        <v>23</v>
      </c>
      <c r="P902" s="100" t="s">
        <v>120</v>
      </c>
      <c r="Q902" s="100" t="s">
        <v>744</v>
      </c>
      <c r="R902" s="100" t="s">
        <v>745</v>
      </c>
      <c r="S902" s="100" t="s">
        <v>746</v>
      </c>
      <c r="T902" s="100" t="s">
        <v>745</v>
      </c>
      <c r="U902" s="100" t="s">
        <v>747</v>
      </c>
      <c r="V902" s="100" t="s">
        <v>748</v>
      </c>
      <c r="W902" s="100" t="s">
        <v>749</v>
      </c>
      <c r="X902" s="100" t="s">
        <v>132</v>
      </c>
      <c r="Y902" s="147" t="s">
        <v>1041</v>
      </c>
    </row>
    <row r="903" spans="1:25">
      <c r="A903" s="107" t="s">
        <v>350</v>
      </c>
      <c r="B903" s="100" t="s">
        <v>351</v>
      </c>
      <c r="C903" s="100" t="s">
        <v>21</v>
      </c>
      <c r="D903" s="101">
        <v>-4273.3999999999996</v>
      </c>
      <c r="E903" s="100" t="s">
        <v>118</v>
      </c>
      <c r="F903" s="102">
        <v>202109</v>
      </c>
      <c r="G903" s="103">
        <v>44468</v>
      </c>
      <c r="H903" s="100" t="s">
        <v>125</v>
      </c>
      <c r="I903" s="102">
        <v>50000241</v>
      </c>
      <c r="J903" s="100" t="s">
        <v>0</v>
      </c>
      <c r="K903" s="100" t="s">
        <v>120</v>
      </c>
      <c r="L903" s="100" t="s">
        <v>121</v>
      </c>
      <c r="M903" s="100" t="s">
        <v>122</v>
      </c>
      <c r="N903" s="100" t="s">
        <v>20</v>
      </c>
      <c r="O903" s="100" t="s">
        <v>21</v>
      </c>
      <c r="P903" s="100" t="s">
        <v>120</v>
      </c>
      <c r="Q903" s="100" t="s">
        <v>744</v>
      </c>
      <c r="R903" s="100" t="s">
        <v>745</v>
      </c>
      <c r="S903" s="100" t="s">
        <v>746</v>
      </c>
      <c r="T903" s="100" t="s">
        <v>745</v>
      </c>
      <c r="U903" s="100" t="s">
        <v>747</v>
      </c>
      <c r="V903" s="100" t="s">
        <v>748</v>
      </c>
      <c r="W903" s="100" t="s">
        <v>749</v>
      </c>
      <c r="X903" s="100" t="s">
        <v>132</v>
      </c>
      <c r="Y903" s="147" t="s">
        <v>1041</v>
      </c>
    </row>
    <row r="904" spans="1:25">
      <c r="A904" s="107" t="s">
        <v>350</v>
      </c>
      <c r="B904" s="100" t="s">
        <v>351</v>
      </c>
      <c r="C904" s="100" t="s">
        <v>364</v>
      </c>
      <c r="D904" s="101">
        <v>-4067.17</v>
      </c>
      <c r="E904" s="100" t="s">
        <v>118</v>
      </c>
      <c r="F904" s="102">
        <v>202109</v>
      </c>
      <c r="G904" s="103">
        <v>44468</v>
      </c>
      <c r="H904" s="100" t="s">
        <v>125</v>
      </c>
      <c r="I904" s="102">
        <v>50000241</v>
      </c>
      <c r="J904" s="100" t="s">
        <v>0</v>
      </c>
      <c r="K904" s="100" t="s">
        <v>120</v>
      </c>
      <c r="L904" s="100" t="s">
        <v>121</v>
      </c>
      <c r="M904" s="100" t="s">
        <v>122</v>
      </c>
      <c r="N904" s="100" t="s">
        <v>40</v>
      </c>
      <c r="O904" s="100" t="s">
        <v>364</v>
      </c>
      <c r="P904" s="100" t="s">
        <v>120</v>
      </c>
      <c r="Q904" s="100" t="s">
        <v>744</v>
      </c>
      <c r="R904" s="100" t="s">
        <v>745</v>
      </c>
      <c r="S904" s="100" t="s">
        <v>746</v>
      </c>
      <c r="T904" s="100" t="s">
        <v>745</v>
      </c>
      <c r="U904" s="100" t="s">
        <v>747</v>
      </c>
      <c r="V904" s="100" t="s">
        <v>748</v>
      </c>
      <c r="W904" s="100" t="s">
        <v>749</v>
      </c>
      <c r="X904" s="100" t="s">
        <v>132</v>
      </c>
      <c r="Y904" s="147" t="s">
        <v>1041</v>
      </c>
    </row>
    <row r="905" spans="1:25">
      <c r="A905" s="107" t="s">
        <v>350</v>
      </c>
      <c r="B905" s="100" t="s">
        <v>351</v>
      </c>
      <c r="C905" s="100" t="s">
        <v>368</v>
      </c>
      <c r="D905" s="101">
        <v>-3453.73</v>
      </c>
      <c r="E905" s="100" t="s">
        <v>118</v>
      </c>
      <c r="F905" s="102">
        <v>202109</v>
      </c>
      <c r="G905" s="103">
        <v>44468</v>
      </c>
      <c r="H905" s="100" t="s">
        <v>125</v>
      </c>
      <c r="I905" s="102">
        <v>50000241</v>
      </c>
      <c r="J905" s="100" t="s">
        <v>0</v>
      </c>
      <c r="K905" s="100" t="s">
        <v>120</v>
      </c>
      <c r="L905" s="100" t="s">
        <v>121</v>
      </c>
      <c r="M905" s="100" t="s">
        <v>122</v>
      </c>
      <c r="N905" s="100" t="s">
        <v>30</v>
      </c>
      <c r="O905" s="100" t="s">
        <v>368</v>
      </c>
      <c r="P905" s="100" t="s">
        <v>120</v>
      </c>
      <c r="Q905" s="100" t="s">
        <v>744</v>
      </c>
      <c r="R905" s="100" t="s">
        <v>745</v>
      </c>
      <c r="S905" s="100" t="s">
        <v>746</v>
      </c>
      <c r="T905" s="100" t="s">
        <v>745</v>
      </c>
      <c r="U905" s="100" t="s">
        <v>747</v>
      </c>
      <c r="V905" s="100" t="s">
        <v>748</v>
      </c>
      <c r="W905" s="100" t="s">
        <v>749</v>
      </c>
      <c r="X905" s="100" t="s">
        <v>132</v>
      </c>
      <c r="Y905" s="147" t="s">
        <v>1041</v>
      </c>
    </row>
    <row r="906" spans="1:25">
      <c r="A906" s="107" t="s">
        <v>350</v>
      </c>
      <c r="B906" s="100" t="s">
        <v>351</v>
      </c>
      <c r="C906" s="100" t="s">
        <v>362</v>
      </c>
      <c r="D906" s="101">
        <v>-3246.08</v>
      </c>
      <c r="E906" s="100" t="s">
        <v>118</v>
      </c>
      <c r="F906" s="102">
        <v>202109</v>
      </c>
      <c r="G906" s="103">
        <v>44468</v>
      </c>
      <c r="H906" s="100" t="s">
        <v>125</v>
      </c>
      <c r="I906" s="102">
        <v>50000241</v>
      </c>
      <c r="J906" s="100" t="s">
        <v>0</v>
      </c>
      <c r="K906" s="100" t="s">
        <v>120</v>
      </c>
      <c r="L906" s="100" t="s">
        <v>121</v>
      </c>
      <c r="M906" s="100" t="s">
        <v>122</v>
      </c>
      <c r="N906" s="100" t="s">
        <v>34</v>
      </c>
      <c r="O906" s="100" t="s">
        <v>362</v>
      </c>
      <c r="P906" s="100" t="s">
        <v>120</v>
      </c>
      <c r="Q906" s="100" t="s">
        <v>744</v>
      </c>
      <c r="R906" s="100" t="s">
        <v>745</v>
      </c>
      <c r="S906" s="100" t="s">
        <v>746</v>
      </c>
      <c r="T906" s="100" t="s">
        <v>745</v>
      </c>
      <c r="U906" s="100" t="s">
        <v>747</v>
      </c>
      <c r="V906" s="100" t="s">
        <v>748</v>
      </c>
      <c r="W906" s="100" t="s">
        <v>749</v>
      </c>
      <c r="X906" s="100" t="s">
        <v>132</v>
      </c>
      <c r="Y906" s="147" t="s">
        <v>1041</v>
      </c>
    </row>
    <row r="907" spans="1:25">
      <c r="A907" s="107" t="s">
        <v>350</v>
      </c>
      <c r="B907" s="100" t="s">
        <v>351</v>
      </c>
      <c r="C907" s="100" t="s">
        <v>39</v>
      </c>
      <c r="D907" s="101">
        <v>-2719.86</v>
      </c>
      <c r="E907" s="100" t="s">
        <v>118</v>
      </c>
      <c r="F907" s="102">
        <v>202109</v>
      </c>
      <c r="G907" s="103">
        <v>44468</v>
      </c>
      <c r="H907" s="100" t="s">
        <v>125</v>
      </c>
      <c r="I907" s="102">
        <v>50000241</v>
      </c>
      <c r="J907" s="100" t="s">
        <v>0</v>
      </c>
      <c r="K907" s="100" t="s">
        <v>120</v>
      </c>
      <c r="L907" s="100" t="s">
        <v>121</v>
      </c>
      <c r="M907" s="100" t="s">
        <v>122</v>
      </c>
      <c r="N907" s="100" t="s">
        <v>38</v>
      </c>
      <c r="O907" s="100" t="s">
        <v>39</v>
      </c>
      <c r="P907" s="100" t="s">
        <v>120</v>
      </c>
      <c r="Q907" s="100" t="s">
        <v>744</v>
      </c>
      <c r="R907" s="100" t="s">
        <v>745</v>
      </c>
      <c r="S907" s="100" t="s">
        <v>746</v>
      </c>
      <c r="T907" s="100" t="s">
        <v>745</v>
      </c>
      <c r="U907" s="100" t="s">
        <v>747</v>
      </c>
      <c r="V907" s="100" t="s">
        <v>748</v>
      </c>
      <c r="W907" s="100" t="s">
        <v>749</v>
      </c>
      <c r="X907" s="100" t="s">
        <v>132</v>
      </c>
      <c r="Y907" s="147" t="s">
        <v>1041</v>
      </c>
    </row>
    <row r="908" spans="1:25">
      <c r="A908" s="107" t="s">
        <v>350</v>
      </c>
      <c r="B908" s="100" t="s">
        <v>351</v>
      </c>
      <c r="C908" s="100" t="s">
        <v>366</v>
      </c>
      <c r="D908" s="101">
        <v>-1948.07</v>
      </c>
      <c r="E908" s="100" t="s">
        <v>118</v>
      </c>
      <c r="F908" s="102">
        <v>202109</v>
      </c>
      <c r="G908" s="103">
        <v>44468</v>
      </c>
      <c r="H908" s="100" t="s">
        <v>125</v>
      </c>
      <c r="I908" s="102">
        <v>50000241</v>
      </c>
      <c r="J908" s="100" t="s">
        <v>0</v>
      </c>
      <c r="K908" s="100" t="s">
        <v>120</v>
      </c>
      <c r="L908" s="100" t="s">
        <v>121</v>
      </c>
      <c r="M908" s="100" t="s">
        <v>122</v>
      </c>
      <c r="N908" s="100" t="s">
        <v>32</v>
      </c>
      <c r="O908" s="100" t="s">
        <v>366</v>
      </c>
      <c r="P908" s="100" t="s">
        <v>120</v>
      </c>
      <c r="Q908" s="100" t="s">
        <v>744</v>
      </c>
      <c r="R908" s="100" t="s">
        <v>745</v>
      </c>
      <c r="S908" s="100" t="s">
        <v>746</v>
      </c>
      <c r="T908" s="100" t="s">
        <v>745</v>
      </c>
      <c r="U908" s="100" t="s">
        <v>747</v>
      </c>
      <c r="V908" s="100" t="s">
        <v>748</v>
      </c>
      <c r="W908" s="100" t="s">
        <v>749</v>
      </c>
      <c r="X908" s="100" t="s">
        <v>132</v>
      </c>
      <c r="Y908" s="147" t="s">
        <v>1041</v>
      </c>
    </row>
    <row r="909" spans="1:25">
      <c r="A909" s="107" t="s">
        <v>350</v>
      </c>
      <c r="B909" s="100" t="s">
        <v>351</v>
      </c>
      <c r="C909" s="100" t="s">
        <v>381</v>
      </c>
      <c r="D909" s="101">
        <v>-1200</v>
      </c>
      <c r="E909" s="100" t="s">
        <v>118</v>
      </c>
      <c r="F909" s="102">
        <v>202109</v>
      </c>
      <c r="G909" s="103">
        <v>44468</v>
      </c>
      <c r="H909" s="100" t="s">
        <v>125</v>
      </c>
      <c r="I909" s="102">
        <v>50000241</v>
      </c>
      <c r="J909" s="100" t="s">
        <v>0</v>
      </c>
      <c r="K909" s="100" t="s">
        <v>120</v>
      </c>
      <c r="L909" s="100" t="s">
        <v>121</v>
      </c>
      <c r="M909" s="100" t="s">
        <v>122</v>
      </c>
      <c r="N909" s="100" t="s">
        <v>130</v>
      </c>
      <c r="O909" s="100" t="s">
        <v>131</v>
      </c>
      <c r="P909" s="100" t="s">
        <v>120</v>
      </c>
      <c r="Q909" s="100" t="s">
        <v>744</v>
      </c>
      <c r="R909" s="100" t="s">
        <v>745</v>
      </c>
      <c r="S909" s="100" t="s">
        <v>746</v>
      </c>
      <c r="T909" s="100" t="s">
        <v>745</v>
      </c>
      <c r="U909" s="100" t="s">
        <v>747</v>
      </c>
      <c r="V909" s="100" t="s">
        <v>748</v>
      </c>
      <c r="W909" s="100" t="s">
        <v>749</v>
      </c>
      <c r="X909" s="100" t="s">
        <v>132</v>
      </c>
      <c r="Y909" s="147" t="s">
        <v>1041</v>
      </c>
    </row>
    <row r="910" spans="1:25">
      <c r="A910" s="107" t="s">
        <v>350</v>
      </c>
      <c r="B910" s="100" t="s">
        <v>351</v>
      </c>
      <c r="C910" s="100" t="s">
        <v>17</v>
      </c>
      <c r="D910" s="101">
        <v>-85</v>
      </c>
      <c r="E910" s="100" t="s">
        <v>118</v>
      </c>
      <c r="F910" s="102">
        <v>202109</v>
      </c>
      <c r="G910" s="103">
        <v>44468</v>
      </c>
      <c r="H910" s="100" t="s">
        <v>125</v>
      </c>
      <c r="I910" s="102">
        <v>50000241</v>
      </c>
      <c r="J910" s="100" t="s">
        <v>0</v>
      </c>
      <c r="K910" s="100" t="s">
        <v>120</v>
      </c>
      <c r="L910" s="100" t="s">
        <v>121</v>
      </c>
      <c r="M910" s="100" t="s">
        <v>122</v>
      </c>
      <c r="N910" s="100" t="s">
        <v>16</v>
      </c>
      <c r="O910" s="100" t="s">
        <v>17</v>
      </c>
      <c r="P910" s="100" t="s">
        <v>120</v>
      </c>
      <c r="Q910" s="100" t="s">
        <v>744</v>
      </c>
      <c r="R910" s="100" t="s">
        <v>745</v>
      </c>
      <c r="S910" s="100" t="s">
        <v>746</v>
      </c>
      <c r="T910" s="100" t="s">
        <v>745</v>
      </c>
      <c r="U910" s="100" t="s">
        <v>747</v>
      </c>
      <c r="V910" s="100" t="s">
        <v>748</v>
      </c>
      <c r="W910" s="100" t="s">
        <v>749</v>
      </c>
      <c r="X910" s="100" t="s">
        <v>132</v>
      </c>
      <c r="Y910" s="147" t="s">
        <v>1041</v>
      </c>
    </row>
    <row r="911" spans="1:25">
      <c r="A911" s="107" t="s">
        <v>350</v>
      </c>
      <c r="B911" s="100" t="s">
        <v>351</v>
      </c>
      <c r="C911" s="100" t="s">
        <v>17</v>
      </c>
      <c r="D911" s="101">
        <v>85</v>
      </c>
      <c r="E911" s="100" t="s">
        <v>118</v>
      </c>
      <c r="F911" s="102">
        <v>202109</v>
      </c>
      <c r="G911" s="103">
        <v>44468</v>
      </c>
      <c r="H911" s="100" t="s">
        <v>125</v>
      </c>
      <c r="I911" s="102">
        <v>50000242</v>
      </c>
      <c r="J911" s="100" t="s">
        <v>0</v>
      </c>
      <c r="K911" s="100" t="s">
        <v>120</v>
      </c>
      <c r="L911" s="100" t="s">
        <v>121</v>
      </c>
      <c r="M911" s="100" t="s">
        <v>122</v>
      </c>
      <c r="N911" s="100" t="s">
        <v>16</v>
      </c>
      <c r="O911" s="100" t="s">
        <v>17</v>
      </c>
      <c r="P911" s="100" t="s">
        <v>120</v>
      </c>
      <c r="Q911" s="100" t="s">
        <v>744</v>
      </c>
      <c r="R911" s="100" t="s">
        <v>745</v>
      </c>
      <c r="S911" s="100" t="s">
        <v>746</v>
      </c>
      <c r="T911" s="100" t="s">
        <v>745</v>
      </c>
      <c r="U911" s="100" t="s">
        <v>747</v>
      </c>
      <c r="V911" s="100" t="s">
        <v>748</v>
      </c>
      <c r="W911" s="100" t="s">
        <v>749</v>
      </c>
      <c r="X911" s="100" t="s">
        <v>132</v>
      </c>
      <c r="Y911" s="147" t="s">
        <v>1041</v>
      </c>
    </row>
    <row r="912" spans="1:25">
      <c r="A912" s="107" t="s">
        <v>350</v>
      </c>
      <c r="B912" s="100" t="s">
        <v>351</v>
      </c>
      <c r="C912" s="100" t="s">
        <v>381</v>
      </c>
      <c r="D912" s="101">
        <v>1200</v>
      </c>
      <c r="E912" s="100" t="s">
        <v>118</v>
      </c>
      <c r="F912" s="102">
        <v>202109</v>
      </c>
      <c r="G912" s="103">
        <v>44468</v>
      </c>
      <c r="H912" s="100" t="s">
        <v>125</v>
      </c>
      <c r="I912" s="102">
        <v>50000242</v>
      </c>
      <c r="J912" s="100" t="s">
        <v>0</v>
      </c>
      <c r="K912" s="100" t="s">
        <v>120</v>
      </c>
      <c r="L912" s="100" t="s">
        <v>121</v>
      </c>
      <c r="M912" s="100" t="s">
        <v>122</v>
      </c>
      <c r="N912" s="100" t="s">
        <v>130</v>
      </c>
      <c r="O912" s="100" t="s">
        <v>131</v>
      </c>
      <c r="P912" s="100" t="s">
        <v>120</v>
      </c>
      <c r="Q912" s="100" t="s">
        <v>744</v>
      </c>
      <c r="R912" s="100" t="s">
        <v>745</v>
      </c>
      <c r="S912" s="100" t="s">
        <v>746</v>
      </c>
      <c r="T912" s="100" t="s">
        <v>745</v>
      </c>
      <c r="U912" s="100" t="s">
        <v>747</v>
      </c>
      <c r="V912" s="100" t="s">
        <v>748</v>
      </c>
      <c r="W912" s="100" t="s">
        <v>749</v>
      </c>
      <c r="X912" s="100" t="s">
        <v>132</v>
      </c>
      <c r="Y912" s="147" t="s">
        <v>1041</v>
      </c>
    </row>
    <row r="913" spans="1:25">
      <c r="A913" s="107" t="s">
        <v>350</v>
      </c>
      <c r="B913" s="100" t="s">
        <v>351</v>
      </c>
      <c r="C913" s="100" t="s">
        <v>366</v>
      </c>
      <c r="D913" s="101">
        <v>1948.07</v>
      </c>
      <c r="E913" s="100" t="s">
        <v>118</v>
      </c>
      <c r="F913" s="102">
        <v>202109</v>
      </c>
      <c r="G913" s="103">
        <v>44468</v>
      </c>
      <c r="H913" s="100" t="s">
        <v>125</v>
      </c>
      <c r="I913" s="102">
        <v>50000242</v>
      </c>
      <c r="J913" s="100" t="s">
        <v>0</v>
      </c>
      <c r="K913" s="100" t="s">
        <v>120</v>
      </c>
      <c r="L913" s="100" t="s">
        <v>121</v>
      </c>
      <c r="M913" s="100" t="s">
        <v>122</v>
      </c>
      <c r="N913" s="100" t="s">
        <v>32</v>
      </c>
      <c r="O913" s="100" t="s">
        <v>366</v>
      </c>
      <c r="P913" s="100" t="s">
        <v>120</v>
      </c>
      <c r="Q913" s="100" t="s">
        <v>744</v>
      </c>
      <c r="R913" s="100" t="s">
        <v>745</v>
      </c>
      <c r="S913" s="100" t="s">
        <v>746</v>
      </c>
      <c r="T913" s="100" t="s">
        <v>745</v>
      </c>
      <c r="U913" s="100" t="s">
        <v>747</v>
      </c>
      <c r="V913" s="100" t="s">
        <v>748</v>
      </c>
      <c r="W913" s="100" t="s">
        <v>749</v>
      </c>
      <c r="X913" s="100" t="s">
        <v>132</v>
      </c>
      <c r="Y913" s="147" t="s">
        <v>1041</v>
      </c>
    </row>
    <row r="914" spans="1:25">
      <c r="A914" s="107" t="s">
        <v>350</v>
      </c>
      <c r="B914" s="100" t="s">
        <v>351</v>
      </c>
      <c r="C914" s="100" t="s">
        <v>39</v>
      </c>
      <c r="D914" s="101">
        <v>2719.86</v>
      </c>
      <c r="E914" s="100" t="s">
        <v>118</v>
      </c>
      <c r="F914" s="102">
        <v>202109</v>
      </c>
      <c r="G914" s="103">
        <v>44468</v>
      </c>
      <c r="H914" s="100" t="s">
        <v>125</v>
      </c>
      <c r="I914" s="102">
        <v>50000242</v>
      </c>
      <c r="J914" s="100" t="s">
        <v>0</v>
      </c>
      <c r="K914" s="100" t="s">
        <v>120</v>
      </c>
      <c r="L914" s="100" t="s">
        <v>121</v>
      </c>
      <c r="M914" s="100" t="s">
        <v>122</v>
      </c>
      <c r="N914" s="100" t="s">
        <v>38</v>
      </c>
      <c r="O914" s="100" t="s">
        <v>39</v>
      </c>
      <c r="P914" s="100" t="s">
        <v>120</v>
      </c>
      <c r="Q914" s="100" t="s">
        <v>744</v>
      </c>
      <c r="R914" s="100" t="s">
        <v>745</v>
      </c>
      <c r="S914" s="100" t="s">
        <v>746</v>
      </c>
      <c r="T914" s="100" t="s">
        <v>745</v>
      </c>
      <c r="U914" s="100" t="s">
        <v>747</v>
      </c>
      <c r="V914" s="100" t="s">
        <v>748</v>
      </c>
      <c r="W914" s="100" t="s">
        <v>749</v>
      </c>
      <c r="X914" s="100" t="s">
        <v>132</v>
      </c>
      <c r="Y914" s="147" t="s">
        <v>1041</v>
      </c>
    </row>
    <row r="915" spans="1:25">
      <c r="A915" s="107" t="s">
        <v>350</v>
      </c>
      <c r="B915" s="100" t="s">
        <v>351</v>
      </c>
      <c r="C915" s="100" t="s">
        <v>362</v>
      </c>
      <c r="D915" s="101">
        <v>3246.08</v>
      </c>
      <c r="E915" s="100" t="s">
        <v>118</v>
      </c>
      <c r="F915" s="102">
        <v>202109</v>
      </c>
      <c r="G915" s="103">
        <v>44468</v>
      </c>
      <c r="H915" s="100" t="s">
        <v>125</v>
      </c>
      <c r="I915" s="102">
        <v>50000242</v>
      </c>
      <c r="J915" s="100" t="s">
        <v>0</v>
      </c>
      <c r="K915" s="100" t="s">
        <v>120</v>
      </c>
      <c r="L915" s="100" t="s">
        <v>121</v>
      </c>
      <c r="M915" s="100" t="s">
        <v>122</v>
      </c>
      <c r="N915" s="100" t="s">
        <v>34</v>
      </c>
      <c r="O915" s="100" t="s">
        <v>362</v>
      </c>
      <c r="P915" s="100" t="s">
        <v>120</v>
      </c>
      <c r="Q915" s="100" t="s">
        <v>744</v>
      </c>
      <c r="R915" s="100" t="s">
        <v>745</v>
      </c>
      <c r="S915" s="100" t="s">
        <v>746</v>
      </c>
      <c r="T915" s="100" t="s">
        <v>745</v>
      </c>
      <c r="U915" s="100" t="s">
        <v>747</v>
      </c>
      <c r="V915" s="100" t="s">
        <v>748</v>
      </c>
      <c r="W915" s="100" t="s">
        <v>749</v>
      </c>
      <c r="X915" s="100" t="s">
        <v>132</v>
      </c>
      <c r="Y915" s="147" t="s">
        <v>1041</v>
      </c>
    </row>
    <row r="916" spans="1:25">
      <c r="A916" s="107" t="s">
        <v>350</v>
      </c>
      <c r="B916" s="100" t="s">
        <v>351</v>
      </c>
      <c r="C916" s="100" t="s">
        <v>368</v>
      </c>
      <c r="D916" s="101">
        <v>3453.73</v>
      </c>
      <c r="E916" s="100" t="s">
        <v>118</v>
      </c>
      <c r="F916" s="102">
        <v>202109</v>
      </c>
      <c r="G916" s="103">
        <v>44468</v>
      </c>
      <c r="H916" s="100" t="s">
        <v>125</v>
      </c>
      <c r="I916" s="102">
        <v>50000242</v>
      </c>
      <c r="J916" s="100" t="s">
        <v>0</v>
      </c>
      <c r="K916" s="100" t="s">
        <v>120</v>
      </c>
      <c r="L916" s="100" t="s">
        <v>121</v>
      </c>
      <c r="M916" s="100" t="s">
        <v>122</v>
      </c>
      <c r="N916" s="100" t="s">
        <v>30</v>
      </c>
      <c r="O916" s="100" t="s">
        <v>368</v>
      </c>
      <c r="P916" s="100" t="s">
        <v>120</v>
      </c>
      <c r="Q916" s="100" t="s">
        <v>744</v>
      </c>
      <c r="R916" s="100" t="s">
        <v>745</v>
      </c>
      <c r="S916" s="100" t="s">
        <v>746</v>
      </c>
      <c r="T916" s="100" t="s">
        <v>745</v>
      </c>
      <c r="U916" s="100" t="s">
        <v>747</v>
      </c>
      <c r="V916" s="100" t="s">
        <v>748</v>
      </c>
      <c r="W916" s="100" t="s">
        <v>749</v>
      </c>
      <c r="X916" s="100" t="s">
        <v>132</v>
      </c>
      <c r="Y916" s="147" t="s">
        <v>1041</v>
      </c>
    </row>
    <row r="917" spans="1:25">
      <c r="A917" s="107" t="s">
        <v>350</v>
      </c>
      <c r="B917" s="100" t="s">
        <v>351</v>
      </c>
      <c r="C917" s="100" t="s">
        <v>364</v>
      </c>
      <c r="D917" s="101">
        <v>4067.17</v>
      </c>
      <c r="E917" s="100" t="s">
        <v>118</v>
      </c>
      <c r="F917" s="102">
        <v>202109</v>
      </c>
      <c r="G917" s="103">
        <v>44468</v>
      </c>
      <c r="H917" s="100" t="s">
        <v>125</v>
      </c>
      <c r="I917" s="102">
        <v>50000242</v>
      </c>
      <c r="J917" s="100" t="s">
        <v>0</v>
      </c>
      <c r="K917" s="100" t="s">
        <v>120</v>
      </c>
      <c r="L917" s="100" t="s">
        <v>121</v>
      </c>
      <c r="M917" s="100" t="s">
        <v>122</v>
      </c>
      <c r="N917" s="100" t="s">
        <v>40</v>
      </c>
      <c r="O917" s="100" t="s">
        <v>364</v>
      </c>
      <c r="P917" s="100" t="s">
        <v>120</v>
      </c>
      <c r="Q917" s="100" t="s">
        <v>744</v>
      </c>
      <c r="R917" s="100" t="s">
        <v>745</v>
      </c>
      <c r="S917" s="100" t="s">
        <v>746</v>
      </c>
      <c r="T917" s="100" t="s">
        <v>745</v>
      </c>
      <c r="U917" s="100" t="s">
        <v>747</v>
      </c>
      <c r="V917" s="100" t="s">
        <v>748</v>
      </c>
      <c r="W917" s="100" t="s">
        <v>749</v>
      </c>
      <c r="X917" s="100" t="s">
        <v>132</v>
      </c>
      <c r="Y917" s="147" t="s">
        <v>1041</v>
      </c>
    </row>
    <row r="918" spans="1:25">
      <c r="A918" s="107" t="s">
        <v>350</v>
      </c>
      <c r="B918" s="100" t="s">
        <v>351</v>
      </c>
      <c r="C918" s="100" t="s">
        <v>23</v>
      </c>
      <c r="D918" s="101">
        <v>4273.3999999999996</v>
      </c>
      <c r="E918" s="100" t="s">
        <v>118</v>
      </c>
      <c r="F918" s="102">
        <v>202109</v>
      </c>
      <c r="G918" s="103">
        <v>44468</v>
      </c>
      <c r="H918" s="100" t="s">
        <v>125</v>
      </c>
      <c r="I918" s="102">
        <v>50000242</v>
      </c>
      <c r="J918" s="100" t="s">
        <v>0</v>
      </c>
      <c r="K918" s="100" t="s">
        <v>120</v>
      </c>
      <c r="L918" s="100" t="s">
        <v>121</v>
      </c>
      <c r="M918" s="100" t="s">
        <v>122</v>
      </c>
      <c r="N918" s="100" t="s">
        <v>22</v>
      </c>
      <c r="O918" s="100" t="s">
        <v>23</v>
      </c>
      <c r="P918" s="100" t="s">
        <v>120</v>
      </c>
      <c r="Q918" s="100" t="s">
        <v>744</v>
      </c>
      <c r="R918" s="100" t="s">
        <v>745</v>
      </c>
      <c r="S918" s="100" t="s">
        <v>746</v>
      </c>
      <c r="T918" s="100" t="s">
        <v>745</v>
      </c>
      <c r="U918" s="100" t="s">
        <v>747</v>
      </c>
      <c r="V918" s="100" t="s">
        <v>748</v>
      </c>
      <c r="W918" s="100" t="s">
        <v>749</v>
      </c>
      <c r="X918" s="100" t="s">
        <v>132</v>
      </c>
      <c r="Y918" s="147" t="s">
        <v>1041</v>
      </c>
    </row>
    <row r="919" spans="1:25">
      <c r="A919" s="107" t="s">
        <v>350</v>
      </c>
      <c r="B919" s="100" t="s">
        <v>351</v>
      </c>
      <c r="C919" s="100" t="s">
        <v>21</v>
      </c>
      <c r="D919" s="101">
        <v>4273.3999999999996</v>
      </c>
      <c r="E919" s="100" t="s">
        <v>118</v>
      </c>
      <c r="F919" s="102">
        <v>202109</v>
      </c>
      <c r="G919" s="103">
        <v>44468</v>
      </c>
      <c r="H919" s="100" t="s">
        <v>125</v>
      </c>
      <c r="I919" s="102">
        <v>50000242</v>
      </c>
      <c r="J919" s="100" t="s">
        <v>0</v>
      </c>
      <c r="K919" s="100" t="s">
        <v>120</v>
      </c>
      <c r="L919" s="100" t="s">
        <v>121</v>
      </c>
      <c r="M919" s="100" t="s">
        <v>122</v>
      </c>
      <c r="N919" s="100" t="s">
        <v>20</v>
      </c>
      <c r="O919" s="100" t="s">
        <v>21</v>
      </c>
      <c r="P919" s="100" t="s">
        <v>120</v>
      </c>
      <c r="Q919" s="100" t="s">
        <v>744</v>
      </c>
      <c r="R919" s="100" t="s">
        <v>745</v>
      </c>
      <c r="S919" s="100" t="s">
        <v>746</v>
      </c>
      <c r="T919" s="100" t="s">
        <v>745</v>
      </c>
      <c r="U919" s="100" t="s">
        <v>747</v>
      </c>
      <c r="V919" s="100" t="s">
        <v>748</v>
      </c>
      <c r="W919" s="100" t="s">
        <v>749</v>
      </c>
      <c r="X919" s="100" t="s">
        <v>132</v>
      </c>
      <c r="Y919" s="147" t="s">
        <v>1041</v>
      </c>
    </row>
    <row r="920" spans="1:25">
      <c r="A920" s="107" t="s">
        <v>350</v>
      </c>
      <c r="B920" s="100" t="s">
        <v>351</v>
      </c>
      <c r="C920" s="100" t="s">
        <v>37</v>
      </c>
      <c r="D920" s="101">
        <v>4295.3</v>
      </c>
      <c r="E920" s="100" t="s">
        <v>118</v>
      </c>
      <c r="F920" s="102">
        <v>202109</v>
      </c>
      <c r="G920" s="103">
        <v>44468</v>
      </c>
      <c r="H920" s="100" t="s">
        <v>125</v>
      </c>
      <c r="I920" s="102">
        <v>50000242</v>
      </c>
      <c r="J920" s="100" t="s">
        <v>0</v>
      </c>
      <c r="K920" s="100" t="s">
        <v>120</v>
      </c>
      <c r="L920" s="100" t="s">
        <v>121</v>
      </c>
      <c r="M920" s="100" t="s">
        <v>122</v>
      </c>
      <c r="N920" s="100" t="s">
        <v>36</v>
      </c>
      <c r="O920" s="100" t="s">
        <v>37</v>
      </c>
      <c r="P920" s="100" t="s">
        <v>120</v>
      </c>
      <c r="Q920" s="100" t="s">
        <v>744</v>
      </c>
      <c r="R920" s="100" t="s">
        <v>745</v>
      </c>
      <c r="S920" s="100" t="s">
        <v>746</v>
      </c>
      <c r="T920" s="100" t="s">
        <v>745</v>
      </c>
      <c r="U920" s="100" t="s">
        <v>747</v>
      </c>
      <c r="V920" s="100" t="s">
        <v>748</v>
      </c>
      <c r="W920" s="100" t="s">
        <v>749</v>
      </c>
      <c r="X920" s="100" t="s">
        <v>132</v>
      </c>
      <c r="Y920" s="147" t="s">
        <v>1041</v>
      </c>
    </row>
    <row r="921" spans="1:25">
      <c r="A921" s="107" t="s">
        <v>350</v>
      </c>
      <c r="B921" s="100" t="s">
        <v>351</v>
      </c>
      <c r="C921" s="100" t="s">
        <v>25</v>
      </c>
      <c r="D921" s="101">
        <v>4719.4799999999996</v>
      </c>
      <c r="E921" s="100" t="s">
        <v>118</v>
      </c>
      <c r="F921" s="102">
        <v>202109</v>
      </c>
      <c r="G921" s="103">
        <v>44468</v>
      </c>
      <c r="H921" s="100" t="s">
        <v>125</v>
      </c>
      <c r="I921" s="102">
        <v>50000242</v>
      </c>
      <c r="J921" s="100" t="s">
        <v>0</v>
      </c>
      <c r="K921" s="100" t="s">
        <v>120</v>
      </c>
      <c r="L921" s="100" t="s">
        <v>121</v>
      </c>
      <c r="M921" s="100" t="s">
        <v>122</v>
      </c>
      <c r="N921" s="100" t="s">
        <v>24</v>
      </c>
      <c r="O921" s="100" t="s">
        <v>25</v>
      </c>
      <c r="P921" s="100" t="s">
        <v>120</v>
      </c>
      <c r="Q921" s="100" t="s">
        <v>744</v>
      </c>
      <c r="R921" s="100" t="s">
        <v>745</v>
      </c>
      <c r="S921" s="100" t="s">
        <v>746</v>
      </c>
      <c r="T921" s="100" t="s">
        <v>745</v>
      </c>
      <c r="U921" s="100" t="s">
        <v>747</v>
      </c>
      <c r="V921" s="100" t="s">
        <v>748</v>
      </c>
      <c r="W921" s="100" t="s">
        <v>749</v>
      </c>
      <c r="X921" s="100" t="s">
        <v>132</v>
      </c>
      <c r="Y921" s="147" t="s">
        <v>1041</v>
      </c>
    </row>
    <row r="922" spans="1:25">
      <c r="A922" s="107" t="s">
        <v>350</v>
      </c>
      <c r="B922" s="100" t="s">
        <v>351</v>
      </c>
      <c r="C922" s="100" t="s">
        <v>29</v>
      </c>
      <c r="D922" s="101">
        <v>5572.11</v>
      </c>
      <c r="E922" s="100" t="s">
        <v>118</v>
      </c>
      <c r="F922" s="102">
        <v>202109</v>
      </c>
      <c r="G922" s="103">
        <v>44468</v>
      </c>
      <c r="H922" s="100" t="s">
        <v>125</v>
      </c>
      <c r="I922" s="102">
        <v>50000242</v>
      </c>
      <c r="J922" s="100" t="s">
        <v>0</v>
      </c>
      <c r="K922" s="100" t="s">
        <v>120</v>
      </c>
      <c r="L922" s="100" t="s">
        <v>121</v>
      </c>
      <c r="M922" s="100" t="s">
        <v>122</v>
      </c>
      <c r="N922" s="100" t="s">
        <v>28</v>
      </c>
      <c r="O922" s="100" t="s">
        <v>29</v>
      </c>
      <c r="P922" s="100" t="s">
        <v>120</v>
      </c>
      <c r="Q922" s="100" t="s">
        <v>744</v>
      </c>
      <c r="R922" s="100" t="s">
        <v>745</v>
      </c>
      <c r="S922" s="100" t="s">
        <v>746</v>
      </c>
      <c r="T922" s="100" t="s">
        <v>745</v>
      </c>
      <c r="U922" s="100" t="s">
        <v>747</v>
      </c>
      <c r="V922" s="100" t="s">
        <v>748</v>
      </c>
      <c r="W922" s="100" t="s">
        <v>749</v>
      </c>
      <c r="X922" s="100" t="s">
        <v>132</v>
      </c>
      <c r="Y922" s="147" t="s">
        <v>1041</v>
      </c>
    </row>
    <row r="923" spans="1:25">
      <c r="A923" s="107" t="s">
        <v>350</v>
      </c>
      <c r="B923" s="100" t="s">
        <v>351</v>
      </c>
      <c r="C923" s="100" t="s">
        <v>11</v>
      </c>
      <c r="D923" s="101">
        <v>5808.4</v>
      </c>
      <c r="E923" s="100" t="s">
        <v>118</v>
      </c>
      <c r="F923" s="102">
        <v>202109</v>
      </c>
      <c r="G923" s="103">
        <v>44468</v>
      </c>
      <c r="H923" s="100" t="s">
        <v>125</v>
      </c>
      <c r="I923" s="102">
        <v>50000242</v>
      </c>
      <c r="J923" s="100" t="s">
        <v>0</v>
      </c>
      <c r="K923" s="100" t="s">
        <v>120</v>
      </c>
      <c r="L923" s="100" t="s">
        <v>121</v>
      </c>
      <c r="M923" s="100" t="s">
        <v>122</v>
      </c>
      <c r="N923" s="100" t="s">
        <v>10</v>
      </c>
      <c r="O923" s="100" t="s">
        <v>11</v>
      </c>
      <c r="P923" s="100" t="s">
        <v>120</v>
      </c>
      <c r="Q923" s="100" t="s">
        <v>744</v>
      </c>
      <c r="R923" s="100" t="s">
        <v>745</v>
      </c>
      <c r="S923" s="100" t="s">
        <v>746</v>
      </c>
      <c r="T923" s="100" t="s">
        <v>745</v>
      </c>
      <c r="U923" s="100" t="s">
        <v>747</v>
      </c>
      <c r="V923" s="100" t="s">
        <v>748</v>
      </c>
      <c r="W923" s="100" t="s">
        <v>749</v>
      </c>
      <c r="X923" s="100" t="s">
        <v>132</v>
      </c>
      <c r="Y923" s="147" t="s">
        <v>1041</v>
      </c>
    </row>
    <row r="924" spans="1:25">
      <c r="A924" s="107" t="s">
        <v>350</v>
      </c>
      <c r="B924" s="100" t="s">
        <v>351</v>
      </c>
      <c r="C924" s="100" t="s">
        <v>353</v>
      </c>
      <c r="D924" s="101">
        <v>6733.4</v>
      </c>
      <c r="E924" s="100" t="s">
        <v>118</v>
      </c>
      <c r="F924" s="102">
        <v>202109</v>
      </c>
      <c r="G924" s="103">
        <v>44468</v>
      </c>
      <c r="H924" s="100" t="s">
        <v>125</v>
      </c>
      <c r="I924" s="102">
        <v>50000242</v>
      </c>
      <c r="J924" s="100" t="s">
        <v>0</v>
      </c>
      <c r="K924" s="100" t="s">
        <v>120</v>
      </c>
      <c r="L924" s="100" t="s">
        <v>121</v>
      </c>
      <c r="M924" s="100" t="s">
        <v>122</v>
      </c>
      <c r="N924" s="100" t="s">
        <v>12</v>
      </c>
      <c r="O924" s="100" t="s">
        <v>353</v>
      </c>
      <c r="P924" s="100" t="s">
        <v>120</v>
      </c>
      <c r="Q924" s="100" t="s">
        <v>744</v>
      </c>
      <c r="R924" s="100" t="s">
        <v>745</v>
      </c>
      <c r="S924" s="100" t="s">
        <v>746</v>
      </c>
      <c r="T924" s="100" t="s">
        <v>745</v>
      </c>
      <c r="U924" s="100" t="s">
        <v>747</v>
      </c>
      <c r="V924" s="100" t="s">
        <v>748</v>
      </c>
      <c r="W924" s="100" t="s">
        <v>749</v>
      </c>
      <c r="X924" s="100" t="s">
        <v>132</v>
      </c>
      <c r="Y924" s="147" t="s">
        <v>1041</v>
      </c>
    </row>
    <row r="925" spans="1:25">
      <c r="A925" s="107" t="s">
        <v>350</v>
      </c>
      <c r="B925" s="100" t="s">
        <v>351</v>
      </c>
      <c r="C925" s="100" t="s">
        <v>19</v>
      </c>
      <c r="D925" s="101">
        <v>8546.7999999999993</v>
      </c>
      <c r="E925" s="100" t="s">
        <v>118</v>
      </c>
      <c r="F925" s="102">
        <v>202109</v>
      </c>
      <c r="G925" s="103">
        <v>44468</v>
      </c>
      <c r="H925" s="100" t="s">
        <v>125</v>
      </c>
      <c r="I925" s="102">
        <v>50000242</v>
      </c>
      <c r="J925" s="100" t="s">
        <v>0</v>
      </c>
      <c r="K925" s="100" t="s">
        <v>120</v>
      </c>
      <c r="L925" s="100" t="s">
        <v>121</v>
      </c>
      <c r="M925" s="100" t="s">
        <v>122</v>
      </c>
      <c r="N925" s="100" t="s">
        <v>18</v>
      </c>
      <c r="O925" s="100" t="s">
        <v>19</v>
      </c>
      <c r="P925" s="100" t="s">
        <v>120</v>
      </c>
      <c r="Q925" s="100" t="s">
        <v>744</v>
      </c>
      <c r="R925" s="100" t="s">
        <v>745</v>
      </c>
      <c r="S925" s="100" t="s">
        <v>746</v>
      </c>
      <c r="T925" s="100" t="s">
        <v>745</v>
      </c>
      <c r="U925" s="100" t="s">
        <v>747</v>
      </c>
      <c r="V925" s="100" t="s">
        <v>748</v>
      </c>
      <c r="W925" s="100" t="s">
        <v>749</v>
      </c>
      <c r="X925" s="100" t="s">
        <v>132</v>
      </c>
      <c r="Y925" s="147" t="s">
        <v>1041</v>
      </c>
    </row>
    <row r="926" spans="1:25">
      <c r="A926" s="107" t="s">
        <v>350</v>
      </c>
      <c r="B926" s="100" t="s">
        <v>351</v>
      </c>
      <c r="C926" s="100" t="s">
        <v>382</v>
      </c>
      <c r="D926" s="101">
        <v>12040</v>
      </c>
      <c r="E926" s="100" t="s">
        <v>118</v>
      </c>
      <c r="F926" s="102">
        <v>202109</v>
      </c>
      <c r="G926" s="103">
        <v>44468</v>
      </c>
      <c r="H926" s="100" t="s">
        <v>125</v>
      </c>
      <c r="I926" s="102">
        <v>50000242</v>
      </c>
      <c r="J926" s="100" t="s">
        <v>0</v>
      </c>
      <c r="K926" s="100" t="s">
        <v>120</v>
      </c>
      <c r="L926" s="100" t="s">
        <v>121</v>
      </c>
      <c r="M926" s="100" t="s">
        <v>122</v>
      </c>
      <c r="N926" s="100" t="s">
        <v>357</v>
      </c>
      <c r="O926" s="100" t="s">
        <v>358</v>
      </c>
      <c r="P926" s="100" t="s">
        <v>120</v>
      </c>
      <c r="Q926" s="100" t="s">
        <v>744</v>
      </c>
      <c r="R926" s="100" t="s">
        <v>745</v>
      </c>
      <c r="S926" s="100" t="s">
        <v>746</v>
      </c>
      <c r="T926" s="100" t="s">
        <v>745</v>
      </c>
      <c r="U926" s="100" t="s">
        <v>747</v>
      </c>
      <c r="V926" s="100" t="s">
        <v>748</v>
      </c>
      <c r="W926" s="100" t="s">
        <v>749</v>
      </c>
      <c r="X926" s="100" t="s">
        <v>132</v>
      </c>
      <c r="Y926" s="147" t="s">
        <v>1041</v>
      </c>
    </row>
    <row r="927" spans="1:25">
      <c r="A927" s="107" t="s">
        <v>350</v>
      </c>
      <c r="B927" s="100" t="s">
        <v>351</v>
      </c>
      <c r="C927" s="100" t="s">
        <v>354</v>
      </c>
      <c r="D927" s="101">
        <v>16651.8</v>
      </c>
      <c r="E927" s="100" t="s">
        <v>118</v>
      </c>
      <c r="F927" s="102">
        <v>202109</v>
      </c>
      <c r="G927" s="103">
        <v>44468</v>
      </c>
      <c r="H927" s="100" t="s">
        <v>125</v>
      </c>
      <c r="I927" s="102">
        <v>50000242</v>
      </c>
      <c r="J927" s="100" t="s">
        <v>0</v>
      </c>
      <c r="K927" s="100" t="s">
        <v>120</v>
      </c>
      <c r="L927" s="100" t="s">
        <v>121</v>
      </c>
      <c r="M927" s="100" t="s">
        <v>122</v>
      </c>
      <c r="N927" s="100" t="s">
        <v>26</v>
      </c>
      <c r="O927" s="100" t="s">
        <v>354</v>
      </c>
      <c r="P927" s="100" t="s">
        <v>120</v>
      </c>
      <c r="Q927" s="100" t="s">
        <v>744</v>
      </c>
      <c r="R927" s="100" t="s">
        <v>745</v>
      </c>
      <c r="S927" s="100" t="s">
        <v>746</v>
      </c>
      <c r="T927" s="100" t="s">
        <v>745</v>
      </c>
      <c r="U927" s="100" t="s">
        <v>747</v>
      </c>
      <c r="V927" s="100" t="s">
        <v>748</v>
      </c>
      <c r="W927" s="100" t="s">
        <v>749</v>
      </c>
      <c r="X927" s="100" t="s">
        <v>132</v>
      </c>
      <c r="Y927" s="147" t="s">
        <v>1041</v>
      </c>
    </row>
    <row r="928" spans="1:25">
      <c r="A928" s="107" t="s">
        <v>350</v>
      </c>
      <c r="B928" s="100" t="s">
        <v>351</v>
      </c>
      <c r="C928" s="100" t="s">
        <v>383</v>
      </c>
      <c r="D928" s="101">
        <v>57419.49</v>
      </c>
      <c r="E928" s="100" t="s">
        <v>118</v>
      </c>
      <c r="F928" s="102">
        <v>202109</v>
      </c>
      <c r="G928" s="103">
        <v>44468</v>
      </c>
      <c r="H928" s="100" t="s">
        <v>125</v>
      </c>
      <c r="I928" s="102">
        <v>50000242</v>
      </c>
      <c r="J928" s="100" t="s">
        <v>0</v>
      </c>
      <c r="K928" s="100" t="s">
        <v>120</v>
      </c>
      <c r="L928" s="100" t="s">
        <v>121</v>
      </c>
      <c r="M928" s="100" t="s">
        <v>122</v>
      </c>
      <c r="N928" s="100" t="s">
        <v>339</v>
      </c>
      <c r="O928" s="100" t="s">
        <v>340</v>
      </c>
      <c r="P928" s="100" t="s">
        <v>120</v>
      </c>
      <c r="Q928" s="100" t="s">
        <v>744</v>
      </c>
      <c r="R928" s="100" t="s">
        <v>745</v>
      </c>
      <c r="S928" s="100" t="s">
        <v>746</v>
      </c>
      <c r="T928" s="100" t="s">
        <v>745</v>
      </c>
      <c r="U928" s="100" t="s">
        <v>747</v>
      </c>
      <c r="V928" s="100" t="s">
        <v>748</v>
      </c>
      <c r="W928" s="100" t="s">
        <v>749</v>
      </c>
      <c r="X928" s="100" t="s">
        <v>132</v>
      </c>
      <c r="Y928" s="147" t="s">
        <v>1041</v>
      </c>
    </row>
    <row r="929" spans="1:25">
      <c r="A929" s="107" t="s">
        <v>350</v>
      </c>
      <c r="B929" s="100" t="s">
        <v>351</v>
      </c>
      <c r="C929" s="100" t="s">
        <v>353</v>
      </c>
      <c r="D929" s="101">
        <v>0.1</v>
      </c>
      <c r="E929" s="100" t="s">
        <v>118</v>
      </c>
      <c r="F929" s="102">
        <v>202112</v>
      </c>
      <c r="G929" s="103">
        <v>44547</v>
      </c>
      <c r="H929" s="100" t="s">
        <v>119</v>
      </c>
      <c r="I929" s="102">
        <v>11002993</v>
      </c>
      <c r="J929" s="100" t="s">
        <v>0</v>
      </c>
      <c r="K929" s="100" t="s">
        <v>120</v>
      </c>
      <c r="L929" s="100" t="s">
        <v>121</v>
      </c>
      <c r="M929" s="100" t="s">
        <v>122</v>
      </c>
      <c r="N929" s="100" t="s">
        <v>12</v>
      </c>
      <c r="O929" s="100" t="s">
        <v>353</v>
      </c>
      <c r="P929" s="100" t="s">
        <v>120</v>
      </c>
      <c r="Q929" s="100" t="s">
        <v>744</v>
      </c>
      <c r="R929" s="100" t="s">
        <v>745</v>
      </c>
      <c r="S929" s="100" t="s">
        <v>746</v>
      </c>
      <c r="T929" s="100" t="s">
        <v>745</v>
      </c>
      <c r="U929" s="100" t="s">
        <v>747</v>
      </c>
      <c r="V929" s="100" t="s">
        <v>748</v>
      </c>
      <c r="W929" s="100" t="s">
        <v>749</v>
      </c>
      <c r="X929" s="100" t="s">
        <v>132</v>
      </c>
      <c r="Y929" s="147" t="s">
        <v>1041</v>
      </c>
    </row>
    <row r="930" spans="1:25">
      <c r="A930" s="107" t="s">
        <v>350</v>
      </c>
      <c r="B930" s="100" t="s">
        <v>351</v>
      </c>
      <c r="C930" s="100" t="s">
        <v>366</v>
      </c>
      <c r="D930" s="101">
        <v>99.46</v>
      </c>
      <c r="E930" s="100" t="s">
        <v>118</v>
      </c>
      <c r="F930" s="102">
        <v>202112</v>
      </c>
      <c r="G930" s="103">
        <v>44547</v>
      </c>
      <c r="H930" s="100" t="s">
        <v>119</v>
      </c>
      <c r="I930" s="102">
        <v>11002993</v>
      </c>
      <c r="J930" s="100" t="s">
        <v>0</v>
      </c>
      <c r="K930" s="100" t="s">
        <v>120</v>
      </c>
      <c r="L930" s="100" t="s">
        <v>121</v>
      </c>
      <c r="M930" s="100" t="s">
        <v>122</v>
      </c>
      <c r="N930" s="100" t="s">
        <v>32</v>
      </c>
      <c r="O930" s="100" t="s">
        <v>366</v>
      </c>
      <c r="P930" s="100" t="s">
        <v>120</v>
      </c>
      <c r="Q930" s="100" t="s">
        <v>744</v>
      </c>
      <c r="R930" s="100" t="s">
        <v>745</v>
      </c>
      <c r="S930" s="100" t="s">
        <v>746</v>
      </c>
      <c r="T930" s="100" t="s">
        <v>745</v>
      </c>
      <c r="U930" s="100" t="s">
        <v>747</v>
      </c>
      <c r="V930" s="100" t="s">
        <v>748</v>
      </c>
      <c r="W930" s="100" t="s">
        <v>749</v>
      </c>
      <c r="X930" s="100" t="s">
        <v>132</v>
      </c>
      <c r="Y930" s="147" t="s">
        <v>1041</v>
      </c>
    </row>
    <row r="931" spans="1:25">
      <c r="A931" s="107" t="s">
        <v>350</v>
      </c>
      <c r="B931" s="100" t="s">
        <v>351</v>
      </c>
      <c r="C931" s="100" t="s">
        <v>368</v>
      </c>
      <c r="D931" s="101">
        <v>3217.4</v>
      </c>
      <c r="E931" s="100" t="s">
        <v>118</v>
      </c>
      <c r="F931" s="102">
        <v>202112</v>
      </c>
      <c r="G931" s="103">
        <v>44547</v>
      </c>
      <c r="H931" s="100" t="s">
        <v>119</v>
      </c>
      <c r="I931" s="102">
        <v>11002993</v>
      </c>
      <c r="J931" s="100" t="s">
        <v>0</v>
      </c>
      <c r="K931" s="100" t="s">
        <v>120</v>
      </c>
      <c r="L931" s="100" t="s">
        <v>121</v>
      </c>
      <c r="M931" s="100" t="s">
        <v>122</v>
      </c>
      <c r="N931" s="100" t="s">
        <v>30</v>
      </c>
      <c r="O931" s="100" t="s">
        <v>368</v>
      </c>
      <c r="P931" s="100" t="s">
        <v>120</v>
      </c>
      <c r="Q931" s="100" t="s">
        <v>744</v>
      </c>
      <c r="R931" s="100" t="s">
        <v>745</v>
      </c>
      <c r="S931" s="100" t="s">
        <v>746</v>
      </c>
      <c r="T931" s="100" t="s">
        <v>745</v>
      </c>
      <c r="U931" s="100" t="s">
        <v>747</v>
      </c>
      <c r="V931" s="100" t="s">
        <v>748</v>
      </c>
      <c r="W931" s="100" t="s">
        <v>749</v>
      </c>
      <c r="X931" s="100" t="s">
        <v>132</v>
      </c>
      <c r="Y931" s="147" t="s">
        <v>1041</v>
      </c>
    </row>
    <row r="932" spans="1:25">
      <c r="A932" s="107" t="s">
        <v>350</v>
      </c>
      <c r="B932" s="100" t="s">
        <v>351</v>
      </c>
      <c r="C932" s="100" t="s">
        <v>25</v>
      </c>
      <c r="D932" s="101">
        <v>3764.3</v>
      </c>
      <c r="E932" s="100" t="s">
        <v>118</v>
      </c>
      <c r="F932" s="102">
        <v>202112</v>
      </c>
      <c r="G932" s="103">
        <v>44547</v>
      </c>
      <c r="H932" s="100" t="s">
        <v>119</v>
      </c>
      <c r="I932" s="102">
        <v>11002993</v>
      </c>
      <c r="J932" s="100" t="s">
        <v>0</v>
      </c>
      <c r="K932" s="100" t="s">
        <v>120</v>
      </c>
      <c r="L932" s="100" t="s">
        <v>121</v>
      </c>
      <c r="M932" s="100" t="s">
        <v>122</v>
      </c>
      <c r="N932" s="100" t="s">
        <v>24</v>
      </c>
      <c r="O932" s="100" t="s">
        <v>25</v>
      </c>
      <c r="P932" s="100" t="s">
        <v>120</v>
      </c>
      <c r="Q932" s="100" t="s">
        <v>744</v>
      </c>
      <c r="R932" s="100" t="s">
        <v>745</v>
      </c>
      <c r="S932" s="100" t="s">
        <v>746</v>
      </c>
      <c r="T932" s="100" t="s">
        <v>745</v>
      </c>
      <c r="U932" s="100" t="s">
        <v>747</v>
      </c>
      <c r="V932" s="100" t="s">
        <v>748</v>
      </c>
      <c r="W932" s="100" t="s">
        <v>749</v>
      </c>
      <c r="X932" s="100" t="s">
        <v>132</v>
      </c>
      <c r="Y932" s="147" t="s">
        <v>1041</v>
      </c>
    </row>
    <row r="933" spans="1:25">
      <c r="A933" s="107" t="s">
        <v>350</v>
      </c>
      <c r="B933" s="100" t="s">
        <v>351</v>
      </c>
      <c r="C933" s="100" t="s">
        <v>37</v>
      </c>
      <c r="D933" s="101">
        <v>5787.18</v>
      </c>
      <c r="E933" s="100" t="s">
        <v>118</v>
      </c>
      <c r="F933" s="102">
        <v>202112</v>
      </c>
      <c r="G933" s="103">
        <v>44547</v>
      </c>
      <c r="H933" s="100" t="s">
        <v>119</v>
      </c>
      <c r="I933" s="102">
        <v>11002993</v>
      </c>
      <c r="J933" s="100" t="s">
        <v>0</v>
      </c>
      <c r="K933" s="100" t="s">
        <v>120</v>
      </c>
      <c r="L933" s="100" t="s">
        <v>121</v>
      </c>
      <c r="M933" s="100" t="s">
        <v>122</v>
      </c>
      <c r="N933" s="100" t="s">
        <v>36</v>
      </c>
      <c r="O933" s="100" t="s">
        <v>37</v>
      </c>
      <c r="P933" s="100" t="s">
        <v>120</v>
      </c>
      <c r="Q933" s="100" t="s">
        <v>744</v>
      </c>
      <c r="R933" s="100" t="s">
        <v>745</v>
      </c>
      <c r="S933" s="100" t="s">
        <v>746</v>
      </c>
      <c r="T933" s="100" t="s">
        <v>745</v>
      </c>
      <c r="U933" s="100" t="s">
        <v>747</v>
      </c>
      <c r="V933" s="100" t="s">
        <v>748</v>
      </c>
      <c r="W933" s="100" t="s">
        <v>749</v>
      </c>
      <c r="X933" s="100" t="s">
        <v>132</v>
      </c>
      <c r="Y933" s="147" t="s">
        <v>1041</v>
      </c>
    </row>
    <row r="934" spans="1:25">
      <c r="A934" s="107" t="s">
        <v>350</v>
      </c>
      <c r="B934" s="100" t="s">
        <v>351</v>
      </c>
      <c r="C934" s="100" t="s">
        <v>17</v>
      </c>
      <c r="D934" s="101">
        <v>6635</v>
      </c>
      <c r="E934" s="100" t="s">
        <v>118</v>
      </c>
      <c r="F934" s="102">
        <v>202112</v>
      </c>
      <c r="G934" s="103">
        <v>44547</v>
      </c>
      <c r="H934" s="100" t="s">
        <v>119</v>
      </c>
      <c r="I934" s="102">
        <v>11002993</v>
      </c>
      <c r="J934" s="100" t="s">
        <v>0</v>
      </c>
      <c r="K934" s="100" t="s">
        <v>120</v>
      </c>
      <c r="L934" s="100" t="s">
        <v>121</v>
      </c>
      <c r="M934" s="100" t="s">
        <v>122</v>
      </c>
      <c r="N934" s="100" t="s">
        <v>16</v>
      </c>
      <c r="O934" s="100" t="s">
        <v>17</v>
      </c>
      <c r="P934" s="100" t="s">
        <v>120</v>
      </c>
      <c r="Q934" s="100" t="s">
        <v>744</v>
      </c>
      <c r="R934" s="100" t="s">
        <v>745</v>
      </c>
      <c r="S934" s="100" t="s">
        <v>746</v>
      </c>
      <c r="T934" s="100" t="s">
        <v>745</v>
      </c>
      <c r="U934" s="100" t="s">
        <v>747</v>
      </c>
      <c r="V934" s="100" t="s">
        <v>748</v>
      </c>
      <c r="W934" s="100" t="s">
        <v>749</v>
      </c>
      <c r="X934" s="100" t="s">
        <v>132</v>
      </c>
      <c r="Y934" s="147" t="s">
        <v>1041</v>
      </c>
    </row>
    <row r="935" spans="1:25">
      <c r="A935" s="107" t="s">
        <v>350</v>
      </c>
      <c r="B935" s="100" t="s">
        <v>351</v>
      </c>
      <c r="C935" s="100" t="s">
        <v>362</v>
      </c>
      <c r="D935" s="101">
        <v>8183.92</v>
      </c>
      <c r="E935" s="100" t="s">
        <v>118</v>
      </c>
      <c r="F935" s="102">
        <v>202112</v>
      </c>
      <c r="G935" s="103">
        <v>44547</v>
      </c>
      <c r="H935" s="100" t="s">
        <v>119</v>
      </c>
      <c r="I935" s="102">
        <v>11002993</v>
      </c>
      <c r="J935" s="100" t="s">
        <v>0</v>
      </c>
      <c r="K935" s="100" t="s">
        <v>120</v>
      </c>
      <c r="L935" s="100" t="s">
        <v>121</v>
      </c>
      <c r="M935" s="100" t="s">
        <v>122</v>
      </c>
      <c r="N935" s="100" t="s">
        <v>34</v>
      </c>
      <c r="O935" s="100" t="s">
        <v>362</v>
      </c>
      <c r="P935" s="100" t="s">
        <v>120</v>
      </c>
      <c r="Q935" s="100" t="s">
        <v>744</v>
      </c>
      <c r="R935" s="100" t="s">
        <v>745</v>
      </c>
      <c r="S935" s="100" t="s">
        <v>746</v>
      </c>
      <c r="T935" s="100" t="s">
        <v>745</v>
      </c>
      <c r="U935" s="100" t="s">
        <v>747</v>
      </c>
      <c r="V935" s="100" t="s">
        <v>748</v>
      </c>
      <c r="W935" s="100" t="s">
        <v>749</v>
      </c>
      <c r="X935" s="100" t="s">
        <v>132</v>
      </c>
      <c r="Y935" s="147" t="s">
        <v>1041</v>
      </c>
    </row>
    <row r="936" spans="1:25">
      <c r="A936" s="107" t="s">
        <v>350</v>
      </c>
      <c r="B936" s="100" t="s">
        <v>351</v>
      </c>
      <c r="C936" s="100" t="s">
        <v>43</v>
      </c>
      <c r="D936" s="101">
        <v>8360</v>
      </c>
      <c r="E936" s="100" t="s">
        <v>118</v>
      </c>
      <c r="F936" s="102">
        <v>202112</v>
      </c>
      <c r="G936" s="103">
        <v>44547</v>
      </c>
      <c r="H936" s="100" t="s">
        <v>119</v>
      </c>
      <c r="I936" s="102">
        <v>11002993</v>
      </c>
      <c r="J936" s="100" t="s">
        <v>0</v>
      </c>
      <c r="K936" s="100" t="s">
        <v>120</v>
      </c>
      <c r="L936" s="100" t="s">
        <v>121</v>
      </c>
      <c r="M936" s="100" t="s">
        <v>122</v>
      </c>
      <c r="N936" s="100" t="s">
        <v>42</v>
      </c>
      <c r="O936" s="100" t="s">
        <v>43</v>
      </c>
      <c r="P936" s="100" t="s">
        <v>120</v>
      </c>
      <c r="Q936" s="100" t="s">
        <v>744</v>
      </c>
      <c r="R936" s="100" t="s">
        <v>745</v>
      </c>
      <c r="S936" s="100" t="s">
        <v>746</v>
      </c>
      <c r="T936" s="100" t="s">
        <v>745</v>
      </c>
      <c r="U936" s="100" t="s">
        <v>747</v>
      </c>
      <c r="V936" s="100" t="s">
        <v>748</v>
      </c>
      <c r="W936" s="100" t="s">
        <v>749</v>
      </c>
      <c r="X936" s="100" t="s">
        <v>132</v>
      </c>
      <c r="Y936" s="147" t="s">
        <v>1041</v>
      </c>
    </row>
    <row r="937" spans="1:25">
      <c r="A937" s="107" t="s">
        <v>350</v>
      </c>
      <c r="B937" s="100" t="s">
        <v>351</v>
      </c>
      <c r="C937" s="100" t="s">
        <v>29</v>
      </c>
      <c r="D937" s="101">
        <v>12361.29</v>
      </c>
      <c r="E937" s="100" t="s">
        <v>118</v>
      </c>
      <c r="F937" s="102">
        <v>202112</v>
      </c>
      <c r="G937" s="103">
        <v>44547</v>
      </c>
      <c r="H937" s="100" t="s">
        <v>119</v>
      </c>
      <c r="I937" s="102">
        <v>11002993</v>
      </c>
      <c r="J937" s="100" t="s">
        <v>0</v>
      </c>
      <c r="K937" s="100" t="s">
        <v>120</v>
      </c>
      <c r="L937" s="100" t="s">
        <v>121</v>
      </c>
      <c r="M937" s="100" t="s">
        <v>122</v>
      </c>
      <c r="N937" s="100" t="s">
        <v>28</v>
      </c>
      <c r="O937" s="100" t="s">
        <v>29</v>
      </c>
      <c r="P937" s="100" t="s">
        <v>120</v>
      </c>
      <c r="Q937" s="100" t="s">
        <v>744</v>
      </c>
      <c r="R937" s="100" t="s">
        <v>745</v>
      </c>
      <c r="S937" s="100" t="s">
        <v>746</v>
      </c>
      <c r="T937" s="100" t="s">
        <v>745</v>
      </c>
      <c r="U937" s="100" t="s">
        <v>747</v>
      </c>
      <c r="V937" s="100" t="s">
        <v>748</v>
      </c>
      <c r="W937" s="100" t="s">
        <v>749</v>
      </c>
      <c r="X937" s="100" t="s">
        <v>132</v>
      </c>
      <c r="Y937" s="147" t="s">
        <v>1041</v>
      </c>
    </row>
    <row r="938" spans="1:25">
      <c r="A938" s="107" t="s">
        <v>350</v>
      </c>
      <c r="B938" s="100" t="s">
        <v>351</v>
      </c>
      <c r="C938" s="100" t="s">
        <v>364</v>
      </c>
      <c r="D938" s="101">
        <v>12449.1</v>
      </c>
      <c r="E938" s="100" t="s">
        <v>118</v>
      </c>
      <c r="F938" s="102">
        <v>202112</v>
      </c>
      <c r="G938" s="103">
        <v>44547</v>
      </c>
      <c r="H938" s="100" t="s">
        <v>119</v>
      </c>
      <c r="I938" s="102">
        <v>11002993</v>
      </c>
      <c r="J938" s="100" t="s">
        <v>0</v>
      </c>
      <c r="K938" s="100" t="s">
        <v>120</v>
      </c>
      <c r="L938" s="100" t="s">
        <v>121</v>
      </c>
      <c r="M938" s="100" t="s">
        <v>122</v>
      </c>
      <c r="N938" s="100" t="s">
        <v>40</v>
      </c>
      <c r="O938" s="100" t="s">
        <v>364</v>
      </c>
      <c r="P938" s="100" t="s">
        <v>120</v>
      </c>
      <c r="Q938" s="100" t="s">
        <v>744</v>
      </c>
      <c r="R938" s="100" t="s">
        <v>745</v>
      </c>
      <c r="S938" s="100" t="s">
        <v>746</v>
      </c>
      <c r="T938" s="100" t="s">
        <v>745</v>
      </c>
      <c r="U938" s="100" t="s">
        <v>747</v>
      </c>
      <c r="V938" s="100" t="s">
        <v>748</v>
      </c>
      <c r="W938" s="100" t="s">
        <v>749</v>
      </c>
      <c r="X938" s="100" t="s">
        <v>132</v>
      </c>
      <c r="Y938" s="147" t="s">
        <v>1041</v>
      </c>
    </row>
    <row r="939" spans="1:25">
      <c r="A939" s="107" t="s">
        <v>350</v>
      </c>
      <c r="B939" s="100" t="s">
        <v>351</v>
      </c>
      <c r="C939" s="100" t="s">
        <v>15</v>
      </c>
      <c r="D939" s="101">
        <v>16100</v>
      </c>
      <c r="E939" s="100" t="s">
        <v>118</v>
      </c>
      <c r="F939" s="102">
        <v>202112</v>
      </c>
      <c r="G939" s="103">
        <v>44547</v>
      </c>
      <c r="H939" s="100" t="s">
        <v>119</v>
      </c>
      <c r="I939" s="102">
        <v>11002993</v>
      </c>
      <c r="J939" s="100" t="s">
        <v>0</v>
      </c>
      <c r="K939" s="100" t="s">
        <v>120</v>
      </c>
      <c r="L939" s="100" t="s">
        <v>121</v>
      </c>
      <c r="M939" s="100" t="s">
        <v>122</v>
      </c>
      <c r="N939" s="100" t="s">
        <v>14</v>
      </c>
      <c r="O939" s="100" t="s">
        <v>15</v>
      </c>
      <c r="P939" s="100" t="s">
        <v>120</v>
      </c>
      <c r="Q939" s="100" t="s">
        <v>744</v>
      </c>
      <c r="R939" s="100" t="s">
        <v>745</v>
      </c>
      <c r="S939" s="100" t="s">
        <v>746</v>
      </c>
      <c r="T939" s="100" t="s">
        <v>745</v>
      </c>
      <c r="U939" s="100" t="s">
        <v>747</v>
      </c>
      <c r="V939" s="100" t="s">
        <v>748</v>
      </c>
      <c r="W939" s="100" t="s">
        <v>749</v>
      </c>
      <c r="X939" s="100" t="s">
        <v>132</v>
      </c>
      <c r="Y939" s="147" t="s">
        <v>1041</v>
      </c>
    </row>
    <row r="940" spans="1:25">
      <c r="A940" s="107" t="s">
        <v>350</v>
      </c>
      <c r="B940" s="100" t="s">
        <v>351</v>
      </c>
      <c r="C940" s="100" t="s">
        <v>21</v>
      </c>
      <c r="D940" s="101">
        <v>19800.099999999999</v>
      </c>
      <c r="E940" s="100" t="s">
        <v>118</v>
      </c>
      <c r="F940" s="102">
        <v>202112</v>
      </c>
      <c r="G940" s="103">
        <v>44547</v>
      </c>
      <c r="H940" s="100" t="s">
        <v>119</v>
      </c>
      <c r="I940" s="102">
        <v>11002993</v>
      </c>
      <c r="J940" s="100" t="s">
        <v>0</v>
      </c>
      <c r="K940" s="100" t="s">
        <v>120</v>
      </c>
      <c r="L940" s="100" t="s">
        <v>121</v>
      </c>
      <c r="M940" s="100" t="s">
        <v>122</v>
      </c>
      <c r="N940" s="100" t="s">
        <v>20</v>
      </c>
      <c r="O940" s="100" t="s">
        <v>21</v>
      </c>
      <c r="P940" s="100" t="s">
        <v>120</v>
      </c>
      <c r="Q940" s="100" t="s">
        <v>744</v>
      </c>
      <c r="R940" s="100" t="s">
        <v>745</v>
      </c>
      <c r="S940" s="100" t="s">
        <v>746</v>
      </c>
      <c r="T940" s="100" t="s">
        <v>745</v>
      </c>
      <c r="U940" s="100" t="s">
        <v>747</v>
      </c>
      <c r="V940" s="100" t="s">
        <v>748</v>
      </c>
      <c r="W940" s="100" t="s">
        <v>749</v>
      </c>
      <c r="X940" s="100" t="s">
        <v>132</v>
      </c>
      <c r="Y940" s="147" t="s">
        <v>1041</v>
      </c>
    </row>
    <row r="941" spans="1:25">
      <c r="A941" s="107" t="s">
        <v>350</v>
      </c>
      <c r="B941" s="100" t="s">
        <v>351</v>
      </c>
      <c r="C941" s="100" t="s">
        <v>354</v>
      </c>
      <c r="D941" s="101">
        <v>20347.13</v>
      </c>
      <c r="E941" s="100" t="s">
        <v>118</v>
      </c>
      <c r="F941" s="102">
        <v>202112</v>
      </c>
      <c r="G941" s="103">
        <v>44547</v>
      </c>
      <c r="H941" s="100" t="s">
        <v>119</v>
      </c>
      <c r="I941" s="102">
        <v>11002993</v>
      </c>
      <c r="J941" s="100" t="s">
        <v>0</v>
      </c>
      <c r="K941" s="100" t="s">
        <v>120</v>
      </c>
      <c r="L941" s="100" t="s">
        <v>121</v>
      </c>
      <c r="M941" s="100" t="s">
        <v>122</v>
      </c>
      <c r="N941" s="100" t="s">
        <v>26</v>
      </c>
      <c r="O941" s="100" t="s">
        <v>354</v>
      </c>
      <c r="P941" s="100" t="s">
        <v>120</v>
      </c>
      <c r="Q941" s="100" t="s">
        <v>744</v>
      </c>
      <c r="R941" s="100" t="s">
        <v>745</v>
      </c>
      <c r="S941" s="100" t="s">
        <v>746</v>
      </c>
      <c r="T941" s="100" t="s">
        <v>745</v>
      </c>
      <c r="U941" s="100" t="s">
        <v>747</v>
      </c>
      <c r="V941" s="100" t="s">
        <v>748</v>
      </c>
      <c r="W941" s="100" t="s">
        <v>749</v>
      </c>
      <c r="X941" s="100" t="s">
        <v>132</v>
      </c>
      <c r="Y941" s="147" t="s">
        <v>1041</v>
      </c>
    </row>
    <row r="942" spans="1:25">
      <c r="A942" s="107" t="s">
        <v>350</v>
      </c>
      <c r="B942" s="100" t="s">
        <v>351</v>
      </c>
      <c r="C942" s="100" t="s">
        <v>39</v>
      </c>
      <c r="D942" s="101">
        <v>26643.26</v>
      </c>
      <c r="E942" s="100" t="s">
        <v>118</v>
      </c>
      <c r="F942" s="102">
        <v>202112</v>
      </c>
      <c r="G942" s="103">
        <v>44547</v>
      </c>
      <c r="H942" s="100" t="s">
        <v>119</v>
      </c>
      <c r="I942" s="102">
        <v>11002993</v>
      </c>
      <c r="J942" s="100" t="s">
        <v>0</v>
      </c>
      <c r="K942" s="100" t="s">
        <v>120</v>
      </c>
      <c r="L942" s="100" t="s">
        <v>121</v>
      </c>
      <c r="M942" s="100" t="s">
        <v>122</v>
      </c>
      <c r="N942" s="100" t="s">
        <v>38</v>
      </c>
      <c r="O942" s="100" t="s">
        <v>39</v>
      </c>
      <c r="P942" s="100" t="s">
        <v>120</v>
      </c>
      <c r="Q942" s="100" t="s">
        <v>744</v>
      </c>
      <c r="R942" s="100" t="s">
        <v>745</v>
      </c>
      <c r="S942" s="100" t="s">
        <v>746</v>
      </c>
      <c r="T942" s="100" t="s">
        <v>745</v>
      </c>
      <c r="U942" s="100" t="s">
        <v>747</v>
      </c>
      <c r="V942" s="100" t="s">
        <v>748</v>
      </c>
      <c r="W942" s="100" t="s">
        <v>749</v>
      </c>
      <c r="X942" s="100" t="s">
        <v>132</v>
      </c>
      <c r="Y942" s="147" t="s">
        <v>1041</v>
      </c>
    </row>
    <row r="943" spans="1:25">
      <c r="A943" s="107" t="s">
        <v>350</v>
      </c>
      <c r="B943" s="100" t="s">
        <v>351</v>
      </c>
      <c r="C943" s="100" t="s">
        <v>23</v>
      </c>
      <c r="D943" s="101">
        <v>30960</v>
      </c>
      <c r="E943" s="100" t="s">
        <v>118</v>
      </c>
      <c r="F943" s="102">
        <v>202112</v>
      </c>
      <c r="G943" s="103">
        <v>44547</v>
      </c>
      <c r="H943" s="100" t="s">
        <v>119</v>
      </c>
      <c r="I943" s="102">
        <v>11002993</v>
      </c>
      <c r="J943" s="100" t="s">
        <v>0</v>
      </c>
      <c r="K943" s="100" t="s">
        <v>120</v>
      </c>
      <c r="L943" s="100" t="s">
        <v>121</v>
      </c>
      <c r="M943" s="100" t="s">
        <v>122</v>
      </c>
      <c r="N943" s="100" t="s">
        <v>22</v>
      </c>
      <c r="O943" s="100" t="s">
        <v>23</v>
      </c>
      <c r="P943" s="100" t="s">
        <v>120</v>
      </c>
      <c r="Q943" s="100" t="s">
        <v>744</v>
      </c>
      <c r="R943" s="100" t="s">
        <v>745</v>
      </c>
      <c r="S943" s="100" t="s">
        <v>746</v>
      </c>
      <c r="T943" s="100" t="s">
        <v>745</v>
      </c>
      <c r="U943" s="100" t="s">
        <v>747</v>
      </c>
      <c r="V943" s="100" t="s">
        <v>748</v>
      </c>
      <c r="W943" s="100" t="s">
        <v>749</v>
      </c>
      <c r="X943" s="100" t="s">
        <v>132</v>
      </c>
      <c r="Y943" s="147" t="s">
        <v>1041</v>
      </c>
    </row>
    <row r="944" spans="1:25">
      <c r="A944" s="107" t="s">
        <v>350</v>
      </c>
      <c r="B944" s="100" t="s">
        <v>351</v>
      </c>
      <c r="C944" s="100" t="s">
        <v>19</v>
      </c>
      <c r="D944" s="101">
        <v>53024.32</v>
      </c>
      <c r="E944" s="100" t="s">
        <v>118</v>
      </c>
      <c r="F944" s="102">
        <v>202112</v>
      </c>
      <c r="G944" s="103">
        <v>44547</v>
      </c>
      <c r="H944" s="100" t="s">
        <v>119</v>
      </c>
      <c r="I944" s="102">
        <v>11002993</v>
      </c>
      <c r="J944" s="100" t="s">
        <v>0</v>
      </c>
      <c r="K944" s="100" t="s">
        <v>120</v>
      </c>
      <c r="L944" s="100" t="s">
        <v>121</v>
      </c>
      <c r="M944" s="100" t="s">
        <v>122</v>
      </c>
      <c r="N944" s="100" t="s">
        <v>18</v>
      </c>
      <c r="O944" s="100" t="s">
        <v>19</v>
      </c>
      <c r="P944" s="100" t="s">
        <v>120</v>
      </c>
      <c r="Q944" s="100" t="s">
        <v>744</v>
      </c>
      <c r="R944" s="100" t="s">
        <v>745</v>
      </c>
      <c r="S944" s="100" t="s">
        <v>746</v>
      </c>
      <c r="T944" s="100" t="s">
        <v>745</v>
      </c>
      <c r="U944" s="100" t="s">
        <v>747</v>
      </c>
      <c r="V944" s="100" t="s">
        <v>748</v>
      </c>
      <c r="W944" s="100" t="s">
        <v>749</v>
      </c>
      <c r="X944" s="100" t="s">
        <v>132</v>
      </c>
      <c r="Y944" s="147" t="s">
        <v>1041</v>
      </c>
    </row>
    <row r="945" spans="1:25">
      <c r="A945" s="107" t="s">
        <v>350</v>
      </c>
      <c r="B945" s="100" t="s">
        <v>351</v>
      </c>
      <c r="C945" s="100" t="s">
        <v>384</v>
      </c>
      <c r="D945" s="101">
        <v>-53581.599999999999</v>
      </c>
      <c r="E945" s="100" t="s">
        <v>118</v>
      </c>
      <c r="F945" s="102">
        <v>202203</v>
      </c>
      <c r="G945" s="103">
        <v>44650</v>
      </c>
      <c r="H945" s="100" t="s">
        <v>119</v>
      </c>
      <c r="I945" s="102">
        <v>11001984</v>
      </c>
      <c r="J945" s="100" t="s">
        <v>0</v>
      </c>
      <c r="K945" s="100" t="s">
        <v>120</v>
      </c>
      <c r="L945" s="100" t="s">
        <v>121</v>
      </c>
      <c r="M945" s="100" t="s">
        <v>122</v>
      </c>
      <c r="N945" s="100" t="s">
        <v>339</v>
      </c>
      <c r="O945" s="100" t="s">
        <v>340</v>
      </c>
      <c r="P945" s="100" t="s">
        <v>120</v>
      </c>
      <c r="Q945" s="100" t="s">
        <v>744</v>
      </c>
      <c r="R945" s="100" t="s">
        <v>745</v>
      </c>
      <c r="S945" s="100" t="s">
        <v>746</v>
      </c>
      <c r="T945" s="100" t="s">
        <v>745</v>
      </c>
      <c r="U945" s="100" t="s">
        <v>747</v>
      </c>
      <c r="V945" s="100" t="s">
        <v>748</v>
      </c>
      <c r="W945" s="100" t="s">
        <v>749</v>
      </c>
      <c r="X945" s="100" t="s">
        <v>132</v>
      </c>
      <c r="Y945" s="147" t="s">
        <v>1041</v>
      </c>
    </row>
    <row r="946" spans="1:25">
      <c r="A946" s="107" t="s">
        <v>350</v>
      </c>
      <c r="B946" s="100" t="s">
        <v>351</v>
      </c>
      <c r="C946" s="100" t="s">
        <v>354</v>
      </c>
      <c r="D946" s="101">
        <v>-10021.799999999999</v>
      </c>
      <c r="E946" s="100" t="s">
        <v>118</v>
      </c>
      <c r="F946" s="102">
        <v>202203</v>
      </c>
      <c r="G946" s="103">
        <v>44650</v>
      </c>
      <c r="H946" s="100" t="s">
        <v>119</v>
      </c>
      <c r="I946" s="102">
        <v>11001984</v>
      </c>
      <c r="J946" s="100" t="s">
        <v>0</v>
      </c>
      <c r="K946" s="100" t="s">
        <v>120</v>
      </c>
      <c r="L946" s="100" t="s">
        <v>121</v>
      </c>
      <c r="M946" s="100" t="s">
        <v>122</v>
      </c>
      <c r="N946" s="100" t="s">
        <v>26</v>
      </c>
      <c r="O946" s="100" t="s">
        <v>354</v>
      </c>
      <c r="P946" s="100" t="s">
        <v>120</v>
      </c>
      <c r="Q946" s="100" t="s">
        <v>744</v>
      </c>
      <c r="R946" s="100" t="s">
        <v>745</v>
      </c>
      <c r="S946" s="100" t="s">
        <v>746</v>
      </c>
      <c r="T946" s="100" t="s">
        <v>745</v>
      </c>
      <c r="U946" s="100" t="s">
        <v>747</v>
      </c>
      <c r="V946" s="100" t="s">
        <v>748</v>
      </c>
      <c r="W946" s="100" t="s">
        <v>749</v>
      </c>
      <c r="X946" s="100" t="s">
        <v>132</v>
      </c>
      <c r="Y946" s="147" t="s">
        <v>1041</v>
      </c>
    </row>
    <row r="947" spans="1:25">
      <c r="A947" s="107" t="s">
        <v>350</v>
      </c>
      <c r="B947" s="100" t="s">
        <v>351</v>
      </c>
      <c r="C947" s="100" t="s">
        <v>29</v>
      </c>
      <c r="D947" s="101">
        <v>-8085.81</v>
      </c>
      <c r="E947" s="100" t="s">
        <v>118</v>
      </c>
      <c r="F947" s="102">
        <v>202203</v>
      </c>
      <c r="G947" s="103">
        <v>44650</v>
      </c>
      <c r="H947" s="100" t="s">
        <v>119</v>
      </c>
      <c r="I947" s="102">
        <v>11001984</v>
      </c>
      <c r="J947" s="100" t="s">
        <v>0</v>
      </c>
      <c r="K947" s="100" t="s">
        <v>120</v>
      </c>
      <c r="L947" s="100" t="s">
        <v>121</v>
      </c>
      <c r="M947" s="100" t="s">
        <v>122</v>
      </c>
      <c r="N947" s="100" t="s">
        <v>28</v>
      </c>
      <c r="O947" s="100" t="s">
        <v>29</v>
      </c>
      <c r="P947" s="100" t="s">
        <v>120</v>
      </c>
      <c r="Q947" s="100" t="s">
        <v>744</v>
      </c>
      <c r="R947" s="100" t="s">
        <v>745</v>
      </c>
      <c r="S947" s="100" t="s">
        <v>746</v>
      </c>
      <c r="T947" s="100" t="s">
        <v>745</v>
      </c>
      <c r="U947" s="100" t="s">
        <v>747</v>
      </c>
      <c r="V947" s="100" t="s">
        <v>748</v>
      </c>
      <c r="W947" s="100" t="s">
        <v>749</v>
      </c>
      <c r="X947" s="100" t="s">
        <v>132</v>
      </c>
      <c r="Y947" s="147" t="s">
        <v>1041</v>
      </c>
    </row>
    <row r="948" spans="1:25">
      <c r="A948" s="107" t="s">
        <v>350</v>
      </c>
      <c r="B948" s="100" t="s">
        <v>351</v>
      </c>
      <c r="C948" s="100" t="s">
        <v>21</v>
      </c>
      <c r="D948" s="101">
        <v>-6469</v>
      </c>
      <c r="E948" s="100" t="s">
        <v>118</v>
      </c>
      <c r="F948" s="102">
        <v>202203</v>
      </c>
      <c r="G948" s="103">
        <v>44650</v>
      </c>
      <c r="H948" s="100" t="s">
        <v>119</v>
      </c>
      <c r="I948" s="102">
        <v>11001984</v>
      </c>
      <c r="J948" s="100" t="s">
        <v>0</v>
      </c>
      <c r="K948" s="100" t="s">
        <v>120</v>
      </c>
      <c r="L948" s="100" t="s">
        <v>121</v>
      </c>
      <c r="M948" s="100" t="s">
        <v>122</v>
      </c>
      <c r="N948" s="100" t="s">
        <v>20</v>
      </c>
      <c r="O948" s="100" t="s">
        <v>21</v>
      </c>
      <c r="P948" s="100" t="s">
        <v>120</v>
      </c>
      <c r="Q948" s="100" t="s">
        <v>744</v>
      </c>
      <c r="R948" s="100" t="s">
        <v>745</v>
      </c>
      <c r="S948" s="100" t="s">
        <v>746</v>
      </c>
      <c r="T948" s="100" t="s">
        <v>745</v>
      </c>
      <c r="U948" s="100" t="s">
        <v>747</v>
      </c>
      <c r="V948" s="100" t="s">
        <v>748</v>
      </c>
      <c r="W948" s="100" t="s">
        <v>749</v>
      </c>
      <c r="X948" s="100" t="s">
        <v>132</v>
      </c>
      <c r="Y948" s="147" t="s">
        <v>1041</v>
      </c>
    </row>
    <row r="949" spans="1:25">
      <c r="A949" s="107" t="s">
        <v>350</v>
      </c>
      <c r="B949" s="100" t="s">
        <v>351</v>
      </c>
      <c r="C949" s="100" t="s">
        <v>23</v>
      </c>
      <c r="D949" s="101">
        <v>-2065.9</v>
      </c>
      <c r="E949" s="100" t="s">
        <v>118</v>
      </c>
      <c r="F949" s="102">
        <v>202203</v>
      </c>
      <c r="G949" s="103">
        <v>44650</v>
      </c>
      <c r="H949" s="100" t="s">
        <v>119</v>
      </c>
      <c r="I949" s="102">
        <v>11001984</v>
      </c>
      <c r="J949" s="100" t="s">
        <v>0</v>
      </c>
      <c r="K949" s="100" t="s">
        <v>120</v>
      </c>
      <c r="L949" s="100" t="s">
        <v>121</v>
      </c>
      <c r="M949" s="100" t="s">
        <v>122</v>
      </c>
      <c r="N949" s="100" t="s">
        <v>22</v>
      </c>
      <c r="O949" s="100" t="s">
        <v>23</v>
      </c>
      <c r="P949" s="100" t="s">
        <v>120</v>
      </c>
      <c r="Q949" s="100" t="s">
        <v>744</v>
      </c>
      <c r="R949" s="100" t="s">
        <v>745</v>
      </c>
      <c r="S949" s="100" t="s">
        <v>746</v>
      </c>
      <c r="T949" s="100" t="s">
        <v>745</v>
      </c>
      <c r="U949" s="100" t="s">
        <v>747</v>
      </c>
      <c r="V949" s="100" t="s">
        <v>748</v>
      </c>
      <c r="W949" s="100" t="s">
        <v>749</v>
      </c>
      <c r="X949" s="100" t="s">
        <v>132</v>
      </c>
      <c r="Y949" s="147" t="s">
        <v>1041</v>
      </c>
    </row>
    <row r="950" spans="1:25">
      <c r="A950" s="107" t="s">
        <v>350</v>
      </c>
      <c r="B950" s="100" t="s">
        <v>351</v>
      </c>
      <c r="C950" s="100" t="s">
        <v>11</v>
      </c>
      <c r="D950" s="101">
        <v>-1850.8</v>
      </c>
      <c r="E950" s="100" t="s">
        <v>118</v>
      </c>
      <c r="F950" s="102">
        <v>202203</v>
      </c>
      <c r="G950" s="103">
        <v>44650</v>
      </c>
      <c r="H950" s="100" t="s">
        <v>119</v>
      </c>
      <c r="I950" s="102">
        <v>11001984</v>
      </c>
      <c r="J950" s="100" t="s">
        <v>0</v>
      </c>
      <c r="K950" s="100" t="s">
        <v>120</v>
      </c>
      <c r="L950" s="100" t="s">
        <v>121</v>
      </c>
      <c r="M950" s="100" t="s">
        <v>122</v>
      </c>
      <c r="N950" s="100" t="s">
        <v>10</v>
      </c>
      <c r="O950" s="100" t="s">
        <v>11</v>
      </c>
      <c r="P950" s="100" t="s">
        <v>120</v>
      </c>
      <c r="Q950" s="100" t="s">
        <v>744</v>
      </c>
      <c r="R950" s="100" t="s">
        <v>745</v>
      </c>
      <c r="S950" s="100" t="s">
        <v>746</v>
      </c>
      <c r="T950" s="100" t="s">
        <v>745</v>
      </c>
      <c r="U950" s="100" t="s">
        <v>747</v>
      </c>
      <c r="V950" s="100" t="s">
        <v>748</v>
      </c>
      <c r="W950" s="100" t="s">
        <v>749</v>
      </c>
      <c r="X950" s="100" t="s">
        <v>132</v>
      </c>
      <c r="Y950" s="147" t="s">
        <v>1041</v>
      </c>
    </row>
    <row r="951" spans="1:25">
      <c r="A951" s="107" t="s">
        <v>350</v>
      </c>
      <c r="B951" s="100" t="s">
        <v>351</v>
      </c>
      <c r="C951" s="100" t="s">
        <v>356</v>
      </c>
      <c r="D951" s="101">
        <v>-1449.14</v>
      </c>
      <c r="E951" s="100" t="s">
        <v>118</v>
      </c>
      <c r="F951" s="102">
        <v>202203</v>
      </c>
      <c r="G951" s="103">
        <v>44650</v>
      </c>
      <c r="H951" s="100" t="s">
        <v>119</v>
      </c>
      <c r="I951" s="102">
        <v>11001984</v>
      </c>
      <c r="J951" s="100" t="s">
        <v>0</v>
      </c>
      <c r="K951" s="100" t="s">
        <v>120</v>
      </c>
      <c r="L951" s="100" t="s">
        <v>121</v>
      </c>
      <c r="M951" s="100" t="s">
        <v>122</v>
      </c>
      <c r="N951" s="100" t="s">
        <v>355</v>
      </c>
      <c r="O951" s="100" t="s">
        <v>356</v>
      </c>
      <c r="P951" s="100" t="s">
        <v>120</v>
      </c>
      <c r="Q951" s="100" t="s">
        <v>744</v>
      </c>
      <c r="R951" s="100" t="s">
        <v>745</v>
      </c>
      <c r="S951" s="100" t="s">
        <v>746</v>
      </c>
      <c r="T951" s="100" t="s">
        <v>745</v>
      </c>
      <c r="U951" s="100" t="s">
        <v>747</v>
      </c>
      <c r="V951" s="100" t="s">
        <v>748</v>
      </c>
      <c r="W951" s="100" t="s">
        <v>749</v>
      </c>
      <c r="X951" s="100" t="s">
        <v>132</v>
      </c>
      <c r="Y951" s="147" t="s">
        <v>1041</v>
      </c>
    </row>
    <row r="952" spans="1:25">
      <c r="A952" s="107" t="s">
        <v>350</v>
      </c>
      <c r="B952" s="100" t="s">
        <v>351</v>
      </c>
      <c r="C952" s="100" t="s">
        <v>37</v>
      </c>
      <c r="D952" s="101">
        <v>161.1</v>
      </c>
      <c r="E952" s="100" t="s">
        <v>118</v>
      </c>
      <c r="F952" s="102">
        <v>202203</v>
      </c>
      <c r="G952" s="103">
        <v>44650</v>
      </c>
      <c r="H952" s="100" t="s">
        <v>119</v>
      </c>
      <c r="I952" s="102">
        <v>11001984</v>
      </c>
      <c r="J952" s="100" t="s">
        <v>0</v>
      </c>
      <c r="K952" s="100" t="s">
        <v>120</v>
      </c>
      <c r="L952" s="100" t="s">
        <v>121</v>
      </c>
      <c r="M952" s="100" t="s">
        <v>122</v>
      </c>
      <c r="N952" s="100" t="s">
        <v>36</v>
      </c>
      <c r="O952" s="100" t="s">
        <v>37</v>
      </c>
      <c r="P952" s="100" t="s">
        <v>120</v>
      </c>
      <c r="Q952" s="100" t="s">
        <v>744</v>
      </c>
      <c r="R952" s="100" t="s">
        <v>745</v>
      </c>
      <c r="S952" s="100" t="s">
        <v>746</v>
      </c>
      <c r="T952" s="100" t="s">
        <v>745</v>
      </c>
      <c r="U952" s="100" t="s">
        <v>747</v>
      </c>
      <c r="V952" s="100" t="s">
        <v>748</v>
      </c>
      <c r="W952" s="100" t="s">
        <v>749</v>
      </c>
      <c r="X952" s="100" t="s">
        <v>132</v>
      </c>
      <c r="Y952" s="147" t="s">
        <v>1041</v>
      </c>
    </row>
    <row r="953" spans="1:25">
      <c r="A953" s="107" t="s">
        <v>350</v>
      </c>
      <c r="B953" s="100" t="s">
        <v>351</v>
      </c>
      <c r="C953" s="100" t="s">
        <v>353</v>
      </c>
      <c r="D953" s="101">
        <v>757.2</v>
      </c>
      <c r="E953" s="100" t="s">
        <v>118</v>
      </c>
      <c r="F953" s="102">
        <v>202203</v>
      </c>
      <c r="G953" s="103">
        <v>44650</v>
      </c>
      <c r="H953" s="100" t="s">
        <v>119</v>
      </c>
      <c r="I953" s="102">
        <v>11001984</v>
      </c>
      <c r="J953" s="100" t="s">
        <v>0</v>
      </c>
      <c r="K953" s="100" t="s">
        <v>120</v>
      </c>
      <c r="L953" s="100" t="s">
        <v>121</v>
      </c>
      <c r="M953" s="100" t="s">
        <v>122</v>
      </c>
      <c r="N953" s="100" t="s">
        <v>12</v>
      </c>
      <c r="O953" s="100" t="s">
        <v>353</v>
      </c>
      <c r="P953" s="100" t="s">
        <v>120</v>
      </c>
      <c r="Q953" s="100" t="s">
        <v>744</v>
      </c>
      <c r="R953" s="100" t="s">
        <v>745</v>
      </c>
      <c r="S953" s="100" t="s">
        <v>746</v>
      </c>
      <c r="T953" s="100" t="s">
        <v>745</v>
      </c>
      <c r="U953" s="100" t="s">
        <v>747</v>
      </c>
      <c r="V953" s="100" t="s">
        <v>748</v>
      </c>
      <c r="W953" s="100" t="s">
        <v>749</v>
      </c>
      <c r="X953" s="100" t="s">
        <v>132</v>
      </c>
      <c r="Y953" s="147" t="s">
        <v>1041</v>
      </c>
    </row>
    <row r="954" spans="1:25">
      <c r="A954" s="107" t="s">
        <v>350</v>
      </c>
      <c r="B954" s="100" t="s">
        <v>351</v>
      </c>
      <c r="C954" s="100" t="s">
        <v>25</v>
      </c>
      <c r="D954" s="101">
        <v>1281.94</v>
      </c>
      <c r="E954" s="100" t="s">
        <v>118</v>
      </c>
      <c r="F954" s="102">
        <v>202203</v>
      </c>
      <c r="G954" s="103">
        <v>44650</v>
      </c>
      <c r="H954" s="100" t="s">
        <v>119</v>
      </c>
      <c r="I954" s="102">
        <v>11001984</v>
      </c>
      <c r="J954" s="100" t="s">
        <v>0</v>
      </c>
      <c r="K954" s="100" t="s">
        <v>120</v>
      </c>
      <c r="L954" s="100" t="s">
        <v>121</v>
      </c>
      <c r="M954" s="100" t="s">
        <v>122</v>
      </c>
      <c r="N954" s="100" t="s">
        <v>24</v>
      </c>
      <c r="O954" s="100" t="s">
        <v>25</v>
      </c>
      <c r="P954" s="100" t="s">
        <v>120</v>
      </c>
      <c r="Q954" s="100" t="s">
        <v>744</v>
      </c>
      <c r="R954" s="100" t="s">
        <v>745</v>
      </c>
      <c r="S954" s="100" t="s">
        <v>746</v>
      </c>
      <c r="T954" s="100" t="s">
        <v>745</v>
      </c>
      <c r="U954" s="100" t="s">
        <v>747</v>
      </c>
      <c r="V954" s="100" t="s">
        <v>748</v>
      </c>
      <c r="W954" s="100" t="s">
        <v>749</v>
      </c>
      <c r="X954" s="100" t="s">
        <v>132</v>
      </c>
      <c r="Y954" s="147" t="s">
        <v>1041</v>
      </c>
    </row>
    <row r="955" spans="1:25">
      <c r="A955" s="107" t="s">
        <v>350</v>
      </c>
      <c r="B955" s="100" t="s">
        <v>351</v>
      </c>
      <c r="C955" s="100" t="s">
        <v>19</v>
      </c>
      <c r="D955" s="101">
        <v>1493.3</v>
      </c>
      <c r="E955" s="100" t="s">
        <v>118</v>
      </c>
      <c r="F955" s="102">
        <v>202203</v>
      </c>
      <c r="G955" s="103">
        <v>44650</v>
      </c>
      <c r="H955" s="100" t="s">
        <v>119</v>
      </c>
      <c r="I955" s="102">
        <v>11001984</v>
      </c>
      <c r="J955" s="100" t="s">
        <v>0</v>
      </c>
      <c r="K955" s="100" t="s">
        <v>120</v>
      </c>
      <c r="L955" s="100" t="s">
        <v>121</v>
      </c>
      <c r="M955" s="100" t="s">
        <v>122</v>
      </c>
      <c r="N955" s="100" t="s">
        <v>18</v>
      </c>
      <c r="O955" s="100" t="s">
        <v>19</v>
      </c>
      <c r="P955" s="100" t="s">
        <v>120</v>
      </c>
      <c r="Q955" s="100" t="s">
        <v>744</v>
      </c>
      <c r="R955" s="100" t="s">
        <v>745</v>
      </c>
      <c r="S955" s="100" t="s">
        <v>746</v>
      </c>
      <c r="T955" s="100" t="s">
        <v>745</v>
      </c>
      <c r="U955" s="100" t="s">
        <v>747</v>
      </c>
      <c r="V955" s="100" t="s">
        <v>748</v>
      </c>
      <c r="W955" s="100" t="s">
        <v>749</v>
      </c>
      <c r="X955" s="100" t="s">
        <v>132</v>
      </c>
      <c r="Y955" s="147" t="s">
        <v>1041</v>
      </c>
    </row>
    <row r="956" spans="1:25">
      <c r="A956" s="107" t="s">
        <v>350</v>
      </c>
      <c r="B956" s="100" t="s">
        <v>351</v>
      </c>
      <c r="C956" s="100" t="s">
        <v>385</v>
      </c>
      <c r="D956" s="101">
        <v>4420.99</v>
      </c>
      <c r="E956" s="100" t="s">
        <v>118</v>
      </c>
      <c r="F956" s="102">
        <v>202203</v>
      </c>
      <c r="G956" s="103">
        <v>44650</v>
      </c>
      <c r="H956" s="100" t="s">
        <v>119</v>
      </c>
      <c r="I956" s="102">
        <v>11001984</v>
      </c>
      <c r="J956" s="100" t="s">
        <v>0</v>
      </c>
      <c r="K956" s="100" t="s">
        <v>120</v>
      </c>
      <c r="L956" s="100" t="s">
        <v>121</v>
      </c>
      <c r="M956" s="100" t="s">
        <v>122</v>
      </c>
      <c r="N956" s="100" t="s">
        <v>357</v>
      </c>
      <c r="O956" s="100" t="s">
        <v>358</v>
      </c>
      <c r="P956" s="100" t="s">
        <v>120</v>
      </c>
      <c r="Q956" s="100" t="s">
        <v>744</v>
      </c>
      <c r="R956" s="100" t="s">
        <v>745</v>
      </c>
      <c r="S956" s="100" t="s">
        <v>746</v>
      </c>
      <c r="T956" s="100" t="s">
        <v>745</v>
      </c>
      <c r="U956" s="100" t="s">
        <v>747</v>
      </c>
      <c r="V956" s="100" t="s">
        <v>748</v>
      </c>
      <c r="W956" s="100" t="s">
        <v>749</v>
      </c>
      <c r="X956" s="100" t="s">
        <v>132</v>
      </c>
      <c r="Y956" s="147" t="s">
        <v>1041</v>
      </c>
    </row>
    <row r="957" spans="1:25">
      <c r="A957" s="107" t="s">
        <v>350</v>
      </c>
      <c r="B957" s="100" t="s">
        <v>351</v>
      </c>
      <c r="C957" s="100" t="s">
        <v>39</v>
      </c>
      <c r="D957" s="101">
        <v>4737.42</v>
      </c>
      <c r="E957" s="100" t="s">
        <v>118</v>
      </c>
      <c r="F957" s="102">
        <v>202203</v>
      </c>
      <c r="G957" s="103">
        <v>44650</v>
      </c>
      <c r="H957" s="100" t="s">
        <v>119</v>
      </c>
      <c r="I957" s="102">
        <v>11001984</v>
      </c>
      <c r="J957" s="100" t="s">
        <v>0</v>
      </c>
      <c r="K957" s="100" t="s">
        <v>120</v>
      </c>
      <c r="L957" s="100" t="s">
        <v>121</v>
      </c>
      <c r="M957" s="100" t="s">
        <v>122</v>
      </c>
      <c r="N957" s="100" t="s">
        <v>38</v>
      </c>
      <c r="O957" s="100" t="s">
        <v>39</v>
      </c>
      <c r="P957" s="100" t="s">
        <v>120</v>
      </c>
      <c r="Q957" s="100" t="s">
        <v>744</v>
      </c>
      <c r="R957" s="100" t="s">
        <v>745</v>
      </c>
      <c r="S957" s="100" t="s">
        <v>746</v>
      </c>
      <c r="T957" s="100" t="s">
        <v>745</v>
      </c>
      <c r="U957" s="100" t="s">
        <v>747</v>
      </c>
      <c r="V957" s="100" t="s">
        <v>748</v>
      </c>
      <c r="W957" s="100" t="s">
        <v>749</v>
      </c>
      <c r="X957" s="100" t="s">
        <v>132</v>
      </c>
      <c r="Y957" s="147" t="s">
        <v>1041</v>
      </c>
    </row>
    <row r="958" spans="1:25">
      <c r="A958" s="107" t="s">
        <v>350</v>
      </c>
      <c r="B958" s="100" t="s">
        <v>351</v>
      </c>
      <c r="C958" s="100" t="s">
        <v>43</v>
      </c>
      <c r="D958" s="101">
        <v>4840</v>
      </c>
      <c r="E958" s="100" t="s">
        <v>118</v>
      </c>
      <c r="F958" s="102">
        <v>202203</v>
      </c>
      <c r="G958" s="103">
        <v>44650</v>
      </c>
      <c r="H958" s="100" t="s">
        <v>119</v>
      </c>
      <c r="I958" s="102">
        <v>11001984</v>
      </c>
      <c r="J958" s="100" t="s">
        <v>0</v>
      </c>
      <c r="K958" s="100" t="s">
        <v>120</v>
      </c>
      <c r="L958" s="100" t="s">
        <v>121</v>
      </c>
      <c r="M958" s="100" t="s">
        <v>122</v>
      </c>
      <c r="N958" s="100" t="s">
        <v>42</v>
      </c>
      <c r="O958" s="100" t="s">
        <v>43</v>
      </c>
      <c r="P958" s="100" t="s">
        <v>120</v>
      </c>
      <c r="Q958" s="100" t="s">
        <v>744</v>
      </c>
      <c r="R958" s="100" t="s">
        <v>745</v>
      </c>
      <c r="S958" s="100" t="s">
        <v>746</v>
      </c>
      <c r="T958" s="100" t="s">
        <v>745</v>
      </c>
      <c r="U958" s="100" t="s">
        <v>747</v>
      </c>
      <c r="V958" s="100" t="s">
        <v>748</v>
      </c>
      <c r="W958" s="100" t="s">
        <v>749</v>
      </c>
      <c r="X958" s="100" t="s">
        <v>132</v>
      </c>
      <c r="Y958" s="147" t="s">
        <v>1041</v>
      </c>
    </row>
    <row r="959" spans="1:25">
      <c r="A959" s="107" t="s">
        <v>350</v>
      </c>
      <c r="B959" s="100" t="s">
        <v>351</v>
      </c>
      <c r="C959" s="100" t="s">
        <v>131</v>
      </c>
      <c r="D959" s="101">
        <v>5514.99</v>
      </c>
      <c r="E959" s="100" t="s">
        <v>118</v>
      </c>
      <c r="F959" s="102">
        <v>202203</v>
      </c>
      <c r="G959" s="103">
        <v>44650</v>
      </c>
      <c r="H959" s="100" t="s">
        <v>119</v>
      </c>
      <c r="I959" s="102">
        <v>11001984</v>
      </c>
      <c r="J959" s="100" t="s">
        <v>0</v>
      </c>
      <c r="K959" s="100" t="s">
        <v>120</v>
      </c>
      <c r="L959" s="100" t="s">
        <v>121</v>
      </c>
      <c r="M959" s="100" t="s">
        <v>122</v>
      </c>
      <c r="N959" s="100" t="s">
        <v>130</v>
      </c>
      <c r="O959" s="100" t="s">
        <v>131</v>
      </c>
      <c r="P959" s="100" t="s">
        <v>120</v>
      </c>
      <c r="Q959" s="100" t="s">
        <v>744</v>
      </c>
      <c r="R959" s="100" t="s">
        <v>745</v>
      </c>
      <c r="S959" s="100" t="s">
        <v>746</v>
      </c>
      <c r="T959" s="100" t="s">
        <v>745</v>
      </c>
      <c r="U959" s="100" t="s">
        <v>747</v>
      </c>
      <c r="V959" s="100" t="s">
        <v>748</v>
      </c>
      <c r="W959" s="100" t="s">
        <v>749</v>
      </c>
      <c r="X959" s="100" t="s">
        <v>132</v>
      </c>
      <c r="Y959" s="147" t="s">
        <v>1041</v>
      </c>
    </row>
    <row r="960" spans="1:25">
      <c r="A960" s="107" t="s">
        <v>350</v>
      </c>
      <c r="B960" s="100" t="s">
        <v>351</v>
      </c>
      <c r="C960" s="100" t="s">
        <v>362</v>
      </c>
      <c r="D960" s="101">
        <v>6735.32</v>
      </c>
      <c r="E960" s="100" t="s">
        <v>118</v>
      </c>
      <c r="F960" s="102">
        <v>202203</v>
      </c>
      <c r="G960" s="103">
        <v>44650</v>
      </c>
      <c r="H960" s="100" t="s">
        <v>119</v>
      </c>
      <c r="I960" s="102">
        <v>11001984</v>
      </c>
      <c r="J960" s="100" t="s">
        <v>0</v>
      </c>
      <c r="K960" s="100" t="s">
        <v>120</v>
      </c>
      <c r="L960" s="100" t="s">
        <v>121</v>
      </c>
      <c r="M960" s="100" t="s">
        <v>122</v>
      </c>
      <c r="N960" s="100" t="s">
        <v>34</v>
      </c>
      <c r="O960" s="100" t="s">
        <v>362</v>
      </c>
      <c r="P960" s="100" t="s">
        <v>120</v>
      </c>
      <c r="Q960" s="100" t="s">
        <v>744</v>
      </c>
      <c r="R960" s="100" t="s">
        <v>745</v>
      </c>
      <c r="S960" s="100" t="s">
        <v>746</v>
      </c>
      <c r="T960" s="100" t="s">
        <v>745</v>
      </c>
      <c r="U960" s="100" t="s">
        <v>747</v>
      </c>
      <c r="V960" s="100" t="s">
        <v>748</v>
      </c>
      <c r="W960" s="100" t="s">
        <v>749</v>
      </c>
      <c r="X960" s="100" t="s">
        <v>132</v>
      </c>
      <c r="Y960" s="147" t="s">
        <v>1041</v>
      </c>
    </row>
    <row r="961" spans="1:25">
      <c r="A961" s="107" t="s">
        <v>350</v>
      </c>
      <c r="B961" s="100" t="s">
        <v>351</v>
      </c>
      <c r="C961" s="100" t="s">
        <v>386</v>
      </c>
      <c r="D961" s="101">
        <v>9380</v>
      </c>
      <c r="E961" s="100" t="s">
        <v>118</v>
      </c>
      <c r="F961" s="102">
        <v>202203</v>
      </c>
      <c r="G961" s="103">
        <v>44650</v>
      </c>
      <c r="H961" s="100" t="s">
        <v>119</v>
      </c>
      <c r="I961" s="102">
        <v>11001984</v>
      </c>
      <c r="J961" s="100" t="s">
        <v>0</v>
      </c>
      <c r="K961" s="100" t="s">
        <v>120</v>
      </c>
      <c r="L961" s="100" t="s">
        <v>121</v>
      </c>
      <c r="M961" s="100" t="s">
        <v>122</v>
      </c>
      <c r="N961" s="100" t="s">
        <v>16</v>
      </c>
      <c r="O961" s="100" t="s">
        <v>17</v>
      </c>
      <c r="P961" s="100" t="s">
        <v>120</v>
      </c>
      <c r="Q961" s="100" t="s">
        <v>744</v>
      </c>
      <c r="R961" s="100" t="s">
        <v>745</v>
      </c>
      <c r="S961" s="100" t="s">
        <v>746</v>
      </c>
      <c r="T961" s="100" t="s">
        <v>745</v>
      </c>
      <c r="U961" s="100" t="s">
        <v>747</v>
      </c>
      <c r="V961" s="100" t="s">
        <v>748</v>
      </c>
      <c r="W961" s="100" t="s">
        <v>749</v>
      </c>
      <c r="X961" s="100" t="s">
        <v>132</v>
      </c>
      <c r="Y961" s="147" t="s">
        <v>1041</v>
      </c>
    </row>
    <row r="962" spans="1:25">
      <c r="A962" s="107" t="s">
        <v>350</v>
      </c>
      <c r="B962" s="100" t="s">
        <v>351</v>
      </c>
      <c r="C962" s="100" t="s">
        <v>368</v>
      </c>
      <c r="D962" s="101">
        <v>16395.54</v>
      </c>
      <c r="E962" s="100" t="s">
        <v>118</v>
      </c>
      <c r="F962" s="102">
        <v>202203</v>
      </c>
      <c r="G962" s="103">
        <v>44650</v>
      </c>
      <c r="H962" s="100" t="s">
        <v>119</v>
      </c>
      <c r="I962" s="102">
        <v>11001984</v>
      </c>
      <c r="J962" s="100" t="s">
        <v>0</v>
      </c>
      <c r="K962" s="100" t="s">
        <v>120</v>
      </c>
      <c r="L962" s="100" t="s">
        <v>121</v>
      </c>
      <c r="M962" s="100" t="s">
        <v>122</v>
      </c>
      <c r="N962" s="100" t="s">
        <v>30</v>
      </c>
      <c r="O962" s="100" t="s">
        <v>368</v>
      </c>
      <c r="P962" s="100" t="s">
        <v>120</v>
      </c>
      <c r="Q962" s="100" t="s">
        <v>744</v>
      </c>
      <c r="R962" s="100" t="s">
        <v>745</v>
      </c>
      <c r="S962" s="100" t="s">
        <v>746</v>
      </c>
      <c r="T962" s="100" t="s">
        <v>745</v>
      </c>
      <c r="U962" s="100" t="s">
        <v>747</v>
      </c>
      <c r="V962" s="100" t="s">
        <v>748</v>
      </c>
      <c r="W962" s="100" t="s">
        <v>749</v>
      </c>
      <c r="X962" s="100" t="s">
        <v>132</v>
      </c>
      <c r="Y962" s="147" t="s">
        <v>1041</v>
      </c>
    </row>
    <row r="963" spans="1:25">
      <c r="A963" s="107" t="s">
        <v>350</v>
      </c>
      <c r="B963" s="100" t="s">
        <v>351</v>
      </c>
      <c r="C963" s="100" t="s">
        <v>364</v>
      </c>
      <c r="D963" s="101">
        <v>16536.96</v>
      </c>
      <c r="E963" s="100" t="s">
        <v>118</v>
      </c>
      <c r="F963" s="102">
        <v>202203</v>
      </c>
      <c r="G963" s="103">
        <v>44650</v>
      </c>
      <c r="H963" s="100" t="s">
        <v>119</v>
      </c>
      <c r="I963" s="102">
        <v>11001984</v>
      </c>
      <c r="J963" s="100" t="s">
        <v>0</v>
      </c>
      <c r="K963" s="100" t="s">
        <v>120</v>
      </c>
      <c r="L963" s="100" t="s">
        <v>121</v>
      </c>
      <c r="M963" s="100" t="s">
        <v>122</v>
      </c>
      <c r="N963" s="100" t="s">
        <v>40</v>
      </c>
      <c r="O963" s="100" t="s">
        <v>364</v>
      </c>
      <c r="P963" s="100" t="s">
        <v>120</v>
      </c>
      <c r="Q963" s="100" t="s">
        <v>744</v>
      </c>
      <c r="R963" s="100" t="s">
        <v>745</v>
      </c>
      <c r="S963" s="100" t="s">
        <v>746</v>
      </c>
      <c r="T963" s="100" t="s">
        <v>745</v>
      </c>
      <c r="U963" s="100" t="s">
        <v>747</v>
      </c>
      <c r="V963" s="100" t="s">
        <v>748</v>
      </c>
      <c r="W963" s="100" t="s">
        <v>749</v>
      </c>
      <c r="X963" s="100" t="s">
        <v>132</v>
      </c>
      <c r="Y963" s="147" t="s">
        <v>1041</v>
      </c>
    </row>
    <row r="964" spans="1:25">
      <c r="A964" s="107" t="s">
        <v>350</v>
      </c>
      <c r="B964" s="100" t="s">
        <v>351</v>
      </c>
      <c r="C964" s="100" t="s">
        <v>366</v>
      </c>
      <c r="D964" s="101">
        <v>51958.61</v>
      </c>
      <c r="E964" s="100" t="s">
        <v>118</v>
      </c>
      <c r="F964" s="102">
        <v>202203</v>
      </c>
      <c r="G964" s="103">
        <v>44650</v>
      </c>
      <c r="H964" s="100" t="s">
        <v>119</v>
      </c>
      <c r="I964" s="102">
        <v>11001984</v>
      </c>
      <c r="J964" s="100" t="s">
        <v>0</v>
      </c>
      <c r="K964" s="100" t="s">
        <v>120</v>
      </c>
      <c r="L964" s="100" t="s">
        <v>121</v>
      </c>
      <c r="M964" s="100" t="s">
        <v>122</v>
      </c>
      <c r="N964" s="100" t="s">
        <v>32</v>
      </c>
      <c r="O964" s="100" t="s">
        <v>366</v>
      </c>
      <c r="P964" s="100" t="s">
        <v>120</v>
      </c>
      <c r="Q964" s="100" t="s">
        <v>744</v>
      </c>
      <c r="R964" s="100" t="s">
        <v>745</v>
      </c>
      <c r="S964" s="100" t="s">
        <v>746</v>
      </c>
      <c r="T964" s="100" t="s">
        <v>745</v>
      </c>
      <c r="U964" s="100" t="s">
        <v>747</v>
      </c>
      <c r="V964" s="100" t="s">
        <v>748</v>
      </c>
      <c r="W964" s="100" t="s">
        <v>749</v>
      </c>
      <c r="X964" s="100" t="s">
        <v>132</v>
      </c>
      <c r="Y964" s="147" t="s">
        <v>1041</v>
      </c>
    </row>
    <row r="965" spans="1:25">
      <c r="A965" s="107" t="s">
        <v>350</v>
      </c>
      <c r="B965" s="100" t="s">
        <v>351</v>
      </c>
      <c r="C965" s="100" t="s">
        <v>371</v>
      </c>
      <c r="D965" s="101">
        <v>85.1</v>
      </c>
      <c r="E965" s="100" t="s">
        <v>118</v>
      </c>
      <c r="F965" s="102">
        <v>202206</v>
      </c>
      <c r="G965" s="103">
        <v>44733</v>
      </c>
      <c r="H965" s="100" t="s">
        <v>119</v>
      </c>
      <c r="I965" s="102">
        <v>11002289</v>
      </c>
      <c r="J965" s="100" t="s">
        <v>0</v>
      </c>
      <c r="K965" s="100" t="s">
        <v>120</v>
      </c>
      <c r="L965" s="100" t="s">
        <v>121</v>
      </c>
      <c r="M965" s="100" t="s">
        <v>122</v>
      </c>
      <c r="N965" s="100" t="s">
        <v>22</v>
      </c>
      <c r="O965" s="100" t="s">
        <v>23</v>
      </c>
      <c r="P965" s="100" t="s">
        <v>120</v>
      </c>
      <c r="Q965" s="100" t="s">
        <v>744</v>
      </c>
      <c r="R965" s="100" t="s">
        <v>745</v>
      </c>
      <c r="S965" s="100" t="s">
        <v>746</v>
      </c>
      <c r="T965" s="100" t="s">
        <v>745</v>
      </c>
      <c r="U965" s="100" t="s">
        <v>747</v>
      </c>
      <c r="V965" s="100" t="s">
        <v>748</v>
      </c>
      <c r="W965" s="100" t="s">
        <v>749</v>
      </c>
      <c r="X965" s="100" t="s">
        <v>132</v>
      </c>
      <c r="Y965" s="147" t="s">
        <v>1041</v>
      </c>
    </row>
    <row r="966" spans="1:25">
      <c r="A966" s="107" t="s">
        <v>350</v>
      </c>
      <c r="B966" s="100" t="s">
        <v>351</v>
      </c>
      <c r="C966" s="100" t="s">
        <v>375</v>
      </c>
      <c r="D966" s="101">
        <v>86.1</v>
      </c>
      <c r="E966" s="100" t="s">
        <v>118</v>
      </c>
      <c r="F966" s="102">
        <v>202206</v>
      </c>
      <c r="G966" s="103">
        <v>44733</v>
      </c>
      <c r="H966" s="100" t="s">
        <v>119</v>
      </c>
      <c r="I966" s="102">
        <v>11002289</v>
      </c>
      <c r="J966" s="100" t="s">
        <v>0</v>
      </c>
      <c r="K966" s="100" t="s">
        <v>120</v>
      </c>
      <c r="L966" s="100" t="s">
        <v>121</v>
      </c>
      <c r="M966" s="100" t="s">
        <v>122</v>
      </c>
      <c r="N966" s="100" t="s">
        <v>28</v>
      </c>
      <c r="O966" s="100" t="s">
        <v>29</v>
      </c>
      <c r="P966" s="100" t="s">
        <v>120</v>
      </c>
      <c r="Q966" s="100" t="s">
        <v>744</v>
      </c>
      <c r="R966" s="100" t="s">
        <v>745</v>
      </c>
      <c r="S966" s="100" t="s">
        <v>746</v>
      </c>
      <c r="T966" s="100" t="s">
        <v>745</v>
      </c>
      <c r="U966" s="100" t="s">
        <v>747</v>
      </c>
      <c r="V966" s="100" t="s">
        <v>748</v>
      </c>
      <c r="W966" s="100" t="s">
        <v>749</v>
      </c>
      <c r="X966" s="100" t="s">
        <v>132</v>
      </c>
      <c r="Y966" s="147" t="s">
        <v>1041</v>
      </c>
    </row>
    <row r="967" spans="1:25">
      <c r="A967" s="107" t="s">
        <v>350</v>
      </c>
      <c r="B967" s="100" t="s">
        <v>351</v>
      </c>
      <c r="C967" s="100" t="s">
        <v>367</v>
      </c>
      <c r="D967" s="101">
        <v>107.7</v>
      </c>
      <c r="E967" s="100" t="s">
        <v>118</v>
      </c>
      <c r="F967" s="102">
        <v>202206</v>
      </c>
      <c r="G967" s="103">
        <v>44733</v>
      </c>
      <c r="H967" s="100" t="s">
        <v>119</v>
      </c>
      <c r="I967" s="102">
        <v>11002289</v>
      </c>
      <c r="J967" s="100" t="s">
        <v>0</v>
      </c>
      <c r="K967" s="100" t="s">
        <v>120</v>
      </c>
      <c r="L967" s="100" t="s">
        <v>121</v>
      </c>
      <c r="M967" s="100" t="s">
        <v>122</v>
      </c>
      <c r="N967" s="100" t="s">
        <v>30</v>
      </c>
      <c r="O967" s="100" t="s">
        <v>368</v>
      </c>
      <c r="P967" s="100" t="s">
        <v>120</v>
      </c>
      <c r="Q967" s="100" t="s">
        <v>744</v>
      </c>
      <c r="R967" s="100" t="s">
        <v>745</v>
      </c>
      <c r="S967" s="100" t="s">
        <v>746</v>
      </c>
      <c r="T967" s="100" t="s">
        <v>745</v>
      </c>
      <c r="U967" s="100" t="s">
        <v>747</v>
      </c>
      <c r="V967" s="100" t="s">
        <v>748</v>
      </c>
      <c r="W967" s="100" t="s">
        <v>749</v>
      </c>
      <c r="X967" s="100" t="s">
        <v>132</v>
      </c>
      <c r="Y967" s="147" t="s">
        <v>1041</v>
      </c>
    </row>
    <row r="968" spans="1:25">
      <c r="A968" s="107" t="s">
        <v>350</v>
      </c>
      <c r="B968" s="100" t="s">
        <v>351</v>
      </c>
      <c r="C968" s="100" t="s">
        <v>376</v>
      </c>
      <c r="D968" s="101">
        <v>200</v>
      </c>
      <c r="E968" s="100" t="s">
        <v>118</v>
      </c>
      <c r="F968" s="102">
        <v>202206</v>
      </c>
      <c r="G968" s="103">
        <v>44733</v>
      </c>
      <c r="H968" s="100" t="s">
        <v>119</v>
      </c>
      <c r="I968" s="102">
        <v>11002289</v>
      </c>
      <c r="J968" s="100" t="s">
        <v>0</v>
      </c>
      <c r="K968" s="100" t="s">
        <v>120</v>
      </c>
      <c r="L968" s="100" t="s">
        <v>121</v>
      </c>
      <c r="M968" s="100" t="s">
        <v>122</v>
      </c>
      <c r="N968" s="100" t="s">
        <v>12</v>
      </c>
      <c r="O968" s="100" t="s">
        <v>353</v>
      </c>
      <c r="P968" s="100" t="s">
        <v>120</v>
      </c>
      <c r="Q968" s="100" t="s">
        <v>744</v>
      </c>
      <c r="R968" s="100" t="s">
        <v>745</v>
      </c>
      <c r="S968" s="100" t="s">
        <v>746</v>
      </c>
      <c r="T968" s="100" t="s">
        <v>745</v>
      </c>
      <c r="U968" s="100" t="s">
        <v>747</v>
      </c>
      <c r="V968" s="100" t="s">
        <v>748</v>
      </c>
      <c r="W968" s="100" t="s">
        <v>749</v>
      </c>
      <c r="X968" s="100" t="s">
        <v>132</v>
      </c>
      <c r="Y968" s="147" t="s">
        <v>1041</v>
      </c>
    </row>
    <row r="969" spans="1:25">
      <c r="A969" s="107" t="s">
        <v>350</v>
      </c>
      <c r="B969" s="100" t="s">
        <v>351</v>
      </c>
      <c r="C969" s="100" t="s">
        <v>373</v>
      </c>
      <c r="D969" s="101">
        <v>385</v>
      </c>
      <c r="E969" s="100" t="s">
        <v>118</v>
      </c>
      <c r="F969" s="102">
        <v>202206</v>
      </c>
      <c r="G969" s="103">
        <v>44733</v>
      </c>
      <c r="H969" s="100" t="s">
        <v>119</v>
      </c>
      <c r="I969" s="102">
        <v>11002289</v>
      </c>
      <c r="J969" s="100" t="s">
        <v>0</v>
      </c>
      <c r="K969" s="100" t="s">
        <v>120</v>
      </c>
      <c r="L969" s="100" t="s">
        <v>121</v>
      </c>
      <c r="M969" s="100" t="s">
        <v>122</v>
      </c>
      <c r="N969" s="100" t="s">
        <v>10</v>
      </c>
      <c r="O969" s="100" t="s">
        <v>11</v>
      </c>
      <c r="P969" s="100" t="s">
        <v>120</v>
      </c>
      <c r="Q969" s="100" t="s">
        <v>744</v>
      </c>
      <c r="R969" s="100" t="s">
        <v>745</v>
      </c>
      <c r="S969" s="100" t="s">
        <v>746</v>
      </c>
      <c r="T969" s="100" t="s">
        <v>745</v>
      </c>
      <c r="U969" s="100" t="s">
        <v>747</v>
      </c>
      <c r="V969" s="100" t="s">
        <v>748</v>
      </c>
      <c r="W969" s="100" t="s">
        <v>749</v>
      </c>
      <c r="X969" s="100" t="s">
        <v>132</v>
      </c>
      <c r="Y969" s="147" t="s">
        <v>1041</v>
      </c>
    </row>
    <row r="970" spans="1:25">
      <c r="A970" s="107" t="s">
        <v>350</v>
      </c>
      <c r="B970" s="100" t="s">
        <v>351</v>
      </c>
      <c r="C970" s="100" t="s">
        <v>387</v>
      </c>
      <c r="D970" s="101">
        <v>1200</v>
      </c>
      <c r="E970" s="100" t="s">
        <v>118</v>
      </c>
      <c r="F970" s="102">
        <v>202206</v>
      </c>
      <c r="G970" s="103">
        <v>44733</v>
      </c>
      <c r="H970" s="100" t="s">
        <v>119</v>
      </c>
      <c r="I970" s="102">
        <v>11002289</v>
      </c>
      <c r="J970" s="100" t="s">
        <v>0</v>
      </c>
      <c r="K970" s="100" t="s">
        <v>120</v>
      </c>
      <c r="L970" s="100" t="s">
        <v>121</v>
      </c>
      <c r="M970" s="100" t="s">
        <v>122</v>
      </c>
      <c r="N970" s="100" t="s">
        <v>130</v>
      </c>
      <c r="O970" s="100" t="s">
        <v>131</v>
      </c>
      <c r="P970" s="100" t="s">
        <v>120</v>
      </c>
      <c r="Q970" s="100" t="s">
        <v>744</v>
      </c>
      <c r="R970" s="100" t="s">
        <v>745</v>
      </c>
      <c r="S970" s="100" t="s">
        <v>746</v>
      </c>
      <c r="T970" s="100" t="s">
        <v>745</v>
      </c>
      <c r="U970" s="100" t="s">
        <v>747</v>
      </c>
      <c r="V970" s="100" t="s">
        <v>748</v>
      </c>
      <c r="W970" s="100" t="s">
        <v>749</v>
      </c>
      <c r="X970" s="100" t="s">
        <v>132</v>
      </c>
      <c r="Y970" s="147" t="s">
        <v>1041</v>
      </c>
    </row>
    <row r="971" spans="1:25">
      <c r="A971" s="107" t="s">
        <v>350</v>
      </c>
      <c r="B971" s="100" t="s">
        <v>351</v>
      </c>
      <c r="C971" s="100" t="s">
        <v>361</v>
      </c>
      <c r="D971" s="101">
        <v>1685.3</v>
      </c>
      <c r="E971" s="100" t="s">
        <v>118</v>
      </c>
      <c r="F971" s="102">
        <v>202206</v>
      </c>
      <c r="G971" s="103">
        <v>44733</v>
      </c>
      <c r="H971" s="100" t="s">
        <v>119</v>
      </c>
      <c r="I971" s="102">
        <v>11002289</v>
      </c>
      <c r="J971" s="100" t="s">
        <v>0</v>
      </c>
      <c r="K971" s="100" t="s">
        <v>120</v>
      </c>
      <c r="L971" s="100" t="s">
        <v>121</v>
      </c>
      <c r="M971" s="100" t="s">
        <v>122</v>
      </c>
      <c r="N971" s="100" t="s">
        <v>34</v>
      </c>
      <c r="O971" s="100" t="s">
        <v>362</v>
      </c>
      <c r="P971" s="100" t="s">
        <v>120</v>
      </c>
      <c r="Q971" s="100" t="s">
        <v>744</v>
      </c>
      <c r="R971" s="100" t="s">
        <v>745</v>
      </c>
      <c r="S971" s="100" t="s">
        <v>746</v>
      </c>
      <c r="T971" s="100" t="s">
        <v>745</v>
      </c>
      <c r="U971" s="100" t="s">
        <v>747</v>
      </c>
      <c r="V971" s="100" t="s">
        <v>748</v>
      </c>
      <c r="W971" s="100" t="s">
        <v>749</v>
      </c>
      <c r="X971" s="100" t="s">
        <v>132</v>
      </c>
      <c r="Y971" s="147" t="s">
        <v>1041</v>
      </c>
    </row>
    <row r="972" spans="1:25">
      <c r="A972" s="107" t="s">
        <v>350</v>
      </c>
      <c r="B972" s="100" t="s">
        <v>351</v>
      </c>
      <c r="C972" s="100" t="s">
        <v>359</v>
      </c>
      <c r="D972" s="101">
        <v>1900</v>
      </c>
      <c r="E972" s="100" t="s">
        <v>118</v>
      </c>
      <c r="F972" s="102">
        <v>202206</v>
      </c>
      <c r="G972" s="103">
        <v>44733</v>
      </c>
      <c r="H972" s="100" t="s">
        <v>119</v>
      </c>
      <c r="I972" s="102">
        <v>11002289</v>
      </c>
      <c r="J972" s="100" t="s">
        <v>0</v>
      </c>
      <c r="K972" s="100" t="s">
        <v>120</v>
      </c>
      <c r="L972" s="100" t="s">
        <v>121</v>
      </c>
      <c r="M972" s="100" t="s">
        <v>122</v>
      </c>
      <c r="N972" s="100" t="s">
        <v>16</v>
      </c>
      <c r="O972" s="100" t="s">
        <v>17</v>
      </c>
      <c r="P972" s="100" t="s">
        <v>120</v>
      </c>
      <c r="Q972" s="100" t="s">
        <v>744</v>
      </c>
      <c r="R972" s="100" t="s">
        <v>745</v>
      </c>
      <c r="S972" s="100" t="s">
        <v>746</v>
      </c>
      <c r="T972" s="100" t="s">
        <v>745</v>
      </c>
      <c r="U972" s="100" t="s">
        <v>747</v>
      </c>
      <c r="V972" s="100" t="s">
        <v>748</v>
      </c>
      <c r="W972" s="100" t="s">
        <v>749</v>
      </c>
      <c r="X972" s="100" t="s">
        <v>132</v>
      </c>
      <c r="Y972" s="147" t="s">
        <v>1041</v>
      </c>
    </row>
    <row r="973" spans="1:25">
      <c r="A973" s="107" t="s">
        <v>350</v>
      </c>
      <c r="B973" s="100" t="s">
        <v>351</v>
      </c>
      <c r="C973" s="100" t="s">
        <v>374</v>
      </c>
      <c r="D973" s="101">
        <v>3040.8</v>
      </c>
      <c r="E973" s="100" t="s">
        <v>118</v>
      </c>
      <c r="F973" s="102">
        <v>202206</v>
      </c>
      <c r="G973" s="103">
        <v>44733</v>
      </c>
      <c r="H973" s="100" t="s">
        <v>119</v>
      </c>
      <c r="I973" s="102">
        <v>11002289</v>
      </c>
      <c r="J973" s="100" t="s">
        <v>0</v>
      </c>
      <c r="K973" s="100" t="s">
        <v>120</v>
      </c>
      <c r="L973" s="100" t="s">
        <v>121</v>
      </c>
      <c r="M973" s="100" t="s">
        <v>122</v>
      </c>
      <c r="N973" s="100" t="s">
        <v>24</v>
      </c>
      <c r="O973" s="100" t="s">
        <v>25</v>
      </c>
      <c r="P973" s="100" t="s">
        <v>120</v>
      </c>
      <c r="Q973" s="100" t="s">
        <v>744</v>
      </c>
      <c r="R973" s="100" t="s">
        <v>745</v>
      </c>
      <c r="S973" s="100" t="s">
        <v>746</v>
      </c>
      <c r="T973" s="100" t="s">
        <v>745</v>
      </c>
      <c r="U973" s="100" t="s">
        <v>747</v>
      </c>
      <c r="V973" s="100" t="s">
        <v>748</v>
      </c>
      <c r="W973" s="100" t="s">
        <v>749</v>
      </c>
      <c r="X973" s="100" t="s">
        <v>132</v>
      </c>
      <c r="Y973" s="147" t="s">
        <v>1041</v>
      </c>
    </row>
    <row r="974" spans="1:25">
      <c r="A974" s="107" t="s">
        <v>350</v>
      </c>
      <c r="B974" s="100" t="s">
        <v>351</v>
      </c>
      <c r="C974" s="100" t="s">
        <v>365</v>
      </c>
      <c r="D974" s="101">
        <v>3237</v>
      </c>
      <c r="E974" s="100" t="s">
        <v>118</v>
      </c>
      <c r="F974" s="102">
        <v>202206</v>
      </c>
      <c r="G974" s="103">
        <v>44733</v>
      </c>
      <c r="H974" s="100" t="s">
        <v>119</v>
      </c>
      <c r="I974" s="102">
        <v>11002289</v>
      </c>
      <c r="J974" s="100" t="s">
        <v>0</v>
      </c>
      <c r="K974" s="100" t="s">
        <v>120</v>
      </c>
      <c r="L974" s="100" t="s">
        <v>121</v>
      </c>
      <c r="M974" s="100" t="s">
        <v>122</v>
      </c>
      <c r="N974" s="100" t="s">
        <v>32</v>
      </c>
      <c r="O974" s="100" t="s">
        <v>366</v>
      </c>
      <c r="P974" s="100" t="s">
        <v>120</v>
      </c>
      <c r="Q974" s="100" t="s">
        <v>744</v>
      </c>
      <c r="R974" s="100" t="s">
        <v>745</v>
      </c>
      <c r="S974" s="100" t="s">
        <v>746</v>
      </c>
      <c r="T974" s="100" t="s">
        <v>745</v>
      </c>
      <c r="U974" s="100" t="s">
        <v>747</v>
      </c>
      <c r="V974" s="100" t="s">
        <v>748</v>
      </c>
      <c r="W974" s="100" t="s">
        <v>749</v>
      </c>
      <c r="X974" s="100" t="s">
        <v>132</v>
      </c>
      <c r="Y974" s="147" t="s">
        <v>1041</v>
      </c>
    </row>
    <row r="975" spans="1:25">
      <c r="A975" s="107" t="s">
        <v>350</v>
      </c>
      <c r="B975" s="100" t="s">
        <v>351</v>
      </c>
      <c r="C975" s="100" t="s">
        <v>388</v>
      </c>
      <c r="D975" s="101">
        <v>3900</v>
      </c>
      <c r="E975" s="100" t="s">
        <v>118</v>
      </c>
      <c r="F975" s="102">
        <v>202206</v>
      </c>
      <c r="G975" s="103">
        <v>44733</v>
      </c>
      <c r="H975" s="100" t="s">
        <v>119</v>
      </c>
      <c r="I975" s="102">
        <v>11002289</v>
      </c>
      <c r="J975" s="100" t="s">
        <v>0</v>
      </c>
      <c r="K975" s="100" t="s">
        <v>120</v>
      </c>
      <c r="L975" s="100" t="s">
        <v>121</v>
      </c>
      <c r="M975" s="100" t="s">
        <v>122</v>
      </c>
      <c r="N975" s="100" t="s">
        <v>14</v>
      </c>
      <c r="O975" s="100" t="s">
        <v>15</v>
      </c>
      <c r="P975" s="100" t="s">
        <v>120</v>
      </c>
      <c r="Q975" s="100" t="s">
        <v>744</v>
      </c>
      <c r="R975" s="100" t="s">
        <v>745</v>
      </c>
      <c r="S975" s="100" t="s">
        <v>746</v>
      </c>
      <c r="T975" s="100" t="s">
        <v>745</v>
      </c>
      <c r="U975" s="100" t="s">
        <v>747</v>
      </c>
      <c r="V975" s="100" t="s">
        <v>748</v>
      </c>
      <c r="W975" s="100" t="s">
        <v>749</v>
      </c>
      <c r="X975" s="100" t="s">
        <v>132</v>
      </c>
      <c r="Y975" s="147" t="s">
        <v>1041</v>
      </c>
    </row>
    <row r="976" spans="1:25">
      <c r="A976" s="107" t="s">
        <v>350</v>
      </c>
      <c r="B976" s="100" t="s">
        <v>351</v>
      </c>
      <c r="C976" s="100" t="s">
        <v>389</v>
      </c>
      <c r="D976" s="101">
        <v>6570</v>
      </c>
      <c r="E976" s="100" t="s">
        <v>118</v>
      </c>
      <c r="F976" s="102">
        <v>202206</v>
      </c>
      <c r="G976" s="103">
        <v>44733</v>
      </c>
      <c r="H976" s="100" t="s">
        <v>119</v>
      </c>
      <c r="I976" s="102">
        <v>11002289</v>
      </c>
      <c r="J976" s="100" t="s">
        <v>0</v>
      </c>
      <c r="K976" s="100" t="s">
        <v>120</v>
      </c>
      <c r="L976" s="100" t="s">
        <v>121</v>
      </c>
      <c r="M976" s="100" t="s">
        <v>122</v>
      </c>
      <c r="N976" s="100" t="s">
        <v>357</v>
      </c>
      <c r="O976" s="100" t="s">
        <v>358</v>
      </c>
      <c r="P976" s="100" t="s">
        <v>120</v>
      </c>
      <c r="Q976" s="100" t="s">
        <v>744</v>
      </c>
      <c r="R976" s="100" t="s">
        <v>745</v>
      </c>
      <c r="S976" s="100" t="s">
        <v>746</v>
      </c>
      <c r="T976" s="100" t="s">
        <v>745</v>
      </c>
      <c r="U976" s="100" t="s">
        <v>747</v>
      </c>
      <c r="V976" s="100" t="s">
        <v>748</v>
      </c>
      <c r="W976" s="100" t="s">
        <v>749</v>
      </c>
      <c r="X976" s="100" t="s">
        <v>132</v>
      </c>
      <c r="Y976" s="147" t="s">
        <v>1041</v>
      </c>
    </row>
    <row r="977" spans="1:25">
      <c r="A977" s="107" t="s">
        <v>350</v>
      </c>
      <c r="B977" s="100" t="s">
        <v>351</v>
      </c>
      <c r="C977" s="100" t="s">
        <v>390</v>
      </c>
      <c r="D977" s="101">
        <v>7044</v>
      </c>
      <c r="E977" s="100" t="s">
        <v>118</v>
      </c>
      <c r="F977" s="102">
        <v>202206</v>
      </c>
      <c r="G977" s="103">
        <v>44733</v>
      </c>
      <c r="H977" s="100" t="s">
        <v>119</v>
      </c>
      <c r="I977" s="102">
        <v>11002289</v>
      </c>
      <c r="J977" s="100" t="s">
        <v>0</v>
      </c>
      <c r="K977" s="100" t="s">
        <v>120</v>
      </c>
      <c r="L977" s="100" t="s">
        <v>121</v>
      </c>
      <c r="M977" s="100" t="s">
        <v>122</v>
      </c>
      <c r="N977" s="100" t="s">
        <v>339</v>
      </c>
      <c r="O977" s="100" t="s">
        <v>340</v>
      </c>
      <c r="P977" s="100" t="s">
        <v>120</v>
      </c>
      <c r="Q977" s="100" t="s">
        <v>744</v>
      </c>
      <c r="R977" s="100" t="s">
        <v>745</v>
      </c>
      <c r="S977" s="100" t="s">
        <v>746</v>
      </c>
      <c r="T977" s="100" t="s">
        <v>745</v>
      </c>
      <c r="U977" s="100" t="s">
        <v>747</v>
      </c>
      <c r="V977" s="100" t="s">
        <v>748</v>
      </c>
      <c r="W977" s="100" t="s">
        <v>749</v>
      </c>
      <c r="X977" s="100" t="s">
        <v>132</v>
      </c>
      <c r="Y977" s="147" t="s">
        <v>1041</v>
      </c>
    </row>
    <row r="978" spans="1:25">
      <c r="A978" s="107" t="s">
        <v>350</v>
      </c>
      <c r="B978" s="100" t="s">
        <v>351</v>
      </c>
      <c r="C978" s="100" t="s">
        <v>370</v>
      </c>
      <c r="D978" s="101">
        <v>8201.32</v>
      </c>
      <c r="E978" s="100" t="s">
        <v>118</v>
      </c>
      <c r="F978" s="102">
        <v>202206</v>
      </c>
      <c r="G978" s="103">
        <v>44733</v>
      </c>
      <c r="H978" s="100" t="s">
        <v>119</v>
      </c>
      <c r="I978" s="102">
        <v>11002289</v>
      </c>
      <c r="J978" s="100" t="s">
        <v>0</v>
      </c>
      <c r="K978" s="100" t="s">
        <v>120</v>
      </c>
      <c r="L978" s="100" t="s">
        <v>121</v>
      </c>
      <c r="M978" s="100" t="s">
        <v>122</v>
      </c>
      <c r="N978" s="100" t="s">
        <v>36</v>
      </c>
      <c r="O978" s="100" t="s">
        <v>37</v>
      </c>
      <c r="P978" s="100" t="s">
        <v>120</v>
      </c>
      <c r="Q978" s="100" t="s">
        <v>744</v>
      </c>
      <c r="R978" s="100" t="s">
        <v>745</v>
      </c>
      <c r="S978" s="100" t="s">
        <v>746</v>
      </c>
      <c r="T978" s="100" t="s">
        <v>745</v>
      </c>
      <c r="U978" s="100" t="s">
        <v>747</v>
      </c>
      <c r="V978" s="100" t="s">
        <v>748</v>
      </c>
      <c r="W978" s="100" t="s">
        <v>749</v>
      </c>
      <c r="X978" s="100" t="s">
        <v>132</v>
      </c>
      <c r="Y978" s="147" t="s">
        <v>1041</v>
      </c>
    </row>
    <row r="979" spans="1:25">
      <c r="A979" s="107" t="s">
        <v>350</v>
      </c>
      <c r="B979" s="100" t="s">
        <v>351</v>
      </c>
      <c r="C979" s="100" t="s">
        <v>360</v>
      </c>
      <c r="D979" s="101">
        <v>10990</v>
      </c>
      <c r="E979" s="100" t="s">
        <v>118</v>
      </c>
      <c r="F979" s="102">
        <v>202206</v>
      </c>
      <c r="G979" s="103">
        <v>44733</v>
      </c>
      <c r="H979" s="100" t="s">
        <v>119</v>
      </c>
      <c r="I979" s="102">
        <v>11002289</v>
      </c>
      <c r="J979" s="100" t="s">
        <v>0</v>
      </c>
      <c r="K979" s="100" t="s">
        <v>120</v>
      </c>
      <c r="L979" s="100" t="s">
        <v>121</v>
      </c>
      <c r="M979" s="100" t="s">
        <v>122</v>
      </c>
      <c r="N979" s="100" t="s">
        <v>38</v>
      </c>
      <c r="O979" s="100" t="s">
        <v>39</v>
      </c>
      <c r="P979" s="100" t="s">
        <v>120</v>
      </c>
      <c r="Q979" s="100" t="s">
        <v>744</v>
      </c>
      <c r="R979" s="100" t="s">
        <v>745</v>
      </c>
      <c r="S979" s="100" t="s">
        <v>746</v>
      </c>
      <c r="T979" s="100" t="s">
        <v>745</v>
      </c>
      <c r="U979" s="100" t="s">
        <v>747</v>
      </c>
      <c r="V979" s="100" t="s">
        <v>748</v>
      </c>
      <c r="W979" s="100" t="s">
        <v>749</v>
      </c>
      <c r="X979" s="100" t="s">
        <v>132</v>
      </c>
      <c r="Y979" s="147" t="s">
        <v>1041</v>
      </c>
    </row>
    <row r="980" spans="1:25">
      <c r="A980" s="107" t="s">
        <v>350</v>
      </c>
      <c r="B980" s="100" t="s">
        <v>351</v>
      </c>
      <c r="C980" s="100" t="s">
        <v>377</v>
      </c>
      <c r="D980" s="101">
        <v>14516.98</v>
      </c>
      <c r="E980" s="100" t="s">
        <v>118</v>
      </c>
      <c r="F980" s="102">
        <v>202206</v>
      </c>
      <c r="G980" s="103">
        <v>44733</v>
      </c>
      <c r="H980" s="100" t="s">
        <v>119</v>
      </c>
      <c r="I980" s="102">
        <v>11002289</v>
      </c>
      <c r="J980" s="100" t="s">
        <v>0</v>
      </c>
      <c r="K980" s="100" t="s">
        <v>120</v>
      </c>
      <c r="L980" s="100" t="s">
        <v>121</v>
      </c>
      <c r="M980" s="100" t="s">
        <v>122</v>
      </c>
      <c r="N980" s="100" t="s">
        <v>18</v>
      </c>
      <c r="O980" s="100" t="s">
        <v>19</v>
      </c>
      <c r="P980" s="100" t="s">
        <v>120</v>
      </c>
      <c r="Q980" s="100" t="s">
        <v>744</v>
      </c>
      <c r="R980" s="100" t="s">
        <v>745</v>
      </c>
      <c r="S980" s="100" t="s">
        <v>746</v>
      </c>
      <c r="T980" s="100" t="s">
        <v>745</v>
      </c>
      <c r="U980" s="100" t="s">
        <v>747</v>
      </c>
      <c r="V980" s="100" t="s">
        <v>748</v>
      </c>
      <c r="W980" s="100" t="s">
        <v>749</v>
      </c>
      <c r="X980" s="100" t="s">
        <v>132</v>
      </c>
      <c r="Y980" s="147" t="s">
        <v>1041</v>
      </c>
    </row>
    <row r="981" spans="1:25">
      <c r="A981" s="107" t="s">
        <v>350</v>
      </c>
      <c r="B981" s="100" t="s">
        <v>351</v>
      </c>
      <c r="C981" s="100" t="s">
        <v>363</v>
      </c>
      <c r="D981" s="101">
        <v>16675</v>
      </c>
      <c r="E981" s="100" t="s">
        <v>118</v>
      </c>
      <c r="F981" s="102">
        <v>202206</v>
      </c>
      <c r="G981" s="103">
        <v>44733</v>
      </c>
      <c r="H981" s="100" t="s">
        <v>119</v>
      </c>
      <c r="I981" s="102">
        <v>11002289</v>
      </c>
      <c r="J981" s="100" t="s">
        <v>0</v>
      </c>
      <c r="K981" s="100" t="s">
        <v>120</v>
      </c>
      <c r="L981" s="100" t="s">
        <v>121</v>
      </c>
      <c r="M981" s="100" t="s">
        <v>122</v>
      </c>
      <c r="N981" s="100" t="s">
        <v>40</v>
      </c>
      <c r="O981" s="100" t="s">
        <v>364</v>
      </c>
      <c r="P981" s="100" t="s">
        <v>120</v>
      </c>
      <c r="Q981" s="100" t="s">
        <v>744</v>
      </c>
      <c r="R981" s="100" t="s">
        <v>745</v>
      </c>
      <c r="S981" s="100" t="s">
        <v>746</v>
      </c>
      <c r="T981" s="100" t="s">
        <v>745</v>
      </c>
      <c r="U981" s="100" t="s">
        <v>747</v>
      </c>
      <c r="V981" s="100" t="s">
        <v>748</v>
      </c>
      <c r="W981" s="100" t="s">
        <v>749</v>
      </c>
      <c r="X981" s="100" t="s">
        <v>132</v>
      </c>
      <c r="Y981" s="147" t="s">
        <v>1041</v>
      </c>
    </row>
    <row r="982" spans="1:25">
      <c r="A982" s="107" t="s">
        <v>350</v>
      </c>
      <c r="B982" s="100" t="s">
        <v>351</v>
      </c>
      <c r="C982" s="100" t="s">
        <v>372</v>
      </c>
      <c r="D982" s="101">
        <v>35245</v>
      </c>
      <c r="E982" s="100" t="s">
        <v>118</v>
      </c>
      <c r="F982" s="102">
        <v>202206</v>
      </c>
      <c r="G982" s="103">
        <v>44733</v>
      </c>
      <c r="H982" s="100" t="s">
        <v>119</v>
      </c>
      <c r="I982" s="102">
        <v>11002289</v>
      </c>
      <c r="J982" s="100" t="s">
        <v>0</v>
      </c>
      <c r="K982" s="100" t="s">
        <v>120</v>
      </c>
      <c r="L982" s="100" t="s">
        <v>121</v>
      </c>
      <c r="M982" s="100" t="s">
        <v>122</v>
      </c>
      <c r="N982" s="100" t="s">
        <v>20</v>
      </c>
      <c r="O982" s="100" t="s">
        <v>21</v>
      </c>
      <c r="P982" s="100" t="s">
        <v>120</v>
      </c>
      <c r="Q982" s="100" t="s">
        <v>744</v>
      </c>
      <c r="R982" s="100" t="s">
        <v>745</v>
      </c>
      <c r="S982" s="100" t="s">
        <v>746</v>
      </c>
      <c r="T982" s="100" t="s">
        <v>745</v>
      </c>
      <c r="U982" s="100" t="s">
        <v>747</v>
      </c>
      <c r="V982" s="100" t="s">
        <v>748</v>
      </c>
      <c r="W982" s="100" t="s">
        <v>749</v>
      </c>
      <c r="X982" s="100" t="s">
        <v>132</v>
      </c>
      <c r="Y982" s="147" t="s">
        <v>1041</v>
      </c>
    </row>
    <row r="983" spans="1:25">
      <c r="A983" s="107" t="s">
        <v>350</v>
      </c>
      <c r="B983" s="100" t="s">
        <v>351</v>
      </c>
      <c r="C983" s="100" t="s">
        <v>379</v>
      </c>
      <c r="D983" s="101">
        <v>55523.07</v>
      </c>
      <c r="E983" s="100" t="s">
        <v>118</v>
      </c>
      <c r="F983" s="102">
        <v>202206</v>
      </c>
      <c r="G983" s="103">
        <v>44733</v>
      </c>
      <c r="H983" s="100" t="s">
        <v>119</v>
      </c>
      <c r="I983" s="102">
        <v>11002289</v>
      </c>
      <c r="J983" s="100" t="s">
        <v>0</v>
      </c>
      <c r="K983" s="100" t="s">
        <v>120</v>
      </c>
      <c r="L983" s="100" t="s">
        <v>121</v>
      </c>
      <c r="M983" s="100" t="s">
        <v>122</v>
      </c>
      <c r="N983" s="100" t="s">
        <v>26</v>
      </c>
      <c r="O983" s="100" t="s">
        <v>354</v>
      </c>
      <c r="P983" s="100" t="s">
        <v>120</v>
      </c>
      <c r="Q983" s="100" t="s">
        <v>744</v>
      </c>
      <c r="R983" s="100" t="s">
        <v>745</v>
      </c>
      <c r="S983" s="100" t="s">
        <v>746</v>
      </c>
      <c r="T983" s="100" t="s">
        <v>745</v>
      </c>
      <c r="U983" s="100" t="s">
        <v>747</v>
      </c>
      <c r="V983" s="100" t="s">
        <v>748</v>
      </c>
      <c r="W983" s="100" t="s">
        <v>749</v>
      </c>
      <c r="X983" s="100" t="s">
        <v>132</v>
      </c>
      <c r="Y983" s="147" t="s">
        <v>1041</v>
      </c>
    </row>
    <row r="984" spans="1:25">
      <c r="A984" s="107" t="s">
        <v>350</v>
      </c>
      <c r="B984" s="100" t="s">
        <v>351</v>
      </c>
      <c r="C984" s="100" t="s">
        <v>914</v>
      </c>
      <c r="D984" s="101">
        <v>33607.379999999997</v>
      </c>
      <c r="E984" s="100" t="s">
        <v>118</v>
      </c>
      <c r="F984" s="102">
        <v>202206</v>
      </c>
      <c r="G984" s="103">
        <v>44741</v>
      </c>
      <c r="H984" s="100" t="s">
        <v>119</v>
      </c>
      <c r="I984" s="102">
        <v>11002446</v>
      </c>
      <c r="J984" s="100" t="s">
        <v>0</v>
      </c>
      <c r="K984" s="100" t="s">
        <v>120</v>
      </c>
      <c r="L984" s="100" t="s">
        <v>121</v>
      </c>
      <c r="M984" s="100" t="s">
        <v>122</v>
      </c>
      <c r="N984" s="100" t="s">
        <v>355</v>
      </c>
      <c r="O984" s="100" t="s">
        <v>356</v>
      </c>
      <c r="P984" s="100" t="s">
        <v>120</v>
      </c>
      <c r="Q984" s="100" t="s">
        <v>744</v>
      </c>
      <c r="R984" s="100" t="s">
        <v>745</v>
      </c>
      <c r="S984" s="100" t="s">
        <v>746</v>
      </c>
      <c r="T984" s="100" t="s">
        <v>745</v>
      </c>
      <c r="U984" s="100" t="s">
        <v>747</v>
      </c>
      <c r="V984" s="100" t="s">
        <v>748</v>
      </c>
      <c r="W984" s="100" t="s">
        <v>749</v>
      </c>
      <c r="X984" s="100" t="s">
        <v>132</v>
      </c>
      <c r="Y984" s="147" t="s">
        <v>1041</v>
      </c>
    </row>
    <row r="985" spans="1:25">
      <c r="A985" s="107" t="s">
        <v>350</v>
      </c>
      <c r="B985" s="100" t="s">
        <v>351</v>
      </c>
      <c r="C985" s="100" t="s">
        <v>375</v>
      </c>
      <c r="D985" s="101">
        <v>-1</v>
      </c>
      <c r="E985" s="100" t="s">
        <v>118</v>
      </c>
      <c r="F985" s="102">
        <v>202207</v>
      </c>
      <c r="G985" s="103">
        <v>44746</v>
      </c>
      <c r="H985" s="100" t="s">
        <v>119</v>
      </c>
      <c r="I985" s="102">
        <v>11002524</v>
      </c>
      <c r="J985" s="100" t="s">
        <v>0</v>
      </c>
      <c r="K985" s="100" t="s">
        <v>120</v>
      </c>
      <c r="L985" s="100" t="s">
        <v>121</v>
      </c>
      <c r="M985" s="100" t="s">
        <v>122</v>
      </c>
      <c r="N985" s="100" t="s">
        <v>28</v>
      </c>
      <c r="O985" s="100" t="s">
        <v>29</v>
      </c>
      <c r="P985" s="100" t="s">
        <v>120</v>
      </c>
      <c r="Q985" s="100" t="s">
        <v>744</v>
      </c>
      <c r="R985" s="100" t="s">
        <v>745</v>
      </c>
      <c r="S985" s="100" t="s">
        <v>746</v>
      </c>
      <c r="T985" s="100" t="s">
        <v>745</v>
      </c>
      <c r="U985" s="100" t="s">
        <v>747</v>
      </c>
      <c r="V985" s="100" t="s">
        <v>748</v>
      </c>
      <c r="W985" s="100" t="s">
        <v>749</v>
      </c>
      <c r="X985" s="100" t="s">
        <v>132</v>
      </c>
      <c r="Y985" s="147" t="s">
        <v>1041</v>
      </c>
    </row>
    <row r="986" spans="1:25">
      <c r="A986" s="107" t="s">
        <v>350</v>
      </c>
      <c r="B986" s="100" t="s">
        <v>351</v>
      </c>
      <c r="C986" s="100" t="s">
        <v>361</v>
      </c>
      <c r="D986" s="101">
        <v>1</v>
      </c>
      <c r="E986" s="100" t="s">
        <v>118</v>
      </c>
      <c r="F986" s="102">
        <v>202207</v>
      </c>
      <c r="G986" s="103">
        <v>44746</v>
      </c>
      <c r="H986" s="100" t="s">
        <v>119</v>
      </c>
      <c r="I986" s="102">
        <v>11002524</v>
      </c>
      <c r="J986" s="100" t="s">
        <v>0</v>
      </c>
      <c r="K986" s="100" t="s">
        <v>120</v>
      </c>
      <c r="L986" s="100" t="s">
        <v>121</v>
      </c>
      <c r="M986" s="100" t="s">
        <v>122</v>
      </c>
      <c r="N986" s="100" t="s">
        <v>34</v>
      </c>
      <c r="O986" s="100" t="s">
        <v>362</v>
      </c>
      <c r="P986" s="100" t="s">
        <v>120</v>
      </c>
      <c r="Q986" s="100" t="s">
        <v>744</v>
      </c>
      <c r="R986" s="100" t="s">
        <v>745</v>
      </c>
      <c r="S986" s="100" t="s">
        <v>746</v>
      </c>
      <c r="T986" s="100" t="s">
        <v>745</v>
      </c>
      <c r="U986" s="100" t="s">
        <v>747</v>
      </c>
      <c r="V986" s="100" t="s">
        <v>748</v>
      </c>
      <c r="W986" s="100" t="s">
        <v>749</v>
      </c>
      <c r="X986" s="100" t="s">
        <v>132</v>
      </c>
      <c r="Y986" s="147" t="s">
        <v>1041</v>
      </c>
    </row>
    <row r="987" spans="1:25">
      <c r="A987" s="107" t="s">
        <v>350</v>
      </c>
      <c r="B987" s="100" t="s">
        <v>351</v>
      </c>
      <c r="C987" s="100" t="s">
        <v>371</v>
      </c>
      <c r="D987" s="101">
        <v>1200</v>
      </c>
      <c r="E987" s="100" t="s">
        <v>118</v>
      </c>
      <c r="F987" s="102">
        <v>202207</v>
      </c>
      <c r="G987" s="103">
        <v>44746</v>
      </c>
      <c r="H987" s="100" t="s">
        <v>119</v>
      </c>
      <c r="I987" s="102">
        <v>11002524</v>
      </c>
      <c r="J987" s="100" t="s">
        <v>0</v>
      </c>
      <c r="K987" s="100" t="s">
        <v>120</v>
      </c>
      <c r="L987" s="100" t="s">
        <v>121</v>
      </c>
      <c r="M987" s="100" t="s">
        <v>122</v>
      </c>
      <c r="N987" s="100" t="s">
        <v>22</v>
      </c>
      <c r="O987" s="100" t="s">
        <v>23</v>
      </c>
      <c r="P987" s="100" t="s">
        <v>120</v>
      </c>
      <c r="Q987" s="100" t="s">
        <v>744</v>
      </c>
      <c r="R987" s="100" t="s">
        <v>745</v>
      </c>
      <c r="S987" s="100" t="s">
        <v>746</v>
      </c>
      <c r="T987" s="100" t="s">
        <v>745</v>
      </c>
      <c r="U987" s="100" t="s">
        <v>747</v>
      </c>
      <c r="V987" s="100" t="s">
        <v>748</v>
      </c>
      <c r="W987" s="100" t="s">
        <v>749</v>
      </c>
      <c r="X987" s="100" t="s">
        <v>132</v>
      </c>
      <c r="Y987" s="147" t="s">
        <v>1041</v>
      </c>
    </row>
    <row r="988" spans="1:25">
      <c r="A988" s="107" t="s">
        <v>350</v>
      </c>
      <c r="B988" s="100" t="s">
        <v>351</v>
      </c>
      <c r="C988" s="100" t="s">
        <v>915</v>
      </c>
      <c r="D988" s="101">
        <v>2499.34</v>
      </c>
      <c r="E988" s="100" t="s">
        <v>118</v>
      </c>
      <c r="F988" s="102">
        <v>202207</v>
      </c>
      <c r="G988" s="103">
        <v>44746</v>
      </c>
      <c r="H988" s="100" t="s">
        <v>119</v>
      </c>
      <c r="I988" s="102">
        <v>11002524</v>
      </c>
      <c r="J988" s="100" t="s">
        <v>0</v>
      </c>
      <c r="K988" s="100" t="s">
        <v>120</v>
      </c>
      <c r="L988" s="100" t="s">
        <v>121</v>
      </c>
      <c r="M988" s="100" t="s">
        <v>122</v>
      </c>
      <c r="N988" s="100" t="s">
        <v>355</v>
      </c>
      <c r="O988" s="100" t="s">
        <v>356</v>
      </c>
      <c r="P988" s="100" t="s">
        <v>120</v>
      </c>
      <c r="Q988" s="100" t="s">
        <v>744</v>
      </c>
      <c r="R988" s="100" t="s">
        <v>745</v>
      </c>
      <c r="S988" s="100" t="s">
        <v>746</v>
      </c>
      <c r="T988" s="100" t="s">
        <v>745</v>
      </c>
      <c r="U988" s="100" t="s">
        <v>747</v>
      </c>
      <c r="V988" s="100" t="s">
        <v>748</v>
      </c>
      <c r="W988" s="100" t="s">
        <v>749</v>
      </c>
      <c r="X988" s="100" t="s">
        <v>132</v>
      </c>
      <c r="Y988" s="147" t="s">
        <v>1041</v>
      </c>
    </row>
    <row r="989" spans="1:25">
      <c r="A989" s="107" t="s">
        <v>350</v>
      </c>
      <c r="B989" s="100" t="s">
        <v>351</v>
      </c>
      <c r="C989" s="100" t="s">
        <v>916</v>
      </c>
      <c r="D989" s="101">
        <v>10064.799999999999</v>
      </c>
      <c r="E989" s="100" t="s">
        <v>118</v>
      </c>
      <c r="F989" s="102">
        <v>202207</v>
      </c>
      <c r="G989" s="103">
        <v>44746</v>
      </c>
      <c r="H989" s="100" t="s">
        <v>119</v>
      </c>
      <c r="I989" s="102">
        <v>11002524</v>
      </c>
      <c r="J989" s="100" t="s">
        <v>0</v>
      </c>
      <c r="K989" s="100" t="s">
        <v>120</v>
      </c>
      <c r="L989" s="100" t="s">
        <v>121</v>
      </c>
      <c r="M989" s="100" t="s">
        <v>122</v>
      </c>
      <c r="N989" s="100" t="s">
        <v>339</v>
      </c>
      <c r="O989" s="100" t="s">
        <v>340</v>
      </c>
      <c r="P989" s="100" t="s">
        <v>120</v>
      </c>
      <c r="Q989" s="100" t="s">
        <v>744</v>
      </c>
      <c r="R989" s="100" t="s">
        <v>745</v>
      </c>
      <c r="S989" s="100" t="s">
        <v>746</v>
      </c>
      <c r="T989" s="100" t="s">
        <v>745</v>
      </c>
      <c r="U989" s="100" t="s">
        <v>747</v>
      </c>
      <c r="V989" s="100" t="s">
        <v>748</v>
      </c>
      <c r="W989" s="100" t="s">
        <v>749</v>
      </c>
      <c r="X989" s="100" t="s">
        <v>132</v>
      </c>
      <c r="Y989" s="147" t="s">
        <v>1041</v>
      </c>
    </row>
    <row r="990" spans="1:25">
      <c r="A990" s="107" t="s">
        <v>350</v>
      </c>
      <c r="B990" s="100" t="s">
        <v>351</v>
      </c>
      <c r="C990" s="100" t="s">
        <v>377</v>
      </c>
      <c r="D990" s="101">
        <v>10400</v>
      </c>
      <c r="E990" s="100" t="s">
        <v>118</v>
      </c>
      <c r="F990" s="102">
        <v>202207</v>
      </c>
      <c r="G990" s="103">
        <v>44746</v>
      </c>
      <c r="H990" s="100" t="s">
        <v>119</v>
      </c>
      <c r="I990" s="102">
        <v>11002524</v>
      </c>
      <c r="J990" s="100" t="s">
        <v>0</v>
      </c>
      <c r="K990" s="100" t="s">
        <v>120</v>
      </c>
      <c r="L990" s="100" t="s">
        <v>121</v>
      </c>
      <c r="M990" s="100" t="s">
        <v>122</v>
      </c>
      <c r="N990" s="100" t="s">
        <v>18</v>
      </c>
      <c r="O990" s="100" t="s">
        <v>19</v>
      </c>
      <c r="P990" s="100" t="s">
        <v>120</v>
      </c>
      <c r="Q990" s="100" t="s">
        <v>744</v>
      </c>
      <c r="R990" s="100" t="s">
        <v>745</v>
      </c>
      <c r="S990" s="100" t="s">
        <v>746</v>
      </c>
      <c r="T990" s="100" t="s">
        <v>745</v>
      </c>
      <c r="U990" s="100" t="s">
        <v>747</v>
      </c>
      <c r="V990" s="100" t="s">
        <v>748</v>
      </c>
      <c r="W990" s="100" t="s">
        <v>749</v>
      </c>
      <c r="X990" s="100" t="s">
        <v>132</v>
      </c>
      <c r="Y990" s="147" t="s">
        <v>1041</v>
      </c>
    </row>
    <row r="991" spans="1:25">
      <c r="A991" s="107" t="s">
        <v>350</v>
      </c>
      <c r="B991" s="100" t="s">
        <v>351</v>
      </c>
      <c r="C991" s="100" t="s">
        <v>372</v>
      </c>
      <c r="D991" s="101">
        <v>14040</v>
      </c>
      <c r="E991" s="100" t="s">
        <v>118</v>
      </c>
      <c r="F991" s="102">
        <v>202207</v>
      </c>
      <c r="G991" s="103">
        <v>44746</v>
      </c>
      <c r="H991" s="100" t="s">
        <v>119</v>
      </c>
      <c r="I991" s="102">
        <v>11002524</v>
      </c>
      <c r="J991" s="100" t="s">
        <v>0</v>
      </c>
      <c r="K991" s="100" t="s">
        <v>120</v>
      </c>
      <c r="L991" s="100" t="s">
        <v>121</v>
      </c>
      <c r="M991" s="100" t="s">
        <v>122</v>
      </c>
      <c r="N991" s="100" t="s">
        <v>20</v>
      </c>
      <c r="O991" s="100" t="s">
        <v>21</v>
      </c>
      <c r="P991" s="100" t="s">
        <v>120</v>
      </c>
      <c r="Q991" s="100" t="s">
        <v>744</v>
      </c>
      <c r="R991" s="100" t="s">
        <v>745</v>
      </c>
      <c r="S991" s="100" t="s">
        <v>746</v>
      </c>
      <c r="T991" s="100" t="s">
        <v>745</v>
      </c>
      <c r="U991" s="100" t="s">
        <v>747</v>
      </c>
      <c r="V991" s="100" t="s">
        <v>748</v>
      </c>
      <c r="W991" s="100" t="s">
        <v>749</v>
      </c>
      <c r="X991" s="100" t="s">
        <v>132</v>
      </c>
      <c r="Y991" s="147" t="s">
        <v>1041</v>
      </c>
    </row>
    <row r="992" spans="1:25">
      <c r="A992" s="107" t="s">
        <v>350</v>
      </c>
      <c r="B992" s="100" t="s">
        <v>351</v>
      </c>
      <c r="C992" s="100" t="s">
        <v>917</v>
      </c>
      <c r="D992" s="101">
        <v>-14040</v>
      </c>
      <c r="E992" s="100" t="s">
        <v>118</v>
      </c>
      <c r="F992" s="102">
        <v>202207</v>
      </c>
      <c r="G992" s="103">
        <v>44746</v>
      </c>
      <c r="H992" s="100" t="s">
        <v>119</v>
      </c>
      <c r="I992" s="102">
        <v>11002859</v>
      </c>
      <c r="J992" s="100" t="s">
        <v>0</v>
      </c>
      <c r="K992" s="100" t="s">
        <v>120</v>
      </c>
      <c r="L992" s="100" t="s">
        <v>121</v>
      </c>
      <c r="M992" s="100" t="s">
        <v>122</v>
      </c>
      <c r="N992" s="100" t="s">
        <v>20</v>
      </c>
      <c r="O992" s="100" t="s">
        <v>21</v>
      </c>
      <c r="P992" s="100" t="s">
        <v>120</v>
      </c>
      <c r="Q992" s="100" t="s">
        <v>744</v>
      </c>
      <c r="R992" s="100" t="s">
        <v>745</v>
      </c>
      <c r="S992" s="100" t="s">
        <v>746</v>
      </c>
      <c r="T992" s="100" t="s">
        <v>745</v>
      </c>
      <c r="U992" s="100" t="s">
        <v>747</v>
      </c>
      <c r="V992" s="100" t="s">
        <v>748</v>
      </c>
      <c r="W992" s="100" t="s">
        <v>749</v>
      </c>
      <c r="X992" s="100" t="s">
        <v>132</v>
      </c>
      <c r="Y992" s="147" t="s">
        <v>1041</v>
      </c>
    </row>
    <row r="993" spans="1:25">
      <c r="A993" s="107" t="s">
        <v>350</v>
      </c>
      <c r="B993" s="100" t="s">
        <v>351</v>
      </c>
      <c r="C993" s="100" t="s">
        <v>918</v>
      </c>
      <c r="D993" s="101">
        <v>-10400</v>
      </c>
      <c r="E993" s="100" t="s">
        <v>118</v>
      </c>
      <c r="F993" s="102">
        <v>202207</v>
      </c>
      <c r="G993" s="103">
        <v>44746</v>
      </c>
      <c r="H993" s="100" t="s">
        <v>119</v>
      </c>
      <c r="I993" s="102">
        <v>11002859</v>
      </c>
      <c r="J993" s="100" t="s">
        <v>0</v>
      </c>
      <c r="K993" s="100" t="s">
        <v>120</v>
      </c>
      <c r="L993" s="100" t="s">
        <v>121</v>
      </c>
      <c r="M993" s="100" t="s">
        <v>122</v>
      </c>
      <c r="N993" s="100" t="s">
        <v>18</v>
      </c>
      <c r="O993" s="100" t="s">
        <v>19</v>
      </c>
      <c r="P993" s="100" t="s">
        <v>120</v>
      </c>
      <c r="Q993" s="100" t="s">
        <v>744</v>
      </c>
      <c r="R993" s="100" t="s">
        <v>745</v>
      </c>
      <c r="S993" s="100" t="s">
        <v>746</v>
      </c>
      <c r="T993" s="100" t="s">
        <v>745</v>
      </c>
      <c r="U993" s="100" t="s">
        <v>747</v>
      </c>
      <c r="V993" s="100" t="s">
        <v>748</v>
      </c>
      <c r="W993" s="100" t="s">
        <v>749</v>
      </c>
      <c r="X993" s="100" t="s">
        <v>132</v>
      </c>
      <c r="Y993" s="147" t="s">
        <v>1041</v>
      </c>
    </row>
    <row r="994" spans="1:25">
      <c r="A994" s="107" t="s">
        <v>350</v>
      </c>
      <c r="B994" s="100" t="s">
        <v>351</v>
      </c>
      <c r="C994" s="100" t="s">
        <v>919</v>
      </c>
      <c r="D994" s="101">
        <v>-10064.799999999999</v>
      </c>
      <c r="E994" s="100" t="s">
        <v>118</v>
      </c>
      <c r="F994" s="102">
        <v>202207</v>
      </c>
      <c r="G994" s="103">
        <v>44746</v>
      </c>
      <c r="H994" s="100" t="s">
        <v>119</v>
      </c>
      <c r="I994" s="102">
        <v>11002859</v>
      </c>
      <c r="J994" s="100" t="s">
        <v>0</v>
      </c>
      <c r="K994" s="100" t="s">
        <v>120</v>
      </c>
      <c r="L994" s="100" t="s">
        <v>121</v>
      </c>
      <c r="M994" s="100" t="s">
        <v>122</v>
      </c>
      <c r="N994" s="100" t="s">
        <v>339</v>
      </c>
      <c r="O994" s="100" t="s">
        <v>340</v>
      </c>
      <c r="P994" s="100" t="s">
        <v>120</v>
      </c>
      <c r="Q994" s="100" t="s">
        <v>744</v>
      </c>
      <c r="R994" s="100" t="s">
        <v>745</v>
      </c>
      <c r="S994" s="100" t="s">
        <v>746</v>
      </c>
      <c r="T994" s="100" t="s">
        <v>745</v>
      </c>
      <c r="U994" s="100" t="s">
        <v>747</v>
      </c>
      <c r="V994" s="100" t="s">
        <v>748</v>
      </c>
      <c r="W994" s="100" t="s">
        <v>749</v>
      </c>
      <c r="X994" s="100" t="s">
        <v>132</v>
      </c>
      <c r="Y994" s="147" t="s">
        <v>1041</v>
      </c>
    </row>
    <row r="995" spans="1:25">
      <c r="A995" s="107" t="s">
        <v>350</v>
      </c>
      <c r="B995" s="100" t="s">
        <v>351</v>
      </c>
      <c r="C995" s="100" t="s">
        <v>920</v>
      </c>
      <c r="D995" s="101">
        <v>-2499.34</v>
      </c>
      <c r="E995" s="100" t="s">
        <v>118</v>
      </c>
      <c r="F995" s="102">
        <v>202207</v>
      </c>
      <c r="G995" s="103">
        <v>44746</v>
      </c>
      <c r="H995" s="100" t="s">
        <v>119</v>
      </c>
      <c r="I995" s="102">
        <v>11002859</v>
      </c>
      <c r="J995" s="100" t="s">
        <v>0</v>
      </c>
      <c r="K995" s="100" t="s">
        <v>120</v>
      </c>
      <c r="L995" s="100" t="s">
        <v>121</v>
      </c>
      <c r="M995" s="100" t="s">
        <v>122</v>
      </c>
      <c r="N995" s="100" t="s">
        <v>355</v>
      </c>
      <c r="O995" s="100" t="s">
        <v>356</v>
      </c>
      <c r="P995" s="100" t="s">
        <v>120</v>
      </c>
      <c r="Q995" s="100" t="s">
        <v>744</v>
      </c>
      <c r="R995" s="100" t="s">
        <v>745</v>
      </c>
      <c r="S995" s="100" t="s">
        <v>746</v>
      </c>
      <c r="T995" s="100" t="s">
        <v>745</v>
      </c>
      <c r="U995" s="100" t="s">
        <v>747</v>
      </c>
      <c r="V995" s="100" t="s">
        <v>748</v>
      </c>
      <c r="W995" s="100" t="s">
        <v>749</v>
      </c>
      <c r="X995" s="100" t="s">
        <v>132</v>
      </c>
      <c r="Y995" s="147" t="s">
        <v>1041</v>
      </c>
    </row>
    <row r="996" spans="1:25">
      <c r="A996" s="107" t="s">
        <v>350</v>
      </c>
      <c r="B996" s="100" t="s">
        <v>351</v>
      </c>
      <c r="C996" s="100" t="s">
        <v>921</v>
      </c>
      <c r="D996" s="101">
        <v>-1200</v>
      </c>
      <c r="E996" s="100" t="s">
        <v>118</v>
      </c>
      <c r="F996" s="102">
        <v>202207</v>
      </c>
      <c r="G996" s="103">
        <v>44746</v>
      </c>
      <c r="H996" s="100" t="s">
        <v>119</v>
      </c>
      <c r="I996" s="102">
        <v>11002859</v>
      </c>
      <c r="J996" s="100" t="s">
        <v>0</v>
      </c>
      <c r="K996" s="100" t="s">
        <v>120</v>
      </c>
      <c r="L996" s="100" t="s">
        <v>121</v>
      </c>
      <c r="M996" s="100" t="s">
        <v>122</v>
      </c>
      <c r="N996" s="100" t="s">
        <v>22</v>
      </c>
      <c r="O996" s="100" t="s">
        <v>23</v>
      </c>
      <c r="P996" s="100" t="s">
        <v>120</v>
      </c>
      <c r="Q996" s="100" t="s">
        <v>744</v>
      </c>
      <c r="R996" s="100" t="s">
        <v>745</v>
      </c>
      <c r="S996" s="100" t="s">
        <v>746</v>
      </c>
      <c r="T996" s="100" t="s">
        <v>745</v>
      </c>
      <c r="U996" s="100" t="s">
        <v>747</v>
      </c>
      <c r="V996" s="100" t="s">
        <v>748</v>
      </c>
      <c r="W996" s="100" t="s">
        <v>749</v>
      </c>
      <c r="X996" s="100" t="s">
        <v>132</v>
      </c>
      <c r="Y996" s="147" t="s">
        <v>1041</v>
      </c>
    </row>
    <row r="997" spans="1:25">
      <c r="A997" s="107" t="s">
        <v>350</v>
      </c>
      <c r="B997" s="100" t="s">
        <v>351</v>
      </c>
      <c r="C997" s="100" t="s">
        <v>922</v>
      </c>
      <c r="D997" s="101">
        <v>2674.29</v>
      </c>
      <c r="E997" s="100" t="s">
        <v>118</v>
      </c>
      <c r="F997" s="102">
        <v>202208</v>
      </c>
      <c r="G997" s="103">
        <v>44792</v>
      </c>
      <c r="H997" s="100" t="s">
        <v>119</v>
      </c>
      <c r="I997" s="102">
        <v>11002858</v>
      </c>
      <c r="J997" s="100" t="s">
        <v>0</v>
      </c>
      <c r="K997" s="100" t="s">
        <v>120</v>
      </c>
      <c r="L997" s="100" t="s">
        <v>121</v>
      </c>
      <c r="M997" s="100" t="s">
        <v>122</v>
      </c>
      <c r="N997" s="100" t="s">
        <v>355</v>
      </c>
      <c r="O997" s="100" t="s">
        <v>356</v>
      </c>
      <c r="P997" s="100" t="s">
        <v>120</v>
      </c>
      <c r="Q997" s="100" t="s">
        <v>744</v>
      </c>
      <c r="R997" s="100" t="s">
        <v>745</v>
      </c>
      <c r="S997" s="100" t="s">
        <v>746</v>
      </c>
      <c r="T997" s="100" t="s">
        <v>745</v>
      </c>
      <c r="U997" s="100" t="s">
        <v>747</v>
      </c>
      <c r="V997" s="100" t="s">
        <v>748</v>
      </c>
      <c r="W997" s="100" t="s">
        <v>749</v>
      </c>
      <c r="X997" s="100" t="s">
        <v>132</v>
      </c>
      <c r="Y997" s="147" t="s">
        <v>1041</v>
      </c>
    </row>
    <row r="998" spans="1:25">
      <c r="A998" s="107" t="s">
        <v>350</v>
      </c>
      <c r="B998" s="100" t="s">
        <v>351</v>
      </c>
      <c r="C998" s="100" t="s">
        <v>923</v>
      </c>
      <c r="D998" s="101">
        <v>-2674.29</v>
      </c>
      <c r="E998" s="100" t="s">
        <v>118</v>
      </c>
      <c r="F998" s="102">
        <v>202208</v>
      </c>
      <c r="G998" s="103">
        <v>44792</v>
      </c>
      <c r="H998" s="100" t="s">
        <v>119</v>
      </c>
      <c r="I998" s="102">
        <v>11002860</v>
      </c>
      <c r="J998" s="100" t="s">
        <v>0</v>
      </c>
      <c r="K998" s="100" t="s">
        <v>120</v>
      </c>
      <c r="L998" s="100" t="s">
        <v>121</v>
      </c>
      <c r="M998" s="100" t="s">
        <v>122</v>
      </c>
      <c r="N998" s="100" t="s">
        <v>355</v>
      </c>
      <c r="O998" s="100" t="s">
        <v>356</v>
      </c>
      <c r="P998" s="100" t="s">
        <v>120</v>
      </c>
      <c r="Q998" s="100" t="s">
        <v>744</v>
      </c>
      <c r="R998" s="100" t="s">
        <v>745</v>
      </c>
      <c r="S998" s="100" t="s">
        <v>746</v>
      </c>
      <c r="T998" s="100" t="s">
        <v>745</v>
      </c>
      <c r="U998" s="100" t="s">
        <v>747</v>
      </c>
      <c r="V998" s="100" t="s">
        <v>748</v>
      </c>
      <c r="W998" s="100" t="s">
        <v>749</v>
      </c>
      <c r="X998" s="100" t="s">
        <v>132</v>
      </c>
      <c r="Y998" s="147" t="s">
        <v>1041</v>
      </c>
    </row>
    <row r="999" spans="1:25">
      <c r="A999" s="107" t="s">
        <v>350</v>
      </c>
      <c r="B999" s="100" t="s">
        <v>351</v>
      </c>
      <c r="C999" s="100" t="s">
        <v>924</v>
      </c>
      <c r="D999" s="101">
        <v>-31602.93</v>
      </c>
      <c r="E999" s="100" t="s">
        <v>118</v>
      </c>
      <c r="F999" s="102">
        <v>202208</v>
      </c>
      <c r="G999" s="103">
        <v>44792</v>
      </c>
      <c r="H999" s="100" t="s">
        <v>119</v>
      </c>
      <c r="I999" s="102">
        <v>11002972</v>
      </c>
      <c r="J999" s="100" t="s">
        <v>0</v>
      </c>
      <c r="K999" s="100" t="s">
        <v>120</v>
      </c>
      <c r="L999" s="100" t="s">
        <v>121</v>
      </c>
      <c r="M999" s="100" t="s">
        <v>122</v>
      </c>
      <c r="N999" s="100" t="s">
        <v>355</v>
      </c>
      <c r="O999" s="100" t="s">
        <v>356</v>
      </c>
      <c r="P999" s="100" t="s">
        <v>120</v>
      </c>
      <c r="Q999" s="100" t="s">
        <v>744</v>
      </c>
      <c r="R999" s="100" t="s">
        <v>745</v>
      </c>
      <c r="S999" s="100" t="s">
        <v>746</v>
      </c>
      <c r="T999" s="100" t="s">
        <v>745</v>
      </c>
      <c r="U999" s="100" t="s">
        <v>747</v>
      </c>
      <c r="V999" s="100" t="s">
        <v>748</v>
      </c>
      <c r="W999" s="100" t="s">
        <v>749</v>
      </c>
      <c r="X999" s="100" t="s">
        <v>132</v>
      </c>
      <c r="Y999" s="147" t="s">
        <v>1041</v>
      </c>
    </row>
    <row r="1000" spans="1:25">
      <c r="A1000" s="107" t="s">
        <v>350</v>
      </c>
      <c r="B1000" s="100" t="s">
        <v>351</v>
      </c>
      <c r="C1000" s="100" t="s">
        <v>382</v>
      </c>
      <c r="D1000" s="101">
        <v>4789.01</v>
      </c>
      <c r="E1000" s="100" t="s">
        <v>118</v>
      </c>
      <c r="F1000" s="102">
        <v>202208</v>
      </c>
      <c r="G1000" s="103">
        <v>44792</v>
      </c>
      <c r="H1000" s="100" t="s">
        <v>119</v>
      </c>
      <c r="I1000" s="102">
        <v>11002988</v>
      </c>
      <c r="J1000" s="100" t="s">
        <v>0</v>
      </c>
      <c r="K1000" s="100" t="s">
        <v>120</v>
      </c>
      <c r="L1000" s="100" t="s">
        <v>121</v>
      </c>
      <c r="M1000" s="100" t="s">
        <v>122</v>
      </c>
      <c r="N1000" s="100" t="s">
        <v>357</v>
      </c>
      <c r="O1000" s="100" t="s">
        <v>358</v>
      </c>
      <c r="P1000" s="100" t="s">
        <v>120</v>
      </c>
      <c r="Q1000" s="100" t="s">
        <v>744</v>
      </c>
      <c r="R1000" s="100" t="s">
        <v>745</v>
      </c>
      <c r="S1000" s="100" t="s">
        <v>746</v>
      </c>
      <c r="T1000" s="100" t="s">
        <v>745</v>
      </c>
      <c r="U1000" s="100" t="s">
        <v>747</v>
      </c>
      <c r="V1000" s="100" t="s">
        <v>748</v>
      </c>
      <c r="W1000" s="100" t="s">
        <v>749</v>
      </c>
      <c r="X1000" s="100" t="s">
        <v>132</v>
      </c>
      <c r="Y1000" s="147" t="s">
        <v>1041</v>
      </c>
    </row>
    <row r="1001" spans="1:25">
      <c r="A1001" s="107" t="s">
        <v>350</v>
      </c>
      <c r="B1001" s="100" t="s">
        <v>351</v>
      </c>
      <c r="C1001" s="100" t="s">
        <v>381</v>
      </c>
      <c r="D1001" s="101">
        <v>12885</v>
      </c>
      <c r="E1001" s="100" t="s">
        <v>118</v>
      </c>
      <c r="F1001" s="102">
        <v>202208</v>
      </c>
      <c r="G1001" s="103">
        <v>44792</v>
      </c>
      <c r="H1001" s="100" t="s">
        <v>119</v>
      </c>
      <c r="I1001" s="102">
        <v>11002988</v>
      </c>
      <c r="J1001" s="100" t="s">
        <v>0</v>
      </c>
      <c r="K1001" s="100" t="s">
        <v>120</v>
      </c>
      <c r="L1001" s="100" t="s">
        <v>121</v>
      </c>
      <c r="M1001" s="100" t="s">
        <v>122</v>
      </c>
      <c r="N1001" s="100" t="s">
        <v>130</v>
      </c>
      <c r="O1001" s="100" t="s">
        <v>131</v>
      </c>
      <c r="P1001" s="100" t="s">
        <v>120</v>
      </c>
      <c r="Q1001" s="100" t="s">
        <v>744</v>
      </c>
      <c r="R1001" s="100" t="s">
        <v>745</v>
      </c>
      <c r="S1001" s="100" t="s">
        <v>746</v>
      </c>
      <c r="T1001" s="100" t="s">
        <v>745</v>
      </c>
      <c r="U1001" s="100" t="s">
        <v>747</v>
      </c>
      <c r="V1001" s="100" t="s">
        <v>748</v>
      </c>
      <c r="W1001" s="100" t="s">
        <v>749</v>
      </c>
      <c r="X1001" s="100" t="s">
        <v>132</v>
      </c>
      <c r="Y1001" s="147" t="s">
        <v>1041</v>
      </c>
    </row>
    <row r="1002" spans="1:25">
      <c r="A1002" s="107" t="s">
        <v>350</v>
      </c>
      <c r="B1002" s="100" t="s">
        <v>351</v>
      </c>
      <c r="C1002" s="100" t="s">
        <v>383</v>
      </c>
      <c r="D1002" s="101">
        <v>19148.009999999998</v>
      </c>
      <c r="E1002" s="100" t="s">
        <v>118</v>
      </c>
      <c r="F1002" s="102">
        <v>202208</v>
      </c>
      <c r="G1002" s="103">
        <v>44792</v>
      </c>
      <c r="H1002" s="100" t="s">
        <v>119</v>
      </c>
      <c r="I1002" s="102">
        <v>11002988</v>
      </c>
      <c r="J1002" s="100" t="s">
        <v>0</v>
      </c>
      <c r="K1002" s="100" t="s">
        <v>120</v>
      </c>
      <c r="L1002" s="100" t="s">
        <v>121</v>
      </c>
      <c r="M1002" s="100" t="s">
        <v>122</v>
      </c>
      <c r="N1002" s="100" t="s">
        <v>339</v>
      </c>
      <c r="O1002" s="100" t="s">
        <v>340</v>
      </c>
      <c r="P1002" s="100" t="s">
        <v>120</v>
      </c>
      <c r="Q1002" s="100" t="s">
        <v>744</v>
      </c>
      <c r="R1002" s="100" t="s">
        <v>745</v>
      </c>
      <c r="S1002" s="100" t="s">
        <v>746</v>
      </c>
      <c r="T1002" s="100" t="s">
        <v>745</v>
      </c>
      <c r="U1002" s="100" t="s">
        <v>747</v>
      </c>
      <c r="V1002" s="100" t="s">
        <v>748</v>
      </c>
      <c r="W1002" s="100" t="s">
        <v>749</v>
      </c>
      <c r="X1002" s="100" t="s">
        <v>132</v>
      </c>
      <c r="Y1002" s="147" t="s">
        <v>1041</v>
      </c>
    </row>
    <row r="1003" spans="1:25">
      <c r="A1003" s="107" t="s">
        <v>350</v>
      </c>
      <c r="B1003" s="100" t="s">
        <v>351</v>
      </c>
      <c r="C1003" s="100" t="s">
        <v>925</v>
      </c>
      <c r="D1003" s="101">
        <v>50121.75</v>
      </c>
      <c r="E1003" s="100" t="s">
        <v>118</v>
      </c>
      <c r="F1003" s="102">
        <v>202208</v>
      </c>
      <c r="G1003" s="103">
        <v>44792</v>
      </c>
      <c r="H1003" s="100" t="s">
        <v>119</v>
      </c>
      <c r="I1003" s="102">
        <v>11002988</v>
      </c>
      <c r="J1003" s="100" t="s">
        <v>0</v>
      </c>
      <c r="K1003" s="100" t="s">
        <v>120</v>
      </c>
      <c r="L1003" s="100" t="s">
        <v>121</v>
      </c>
      <c r="M1003" s="100" t="s">
        <v>122</v>
      </c>
      <c r="N1003" s="100" t="s">
        <v>355</v>
      </c>
      <c r="O1003" s="100" t="s">
        <v>356</v>
      </c>
      <c r="P1003" s="100" t="s">
        <v>120</v>
      </c>
      <c r="Q1003" s="100" t="s">
        <v>744</v>
      </c>
      <c r="R1003" s="100" t="s">
        <v>745</v>
      </c>
      <c r="S1003" s="100" t="s">
        <v>746</v>
      </c>
      <c r="T1003" s="100" t="s">
        <v>745</v>
      </c>
      <c r="U1003" s="100" t="s">
        <v>747</v>
      </c>
      <c r="V1003" s="100" t="s">
        <v>748</v>
      </c>
      <c r="W1003" s="100" t="s">
        <v>749</v>
      </c>
      <c r="X1003" s="100" t="s">
        <v>132</v>
      </c>
      <c r="Y1003" s="147" t="s">
        <v>1041</v>
      </c>
    </row>
  </sheetData>
  <autoFilter ref="A1:Y807" xr:uid="{3F6A1752-F576-4070-871B-21642FE07374}"/>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Final narrative report</DocumentType>
    <UploadedBy xmlns="b1528a4b-5ccb-40f7-a09e-43427183cd95">john.dennis@undp.org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MPTF_00006_00805</ProjectId>
    <FundCode xmlns="f9695bc1-6109-4dcd-a27a-f8a0370b00e2">MPTF_00006</FundCode>
    <Comments xmlns="f9695bc1-6109-4dcd-a27a-f8a0370b00e2">Final Financial Report</Comments>
    <Active xmlns="f9695bc1-6109-4dcd-a27a-f8a0370b00e2">Yes</Active>
    <DocumentDate xmlns="b1528a4b-5ccb-40f7-a09e-43427183cd95">2024-06-26T07:00:00+00:00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DDC95C6-FF45-46EC-BD56-202879D9FADA}"/>
</file>

<file path=customXml/itemProps2.xml><?xml version="1.0" encoding="utf-8"?>
<ds:datastoreItem xmlns:ds="http://schemas.openxmlformats.org/officeDocument/2006/customXml" ds:itemID="{BAA64EA5-71C2-421D-B4D0-4288E01153A5}">
  <ds:schemaRefs>
    <ds:schemaRef ds:uri="http://schemas.microsoft.com/sharepoint/v3/contenttype/forms"/>
  </ds:schemaRefs>
</ds:datastoreItem>
</file>

<file path=customXml/itemProps3.xml><?xml version="1.0" encoding="utf-8"?>
<ds:datastoreItem xmlns:ds="http://schemas.openxmlformats.org/officeDocument/2006/customXml" ds:itemID="{B5875B85-D639-444A-842B-D67BB7913B4D}">
  <ds:schemaRefs>
    <ds:schemaRef ds:uri="http://schemas.microsoft.com/office/infopath/2007/PartnerControls"/>
    <ds:schemaRef ds:uri="http://schemas.microsoft.com/office/2006/documentManagement/types"/>
    <ds:schemaRef ds:uri="cc622960-0269-4344-b231-963b4ac535f1"/>
    <ds:schemaRef ds:uri="http://schemas.microsoft.com/sharepoint/v3"/>
    <ds:schemaRef ds:uri="4c4e47ba-4e6c-4d0f-938c-5526500d66ae"/>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Financial report _Jan 21-Aug 22</vt:lpstr>
      <vt:lpstr>Income received up to date</vt:lpstr>
      <vt:lpstr>PIVOT_Summary_ZOA_ABIC</vt:lpstr>
      <vt:lpstr>GL Jan 21 - Aug 22 ZOA_ABIC</vt:lpstr>
      <vt:lpstr>LBR199 Donor Reconciliation</vt:lpstr>
      <vt:lpstr>Summary on expenses</vt:lpstr>
      <vt:lpstr>GL Jan 21 - Aug 22 ZOA</vt:lpstr>
      <vt:lpstr>GL Jan 21 - Aug 22 ABIC</vt:lpstr>
      <vt:lpstr>DONOR REPORT CUMULATIVE_ABIC</vt:lpstr>
      <vt:lpstr>Mas</vt:lpstr>
      <vt:lpstr>'Financial report _Jan 21-Aug 22'!Print_Area</vt:lpstr>
      <vt:lpstr>'Financial report _Jan 21-Aug 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ZOA_LBR199_ Financial report_up to August 2022.xlsx</dc:title>
  <dc:creator>Moses Wright - ZOA Liberia</dc:creator>
  <cp:lastModifiedBy>John Dennis</cp:lastModifiedBy>
  <cp:lastPrinted>2022-06-30T19:12:53Z</cp:lastPrinted>
  <dcterms:created xsi:type="dcterms:W3CDTF">2022-06-30T15:28:55Z</dcterms:created>
  <dcterms:modified xsi:type="dcterms:W3CDTF">2024-06-26T11:06:44Z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y fmtid="{D5CDD505-2E9C-101B-9397-08002B2CF9AE}" pid="4" name="NGOOnlineKeywords">
    <vt:lpwstr/>
  </property>
  <property fmtid="{D5CDD505-2E9C-101B-9397-08002B2CF9AE}" pid="5" name="NGOOnlineDocumentType">
    <vt:lpwstr/>
  </property>
</Properties>
</file>