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08"/>
  <workbookPr defaultThemeVersion="166925"/>
  <mc:AlternateContent xmlns:mc="http://schemas.openxmlformats.org/markup-compatibility/2006">
    <mc:Choice Requires="x15">
      <x15ac:absPath xmlns:x15ac="http://schemas.microsoft.com/office/spreadsheetml/2010/11/ac" url="C:\Users\HERNANDI\Downloads\"/>
    </mc:Choice>
  </mc:AlternateContent>
  <xr:revisionPtr revIDLastSave="0" documentId="8_{62938E55-DE83-41D6-BE06-019088450998}" xr6:coauthVersionLast="47" xr6:coauthVersionMax="47" xr10:uidLastSave="{00000000-0000-0000-0000-000000000000}"/>
  <bookViews>
    <workbookView xWindow="-110" yWindow="-110" windowWidth="19420" windowHeight="10300" firstSheet="2" activeTab="1" xr2:uid="{00000000-000D-0000-FFFF-FFFF00000000}"/>
  </bookViews>
  <sheets>
    <sheet name="Instructions" sheetId="9" r:id="rId1"/>
    <sheet name="1) Budget Table" sheetId="1" r:id="rId2"/>
    <sheet name="2) By Category" sheetId="5" r:id="rId3"/>
    <sheet name="3) Explanatory Notes" sheetId="3" r:id="rId4"/>
    <sheet name="4) -For PBSO Use-" sheetId="6" r:id="rId5"/>
    <sheet name="5) -For MPTF Use-" sheetId="4" r:id="rId6"/>
    <sheet name="Dropdowns" sheetId="8" state="hidden" r:id="rId7"/>
    <sheet name="Sheet2" sheetId="7" state="hidden"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7" i="1" l="1"/>
  <c r="H15" i="1"/>
  <c r="D22" i="1"/>
  <c r="D205" i="1"/>
  <c r="D178" i="1"/>
  <c r="D59" i="1"/>
  <c r="E191" i="1" l="1"/>
  <c r="E15" i="1"/>
  <c r="D60" i="5"/>
  <c r="G20" i="5"/>
  <c r="D20" i="4"/>
  <c r="E20" i="4"/>
  <c r="C20" i="4"/>
  <c r="D6" i="4"/>
  <c r="E6" i="4"/>
  <c r="C6" i="4"/>
  <c r="E198" i="5"/>
  <c r="F198" i="5"/>
  <c r="D198" i="5"/>
  <c r="F4" i="5"/>
  <c r="D4" i="5"/>
  <c r="F195" i="1"/>
  <c r="E195" i="1"/>
  <c r="D195" i="1"/>
  <c r="D187" i="1"/>
  <c r="F187" i="1"/>
  <c r="E187" i="1"/>
  <c r="G24" i="4"/>
  <c r="G23" i="4"/>
  <c r="G22" i="4"/>
  <c r="I77" i="1"/>
  <c r="I87" i="1"/>
  <c r="I99" i="1"/>
  <c r="I109" i="1"/>
  <c r="I119" i="1"/>
  <c r="I129" i="1"/>
  <c r="I141" i="1"/>
  <c r="I151" i="1"/>
  <c r="I161" i="1"/>
  <c r="I171" i="1"/>
  <c r="I178" i="1"/>
  <c r="D206" i="1"/>
  <c r="G174" i="1"/>
  <c r="H200" i="1"/>
  <c r="D200" i="5"/>
  <c r="E206" i="5"/>
  <c r="F206" i="5"/>
  <c r="E205" i="5"/>
  <c r="F205" i="5"/>
  <c r="E204" i="5"/>
  <c r="F204" i="5"/>
  <c r="E203" i="5"/>
  <c r="F203" i="5"/>
  <c r="E202" i="5"/>
  <c r="F202" i="5"/>
  <c r="E201" i="5"/>
  <c r="F201" i="5"/>
  <c r="D202" i="5"/>
  <c r="D203" i="5"/>
  <c r="C11" i="4" s="1"/>
  <c r="D204" i="5"/>
  <c r="D205" i="5"/>
  <c r="G205" i="5"/>
  <c r="D206" i="5"/>
  <c r="E200" i="5"/>
  <c r="F200" i="5"/>
  <c r="D151" i="1"/>
  <c r="E151" i="1"/>
  <c r="G175" i="1"/>
  <c r="G176" i="1"/>
  <c r="G177" i="1"/>
  <c r="G178" i="1" s="1"/>
  <c r="G167" i="1"/>
  <c r="G170" i="1"/>
  <c r="G169" i="1"/>
  <c r="G168" i="1"/>
  <c r="G166" i="1"/>
  <c r="G165" i="1"/>
  <c r="G164" i="1"/>
  <c r="G163" i="1"/>
  <c r="H171" i="1"/>
  <c r="G160" i="1"/>
  <c r="G159" i="1"/>
  <c r="G158" i="1"/>
  <c r="G157" i="1"/>
  <c r="G156" i="1"/>
  <c r="G155" i="1"/>
  <c r="G154" i="1"/>
  <c r="G153" i="1"/>
  <c r="G161" i="1"/>
  <c r="G150" i="1"/>
  <c r="G149" i="1"/>
  <c r="G148" i="1"/>
  <c r="G147" i="1"/>
  <c r="G146" i="1"/>
  <c r="G145" i="1"/>
  <c r="G144" i="1"/>
  <c r="G143" i="1"/>
  <c r="H151" i="1"/>
  <c r="G140" i="1"/>
  <c r="G139" i="1"/>
  <c r="G138" i="1"/>
  <c r="G137" i="1"/>
  <c r="G136" i="1"/>
  <c r="G135" i="1"/>
  <c r="G134" i="1"/>
  <c r="G133" i="1"/>
  <c r="G128" i="1"/>
  <c r="G127" i="1"/>
  <c r="G126" i="1"/>
  <c r="G125" i="1"/>
  <c r="G124" i="1"/>
  <c r="G123" i="1"/>
  <c r="G122" i="1"/>
  <c r="G121" i="1"/>
  <c r="H129" i="1"/>
  <c r="G118" i="1"/>
  <c r="G117" i="1"/>
  <c r="G116" i="1"/>
  <c r="G115" i="1"/>
  <c r="G114" i="1"/>
  <c r="G113" i="1"/>
  <c r="G112" i="1"/>
  <c r="G111" i="1"/>
  <c r="G119" i="1"/>
  <c r="G108" i="1"/>
  <c r="G107" i="1"/>
  <c r="G106" i="1"/>
  <c r="G105" i="1"/>
  <c r="G104" i="1"/>
  <c r="G103" i="1"/>
  <c r="G102" i="1"/>
  <c r="G101" i="1"/>
  <c r="G109" i="1"/>
  <c r="G98" i="1"/>
  <c r="G97" i="1"/>
  <c r="G96" i="1"/>
  <c r="G95" i="1"/>
  <c r="G94" i="1"/>
  <c r="G93" i="1"/>
  <c r="G92" i="1"/>
  <c r="G91" i="1"/>
  <c r="G99" i="1"/>
  <c r="G86" i="1"/>
  <c r="G85" i="1"/>
  <c r="G84" i="1"/>
  <c r="G83" i="1"/>
  <c r="G82" i="1"/>
  <c r="G81" i="1"/>
  <c r="G80" i="1"/>
  <c r="G79" i="1"/>
  <c r="G87" i="1"/>
  <c r="G76" i="1"/>
  <c r="G75" i="1"/>
  <c r="G74" i="1"/>
  <c r="G73" i="1"/>
  <c r="G72" i="1"/>
  <c r="G71" i="1"/>
  <c r="G70" i="1"/>
  <c r="G69" i="1"/>
  <c r="G66" i="1"/>
  <c r="G65" i="1"/>
  <c r="G64" i="1"/>
  <c r="G63" i="1"/>
  <c r="G62" i="1"/>
  <c r="G61" i="1"/>
  <c r="G60" i="1"/>
  <c r="G59" i="1"/>
  <c r="H67" i="1" s="1"/>
  <c r="G56" i="1"/>
  <c r="G55" i="1"/>
  <c r="G54" i="1"/>
  <c r="G53" i="1"/>
  <c r="G52" i="1"/>
  <c r="G51" i="1"/>
  <c r="G50" i="1"/>
  <c r="G49" i="1"/>
  <c r="G57" i="1"/>
  <c r="G44" i="1"/>
  <c r="G43" i="1"/>
  <c r="G42" i="1"/>
  <c r="G41" i="1"/>
  <c r="G40" i="1"/>
  <c r="G39" i="1"/>
  <c r="G38" i="1"/>
  <c r="G37" i="1"/>
  <c r="H45" i="1"/>
  <c r="G34" i="1"/>
  <c r="G33" i="1"/>
  <c r="G32" i="1"/>
  <c r="G31" i="1"/>
  <c r="G30" i="1"/>
  <c r="G29" i="1"/>
  <c r="G28" i="1"/>
  <c r="G27" i="1"/>
  <c r="G18" i="1"/>
  <c r="G19" i="1"/>
  <c r="G20" i="1"/>
  <c r="G21" i="1"/>
  <c r="G22" i="1"/>
  <c r="G23" i="1"/>
  <c r="G24" i="1"/>
  <c r="G17" i="1"/>
  <c r="H25" i="1" s="1"/>
  <c r="G8" i="1"/>
  <c r="G9" i="1"/>
  <c r="G10" i="1"/>
  <c r="G11" i="1"/>
  <c r="G12" i="1"/>
  <c r="G13" i="1"/>
  <c r="G14" i="1"/>
  <c r="G7" i="1"/>
  <c r="G15" i="1" s="1"/>
  <c r="F195" i="5"/>
  <c r="E195" i="5"/>
  <c r="D195" i="5"/>
  <c r="G194" i="5"/>
  <c r="G193" i="5"/>
  <c r="G192" i="5"/>
  <c r="G191" i="5"/>
  <c r="G190" i="5"/>
  <c r="G189" i="5"/>
  <c r="G188" i="5"/>
  <c r="E178" i="1"/>
  <c r="E187" i="5"/>
  <c r="F178" i="1"/>
  <c r="F187" i="5"/>
  <c r="D187" i="5"/>
  <c r="G187" i="5" s="1"/>
  <c r="G195" i="5"/>
  <c r="G129" i="1"/>
  <c r="G151" i="1"/>
  <c r="G45" i="1"/>
  <c r="G77" i="1"/>
  <c r="H161" i="1"/>
  <c r="G141" i="1"/>
  <c r="H87" i="1"/>
  <c r="H99" i="1"/>
  <c r="H119" i="1"/>
  <c r="H141" i="1"/>
  <c r="H109" i="1"/>
  <c r="H77" i="1"/>
  <c r="G171" i="1"/>
  <c r="D14" i="4"/>
  <c r="E14" i="4"/>
  <c r="E13" i="4"/>
  <c r="D12" i="4"/>
  <c r="E12" i="4"/>
  <c r="D11" i="4"/>
  <c r="E11" i="4"/>
  <c r="D10" i="4"/>
  <c r="E10" i="4"/>
  <c r="D9" i="4"/>
  <c r="E9" i="4"/>
  <c r="C14" i="4"/>
  <c r="C10" i="4"/>
  <c r="C12" i="4"/>
  <c r="D8" i="4"/>
  <c r="E8" i="4"/>
  <c r="G155" i="5"/>
  <c r="G156" i="5"/>
  <c r="G157" i="5"/>
  <c r="G158" i="5"/>
  <c r="G159" i="5"/>
  <c r="G160" i="5"/>
  <c r="G161" i="5"/>
  <c r="D162" i="5"/>
  <c r="E162" i="5"/>
  <c r="F162" i="5"/>
  <c r="G166" i="5"/>
  <c r="G167" i="5"/>
  <c r="G168" i="5"/>
  <c r="G169" i="5"/>
  <c r="G170" i="5"/>
  <c r="G171" i="5"/>
  <c r="G172" i="5"/>
  <c r="D173" i="5"/>
  <c r="E173" i="5"/>
  <c r="F173" i="5"/>
  <c r="G177" i="5"/>
  <c r="G178" i="5"/>
  <c r="G179" i="5"/>
  <c r="G180" i="5"/>
  <c r="G181" i="5"/>
  <c r="G182" i="5"/>
  <c r="G183" i="5"/>
  <c r="D184" i="5"/>
  <c r="E184" i="5"/>
  <c r="F184" i="5"/>
  <c r="F151" i="5"/>
  <c r="E151" i="5"/>
  <c r="D151" i="5"/>
  <c r="G150" i="5"/>
  <c r="G149" i="5"/>
  <c r="G148" i="5"/>
  <c r="G147" i="5"/>
  <c r="G146" i="5"/>
  <c r="G145" i="5"/>
  <c r="G144" i="5"/>
  <c r="G110" i="5"/>
  <c r="G111" i="5"/>
  <c r="G112" i="5"/>
  <c r="G113" i="5"/>
  <c r="G114" i="5"/>
  <c r="G115" i="5"/>
  <c r="G116" i="5"/>
  <c r="D117" i="5"/>
  <c r="E117" i="5"/>
  <c r="F117" i="5"/>
  <c r="G121" i="5"/>
  <c r="G122" i="5"/>
  <c r="G123" i="5"/>
  <c r="G124" i="5"/>
  <c r="G125" i="5"/>
  <c r="G126" i="5"/>
  <c r="G127" i="5"/>
  <c r="D128" i="5"/>
  <c r="E128" i="5"/>
  <c r="F128" i="5"/>
  <c r="G132" i="5"/>
  <c r="G133" i="5"/>
  <c r="G134" i="5"/>
  <c r="G135" i="5"/>
  <c r="G136" i="5"/>
  <c r="G137" i="5"/>
  <c r="G138" i="5"/>
  <c r="D139" i="5"/>
  <c r="E139" i="5"/>
  <c r="F139" i="5"/>
  <c r="F106" i="5"/>
  <c r="E106" i="5"/>
  <c r="D106" i="5"/>
  <c r="G105" i="5"/>
  <c r="G104" i="5"/>
  <c r="G103" i="5"/>
  <c r="G102" i="5"/>
  <c r="G101" i="5"/>
  <c r="G100" i="5"/>
  <c r="G99" i="5"/>
  <c r="G64" i="5"/>
  <c r="G65" i="5"/>
  <c r="G66" i="5"/>
  <c r="G67" i="5"/>
  <c r="G68" i="5"/>
  <c r="G69" i="5"/>
  <c r="G70" i="5"/>
  <c r="D71" i="5"/>
  <c r="E71" i="5"/>
  <c r="F71" i="5"/>
  <c r="G75" i="5"/>
  <c r="G76" i="5"/>
  <c r="G77" i="5"/>
  <c r="G78" i="5"/>
  <c r="G79" i="5"/>
  <c r="G80" i="5"/>
  <c r="G81" i="5"/>
  <c r="D82" i="5"/>
  <c r="E82" i="5"/>
  <c r="F82" i="5"/>
  <c r="G86" i="5"/>
  <c r="G87" i="5"/>
  <c r="G88" i="5"/>
  <c r="G89" i="5"/>
  <c r="G90" i="5"/>
  <c r="G91" i="5"/>
  <c r="G92" i="5"/>
  <c r="D93" i="5"/>
  <c r="E93" i="5"/>
  <c r="F93" i="5"/>
  <c r="G53" i="5"/>
  <c r="G54" i="5"/>
  <c r="G55" i="5"/>
  <c r="G56" i="5"/>
  <c r="G57" i="5"/>
  <c r="G58" i="5"/>
  <c r="G59" i="5"/>
  <c r="E60" i="5"/>
  <c r="F60" i="5"/>
  <c r="G19" i="5"/>
  <c r="G21" i="5"/>
  <c r="G22" i="5"/>
  <c r="G23" i="5"/>
  <c r="G24" i="5"/>
  <c r="G25" i="5"/>
  <c r="D26" i="5"/>
  <c r="E26" i="5"/>
  <c r="F26" i="5"/>
  <c r="G30" i="5"/>
  <c r="G31" i="5"/>
  <c r="G32" i="5"/>
  <c r="G33" i="5"/>
  <c r="G34" i="5"/>
  <c r="G35" i="5"/>
  <c r="G36" i="5"/>
  <c r="D37" i="5"/>
  <c r="E37" i="5"/>
  <c r="F37" i="5"/>
  <c r="G41" i="5"/>
  <c r="G42" i="5"/>
  <c r="G43" i="5"/>
  <c r="G44" i="5"/>
  <c r="G45" i="5"/>
  <c r="G46" i="5"/>
  <c r="G47" i="5"/>
  <c r="D48" i="5"/>
  <c r="E48" i="5"/>
  <c r="F48" i="5"/>
  <c r="E15" i="5"/>
  <c r="F15" i="5"/>
  <c r="G8" i="5"/>
  <c r="G10" i="5"/>
  <c r="G11" i="5"/>
  <c r="G12" i="5"/>
  <c r="G13" i="5"/>
  <c r="G14" i="5"/>
  <c r="G128" i="5"/>
  <c r="G173" i="5"/>
  <c r="D13" i="4"/>
  <c r="G203" i="5"/>
  <c r="F10" i="4"/>
  <c r="F14" i="4"/>
  <c r="F12" i="4"/>
  <c r="E15" i="4"/>
  <c r="G206" i="5"/>
  <c r="G204" i="5"/>
  <c r="G202" i="5"/>
  <c r="F207" i="5"/>
  <c r="E207" i="5"/>
  <c r="G117" i="5"/>
  <c r="G151" i="5"/>
  <c r="G162" i="5"/>
  <c r="G139" i="5"/>
  <c r="G184" i="5"/>
  <c r="G71" i="5"/>
  <c r="G106" i="5"/>
  <c r="G93" i="5"/>
  <c r="G82" i="5"/>
  <c r="G48" i="5"/>
  <c r="E171" i="1"/>
  <c r="E176" i="5"/>
  <c r="F171" i="1"/>
  <c r="F176" i="5"/>
  <c r="E161" i="1"/>
  <c r="E165" i="5"/>
  <c r="F161" i="1"/>
  <c r="F165" i="5"/>
  <c r="E154" i="5"/>
  <c r="F151" i="1"/>
  <c r="F154" i="5"/>
  <c r="E141" i="1"/>
  <c r="E143" i="5"/>
  <c r="F141" i="1"/>
  <c r="F143" i="5"/>
  <c r="E129" i="1"/>
  <c r="E131" i="5"/>
  <c r="F129" i="1"/>
  <c r="F131" i="5"/>
  <c r="E119" i="1"/>
  <c r="E120" i="5"/>
  <c r="F119" i="1"/>
  <c r="F120" i="5"/>
  <c r="E109" i="1"/>
  <c r="E109" i="5"/>
  <c r="F109" i="1"/>
  <c r="F109" i="5"/>
  <c r="E99" i="1"/>
  <c r="F99" i="1"/>
  <c r="F98" i="5"/>
  <c r="E87" i="1"/>
  <c r="E85" i="5"/>
  <c r="F87" i="1"/>
  <c r="E77" i="1"/>
  <c r="E74" i="5"/>
  <c r="F77" i="1"/>
  <c r="F74" i="5"/>
  <c r="E67" i="1"/>
  <c r="E63" i="5"/>
  <c r="F67" i="1"/>
  <c r="F63" i="5"/>
  <c r="E57" i="1"/>
  <c r="E52" i="5"/>
  <c r="F57" i="1"/>
  <c r="F52" i="5"/>
  <c r="E45" i="1"/>
  <c r="E40" i="5"/>
  <c r="F45" i="1"/>
  <c r="F40" i="5"/>
  <c r="G40" i="5"/>
  <c r="E35" i="1"/>
  <c r="F35" i="1"/>
  <c r="F29" i="5"/>
  <c r="E25" i="1"/>
  <c r="E18" i="5"/>
  <c r="F25" i="1"/>
  <c r="F18" i="5"/>
  <c r="D25" i="1"/>
  <c r="D18" i="5" s="1"/>
  <c r="G18" i="5" s="1"/>
  <c r="F15" i="1"/>
  <c r="F7" i="5"/>
  <c r="E7" i="5"/>
  <c r="E16" i="4"/>
  <c r="E17" i="4"/>
  <c r="E208" i="5"/>
  <c r="E209" i="5"/>
  <c r="F208" i="5"/>
  <c r="F209" i="5"/>
  <c r="D15" i="4"/>
  <c r="E98" i="5"/>
  <c r="F85" i="5"/>
  <c r="E29" i="5"/>
  <c r="D16" i="4"/>
  <c r="D17" i="4"/>
  <c r="D171" i="1"/>
  <c r="D176" i="5"/>
  <c r="G176" i="5"/>
  <c r="D161" i="1"/>
  <c r="D165" i="5"/>
  <c r="D154" i="5"/>
  <c r="D141" i="1"/>
  <c r="D129" i="1"/>
  <c r="D131" i="5"/>
  <c r="D119" i="1"/>
  <c r="D120" i="5"/>
  <c r="D109" i="1"/>
  <c r="D109" i="5"/>
  <c r="D99" i="1"/>
  <c r="C29" i="6" s="1"/>
  <c r="D87" i="1"/>
  <c r="D85" i="5"/>
  <c r="G85" i="5"/>
  <c r="D77" i="1"/>
  <c r="D74" i="5"/>
  <c r="G74" i="5"/>
  <c r="D67" i="1"/>
  <c r="D63" i="5" s="1"/>
  <c r="G63" i="5" s="1"/>
  <c r="D57" i="1"/>
  <c r="D45" i="1"/>
  <c r="D40" i="5"/>
  <c r="D35" i="1"/>
  <c r="D29" i="5" s="1"/>
  <c r="G29" i="5" s="1"/>
  <c r="D15" i="1"/>
  <c r="D98" i="5"/>
  <c r="G98" i="5"/>
  <c r="D143" i="5"/>
  <c r="D52" i="5"/>
  <c r="I57" i="1"/>
  <c r="D34" i="6"/>
  <c r="D36" i="6"/>
  <c r="D32" i="6"/>
  <c r="D33" i="6"/>
  <c r="D35" i="6"/>
  <c r="G131" i="5"/>
  <c r="G120" i="5"/>
  <c r="G52" i="5"/>
  <c r="C40" i="6"/>
  <c r="G109" i="5"/>
  <c r="G165" i="5"/>
  <c r="G143" i="5"/>
  <c r="H57" i="1"/>
  <c r="G154" i="5"/>
  <c r="D45" i="6"/>
  <c r="I45" i="1"/>
  <c r="I15" i="1"/>
  <c r="G200" i="5"/>
  <c r="G60" i="5"/>
  <c r="G26" i="5"/>
  <c r="C8" i="4"/>
  <c r="F8" i="4"/>
  <c r="C13" i="4"/>
  <c r="F13" i="4"/>
  <c r="D15" i="5"/>
  <c r="G15" i="5"/>
  <c r="G9" i="5"/>
  <c r="D201" i="5"/>
  <c r="C9" i="4" s="1"/>
  <c r="D43" i="6"/>
  <c r="D46" i="6"/>
  <c r="D44" i="6"/>
  <c r="D47" i="6"/>
  <c r="F199" i="1"/>
  <c r="E24" i="4"/>
  <c r="F198" i="1"/>
  <c r="E23" i="4"/>
  <c r="F197" i="1"/>
  <c r="E199" i="1"/>
  <c r="D24" i="4"/>
  <c r="E198" i="1"/>
  <c r="G198" i="1" s="1"/>
  <c r="D23" i="4"/>
  <c r="E197" i="1"/>
  <c r="C41" i="6"/>
  <c r="E22" i="4"/>
  <c r="F200" i="1"/>
  <c r="E25" i="4"/>
  <c r="D22" i="4"/>
  <c r="E200" i="1"/>
  <c r="D25" i="4"/>
  <c r="D199" i="1"/>
  <c r="D198" i="1"/>
  <c r="D197" i="1"/>
  <c r="C22" i="4"/>
  <c r="G197" i="1"/>
  <c r="D200" i="1"/>
  <c r="C25" i="4"/>
  <c r="C23" i="4"/>
  <c r="F23" i="4"/>
  <c r="C24" i="4"/>
  <c r="G199" i="1"/>
  <c r="F24" i="4"/>
  <c r="F22" i="4"/>
  <c r="G200" i="1"/>
  <c r="F25" i="4"/>
  <c r="C30" i="6" l="1"/>
  <c r="G37" i="5"/>
  <c r="G25" i="1"/>
  <c r="H178" i="1"/>
  <c r="F11" i="4"/>
  <c r="G201" i="5"/>
  <c r="G35" i="1"/>
  <c r="I25" i="1"/>
  <c r="C7" i="6"/>
  <c r="D12" i="6" s="1"/>
  <c r="I35" i="1"/>
  <c r="H35" i="1"/>
  <c r="C15" i="4"/>
  <c r="F9" i="4"/>
  <c r="D7" i="5"/>
  <c r="G7" i="5" s="1"/>
  <c r="D207" i="5"/>
  <c r="G67" i="1"/>
  <c r="C18" i="6"/>
  <c r="D202" i="1"/>
  <c r="D203" i="1" s="1"/>
  <c r="I202" i="1" l="1"/>
  <c r="I203" i="1"/>
  <c r="D10" i="6"/>
  <c r="D11" i="6"/>
  <c r="D13" i="6"/>
  <c r="D14" i="6"/>
  <c r="C8" i="6" s="1"/>
  <c r="D22" i="6"/>
  <c r="D25" i="6"/>
  <c r="D21" i="6"/>
  <c r="D23" i="6"/>
  <c r="D24" i="6"/>
  <c r="C16" i="4"/>
  <c r="F16" i="4" s="1"/>
  <c r="F15" i="4"/>
  <c r="F17" i="4" s="1"/>
  <c r="D208" i="5"/>
  <c r="G208" i="5" s="1"/>
  <c r="G207" i="5"/>
  <c r="C19" i="6" l="1"/>
  <c r="D209" i="5"/>
  <c r="C17" i="4"/>
  <c r="G209"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tc={0EF2D596-37F2-41D7-A6A4-E4D7964AA7C9}</author>
    <author>tc={455B9FF6-73B5-4A79-B84B-420B03F6C9E4}</author>
    <author>Sonia Aguilar</author>
    <author>tc={D8CE87E7-BEC7-451E-8130-23E46FC30129}</author>
  </authors>
  <commentList>
    <comment ref="F35" authorId="0" shapeId="0" xr:uid="{0EF2D596-37F2-41D7-A6A4-E4D7964AA7C9}">
      <text>
        <t>[Threaded comment]
Your version of Excel allows you to read this threaded comment; however, any edits to it will get removed if the file is opened in a newer version of Excel. Learn more: https://go.microsoft.com/fwlink/?linkid=870924
Comment:
    PNUD tiene hasta 75k, debería reportar las actividades finalizadas en este resultado</t>
      </text>
    </comment>
    <comment ref="F61" authorId="1" shapeId="0" xr:uid="{455B9FF6-73B5-4A79-B84B-420B03F6C9E4}">
      <text>
        <t>[Threaded comment]
Your version of Excel allows you to read this threaded comment; however, any edits to it will get removed if the file is opened in a newer version of Excel. Learn more: https://go.microsoft.com/fwlink/?linkid=870924
Comment:
    se tiene un mínimo sobregiro por $11.00</t>
      </text>
    </comment>
    <comment ref="D190" authorId="2" shapeId="0" xr:uid="{34060FF7-74C9-43D1-B0F5-DB4E99F2EAB1}">
      <text>
        <r>
          <rPr>
            <sz val="11"/>
            <color theme="1"/>
            <rFont val="Calibri"/>
            <family val="2"/>
            <scheme val="minor"/>
          </rPr>
          <t xml:space="preserve">ACNUR repercute solo 6.5% ISC
</t>
        </r>
      </text>
    </comment>
    <comment ref="D206" authorId="3" shapeId="0" xr:uid="{D8CE87E7-BEC7-451E-8130-23E46FC30129}">
      <text>
        <t>[Threaded comment]
Your version of Excel allows you to read this threaded comment; however, any edits to it will get removed if the file is opened in a newer version of Excel. Learn more: https://go.microsoft.com/fwlink/?linkid=870924
Comment:
    Monto aparece destacado por tener una ejecución menor al 5% debe decidirse si los salarios de Gabriela, Marisol y kimberly serán asignados como monitoreo y evaluación.</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tc={0538252D-A081-4F44-AB40-38276E8AD588}</author>
    <author>tc={CE5F0FC6-8808-4AE0-BBE9-4E6352C87272}</author>
    <author>Marisol Hernandez</author>
  </authors>
  <commentList>
    <comment ref="D189" authorId="0" shapeId="0" xr:uid="{0538252D-A081-4F44-AB40-38276E8AD588}">
      <text>
        <t>[Threaded comment]
Your version of Excel allows you to read this threaded comment; however, any edits to it will get removed if the file is opened in a newer version of Excel. Learn more: https://go.microsoft.com/fwlink/?linkid=870924
Comment:
    Sobregiro por $514.15</t>
      </text>
    </comment>
    <comment ref="D208" authorId="1" shapeId="0" xr:uid="{CE5F0FC6-8808-4AE0-BBE9-4E6352C87272}">
      <text>
        <t xml:space="preserve">[Threaded comment]
Your version of Excel allows you to read this threaded comment; however, any edits to it will get removed if the file is opened in a newer version of Excel. Learn more: https://go.microsoft.com/fwlink/?linkid=870924
Comment:
    ACNUR repercute 6.5%
</t>
      </text>
    </comment>
    <comment ref="G209" authorId="2" shapeId="0" xr:uid="{EA854C29-2524-45B9-90B9-0699EC676E41}">
      <text>
        <r>
          <rPr>
            <sz val="11"/>
            <color theme="1"/>
            <rFont val="Calibri"/>
            <family val="2"/>
            <scheme val="minor"/>
          </rPr>
          <t>Marisol Hernandez:
El monto aparece en color rojo en respuesta a los 3 sobregiros identificados:
ACNUR por $514.15
PNUD por $317.80
PNUD en tabla budget oor $11.00</t>
        </r>
      </text>
    </comment>
  </commentList>
</comments>
</file>

<file path=xl/sharedStrings.xml><?xml version="1.0" encoding="utf-8"?>
<sst xmlns="http://schemas.openxmlformats.org/spreadsheetml/2006/main" count="819" uniqueCount="603">
  <si>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</si>
  <si>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Only fill in white cells. Grey cells are locked and/or contain spreadsheet formulas.
2. Complete both Sheet 1 and Sheet 2. 
   </t>
    </r>
    <r>
      <rPr>
        <sz val="12"/>
        <color theme="1"/>
        <rFont val="Calibri"/>
        <family val="2"/>
        <scheme val="minor"/>
      </rPr>
      <t xml:space="preserve">  a)</t>
    </r>
    <r>
      <rPr>
        <b/>
        <sz val="12"/>
        <color theme="1"/>
        <rFont val="Calibri"/>
        <family val="2"/>
        <scheme val="minor"/>
      </rPr>
      <t xml:space="preserve"> </t>
    </r>
    <r>
      <rPr>
        <sz val="12"/>
        <color theme="1"/>
        <rFont val="Calibri"/>
        <family val="2"/>
        <scheme val="minor"/>
      </rPr>
      <t xml:space="preserve">First, prepare a budget </t>
    </r>
    <r>
      <rPr>
        <b/>
        <sz val="12"/>
        <color theme="1"/>
        <rFont val="Calibri"/>
        <family val="2"/>
        <scheme val="minor"/>
      </rPr>
      <t>organized by activity/output/outcome in Sheet 1</t>
    </r>
    <r>
      <rPr>
        <sz val="12"/>
        <color theme="1"/>
        <rFont val="Calibri"/>
        <family val="2"/>
        <scheme val="minor"/>
      </rPr>
      <t xml:space="preserve">. (Activity amounts can be indicative estimates.)  </t>
    </r>
    <r>
      <rPr>
        <b/>
        <sz val="12"/>
        <color theme="1"/>
        <rFont val="Calibri"/>
        <family val="2"/>
        <scheme val="minor"/>
      </rPr>
      <t xml:space="preserve">
     </t>
    </r>
    <r>
      <rPr>
        <sz val="12"/>
        <color theme="1"/>
        <rFont val="Calibri"/>
        <family val="2"/>
        <scheme val="minor"/>
      </rPr>
      <t xml:space="preserve">b) Then, divide each output budget </t>
    </r>
    <r>
      <rPr>
        <b/>
        <sz val="12"/>
        <color theme="1"/>
        <rFont val="Calibri"/>
        <family val="2"/>
        <scheme val="minor"/>
      </rPr>
      <t>along UN Budget Categories in Sheet 2.</t>
    </r>
    <r>
      <rPr>
        <sz val="12"/>
        <color theme="1"/>
        <rFont val="Calibri"/>
        <family val="2"/>
        <scheme val="minor"/>
      </rPr>
      <t xml:space="preserve">
3.</t>
    </r>
    <r>
      <rPr>
        <b/>
        <sz val="12"/>
        <color theme="1"/>
        <rFont val="Calibri"/>
        <family val="2"/>
        <scheme val="minor"/>
      </rPr>
      <t xml:space="preserve"> Do not use Sheet 4 or 5</t>
    </r>
    <r>
      <rPr>
        <sz val="12"/>
        <color theme="1"/>
        <rFont val="Calibri"/>
        <family val="2"/>
        <scheme val="minor"/>
      </rPr>
      <t xml:space="preserve">, which are for MPTF and PBF use. 
4. Leave blank or hide any Organizations/Outcomes/Outputs/Activities that aren't needed. </t>
    </r>
    <r>
      <rPr>
        <b/>
        <sz val="12"/>
        <color theme="1"/>
        <rFont val="Calibri"/>
        <family val="2"/>
        <scheme val="minor"/>
      </rPr>
      <t>DO NOT delete cells.</t>
    </r>
    <r>
      <rPr>
        <sz val="12"/>
        <color theme="1"/>
        <rFont val="Calibri"/>
        <family val="2"/>
        <scheme val="minor"/>
      </rPr>
      <t xml:space="preserve">
</t>
    </r>
    <r>
      <rPr>
        <sz val="14"/>
        <color theme="1"/>
        <rFont val="Calibri"/>
        <family val="2"/>
        <scheme val="minor"/>
      </rPr>
      <t xml:space="preserve">
</t>
    </r>
    <r>
      <rPr>
        <i/>
        <sz val="14"/>
        <color theme="1"/>
        <rFont val="Calibri"/>
        <family val="2"/>
        <scheme val="minor"/>
      </rPr>
      <t>For Table 1</t>
    </r>
    <r>
      <rPr>
        <b/>
        <sz val="14"/>
        <color theme="1"/>
        <rFont val="Calibri"/>
        <family val="2"/>
        <scheme val="minor"/>
      </rPr>
      <t xml:space="preserve">
</t>
    </r>
    <r>
      <rPr>
        <sz val="12"/>
        <color theme="1"/>
        <rFont val="Calibri"/>
        <family val="2"/>
        <scheme val="minor"/>
      </rPr>
      <t>1. Be sure to</t>
    </r>
    <r>
      <rPr>
        <b/>
        <sz val="12"/>
        <color theme="1"/>
        <rFont val="Calibri"/>
        <family val="2"/>
        <scheme val="minor"/>
      </rPr>
      <t xml:space="preserve"> include % towards Gender Equality and Women's Empowerment, as well as a justification. 
2. Do not adjust tranche amounts </t>
    </r>
    <r>
      <rPr>
        <sz val="12"/>
        <color theme="1"/>
        <rFont val="Calibri"/>
        <family val="2"/>
        <scheme val="minor"/>
      </rPr>
      <t xml:space="preserve">without consulting PBSO.
</t>
    </r>
    <r>
      <rPr>
        <sz val="14"/>
        <color theme="1"/>
        <rFont val="Calibri"/>
        <family val="2"/>
        <scheme val="minor"/>
      </rPr>
      <t xml:space="preserve">
</t>
    </r>
    <r>
      <rPr>
        <i/>
        <sz val="14"/>
        <color theme="1"/>
        <rFont val="Calibri"/>
        <family val="2"/>
        <scheme val="minor"/>
      </rPr>
      <t>For Table 2</t>
    </r>
    <r>
      <rPr>
        <b/>
        <sz val="14"/>
        <color theme="1"/>
        <rFont val="Calibri"/>
        <family val="2"/>
        <scheme val="minor"/>
      </rPr>
      <t xml:space="preserve">
</t>
    </r>
    <r>
      <rPr>
        <b/>
        <sz val="12"/>
        <color theme="1"/>
        <rFont val="Calibri"/>
        <family val="2"/>
        <scheme val="minor"/>
      </rPr>
      <t xml:space="preserve">1. Divide each output budget total along the relevant UN budget categories.
2. </t>
    </r>
    <r>
      <rPr>
        <sz val="12"/>
        <color theme="1"/>
        <rFont val="Calibri"/>
        <family val="2"/>
        <scheme val="minor"/>
      </rPr>
      <t xml:space="preserve">For reference, output totals from the outcome/output/activity breakdown have been transferred from Table 1. </t>
    </r>
    <r>
      <rPr>
        <b/>
        <sz val="12"/>
        <color theme="1"/>
        <rFont val="Calibri"/>
        <family val="2"/>
        <scheme val="minor"/>
      </rPr>
      <t xml:space="preserve">The output totals should match, and will show as </t>
    </r>
    <r>
      <rPr>
        <b/>
        <sz val="12"/>
        <color rgb="FFFF0000"/>
        <rFont val="Calibri"/>
        <family val="2"/>
        <scheme val="minor"/>
      </rPr>
      <t>red</t>
    </r>
    <r>
      <rPr>
        <b/>
        <sz val="12"/>
        <color theme="1"/>
        <rFont val="Calibri"/>
        <family val="2"/>
        <scheme val="minor"/>
      </rPr>
      <t xml:space="preserve"> if not.</t>
    </r>
  </si>
  <si>
    <t>Table 1 - PBF project budget by outcome, output and activity</t>
  </si>
  <si>
    <r>
      <rPr>
        <b/>
        <sz val="12"/>
        <color theme="1"/>
        <rFont val="Calibri"/>
        <family val="2"/>
        <scheme val="minor"/>
      </rPr>
      <t>Outcome/ Output</t>
    </r>
    <r>
      <rPr>
        <sz val="12"/>
        <color theme="1"/>
        <rFont val="Calibri"/>
        <family val="2"/>
        <scheme val="minor"/>
      </rPr>
      <t xml:space="preserve"> number</t>
    </r>
  </si>
  <si>
    <r>
      <rPr>
        <b/>
        <sz val="12"/>
        <color theme="1"/>
        <rFont val="Calibri"/>
        <family val="2"/>
        <scheme val="minor"/>
      </rPr>
      <t>Description</t>
    </r>
    <r>
      <rPr>
        <sz val="12"/>
        <color theme="1"/>
        <rFont val="Calibri"/>
        <family val="2"/>
        <scheme val="minor"/>
      </rPr>
      <t xml:space="preserve"> (Text)</t>
    </r>
  </si>
  <si>
    <t>ACNUR</t>
  </si>
  <si>
    <t>OIT</t>
  </si>
  <si>
    <t>PNUD</t>
  </si>
  <si>
    <t>Total</t>
  </si>
  <si>
    <r>
      <rPr>
        <b/>
        <sz val="12"/>
        <color theme="1"/>
        <rFont val="Calibri"/>
        <family val="2"/>
        <scheme val="minor"/>
      </rPr>
      <t>% of budget</t>
    </r>
    <r>
      <rPr>
        <sz val="12"/>
        <color theme="1"/>
        <rFont val="Calibri"/>
        <family val="2"/>
        <scheme val="minor"/>
      </rPr>
      <t xml:space="preserve"> per activity  allocated to </t>
    </r>
    <r>
      <rPr>
        <b/>
        <sz val="12"/>
        <color theme="1"/>
        <rFont val="Calibri"/>
        <family val="2"/>
        <scheme val="minor"/>
      </rPr>
      <t>Gender Equality and Women's Empowerment (GEWE)</t>
    </r>
    <r>
      <rPr>
        <sz val="12"/>
        <color theme="1"/>
        <rFont val="Calibri"/>
        <family val="2"/>
        <scheme val="minor"/>
      </rPr>
      <t xml:space="preserve"> (if any):</t>
    </r>
  </si>
  <si>
    <r>
      <t xml:space="preserve">Current level of </t>
    </r>
    <r>
      <rPr>
        <b/>
        <sz val="12"/>
        <color theme="1"/>
        <rFont val="Calibri"/>
        <family val="2"/>
        <scheme val="minor"/>
      </rPr>
      <t xml:space="preserve">expenditure/ commitment </t>
    </r>
    <r>
      <rPr>
        <sz val="12"/>
        <color theme="1"/>
        <rFont val="Calibri"/>
        <family val="2"/>
        <scheme val="minor"/>
      </rPr>
      <t>(To be completed at time of project progress reporting)</t>
    </r>
    <r>
      <rPr>
        <b/>
        <sz val="12"/>
        <color theme="1"/>
        <rFont val="Calibri"/>
        <family val="2"/>
        <scheme val="minor"/>
      </rPr>
      <t xml:space="preserve"> </t>
    </r>
  </si>
  <si>
    <r>
      <rPr>
        <b/>
        <sz val="12"/>
        <color theme="1"/>
        <rFont val="Calibri"/>
        <family val="2"/>
        <scheme val="minor"/>
      </rPr>
      <t xml:space="preserve">GEWE justification </t>
    </r>
    <r>
      <rPr>
        <sz val="12"/>
        <color theme="1"/>
        <rFont val="Calibri"/>
        <family val="2"/>
        <scheme val="minor"/>
      </rPr>
      <t>(e.g. training includes session on gender equality, specific efforts made to ensure equal representation of women and men etc.)</t>
    </r>
  </si>
  <si>
    <r>
      <t xml:space="preserve">Any other </t>
    </r>
    <r>
      <rPr>
        <b/>
        <sz val="12"/>
        <color theme="1"/>
        <rFont val="Calibri"/>
        <family val="2"/>
        <scheme val="minor"/>
      </rPr>
      <t>remarks</t>
    </r>
    <r>
      <rPr>
        <sz val="12"/>
        <color theme="1"/>
        <rFont val="Calibri"/>
        <family val="2"/>
        <scheme val="minor"/>
      </rPr>
      <t xml:space="preserve"> (e.g. on types of inputs provided or budget justification, esp. for TA or travel costs)</t>
    </r>
  </si>
  <si>
    <t xml:space="preserve">OUTCOME 1: </t>
  </si>
  <si>
    <t>Personas jóvenes desplazadas y en riesgo de desplazamiento, especialmente mujeres y población LGBTIQ+, junto a actores y asociaciones comunitarias, son empoderadas en sus capacidades individuales y colectivas para promover y acceder a oportunidades y fortalecer su rol como agentes de cambio para la consolidación de la paz</t>
  </si>
  <si>
    <t>Output 1.1:</t>
  </si>
  <si>
    <t>Personas jóvenes desplazadas y en riesgo de desplazamiento, y  actores/asociaciones comunitarias, han adquirido y fortalecido sus habilidades y conocimientos para mejorar la empleabilidad, el autoempleo, y la promoción de oportunidades económicas y de empleo para la juventud desplazada o en riesgo de desplazamiento</t>
  </si>
  <si>
    <t>Activity 1.1.1:</t>
  </si>
  <si>
    <t xml:space="preserve">Transferencia metodológica a participantes para la promoción y el fortalecimiento de emprendimientos locales. </t>
  </si>
  <si>
    <t>Activity 1.1.2:</t>
  </si>
  <si>
    <t>Fortalecimiento de capacidades y habilidades para la mejora de la empleabilidad.</t>
  </si>
  <si>
    <t>Activity 1.1.3:</t>
  </si>
  <si>
    <t>Apoyo directo para mejorar la capacidad productiva y la gestión empresarial de mypes de la zona para fomentar el empleo joven.</t>
  </si>
  <si>
    <t>Activity 1.1.4</t>
  </si>
  <si>
    <t>Remisión de participantes a programas de formación técnica, vocacional, profesional y de aprendizaje en el lugar de trabajo.</t>
  </si>
  <si>
    <t>Activity 1.1.5</t>
  </si>
  <si>
    <t>Activity 1.1.6</t>
  </si>
  <si>
    <t>Activity 1.1.7</t>
  </si>
  <si>
    <t>Activity 1.1.8</t>
  </si>
  <si>
    <t>Output Total</t>
  </si>
  <si>
    <t>Output 1.2:</t>
  </si>
  <si>
    <t xml:space="preserve">Personas jóvenes desplazadas y en riesgo de desplazamiento, en especial mujeres y población LGBTIQ+, en comunidades afectadas por la violencia han fortalecido sus capacidades para el liderazgo, la participación, el ejercicio de la ciudadanía basada en derechos humanos y la promoción de la paz y la integración social como mecanismos para la prevención del desplazamiento causado por la violencia.  </t>
  </si>
  <si>
    <t>Activity 1.2.1</t>
  </si>
  <si>
    <t xml:space="preserve">Apoyo emocional individual y grupal ofrecido por los Centros Integrales de Inteligencia Emocional. </t>
  </si>
  <si>
    <t>Activity 1.2.2</t>
  </si>
  <si>
    <t xml:space="preserve">Capacitaciones a personas y colectivos en derechos humanos, acceso a derechos, liderazgo y ciudadanía con enfoque de género y promoción de la integración. </t>
  </si>
  <si>
    <t>Activity 1.2.3</t>
  </si>
  <si>
    <t xml:space="preserve">Diagnósticos participativos desarrollados en comunidades para identificar necesidades, riesgos de protección, capacidades y acciones como respuesta comunitaria y la búsqueda de oportunidades. </t>
  </si>
  <si>
    <t>Activity 1.2.4</t>
  </si>
  <si>
    <t xml:space="preserve">Mapeos de estructuras comunitarias. </t>
  </si>
  <si>
    <t>Activity 1.2.5</t>
  </si>
  <si>
    <t>Desarrollo de planes de trabajo comunitarios que promuevan oportunidades, solidaridad e integración.</t>
  </si>
  <si>
    <t>Activity 1.2.6</t>
  </si>
  <si>
    <t xml:space="preserve">Despliegue de promotores comunitarios que ofrecen información, asesoría y orientación sobre acceso a derechos. </t>
  </si>
  <si>
    <t>Activity 1.2.7</t>
  </si>
  <si>
    <t>Activity 1.2.8</t>
  </si>
  <si>
    <t>Output 1.3:</t>
  </si>
  <si>
    <t xml:space="preserve">Actores/asociaciones comunitarias han establecido espacios de participación y diálogo, y promueven el involucramiento directo de la juventud desplazada o en riesgo de desplazamiento a través de grupos juveniles y actividades para la prevención de la violencia, la integración local y promoción de la paz, con protagonismo e involucramiento activo de todos ellos.  
 </t>
  </si>
  <si>
    <t>Activity 1.3.1</t>
  </si>
  <si>
    <t>Apoyo provisto a organizaciones juveniles para su fortalecimiento y sostenibilidad.</t>
  </si>
  <si>
    <t>Activity 1.3.2</t>
  </si>
  <si>
    <t xml:space="preserve">Apoyo a iniciativas comunitarias, eventos y campañas organizadas por grupos juveniles para la promoción de la convivencia, la recuperación de espacios y la integración. </t>
  </si>
  <si>
    <t>Activity 1.3.3</t>
  </si>
  <si>
    <t>Ferias de emprendimiento y rutas de empleo gestionadas por organizaciones juveniles que involucran a otros actores comunitarios y externos.</t>
  </si>
  <si>
    <t>Activity 1.3.4</t>
  </si>
  <si>
    <t>Activity 1.3.5</t>
  </si>
  <si>
    <t>Activity 1.3.6</t>
  </si>
  <si>
    <t>Activity 1.3.7</t>
  </si>
  <si>
    <t>Activity 1.3.8</t>
  </si>
  <si>
    <t>Output 1.4:</t>
  </si>
  <si>
    <t>Activity 1.4.1</t>
  </si>
  <si>
    <t>Activity 1.4.2</t>
  </si>
  <si>
    <t>Activity 1.4.3</t>
  </si>
  <si>
    <t>Activity 1.4.4</t>
  </si>
  <si>
    <t>Activity 1.4.5</t>
  </si>
  <si>
    <t>Activity 1.4.6</t>
  </si>
  <si>
    <t>Activity 1.4.7</t>
  </si>
  <si>
    <t>Activity 1.4.8</t>
  </si>
  <si>
    <t xml:space="preserve">OUTCOME 2: </t>
  </si>
  <si>
    <t xml:space="preserve">Instituciones del Estado presentes en los territorios priorizados han mejorado sus capacidades locales de atención y protección integral a personas jóvenes desplazadas y en riesgo de desplazamiento, especialmente mujeres y población LGBTIQ+, y sus comunidades para la promoción de la paz. </t>
  </si>
  <si>
    <t>Outcome 2.1</t>
  </si>
  <si>
    <t>Instituciones del Estado presentes en los territorios priorizados desarrollan capacidades técnicas basadas en derechos humanos para la promoción de la participación de las juventudes en procesos locales de prevención de violencia y promoción de paz</t>
  </si>
  <si>
    <t>Activity 2.1.1</t>
  </si>
  <si>
    <t xml:space="preserve">Transferencia de metodologías a actores institucionales sobre trabajo juvenil, desplazamiento forzado y generación de oportunidades. </t>
  </si>
  <si>
    <t>Activity 2.1.2</t>
  </si>
  <si>
    <t xml:space="preserve">Actividades formativas en administración, liderazgo, masculinidades, género, inclusión y resolución de conflictos para referentes de los espacios juveniles comunitarios.  </t>
  </si>
  <si>
    <t>Activity 2.1.3</t>
  </si>
  <si>
    <t>Transferencia de metodologías y conocimiento a Docentes de escuelas en inclusión en su curricula en temas de cultura de paz. Para  Alcaldías e INJUVE,  en temas en: empleo juvenil, inclusión y construcción de paz</t>
  </si>
  <si>
    <t>Activity 2.1.4</t>
  </si>
  <si>
    <t>Ejecución de las metodologías por los referentes institucionales.</t>
  </si>
  <si>
    <t>Activity 2.1.5</t>
  </si>
  <si>
    <t xml:space="preserve">Intercambios intermunicipales que generen diálogos intergeneracionales, intersectoriales e interinstitucionales para reducir estigmas y promover acciones concretas para abrir oportunidades.
</t>
  </si>
  <si>
    <t>Activity 2.1.6</t>
  </si>
  <si>
    <t>Activity 2.1.7</t>
  </si>
  <si>
    <t>Activity 2.1.8</t>
  </si>
  <si>
    <t>Output 2.2</t>
  </si>
  <si>
    <t>Fortalecida la atención y respuesta a las necesidades e intereses de la población joven a través de espacios localizados en sus territorios.</t>
  </si>
  <si>
    <t>Activity 2.2.1</t>
  </si>
  <si>
    <t xml:space="preserve">Apoyo a CUBOs, Centro de Integración Comunitaria y otros espacios colectivos mediante transferencia de metodologías, insumos o capacidades técnicas. </t>
  </si>
  <si>
    <t>Activity 2.2.2</t>
  </si>
  <si>
    <t>Fortalecimiento del funcionamiento y la presencia territorial del Servicio Público de Empleo, así como de los servicios públicos de apoyo a la promoción de la empleabilidad</t>
  </si>
  <si>
    <t>Activity 2.2.3</t>
  </si>
  <si>
    <t xml:space="preserve">Generadas capacidades en las oficinas departamentales del MINED, para promover la información y el acceso a oportunidades de educación formal, con especial énfasis en promoción de la educación a mujeres adultas jóvenes. </t>
  </si>
  <si>
    <t>Activity 2.2.4</t>
  </si>
  <si>
    <t>Fortalecer las Unidad Municipal de la Mujer y Juventud con conocimiento y herramientas de atención psicosocial</t>
  </si>
  <si>
    <t>Activity 2.2.5</t>
  </si>
  <si>
    <t xml:space="preserve">Fortalecer las iniciativas locales y al INJUVE en sus programas de atención a jóvenes vulnerables. </t>
  </si>
  <si>
    <t>Activity 2.2.6</t>
  </si>
  <si>
    <t>Espacios de coordinación multi-actor al nivel municipal fortalecidos en sus capacidades de dialogo y articulación de actividades.</t>
  </si>
  <si>
    <t>Activity 2.2.7</t>
  </si>
  <si>
    <t>Mapeo de instituciones y programas que atienden jóvenes en territorio. Apoyar acciones de acercar servicios de atención a jóvenes a los territorios</t>
  </si>
  <si>
    <t>Activity 2.2.8</t>
  </si>
  <si>
    <t>Fortalecer con herramientas, equipamiento y materiales enfocados en derechos humanos, para la PNC División de Seguridad Publica, presentes en territorios priorizados</t>
  </si>
  <si>
    <t>Output 2.3</t>
  </si>
  <si>
    <t>Activity 2.3.1</t>
  </si>
  <si>
    <t>Activity 2.3.2</t>
  </si>
  <si>
    <t>Activity 2.3.3</t>
  </si>
  <si>
    <t>Activity 2.3.4</t>
  </si>
  <si>
    <t>Activity 2.3.5</t>
  </si>
  <si>
    <t>Activity 2.3.6</t>
  </si>
  <si>
    <t>Activity 2.3.7</t>
  </si>
  <si>
    <t>Activity 2.3.8</t>
  </si>
  <si>
    <t>Output 2.4</t>
  </si>
  <si>
    <t>Activity 2.4.1</t>
  </si>
  <si>
    <t>Activity 2.4.2</t>
  </si>
  <si>
    <t>Activity 2.4.3</t>
  </si>
  <si>
    <t>Activity 2.4.4</t>
  </si>
  <si>
    <t>Activity 2.4.5</t>
  </si>
  <si>
    <t>Activity 2.4.6</t>
  </si>
  <si>
    <t>Activity 2.4.7</t>
  </si>
  <si>
    <t>Activity 2.4.8</t>
  </si>
  <si>
    <t xml:space="preserve">OUTCOME 3: </t>
  </si>
  <si>
    <t>Output 3.1</t>
  </si>
  <si>
    <t>Activity 3.1.1</t>
  </si>
  <si>
    <t>Activity 3.1.2</t>
  </si>
  <si>
    <t>Activity 3.1.3</t>
  </si>
  <si>
    <t>Activity 3.1.4</t>
  </si>
  <si>
    <t>Activity 3.1.5</t>
  </si>
  <si>
    <t>Activity 3.1.6</t>
  </si>
  <si>
    <t>Activity 3.1.7</t>
  </si>
  <si>
    <t>Activity 3.1.8</t>
  </si>
  <si>
    <t>Output 3.2:</t>
  </si>
  <si>
    <t>Activity 3.2.1</t>
  </si>
  <si>
    <t>Activity 3.2.2</t>
  </si>
  <si>
    <t>Activity 3.2.3</t>
  </si>
  <si>
    <t>Activity 3.2.4</t>
  </si>
  <si>
    <t>Activity 3.2.5</t>
  </si>
  <si>
    <t>Activity 3.2.6</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</si>
  <si>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</si>
  <si>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</si>
  <si>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</si>
  <si>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</si>
  <si>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</si>
  <si>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</si>
  <si>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</si>
  <si>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</si>
  <si>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</si>
  <si>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</si>
  <si>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</si>
  <si>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</si>
  <si>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</si>
  <si>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</si>
  <si>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</si>
  <si>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</si>
  <si>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</si>
  <si>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</si>
  <si>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</si>
  <si>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</si>
  <si>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</si>
  <si>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</si>
  <si>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</si>
  <si>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</si>
  <si>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</si>
  <si>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</si>
  <si>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</si>
  <si>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</si>
  <si>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</si>
  <si>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</si>
  <si>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</si>
  <si>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</si>
  <si>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</si>
  <si>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</si>
  <si>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</si>
  <si>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</si>
  <si>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</si>
  <si>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</si>
  <si>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</si>
  <si>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</si>
  <si>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</si>
  <si>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</si>
  <si>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</si>
  <si>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</si>
  <si>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</si>
  <si>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</si>
  <si>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</si>
  <si>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</si>
  <si>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</si>
  <si>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</si>
  <si>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</si>
  <si>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</si>
  <si>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</si>
  <si>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</si>
  <si>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</si>
  <si>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</si>
  <si>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</si>
  <si>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Additional personnel costs</t>
  </si>
  <si>
    <t>Additional operational costs</t>
  </si>
  <si>
    <t>Monitoring budget</t>
  </si>
  <si>
    <t>M&amp;E y Visibilidad</t>
  </si>
  <si>
    <t>Budget for independent final evaluation</t>
  </si>
  <si>
    <t>Total Additional Costs</t>
  </si>
  <si>
    <t>Totals</t>
  </si>
  <si>
    <t>Sub-Total Project Budget</t>
  </si>
  <si>
    <t>Indirect support costs (7%) and (6,5% UNHCR):</t>
  </si>
  <si>
    <t>Performance-Based Tranche Breakdown</t>
  </si>
  <si>
    <t>Tranche %</t>
  </si>
  <si>
    <t>First Tranche:</t>
  </si>
  <si>
    <t>Second Tranche:</t>
  </si>
  <si>
    <t>Third Tranche</t>
  </si>
  <si>
    <t>Total:</t>
  </si>
  <si>
    <r>
      <t xml:space="preserve">$ Towards GEWE </t>
    </r>
    <r>
      <rPr>
        <sz val="11"/>
        <color theme="1"/>
        <rFont val="Calibri"/>
        <family val="2"/>
        <scheme val="minor"/>
      </rPr>
      <t>(includes indirect costs)</t>
    </r>
  </si>
  <si>
    <t>Total Expenditure</t>
  </si>
  <si>
    <t>% Towards GEWE</t>
  </si>
  <si>
    <t>Delivery Rate:</t>
  </si>
  <si>
    <r>
      <t xml:space="preserve">$ Towards M&amp;E </t>
    </r>
    <r>
      <rPr>
        <sz val="11"/>
        <color theme="1"/>
        <rFont val="Calibri"/>
        <family val="2"/>
        <scheme val="minor"/>
      </rPr>
      <t>(includes indirect costs)</t>
    </r>
  </si>
  <si>
    <t>% Towards M&amp;E</t>
  </si>
  <si>
    <r>
      <t xml:space="preserve">Note: PBF does not accept projects with less than </t>
    </r>
    <r>
      <rPr>
        <b/>
        <sz val="11"/>
        <color theme="1"/>
        <rFont val="Calibri"/>
        <family val="2"/>
        <scheme val="minor"/>
      </rPr>
      <t>5%</t>
    </r>
    <r>
      <rPr>
        <sz val="11"/>
        <color theme="1"/>
        <rFont val="Calibri"/>
        <family val="2"/>
        <scheme val="minor"/>
      </rPr>
      <t xml:space="preserve"> towards M&amp;E and less than </t>
    </r>
    <r>
      <rPr>
        <b/>
        <sz val="11"/>
        <color theme="1"/>
        <rFont val="Calibri"/>
        <family val="2"/>
        <scheme val="minor"/>
      </rPr>
      <t xml:space="preserve">15% </t>
    </r>
    <r>
      <rPr>
        <sz val="11"/>
        <color theme="1"/>
        <rFont val="Calibri"/>
        <family val="2"/>
        <scheme val="minor"/>
      </rPr>
      <t xml:space="preserve">towards GEWE. These figures will show as </t>
    </r>
    <r>
      <rPr>
        <sz val="11"/>
        <color rgb="FFFF0000"/>
        <rFont val="Calibri"/>
        <family val="2"/>
        <scheme val="minor"/>
      </rPr>
      <t xml:space="preserve">red </t>
    </r>
    <r>
      <rPr>
        <sz val="11"/>
        <color theme="1"/>
        <rFont val="Calibri"/>
        <family val="2"/>
        <scheme val="minor"/>
      </rPr>
      <t xml:space="preserve">if this minimum threshold is not met.  </t>
    </r>
  </si>
  <si>
    <t>Table 2 - Output breakdown by UN budget categories</t>
  </si>
  <si>
    <t>OUTCOME 1</t>
  </si>
  <si>
    <t>Output 1.1</t>
  </si>
  <si>
    <t>Output Total from Table 1</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</si>
  <si>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</si>
  <si>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</si>
  <si>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</si>
  <si>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</si>
  <si>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</si>
  <si>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</si>
  <si>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</si>
  <si>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Total </t>
  </si>
  <si>
    <t>Output 1.2</t>
  </si>
  <si>
    <t>Output 1.3</t>
  </si>
  <si>
    <t>Output 1.4</t>
  </si>
  <si>
    <t>OUTCOME 2</t>
  </si>
  <si>
    <t>Output 2.1</t>
  </si>
  <si>
    <t>OUTCOME 3</t>
  </si>
  <si>
    <t>Output 3.2</t>
  </si>
  <si>
    <t>OUTCOME 4</t>
  </si>
  <si>
    <t>Additional Costs</t>
  </si>
  <si>
    <t>Additional Cost Totals from Table 1</t>
  </si>
  <si>
    <t xml:space="preserve">Subtotal </t>
  </si>
  <si>
    <t>7% Indirect Costs and (6,5% UNHCR)</t>
  </si>
  <si>
    <t>TOTAL</t>
  </si>
  <si>
    <t>Annex 1: MPTFO Guidance on UN Cost Categories</t>
  </si>
  <si>
    <r>
      <rPr>
        <b/>
        <sz val="11"/>
        <color theme="1"/>
        <rFont val="Calibri"/>
        <family val="2"/>
        <scheme val="minor"/>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</si>
  <si>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theme="1"/>
        <rFont val="Calibri"/>
        <family val="2"/>
        <scheme val="minor"/>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</si>
  <si>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scheme val="minor"/>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</si>
  <si>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scheme val="minor"/>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</si>
  <si>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scheme val="minor"/>
      </rPr>
      <t>5. Travel:</t>
    </r>
    <r>
      <rPr>
        <sz val="11"/>
        <color theme="1"/>
        <rFont val="Calibri"/>
        <family val="2"/>
        <scheme val="minor"/>
      </rPr>
      <t xml:space="preserve"> Includes staff and non-staff travel paid for by the organization directly related to a project.</t>
    </r>
  </si>
  <si>
    <r>
      <rPr>
        <b/>
        <sz val="11"/>
        <color theme="1"/>
        <rFont val="Calibri"/>
        <family val="2"/>
        <scheme val="minor"/>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</si>
  <si>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scheme val="minor"/>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</si>
  <si>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t>For PBSO Use</t>
  </si>
  <si>
    <t>Outcome 1</t>
  </si>
  <si>
    <t>Outcome Budget</t>
  </si>
  <si>
    <t>Total Outcome Budget Towards SDGs</t>
  </si>
  <si>
    <t>SDG</t>
  </si>
  <si>
    <t>SDG %</t>
  </si>
  <si>
    <t>Total Towards SDG</t>
  </si>
  <si>
    <t>Outcome 2</t>
  </si>
  <si>
    <t>Outcome 3</t>
  </si>
  <si>
    <t>Outcome 4</t>
  </si>
  <si>
    <t>For MPTFO Use</t>
  </si>
  <si>
    <t xml:space="preserve">Sub-Total </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</si>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</sst>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_([$$-409]* #,##0.00_);_([$$-409]* \(#,##0.00\);_([$$-409]* &quot;-&quot;??_);_(@_)"/>
  </numFmts>
  <fonts count="26">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12"/>
      <color rgb="FF000000"/>
      <name val="Calibri"/>
      <family val="2"/>
      <scheme val="minor"/>
    </font>
    <font>
      <b/>
      <sz val="14"/>
      <color theme="1"/>
      <name val="Calibri"/>
      <family val="2"/>
      <scheme val="minor"/>
    </font>
    <font>
      <sz val="14"/>
      <color theme="1"/>
      <name val="Calibri"/>
      <family val="2"/>
      <scheme val="minor"/>
    </font>
    <font>
      <b/>
      <sz val="24"/>
      <color rgb="FF00B0F0"/>
      <name val="Calibri"/>
      <family val="2"/>
      <scheme val="minor"/>
    </font>
    <font>
      <b/>
      <u/>
      <sz val="18"/>
      <color theme="1"/>
      <name val="Calibri"/>
      <family val="2"/>
      <scheme val="minor"/>
    </font>
    <font>
      <i/>
      <sz val="14"/>
      <color theme="1"/>
      <name val="Calibri"/>
      <family val="2"/>
      <scheme val="minor"/>
    </font>
    <font>
      <sz val="12"/>
      <color rgb="FF000000"/>
      <name val="Calibri"/>
      <family val="2"/>
    </font>
    <font>
      <sz val="11"/>
      <color rgb="FF444444"/>
      <name val="Calibri"/>
      <family val="2"/>
      <charset val="1"/>
    </font>
    <font>
      <sz val="12"/>
      <color rgb="FF000000"/>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0"/>
        <bgColor rgb="FF000000"/>
      </patternFill>
    </fill>
    <fill>
      <patternFill patternType="solid">
        <fgColor rgb="FFFFFFFF"/>
        <bgColor rgb="FF000000"/>
      </patternFill>
    </fill>
    <fill>
      <patternFill patternType="solid">
        <fgColor theme="2" tint="-9.9978637043366805E-2"/>
        <bgColor rgb="FF000000"/>
      </patternFill>
    </fill>
  </fills>
  <borders count="57">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bottom style="thin">
        <color indexed="64"/>
      </bottom>
      <diagonal/>
    </border>
    <border>
      <left style="thin">
        <color indexed="64"/>
      </left>
      <right style="medium">
        <color indexed="64"/>
      </right>
      <top style="thin">
        <color rgb="FF000000"/>
      </top>
      <bottom style="thin">
        <color rgb="FF000000"/>
      </bottom>
      <diagonal/>
    </border>
  </borders>
  <cellStyleXfs count="3">
    <xf numFmtId="0" fontId="0" fillId="0" borderId="0"/>
    <xf numFmtId="44" fontId="4" fillId="0" borderId="0" applyFont="0" applyFill="0" applyBorder="0" applyAlignment="0" applyProtection="0"/>
    <xf numFmtId="9" fontId="4" fillId="0" borderId="0" applyFont="0" applyFill="0" applyBorder="0" applyAlignment="0" applyProtection="0"/>
  </cellStyleXfs>
  <cellXfs count="296">
    <xf numFmtId="0" fontId="0" fillId="0" borderId="0" xfId="0"/>
    <xf numFmtId="0" fontId="2" fillId="0" borderId="0" xfId="0" applyFont="1" applyAlignment="1">
      <alignment vertical="center" wrapText="1"/>
    </xf>
    <xf numFmtId="0" fontId="2" fillId="0" borderId="0" xfId="0" applyFont="1" applyAlignment="1" applyProtection="1">
      <alignment vertical="center" wrapText="1"/>
      <protection locked="0"/>
    </xf>
    <xf numFmtId="0" fontId="6" fillId="0" borderId="0" xfId="0" applyFont="1" applyAlignment="1">
      <alignment vertical="center" wrapText="1"/>
    </xf>
    <xf numFmtId="0" fontId="2" fillId="3" borderId="0" xfId="0" applyFont="1" applyFill="1" applyAlignment="1">
      <alignment vertical="center" wrapText="1"/>
    </xf>
    <xf numFmtId="44" fontId="2" fillId="0" borderId="0" xfId="0" applyNumberFormat="1" applyFont="1" applyAlignment="1">
      <alignment vertical="center" wrapText="1"/>
    </xf>
    <xf numFmtId="9" fontId="2" fillId="2" borderId="9" xfId="2" applyFont="1" applyFill="1" applyBorder="1" applyAlignment="1">
      <alignment vertical="center" wrapText="1"/>
    </xf>
    <xf numFmtId="0" fontId="2" fillId="2" borderId="12" xfId="0" applyFont="1" applyFill="1" applyBorder="1" applyAlignment="1">
      <alignment vertical="center" wrapText="1"/>
    </xf>
    <xf numFmtId="0" fontId="2" fillId="3" borderId="0" xfId="0" applyFont="1" applyFill="1" applyAlignment="1" applyProtection="1">
      <alignment vertical="center" wrapText="1"/>
      <protection locked="0"/>
    </xf>
    <xf numFmtId="44" fontId="10" fillId="0" borderId="0" xfId="1" applyFont="1" applyFill="1" applyBorder="1" applyAlignment="1" applyProtection="1">
      <alignment vertical="center" wrapText="1"/>
    </xf>
    <xf numFmtId="44" fontId="2" fillId="2" borderId="3" xfId="1" applyFont="1" applyFill="1" applyBorder="1" applyAlignment="1" applyProtection="1">
      <alignment horizontal="center" vertical="center" wrapText="1"/>
    </xf>
    <xf numFmtId="0" fontId="7" fillId="2" borderId="8" xfId="0" applyFont="1" applyFill="1" applyBorder="1" applyAlignment="1">
      <alignment vertical="center" wrapText="1"/>
    </xf>
    <xf numFmtId="44" fontId="7" fillId="3" borderId="0" xfId="1" applyFont="1" applyFill="1" applyBorder="1" applyAlignment="1" applyProtection="1">
      <alignment vertical="center" wrapText="1"/>
    </xf>
    <xf numFmtId="44" fontId="2" fillId="2" borderId="5" xfId="1" applyFont="1" applyFill="1" applyBorder="1" applyAlignment="1" applyProtection="1">
      <alignment horizontal="center" vertical="center" wrapText="1"/>
    </xf>
    <xf numFmtId="0" fontId="2" fillId="2" borderId="8" xfId="0" applyFont="1" applyFill="1" applyBorder="1" applyAlignment="1">
      <alignment vertical="center" wrapText="1"/>
    </xf>
    <xf numFmtId="0" fontId="7" fillId="2" borderId="8" xfId="0" applyFont="1" applyFill="1" applyBorder="1" applyAlignment="1" applyProtection="1">
      <alignment vertical="center" wrapText="1"/>
      <protection locked="0"/>
    </xf>
    <xf numFmtId="44" fontId="2" fillId="3" borderId="0" xfId="0" applyNumberFormat="1" applyFont="1" applyFill="1" applyAlignment="1">
      <alignment vertical="center" wrapText="1"/>
    </xf>
    <xf numFmtId="0" fontId="0" fillId="3" borderId="0" xfId="0" applyFill="1" applyAlignment="1">
      <alignment horizontal="center" vertical="center" wrapText="1"/>
    </xf>
    <xf numFmtId="0" fontId="13" fillId="0" borderId="0" xfId="0" applyFont="1" applyAlignment="1">
      <alignment wrapText="1"/>
    </xf>
    <xf numFmtId="0" fontId="14" fillId="0" borderId="0" xfId="0" applyFont="1" applyAlignment="1">
      <alignment wrapText="1"/>
    </xf>
    <xf numFmtId="0" fontId="0" fillId="0" borderId="0" xfId="0" applyAlignment="1">
      <alignment wrapText="1"/>
    </xf>
    <xf numFmtId="0" fontId="0" fillId="3" borderId="0" xfId="0" applyFill="1" applyAlignment="1">
      <alignment wrapText="1"/>
    </xf>
    <xf numFmtId="0" fontId="2" fillId="0" borderId="0" xfId="0" applyFont="1" applyAlignment="1">
      <alignment horizontal="center" vertical="center" wrapText="1"/>
    </xf>
    <xf numFmtId="9" fontId="2" fillId="3" borderId="0" xfId="2" applyFont="1" applyFill="1" applyBorder="1" applyAlignment="1">
      <alignment wrapText="1"/>
    </xf>
    <xf numFmtId="0" fontId="3" fillId="3" borderId="0" xfId="0" applyFont="1" applyFill="1" applyAlignment="1">
      <alignment horizontal="center" vertical="center" wrapText="1"/>
    </xf>
    <xf numFmtId="44" fontId="2" fillId="3" borderId="0" xfId="2" applyNumberFormat="1" applyFont="1" applyFill="1" applyBorder="1" applyAlignment="1">
      <alignment wrapText="1"/>
    </xf>
    <xf numFmtId="0" fontId="9" fillId="0" borderId="0" xfId="0" applyFont="1" applyAlignment="1">
      <alignment horizontal="center" vertical="center" wrapText="1"/>
    </xf>
    <xf numFmtId="0" fontId="2" fillId="3" borderId="0" xfId="0" applyFont="1" applyFill="1" applyAlignment="1">
      <alignment horizontal="left" wrapText="1"/>
    </xf>
    <xf numFmtId="44" fontId="2" fillId="0" borderId="0" xfId="1" applyFont="1" applyFill="1" applyBorder="1" applyAlignment="1" applyProtection="1">
      <alignment vertical="center" wrapText="1"/>
    </xf>
    <xf numFmtId="44" fontId="2" fillId="0" borderId="0" xfId="1" applyFont="1" applyFill="1" applyBorder="1" applyAlignment="1" applyProtection="1">
      <alignment horizontal="center" vertical="center" wrapText="1"/>
    </xf>
    <xf numFmtId="0" fontId="6" fillId="2" borderId="3" xfId="0" applyFont="1" applyFill="1" applyBorder="1" applyAlignment="1">
      <alignment vertical="center" wrapText="1"/>
    </xf>
    <xf numFmtId="0" fontId="6" fillId="2" borderId="3" xfId="0" applyFont="1" applyFill="1" applyBorder="1" applyAlignment="1" applyProtection="1">
      <alignment vertical="center" wrapText="1"/>
      <protection locked="0"/>
    </xf>
    <xf numFmtId="0" fontId="5" fillId="0" borderId="0" xfId="0" applyFont="1" applyAlignment="1">
      <alignment wrapText="1"/>
    </xf>
    <xf numFmtId="0" fontId="5" fillId="3" borderId="0" xfId="0" applyFont="1" applyFill="1" applyAlignment="1">
      <alignment wrapText="1"/>
    </xf>
    <xf numFmtId="44" fontId="2" fillId="4" borderId="3" xfId="1" applyFont="1" applyFill="1" applyBorder="1" applyAlignment="1" applyProtection="1">
      <alignment wrapText="1"/>
    </xf>
    <xf numFmtId="44" fontId="2" fillId="0" borderId="0" xfId="0" applyNumberFormat="1" applyFont="1" applyAlignment="1">
      <alignment wrapText="1"/>
    </xf>
    <xf numFmtId="44" fontId="6" fillId="0" borderId="0" xfId="1" applyFont="1" applyFill="1" applyBorder="1" applyAlignment="1">
      <alignment horizontal="right" vertical="center" wrapText="1"/>
    </xf>
    <xf numFmtId="44" fontId="2" fillId="2" borderId="3" xfId="0" applyNumberFormat="1" applyFont="1" applyFill="1" applyBorder="1" applyAlignment="1">
      <alignment wrapText="1"/>
    </xf>
    <xf numFmtId="0" fontId="6" fillId="2" borderId="39" xfId="0" applyFont="1" applyFill="1" applyBorder="1" applyAlignment="1">
      <alignment vertical="center" wrapText="1"/>
    </xf>
    <xf numFmtId="44" fontId="2" fillId="2" borderId="39" xfId="0" applyNumberFormat="1" applyFont="1" applyFill="1" applyBorder="1" applyAlignment="1">
      <alignment wrapText="1"/>
    </xf>
    <xf numFmtId="0" fontId="2" fillId="2" borderId="13" xfId="0" applyFont="1" applyFill="1" applyBorder="1" applyAlignment="1">
      <alignment horizontal="left" wrapText="1"/>
    </xf>
    <xf numFmtId="44" fontId="2" fillId="2" borderId="13" xfId="0" applyNumberFormat="1" applyFont="1" applyFill="1" applyBorder="1" applyAlignment="1">
      <alignment horizontal="center" wrapText="1"/>
    </xf>
    <xf numFmtId="44" fontId="2" fillId="2" borderId="13" xfId="0" applyNumberFormat="1" applyFont="1" applyFill="1" applyBorder="1" applyAlignment="1">
      <alignment wrapText="1"/>
    </xf>
    <xf numFmtId="44" fontId="2" fillId="4" borderId="3" xfId="1" applyFont="1" applyFill="1" applyBorder="1" applyAlignment="1">
      <alignment wrapText="1"/>
    </xf>
    <xf numFmtId="0" fontId="2" fillId="3" borderId="40" xfId="0" applyFont="1" applyFill="1" applyBorder="1" applyAlignment="1">
      <alignment horizontal="left" wrapText="1"/>
    </xf>
    <xf numFmtId="0" fontId="2" fillId="3" borderId="41" xfId="0" applyFont="1" applyFill="1" applyBorder="1" applyAlignment="1">
      <alignment horizontal="left" wrapText="1"/>
    </xf>
    <xf numFmtId="0" fontId="2" fillId="3" borderId="42" xfId="0" applyFont="1" applyFill="1" applyBorder="1" applyAlignment="1">
      <alignment horizontal="left" wrapText="1"/>
    </xf>
    <xf numFmtId="44" fontId="2" fillId="3" borderId="4" xfId="1" applyFont="1" applyFill="1" applyBorder="1" applyAlignment="1" applyProtection="1">
      <alignment wrapText="1"/>
    </xf>
    <xf numFmtId="44" fontId="2" fillId="3" borderId="1" xfId="1" applyFont="1" applyFill="1" applyBorder="1" applyAlignment="1">
      <alignment wrapText="1"/>
    </xf>
    <xf numFmtId="44" fontId="2" fillId="3" borderId="2" xfId="0" applyNumberFormat="1" applyFont="1" applyFill="1" applyBorder="1" applyAlignment="1">
      <alignment wrapText="1"/>
    </xf>
    <xf numFmtId="44" fontId="2" fillId="3" borderId="1" xfId="1" applyFont="1" applyFill="1" applyBorder="1" applyAlignment="1" applyProtection="1">
      <alignment wrapText="1"/>
    </xf>
    <xf numFmtId="0" fontId="2" fillId="3" borderId="3" xfId="0" applyFont="1" applyFill="1" applyBorder="1" applyAlignment="1" applyProtection="1">
      <alignment horizontal="center" vertical="center" wrapText="1"/>
      <protection locked="0"/>
    </xf>
    <xf numFmtId="44" fontId="2" fillId="2" borderId="38" xfId="0" applyNumberFormat="1" applyFont="1" applyFill="1" applyBorder="1" applyAlignment="1">
      <alignment wrapText="1"/>
    </xf>
    <xf numFmtId="44" fontId="2" fillId="2" borderId="9" xfId="0" applyNumberFormat="1" applyFont="1" applyFill="1" applyBorder="1" applyAlignment="1">
      <alignment wrapText="1"/>
    </xf>
    <xf numFmtId="0" fontId="2" fillId="2" borderId="11" xfId="0" applyFont="1" applyFill="1" applyBorder="1" applyAlignment="1">
      <alignment horizontal="center" wrapText="1"/>
    </xf>
    <xf numFmtId="44" fontId="2" fillId="2" borderId="34" xfId="0" applyNumberFormat="1" applyFont="1" applyFill="1" applyBorder="1" applyAlignment="1">
      <alignment wrapText="1"/>
    </xf>
    <xf numFmtId="0" fontId="5" fillId="0" borderId="0" xfId="0" applyFont="1"/>
    <xf numFmtId="0" fontId="15" fillId="0" borderId="0" xfId="0" applyFont="1"/>
    <xf numFmtId="49" fontId="0" fillId="0" borderId="0" xfId="0" applyNumberFormat="1"/>
    <xf numFmtId="0" fontId="15" fillId="0" borderId="0" xfId="0" applyFont="1" applyAlignment="1">
      <alignment vertical="center"/>
    </xf>
    <xf numFmtId="49" fontId="16" fillId="0" borderId="0" xfId="0" applyNumberFormat="1" applyFont="1" applyAlignment="1">
      <alignment horizontal="left"/>
    </xf>
    <xf numFmtId="49" fontId="16" fillId="0" borderId="0" xfId="0" applyNumberFormat="1" applyFont="1" applyAlignment="1">
      <alignment horizontal="left" wrapText="1"/>
    </xf>
    <xf numFmtId="0" fontId="3" fillId="2" borderId="10" xfId="0" applyFont="1" applyFill="1" applyBorder="1"/>
    <xf numFmtId="0" fontId="3" fillId="2" borderId="8" xfId="0" applyFont="1" applyFill="1" applyBorder="1"/>
    <xf numFmtId="0" fontId="3" fillId="2" borderId="3" xfId="0" applyFont="1" applyFill="1" applyBorder="1"/>
    <xf numFmtId="0" fontId="3"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4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44" fontId="0" fillId="2" borderId="14" xfId="0" applyNumberFormat="1" applyFill="1" applyBorder="1" applyAlignment="1">
      <alignment vertical="center"/>
    </xf>
    <xf numFmtId="0" fontId="2" fillId="2" borderId="3"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3" xfId="0" applyFont="1" applyFill="1" applyBorder="1" applyAlignment="1">
      <alignment horizontal="center" vertical="center" wrapText="1"/>
    </xf>
    <xf numFmtId="44" fontId="2" fillId="2" borderId="3" xfId="1" applyFont="1" applyFill="1" applyBorder="1" applyAlignment="1" applyProtection="1">
      <alignment vertical="center" wrapText="1"/>
    </xf>
    <xf numFmtId="44" fontId="2" fillId="2" borderId="4" xfId="1" applyFont="1" applyFill="1" applyBorder="1" applyAlignment="1" applyProtection="1">
      <alignment vertical="center" wrapText="1"/>
    </xf>
    <xf numFmtId="44" fontId="2" fillId="2" borderId="13" xfId="1" applyFont="1" applyFill="1" applyBorder="1" applyAlignment="1" applyProtection="1">
      <alignment vertical="center" wrapText="1"/>
    </xf>
    <xf numFmtId="9" fontId="2" fillId="2" borderId="14" xfId="2" applyFont="1" applyFill="1" applyBorder="1" applyAlignment="1" applyProtection="1">
      <alignment vertical="center" wrapText="1"/>
    </xf>
    <xf numFmtId="0" fontId="3" fillId="2" borderId="28" xfId="0" applyFont="1" applyFill="1" applyBorder="1" applyAlignment="1">
      <alignment horizontal="left" vertical="center" wrapText="1"/>
    </xf>
    <xf numFmtId="44" fontId="2" fillId="2" borderId="16" xfId="0" applyNumberFormat="1" applyFont="1" applyFill="1" applyBorder="1" applyAlignment="1">
      <alignment vertical="center" wrapText="1"/>
    </xf>
    <xf numFmtId="0" fontId="3" fillId="2" borderId="8" xfId="0" applyFont="1" applyFill="1" applyBorder="1" applyAlignment="1">
      <alignment horizontal="left" vertical="center" wrapText="1"/>
    </xf>
    <xf numFmtId="44" fontId="2" fillId="2" borderId="9" xfId="2" applyNumberFormat="1" applyFont="1" applyFill="1" applyBorder="1" applyAlignment="1" applyProtection="1">
      <alignment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0" fontId="2" fillId="2" borderId="39" xfId="0" applyFont="1" applyFill="1" applyBorder="1" applyAlignment="1">
      <alignment vertical="center" wrapText="1"/>
    </xf>
    <xf numFmtId="0" fontId="2" fillId="4" borderId="3" xfId="0" applyFont="1" applyFill="1" applyBorder="1" applyAlignment="1" applyProtection="1">
      <alignment vertical="center" wrapText="1"/>
      <protection locked="0"/>
    </xf>
    <xf numFmtId="0" fontId="2" fillId="2" borderId="35" xfId="0" applyFont="1" applyFill="1" applyBorder="1" applyAlignment="1">
      <alignment vertical="center" wrapText="1"/>
    </xf>
    <xf numFmtId="44" fontId="2" fillId="2" borderId="40" xfId="1" applyFont="1" applyFill="1" applyBorder="1" applyAlignment="1" applyProtection="1">
      <alignment vertical="center" wrapText="1"/>
    </xf>
    <xf numFmtId="44" fontId="2" fillId="4" borderId="3" xfId="1" applyFont="1" applyFill="1" applyBorder="1" applyAlignment="1" applyProtection="1">
      <alignment vertical="center" wrapText="1"/>
    </xf>
    <xf numFmtId="44" fontId="2" fillId="2" borderId="4" xfId="0" applyNumberFormat="1" applyFont="1" applyFill="1" applyBorder="1" applyAlignment="1">
      <alignment wrapText="1"/>
    </xf>
    <xf numFmtId="44" fontId="2" fillId="3" borderId="1" xfId="0" applyNumberFormat="1" applyFont="1" applyFill="1" applyBorder="1" applyAlignment="1">
      <alignment wrapText="1"/>
    </xf>
    <xf numFmtId="0" fontId="2" fillId="2" borderId="32" xfId="0" applyFont="1" applyFill="1" applyBorder="1" applyAlignment="1">
      <alignment wrapText="1"/>
    </xf>
    <xf numFmtId="44" fontId="2" fillId="2" borderId="33" xfId="0" applyNumberFormat="1" applyFont="1" applyFill="1" applyBorder="1" applyAlignment="1">
      <alignment wrapText="1"/>
    </xf>
    <xf numFmtId="9" fontId="2" fillId="3" borderId="9" xfId="2" applyFont="1" applyFill="1" applyBorder="1" applyAlignment="1" applyProtection="1">
      <alignment vertical="center" wrapText="1"/>
      <protection locked="0"/>
    </xf>
    <xf numFmtId="9" fontId="2" fillId="3" borderId="31" xfId="2" applyFont="1" applyFill="1" applyBorder="1" applyAlignment="1" applyProtection="1">
      <alignment vertical="center" wrapText="1"/>
      <protection locked="0"/>
    </xf>
    <xf numFmtId="9" fontId="2" fillId="3" borderId="31" xfId="2" applyFont="1" applyFill="1" applyBorder="1" applyAlignment="1" applyProtection="1">
      <alignment horizontal="right" vertical="center" wrapText="1"/>
      <protection locked="0"/>
    </xf>
    <xf numFmtId="9" fontId="0" fillId="0" borderId="0" xfId="2" applyFont="1"/>
    <xf numFmtId="0" fontId="3" fillId="7" borderId="6" xfId="0" applyFont="1" applyFill="1" applyBorder="1"/>
    <xf numFmtId="0" fontId="0" fillId="7" borderId="22" xfId="0" applyFill="1" applyBorder="1"/>
    <xf numFmtId="0" fontId="0" fillId="7" borderId="23" xfId="0" applyFill="1" applyBorder="1" applyAlignment="1">
      <alignment wrapText="1"/>
    </xf>
    <xf numFmtId="0" fontId="0" fillId="7" borderId="24" xfId="0" applyFill="1" applyBorder="1" applyAlignment="1">
      <alignment wrapText="1"/>
    </xf>
    <xf numFmtId="0" fontId="7" fillId="2" borderId="12" xfId="0" applyFont="1" applyFill="1" applyBorder="1" applyAlignment="1">
      <alignment vertical="center" wrapText="1"/>
    </xf>
    <xf numFmtId="44" fontId="2" fillId="2" borderId="14" xfId="0" applyNumberFormat="1" applyFont="1" applyFill="1" applyBorder="1" applyAlignment="1">
      <alignment wrapText="1"/>
    </xf>
    <xf numFmtId="44" fontId="2" fillId="2" borderId="52" xfId="1" applyFont="1" applyFill="1" applyBorder="1" applyAlignment="1">
      <alignment wrapText="1"/>
    </xf>
    <xf numFmtId="44" fontId="2" fillId="2" borderId="29" xfId="0" applyNumberFormat="1" applyFont="1" applyFill="1" applyBorder="1" applyAlignment="1">
      <alignment wrapText="1"/>
    </xf>
    <xf numFmtId="44" fontId="2" fillId="2" borderId="3" xfId="1" applyFont="1" applyFill="1" applyBorder="1" applyAlignment="1">
      <alignment wrapText="1"/>
    </xf>
    <xf numFmtId="44" fontId="2" fillId="2" borderId="12" xfId="1" applyFont="1" applyFill="1" applyBorder="1" applyAlignment="1" applyProtection="1">
      <alignment wrapText="1"/>
    </xf>
    <xf numFmtId="44" fontId="2" fillId="2" borderId="13" xfId="1" applyFont="1" applyFill="1" applyBorder="1" applyAlignment="1">
      <alignment wrapText="1"/>
    </xf>
    <xf numFmtId="10" fontId="2" fillId="2" borderId="9" xfId="2" applyNumberFormat="1" applyFont="1" applyFill="1" applyBorder="1" applyAlignment="1" applyProtection="1">
      <alignment wrapText="1"/>
    </xf>
    <xf numFmtId="44" fontId="2" fillId="3" borderId="0" xfId="1" applyFont="1" applyFill="1" applyBorder="1" applyAlignment="1" applyProtection="1">
      <alignment vertical="center" wrapText="1"/>
      <protection locked="0"/>
    </xf>
    <xf numFmtId="44" fontId="2" fillId="3" borderId="0" xfId="1" applyFont="1" applyFill="1" applyBorder="1" applyAlignment="1">
      <alignment vertical="center" wrapText="1"/>
    </xf>
    <xf numFmtId="44" fontId="2" fillId="3" borderId="0" xfId="1" applyFont="1" applyFill="1" applyBorder="1" applyAlignment="1" applyProtection="1">
      <alignment horizontal="right" vertical="center" wrapText="1"/>
      <protection locked="0"/>
    </xf>
    <xf numFmtId="44" fontId="2" fillId="3" borderId="0" xfId="1" applyFont="1" applyFill="1" applyBorder="1" applyAlignment="1" applyProtection="1">
      <alignment horizontal="center" vertical="center" wrapText="1"/>
    </xf>
    <xf numFmtId="44" fontId="2" fillId="3" borderId="0" xfId="1" applyFont="1" applyFill="1" applyBorder="1" applyAlignment="1" applyProtection="1">
      <alignment vertical="center" wrapText="1"/>
    </xf>
    <xf numFmtId="44" fontId="12" fillId="3" borderId="0" xfId="1" applyFont="1" applyFill="1" applyBorder="1" applyAlignment="1">
      <alignment horizontal="left" wrapText="1"/>
    </xf>
    <xf numFmtId="44" fontId="2" fillId="2" borderId="28" xfId="0" applyNumberFormat="1" applyFont="1" applyFill="1" applyBorder="1" applyAlignment="1">
      <alignment vertical="center" wrapText="1"/>
    </xf>
    <xf numFmtId="0" fontId="0" fillId="2" borderId="12" xfId="0" applyFill="1" applyBorder="1" applyAlignment="1">
      <alignment wrapText="1"/>
    </xf>
    <xf numFmtId="44" fontId="3" fillId="2" borderId="13" xfId="0" applyNumberFormat="1" applyFont="1" applyFill="1" applyBorder="1"/>
    <xf numFmtId="44" fontId="2" fillId="2" borderId="4" xfId="2" applyNumberFormat="1" applyFont="1" applyFill="1" applyBorder="1" applyAlignment="1">
      <alignment vertical="center" wrapText="1"/>
    </xf>
    <xf numFmtId="44" fontId="3" fillId="2" borderId="53" xfId="0" applyNumberFormat="1" applyFont="1" applyFill="1" applyBorder="1"/>
    <xf numFmtId="0" fontId="0" fillId="2" borderId="14" xfId="0" applyFill="1" applyBorder="1"/>
    <xf numFmtId="0" fontId="2" fillId="2" borderId="5" xfId="0" applyFont="1" applyFill="1" applyBorder="1" applyAlignment="1">
      <alignment horizontal="center" vertical="center" wrapText="1"/>
    </xf>
    <xf numFmtId="44" fontId="14" fillId="3" borderId="0" xfId="1" applyFont="1" applyFill="1" applyBorder="1" applyAlignment="1">
      <alignment wrapText="1"/>
    </xf>
    <xf numFmtId="44" fontId="0" fillId="3" borderId="0" xfId="1" applyFont="1" applyFill="1" applyBorder="1" applyAlignment="1">
      <alignment wrapText="1"/>
    </xf>
    <xf numFmtId="44" fontId="2" fillId="3" borderId="3" xfId="1" applyFont="1" applyFill="1" applyBorder="1" applyAlignment="1" applyProtection="1">
      <alignment horizontal="center" vertical="center" wrapText="1"/>
    </xf>
    <xf numFmtId="44" fontId="17" fillId="8" borderId="3" xfId="0" applyNumberFormat="1" applyFont="1" applyFill="1" applyBorder="1" applyAlignment="1">
      <alignment horizontal="center" vertical="center" wrapText="1"/>
    </xf>
    <xf numFmtId="44" fontId="0" fillId="3" borderId="0" xfId="1" applyFont="1" applyFill="1" applyBorder="1" applyAlignment="1">
      <alignment vertical="center" wrapText="1"/>
    </xf>
    <xf numFmtId="9" fontId="0" fillId="3" borderId="0" xfId="2" applyFont="1" applyFill="1" applyBorder="1" applyAlignment="1">
      <alignment wrapText="1"/>
    </xf>
    <xf numFmtId="0" fontId="1" fillId="2" borderId="3" xfId="0" applyFont="1" applyFill="1" applyBorder="1" applyAlignment="1">
      <alignment horizontal="center" vertical="center" wrapText="1"/>
    </xf>
    <xf numFmtId="44" fontId="2" fillId="2" borderId="5" xfId="1" applyFont="1" applyFill="1" applyBorder="1" applyAlignment="1" applyProtection="1">
      <alignment horizontal="center" vertical="center" wrapText="1"/>
      <protection locked="0"/>
    </xf>
    <xf numFmtId="0" fontId="11" fillId="6" borderId="6" xfId="0" applyFont="1" applyFill="1" applyBorder="1" applyAlignment="1">
      <alignment vertical="top" wrapText="1"/>
    </xf>
    <xf numFmtId="0" fontId="2" fillId="0" borderId="0" xfId="0" applyFont="1" applyAlignment="1">
      <alignment wrapText="1"/>
    </xf>
    <xf numFmtId="0" fontId="18" fillId="0" borderId="0" xfId="0" applyFont="1" applyAlignment="1">
      <alignment wrapText="1"/>
    </xf>
    <xf numFmtId="0" fontId="1" fillId="2" borderId="3" xfId="0" applyFont="1" applyFill="1" applyBorder="1" applyAlignment="1">
      <alignment vertical="center" wrapText="1"/>
    </xf>
    <xf numFmtId="0" fontId="1" fillId="0" borderId="3" xfId="0" applyFont="1" applyBorder="1" applyAlignment="1" applyProtection="1">
      <alignment horizontal="left" vertical="top" wrapText="1"/>
      <protection locked="0"/>
    </xf>
    <xf numFmtId="44" fontId="1" fillId="0" borderId="3" xfId="1" applyFont="1" applyBorder="1" applyAlignment="1" applyProtection="1">
      <alignment horizontal="center" vertical="center" wrapText="1"/>
      <protection locked="0"/>
    </xf>
    <xf numFmtId="44" fontId="1" fillId="2" borderId="3" xfId="1" applyFont="1" applyFill="1" applyBorder="1" applyAlignment="1" applyProtection="1">
      <alignment horizontal="center" vertical="center" wrapText="1"/>
    </xf>
    <xf numFmtId="9" fontId="1" fillId="0" borderId="3" xfId="2" applyFont="1" applyBorder="1" applyAlignment="1" applyProtection="1">
      <alignment horizontal="center" vertical="center" wrapText="1"/>
      <protection locked="0"/>
    </xf>
    <xf numFmtId="44" fontId="1" fillId="3" borderId="3" xfId="1" applyFont="1" applyFill="1" applyBorder="1" applyAlignment="1" applyProtection="1">
      <alignment horizontal="center" vertical="center" wrapText="1"/>
      <protection locked="0"/>
    </xf>
    <xf numFmtId="49" fontId="1" fillId="0" borderId="3" xfId="1" applyNumberFormat="1" applyFont="1" applyBorder="1" applyAlignment="1" applyProtection="1">
      <alignment horizontal="left" wrapText="1"/>
      <protection locked="0"/>
    </xf>
    <xf numFmtId="44" fontId="1" fillId="0" borderId="0" xfId="1" applyFont="1" applyFill="1" applyBorder="1" applyAlignment="1" applyProtection="1">
      <alignment horizontal="center" vertical="center" wrapText="1"/>
    </xf>
    <xf numFmtId="0" fontId="1" fillId="3" borderId="3" xfId="0" applyFont="1" applyFill="1" applyBorder="1" applyAlignment="1" applyProtection="1">
      <alignment horizontal="left" vertical="top" wrapText="1"/>
      <protection locked="0"/>
    </xf>
    <xf numFmtId="9" fontId="1" fillId="3" borderId="3" xfId="2" applyFont="1" applyFill="1" applyBorder="1" applyAlignment="1" applyProtection="1">
      <alignment horizontal="center" vertical="center" wrapText="1"/>
      <protection locked="0"/>
    </xf>
    <xf numFmtId="49" fontId="1" fillId="3" borderId="3" xfId="1" applyNumberFormat="1" applyFont="1" applyFill="1" applyBorder="1" applyAlignment="1" applyProtection="1">
      <alignment horizontal="left" wrapText="1"/>
      <protection locked="0"/>
    </xf>
    <xf numFmtId="0" fontId="1" fillId="3" borderId="0" xfId="0" applyFont="1" applyFill="1" applyAlignment="1" applyProtection="1">
      <alignment vertical="center" wrapText="1"/>
      <protection locked="0"/>
    </xf>
    <xf numFmtId="0" fontId="1" fillId="3" borderId="0" xfId="0" applyFont="1" applyFill="1" applyAlignment="1" applyProtection="1">
      <alignment horizontal="left" vertical="top" wrapText="1"/>
      <protection locked="0"/>
    </xf>
    <xf numFmtId="44" fontId="1" fillId="3" borderId="0" xfId="1" applyFont="1" applyFill="1" applyBorder="1" applyAlignment="1" applyProtection="1">
      <alignment horizontal="center" vertical="center" wrapText="1"/>
      <protection locked="0"/>
    </xf>
    <xf numFmtId="44" fontId="1" fillId="3" borderId="0" xfId="1" applyFont="1" applyFill="1" applyBorder="1" applyAlignment="1" applyProtection="1">
      <alignment vertical="center" wrapText="1"/>
      <protection locked="0"/>
    </xf>
    <xf numFmtId="0" fontId="1" fillId="3" borderId="1" xfId="0" applyFont="1" applyFill="1" applyBorder="1" applyAlignment="1" applyProtection="1">
      <alignment vertical="center" wrapText="1"/>
      <protection locked="0"/>
    </xf>
    <xf numFmtId="0" fontId="1" fillId="3" borderId="3" xfId="0" applyFont="1" applyFill="1" applyBorder="1" applyAlignment="1" applyProtection="1">
      <alignment vertical="center" wrapText="1"/>
      <protection locked="0"/>
    </xf>
    <xf numFmtId="44" fontId="1" fillId="0" borderId="3" xfId="1" applyFont="1" applyBorder="1" applyAlignment="1" applyProtection="1">
      <alignment vertical="center" wrapText="1"/>
      <protection locked="0"/>
    </xf>
    <xf numFmtId="44" fontId="1" fillId="2" borderId="3" xfId="1" applyFont="1" applyFill="1" applyBorder="1" applyAlignment="1" applyProtection="1">
      <alignment vertical="center" wrapText="1"/>
    </xf>
    <xf numFmtId="9" fontId="1" fillId="0" borderId="3" xfId="2" applyFont="1" applyBorder="1" applyAlignment="1" applyProtection="1">
      <alignment vertical="center" wrapText="1"/>
      <protection locked="0"/>
    </xf>
    <xf numFmtId="44" fontId="1" fillId="3" borderId="3" xfId="1" applyFont="1" applyFill="1" applyBorder="1" applyAlignment="1" applyProtection="1">
      <alignment vertical="center" wrapText="1"/>
      <protection locked="0"/>
    </xf>
    <xf numFmtId="49" fontId="1" fillId="0" borderId="3" xfId="0" applyNumberFormat="1" applyFont="1" applyBorder="1" applyAlignment="1" applyProtection="1">
      <alignment horizontal="left" wrapText="1"/>
      <protection locked="0"/>
    </xf>
    <xf numFmtId="0" fontId="1" fillId="3" borderId="2" xfId="0" applyFont="1" applyFill="1" applyBorder="1" applyAlignment="1" applyProtection="1">
      <alignment vertical="center" wrapText="1"/>
      <protection locked="0"/>
    </xf>
    <xf numFmtId="0" fontId="1" fillId="3" borderId="0" xfId="0" applyFont="1" applyFill="1" applyAlignment="1">
      <alignment vertical="center" wrapText="1"/>
    </xf>
    <xf numFmtId="0" fontId="1" fillId="0" borderId="0" xfId="0" applyFont="1" applyAlignment="1" applyProtection="1">
      <alignment vertical="center" wrapText="1"/>
      <protection locked="0"/>
    </xf>
    <xf numFmtId="0" fontId="1" fillId="0" borderId="0" xfId="0" applyFont="1" applyAlignment="1">
      <alignment vertical="center" wrapText="1"/>
    </xf>
    <xf numFmtId="0" fontId="1" fillId="0" borderId="0" xfId="0" applyFont="1" applyAlignment="1">
      <alignment wrapText="1"/>
    </xf>
    <xf numFmtId="44" fontId="1" fillId="0" borderId="39" xfId="0" applyNumberFormat="1" applyFont="1" applyBorder="1" applyAlignment="1" applyProtection="1">
      <alignment wrapText="1"/>
      <protection locked="0"/>
    </xf>
    <xf numFmtId="44" fontId="1" fillId="3" borderId="39" xfId="1" applyFont="1" applyFill="1" applyBorder="1" applyAlignment="1" applyProtection="1">
      <alignment horizontal="center" vertical="center" wrapText="1"/>
      <protection locked="0"/>
    </xf>
    <xf numFmtId="44" fontId="1" fillId="0" borderId="3" xfId="0" applyNumberFormat="1" applyFont="1" applyBorder="1" applyAlignment="1" applyProtection="1">
      <alignment wrapText="1"/>
      <protection locked="0"/>
    </xf>
    <xf numFmtId="0" fontId="1" fillId="3" borderId="0" xfId="0" applyFont="1" applyFill="1" applyAlignment="1">
      <alignment wrapText="1"/>
    </xf>
    <xf numFmtId="44" fontId="1" fillId="2" borderId="39" xfId="0" applyNumberFormat="1" applyFont="1" applyFill="1" applyBorder="1" applyAlignment="1">
      <alignment wrapText="1"/>
    </xf>
    <xf numFmtId="44" fontId="1" fillId="3" borderId="0" xfId="1" applyFont="1" applyFill="1" applyBorder="1" applyAlignment="1" applyProtection="1">
      <alignment vertical="center" wrapText="1"/>
    </xf>
    <xf numFmtId="44" fontId="1" fillId="2" borderId="3" xfId="0" applyNumberFormat="1" applyFont="1" applyFill="1" applyBorder="1" applyAlignment="1">
      <alignment wrapText="1"/>
    </xf>
    <xf numFmtId="44" fontId="1" fillId="2" borderId="8" xfId="1" applyFont="1" applyFill="1" applyBorder="1" applyAlignment="1" applyProtection="1">
      <alignment wrapText="1"/>
    </xf>
    <xf numFmtId="44" fontId="1" fillId="2" borderId="3" xfId="1" applyFont="1" applyFill="1" applyBorder="1" applyAlignment="1">
      <alignment wrapText="1"/>
    </xf>
    <xf numFmtId="44" fontId="1" fillId="2" borderId="9" xfId="0" applyNumberFormat="1" applyFont="1" applyFill="1" applyBorder="1" applyAlignment="1">
      <alignment wrapText="1"/>
    </xf>
    <xf numFmtId="0" fontId="1" fillId="2" borderId="12" xfId="0" applyFont="1" applyFill="1" applyBorder="1" applyAlignment="1">
      <alignment wrapText="1"/>
    </xf>
    <xf numFmtId="44" fontId="1" fillId="2" borderId="13" xfId="0" applyNumberFormat="1" applyFont="1" applyFill="1" applyBorder="1" applyAlignment="1">
      <alignment wrapText="1"/>
    </xf>
    <xf numFmtId="44" fontId="1" fillId="3" borderId="0" xfId="0" applyNumberFormat="1" applyFont="1" applyFill="1" applyAlignment="1">
      <alignment vertical="center" wrapText="1"/>
    </xf>
    <xf numFmtId="0" fontId="1" fillId="3" borderId="0" xfId="0" applyFont="1" applyFill="1" applyAlignment="1">
      <alignment horizontal="center" vertical="center" wrapText="1"/>
    </xf>
    <xf numFmtId="0" fontId="1" fillId="0" borderId="0" xfId="0" applyFont="1"/>
    <xf numFmtId="44" fontId="1" fillId="2" borderId="51" xfId="1" applyFont="1" applyFill="1" applyBorder="1" applyAlignment="1" applyProtection="1">
      <alignment wrapText="1"/>
    </xf>
    <xf numFmtId="0" fontId="1" fillId="2" borderId="16" xfId="0" applyFont="1" applyFill="1" applyBorder="1"/>
    <xf numFmtId="44" fontId="1" fillId="2" borderId="3" xfId="1" applyFont="1" applyFill="1" applyBorder="1" applyAlignment="1">
      <alignment vertical="center" wrapText="1"/>
    </xf>
    <xf numFmtId="44" fontId="1" fillId="0" borderId="3" xfId="1" applyFont="1" applyFill="1" applyBorder="1" applyAlignment="1" applyProtection="1">
      <alignment horizontal="center" vertical="center" wrapText="1"/>
      <protection locked="0"/>
    </xf>
    <xf numFmtId="164" fontId="14" fillId="0" borderId="0" xfId="1" applyNumberFormat="1" applyFont="1" applyFill="1" applyBorder="1" applyAlignment="1">
      <alignment wrapText="1"/>
    </xf>
    <xf numFmtId="164" fontId="12" fillId="0" borderId="0" xfId="1" applyNumberFormat="1" applyFont="1" applyFill="1" applyBorder="1" applyAlignment="1">
      <alignment horizontal="left" wrapText="1"/>
    </xf>
    <xf numFmtId="164" fontId="1" fillId="0" borderId="3" xfId="1" applyNumberFormat="1" applyFont="1" applyFill="1" applyBorder="1" applyAlignment="1" applyProtection="1">
      <alignment horizontal="center" vertical="center" wrapText="1"/>
      <protection locked="0"/>
    </xf>
    <xf numFmtId="164" fontId="2" fillId="0" borderId="3" xfId="1" applyNumberFormat="1" applyFont="1" applyFill="1" applyBorder="1" applyAlignment="1" applyProtection="1">
      <alignment horizontal="center" vertical="center" wrapText="1"/>
    </xf>
    <xf numFmtId="164" fontId="1" fillId="0" borderId="0" xfId="1" applyNumberFormat="1" applyFont="1" applyFill="1" applyBorder="1" applyAlignment="1" applyProtection="1">
      <alignment horizontal="center" vertical="center" wrapText="1"/>
      <protection locked="0"/>
    </xf>
    <xf numFmtId="164" fontId="17" fillId="0" borderId="3" xfId="0" applyNumberFormat="1" applyFont="1" applyBorder="1" applyAlignment="1">
      <alignment horizontal="center" vertical="center" wrapText="1"/>
    </xf>
    <xf numFmtId="164" fontId="1" fillId="0" borderId="0" xfId="1" applyNumberFormat="1" applyFont="1" applyFill="1" applyBorder="1" applyAlignment="1" applyProtection="1">
      <alignment vertical="center" wrapText="1"/>
      <protection locked="0"/>
    </xf>
    <xf numFmtId="164" fontId="1" fillId="0" borderId="3" xfId="1" applyNumberFormat="1" applyFont="1" applyFill="1" applyBorder="1" applyAlignment="1" applyProtection="1">
      <alignment vertical="center" wrapText="1"/>
      <protection locked="0"/>
    </xf>
    <xf numFmtId="164" fontId="0" fillId="0" borderId="0" xfId="1" applyNumberFormat="1" applyFont="1" applyFill="1" applyBorder="1" applyAlignment="1">
      <alignment wrapText="1"/>
    </xf>
    <xf numFmtId="164" fontId="2" fillId="0" borderId="0" xfId="1" applyNumberFormat="1" applyFont="1" applyFill="1" applyBorder="1" applyAlignment="1">
      <alignment vertical="center" wrapText="1"/>
    </xf>
    <xf numFmtId="164" fontId="2"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vertical="center" wrapText="1"/>
      <protection locked="0"/>
    </xf>
    <xf numFmtId="164" fontId="2" fillId="0" borderId="0" xfId="1" applyNumberFormat="1" applyFont="1" applyFill="1" applyBorder="1" applyAlignment="1" applyProtection="1">
      <alignment horizontal="right" vertical="center" wrapText="1"/>
      <protection locked="0"/>
    </xf>
    <xf numFmtId="164" fontId="2" fillId="0" borderId="0" xfId="1" applyNumberFormat="1" applyFont="1" applyFill="1" applyBorder="1" applyAlignment="1" applyProtection="1">
      <alignment vertical="center" wrapText="1"/>
    </xf>
    <xf numFmtId="164" fontId="0" fillId="0" borderId="16" xfId="1" applyNumberFormat="1" applyFont="1" applyFill="1" applyBorder="1" applyAlignment="1">
      <alignment vertical="center" wrapText="1"/>
    </xf>
    <xf numFmtId="164" fontId="23" fillId="0" borderId="3" xfId="0" applyNumberFormat="1" applyFont="1" applyBorder="1" applyAlignment="1" applyProtection="1">
      <alignment vertical="center" wrapText="1"/>
      <protection locked="0"/>
    </xf>
    <xf numFmtId="164" fontId="23" fillId="0" borderId="39" xfId="0" applyNumberFormat="1" applyFont="1" applyBorder="1" applyAlignment="1" applyProtection="1">
      <alignment vertical="center" wrapText="1"/>
      <protection locked="0"/>
    </xf>
    <xf numFmtId="9" fontId="23" fillId="0" borderId="3" xfId="0" applyNumberFormat="1" applyFont="1" applyBorder="1" applyAlignment="1" applyProtection="1">
      <alignment horizontal="center" vertical="center" wrapText="1"/>
      <protection locked="0"/>
    </xf>
    <xf numFmtId="9" fontId="23" fillId="0" borderId="39" xfId="0" applyNumberFormat="1" applyFont="1" applyBorder="1" applyAlignment="1" applyProtection="1">
      <alignment horizontal="center" vertical="center" wrapText="1"/>
      <protection locked="0"/>
    </xf>
    <xf numFmtId="9" fontId="23" fillId="9" borderId="39" xfId="0" applyNumberFormat="1" applyFont="1" applyFill="1" applyBorder="1" applyAlignment="1" applyProtection="1">
      <alignment horizontal="center" vertical="center" wrapText="1"/>
      <protection locked="0"/>
    </xf>
    <xf numFmtId="44" fontId="24" fillId="0" borderId="3" xfId="0" applyNumberFormat="1" applyFont="1" applyBorder="1" applyAlignment="1" applyProtection="1">
      <alignment wrapText="1"/>
      <protection locked="0"/>
    </xf>
    <xf numFmtId="44" fontId="2" fillId="4" borderId="0" xfId="1" applyFont="1" applyFill="1" applyBorder="1" applyAlignment="1" applyProtection="1">
      <alignment wrapText="1"/>
    </xf>
    <xf numFmtId="44" fontId="2" fillId="4" borderId="0" xfId="1" applyFont="1" applyFill="1" applyBorder="1" applyAlignment="1">
      <alignment wrapText="1"/>
    </xf>
    <xf numFmtId="44" fontId="2" fillId="2" borderId="0" xfId="0" applyNumberFormat="1" applyFont="1" applyFill="1" applyAlignment="1">
      <alignment wrapText="1"/>
    </xf>
    <xf numFmtId="44" fontId="2" fillId="2" borderId="33" xfId="1" applyFont="1" applyFill="1" applyBorder="1" applyAlignment="1">
      <alignment wrapText="1"/>
    </xf>
    <xf numFmtId="44" fontId="2" fillId="2" borderId="56" xfId="0" applyNumberFormat="1" applyFont="1" applyFill="1" applyBorder="1" applyAlignment="1">
      <alignment wrapText="1"/>
    </xf>
    <xf numFmtId="9" fontId="1" fillId="3" borderId="3" xfId="2" applyFont="1" applyFill="1" applyBorder="1" applyAlignment="1" applyProtection="1">
      <alignment vertical="center" wrapText="1"/>
      <protection locked="0"/>
    </xf>
    <xf numFmtId="9" fontId="0" fillId="0" borderId="14" xfId="2" applyFont="1" applyFill="1" applyBorder="1" applyAlignment="1">
      <alignment wrapText="1"/>
    </xf>
    <xf numFmtId="0" fontId="1" fillId="4" borderId="8" xfId="0" applyFont="1" applyFill="1" applyBorder="1" applyAlignment="1">
      <alignment vertical="center" wrapText="1"/>
    </xf>
    <xf numFmtId="8" fontId="25" fillId="10" borderId="3" xfId="0" applyNumberFormat="1" applyFont="1" applyFill="1" applyBorder="1" applyAlignment="1">
      <alignment vertical="center" wrapText="1"/>
    </xf>
    <xf numFmtId="0" fontId="2" fillId="4" borderId="12" xfId="0" applyFont="1" applyFill="1" applyBorder="1" applyAlignment="1">
      <alignment vertical="center" wrapText="1"/>
    </xf>
    <xf numFmtId="8" fontId="17" fillId="10" borderId="13" xfId="0" applyNumberFormat="1" applyFont="1" applyFill="1" applyBorder="1" applyAlignment="1">
      <alignment vertical="center" wrapText="1"/>
    </xf>
    <xf numFmtId="8" fontId="17" fillId="10" borderId="14" xfId="0" applyNumberFormat="1" applyFont="1" applyFill="1" applyBorder="1" applyAlignment="1">
      <alignment vertical="center" wrapText="1"/>
    </xf>
    <xf numFmtId="44" fontId="25" fillId="10" borderId="3" xfId="0" applyNumberFormat="1" applyFont="1" applyFill="1" applyBorder="1" applyAlignment="1">
      <alignment vertical="center" wrapText="1"/>
    </xf>
    <xf numFmtId="44" fontId="17" fillId="10" borderId="13" xfId="0" applyNumberFormat="1" applyFont="1" applyFill="1" applyBorder="1" applyAlignment="1">
      <alignment vertical="center" wrapText="1"/>
    </xf>
    <xf numFmtId="44" fontId="1" fillId="0" borderId="3" xfId="1" applyFont="1" applyFill="1" applyBorder="1" applyAlignment="1" applyProtection="1">
      <alignment vertical="center" wrapText="1"/>
      <protection locked="0"/>
    </xf>
    <xf numFmtId="0" fontId="20" fillId="0" borderId="0" xfId="0" applyFont="1" applyAlignment="1">
      <alignment horizontal="left" vertical="top" wrapText="1"/>
    </xf>
    <xf numFmtId="0" fontId="2" fillId="2" borderId="5" xfId="0" applyFont="1" applyFill="1" applyBorder="1" applyAlignment="1" applyProtection="1">
      <alignment horizontal="center" vertical="center" wrapText="1"/>
      <protection locked="0"/>
    </xf>
    <xf numFmtId="0" fontId="2" fillId="2" borderId="39" xfId="0" applyFont="1" applyFill="1" applyBorder="1" applyAlignment="1" applyProtection="1">
      <alignment horizontal="center" vertical="center" wrapText="1"/>
      <protection locked="0"/>
    </xf>
    <xf numFmtId="0" fontId="18" fillId="0" borderId="55" xfId="0" applyFont="1" applyBorder="1" applyAlignment="1">
      <alignment horizontal="left" wrapText="1"/>
    </xf>
    <xf numFmtId="0" fontId="1" fillId="3" borderId="4" xfId="0" applyFont="1" applyFill="1" applyBorder="1" applyAlignment="1" applyProtection="1">
      <alignment horizontal="left" vertical="top" wrapText="1"/>
      <protection locked="0"/>
    </xf>
    <xf numFmtId="0" fontId="1" fillId="3" borderId="1" xfId="0" applyFont="1" applyFill="1" applyBorder="1" applyAlignment="1" applyProtection="1">
      <alignment horizontal="left" vertical="top" wrapText="1"/>
      <protection locked="0"/>
    </xf>
    <xf numFmtId="0" fontId="1" fillId="3" borderId="2" xfId="0" applyFont="1" applyFill="1" applyBorder="1" applyAlignment="1" applyProtection="1">
      <alignment horizontal="left" vertical="top" wrapText="1"/>
      <protection locked="0"/>
    </xf>
    <xf numFmtId="0" fontId="2" fillId="3" borderId="4" xfId="0" applyFont="1" applyFill="1" applyBorder="1" applyAlignment="1" applyProtection="1">
      <alignment horizontal="left" vertical="top" wrapText="1"/>
      <protection locked="0"/>
    </xf>
    <xf numFmtId="0" fontId="2" fillId="3" borderId="1" xfId="0" applyFont="1" applyFill="1" applyBorder="1" applyAlignment="1" applyProtection="1">
      <alignment horizontal="left" vertical="top" wrapText="1"/>
      <protection locked="0"/>
    </xf>
    <xf numFmtId="0" fontId="2" fillId="3" borderId="2" xfId="0" applyFont="1" applyFill="1" applyBorder="1" applyAlignment="1" applyProtection="1">
      <alignment horizontal="left" vertical="top" wrapText="1"/>
      <protection locked="0"/>
    </xf>
    <xf numFmtId="49" fontId="2" fillId="3" borderId="4" xfId="0" applyNumberFormat="1" applyFont="1" applyFill="1" applyBorder="1" applyAlignment="1" applyProtection="1">
      <alignment horizontal="left" vertical="top" wrapText="1"/>
      <protection locked="0"/>
    </xf>
    <xf numFmtId="49" fontId="2" fillId="3" borderId="1" xfId="0" applyNumberFormat="1" applyFont="1" applyFill="1" applyBorder="1" applyAlignment="1" applyProtection="1">
      <alignment horizontal="left" vertical="top" wrapText="1"/>
      <protection locked="0"/>
    </xf>
    <xf numFmtId="49" fontId="2" fillId="3" borderId="2" xfId="0" applyNumberFormat="1" applyFont="1" applyFill="1" applyBorder="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1" xfId="0" applyNumberFormat="1" applyFont="1" applyBorder="1" applyAlignment="1" applyProtection="1">
      <alignment horizontal="left" vertical="top" wrapText="1"/>
      <protection locked="0"/>
    </xf>
    <xf numFmtId="49" fontId="1" fillId="0" borderId="2" xfId="0" applyNumberFormat="1" applyFont="1" applyBorder="1" applyAlignment="1" applyProtection="1">
      <alignment horizontal="left" vertical="top" wrapText="1"/>
      <protection locked="0"/>
    </xf>
    <xf numFmtId="0" fontId="2" fillId="0" borderId="0" xfId="0" applyFont="1" applyAlignment="1">
      <alignment horizontal="center" vertical="center" wrapText="1"/>
    </xf>
    <xf numFmtId="0" fontId="2" fillId="2" borderId="43"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0" fontId="1" fillId="4" borderId="35" xfId="0" applyFont="1" applyFill="1" applyBorder="1" applyAlignment="1">
      <alignment horizontal="center" vertical="center" wrapText="1"/>
    </xf>
    <xf numFmtId="0" fontId="1" fillId="4" borderId="10" xfId="0" applyFont="1" applyFill="1" applyBorder="1" applyAlignment="1">
      <alignment horizontal="center" vertical="center" wrapText="1"/>
    </xf>
    <xf numFmtId="44" fontId="2" fillId="4" borderId="31" xfId="1" applyFont="1" applyFill="1" applyBorder="1" applyAlignment="1" applyProtection="1">
      <alignment horizontal="center" vertical="center" wrapText="1"/>
    </xf>
    <xf numFmtId="44" fontId="2" fillId="4" borderId="38" xfId="1"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2" fillId="4" borderId="43" xfId="0" applyFont="1" applyFill="1" applyBorder="1" applyAlignment="1">
      <alignment horizontal="center" vertical="center" wrapText="1"/>
    </xf>
    <xf numFmtId="0" fontId="2" fillId="4" borderId="44" xfId="0" applyFont="1" applyFill="1" applyBorder="1" applyAlignment="1">
      <alignment horizontal="center" vertical="center" wrapText="1"/>
    </xf>
    <xf numFmtId="0" fontId="2" fillId="4" borderId="45" xfId="0" applyFont="1" applyFill="1" applyBorder="1" applyAlignment="1">
      <alignment horizontal="center" vertical="center" wrapText="1"/>
    </xf>
    <xf numFmtId="44" fontId="2" fillId="4" borderId="5" xfId="1" applyFont="1" applyFill="1" applyBorder="1" applyAlignment="1" applyProtection="1">
      <alignment horizontal="center" vertical="center" wrapText="1"/>
      <protection locked="0"/>
    </xf>
    <xf numFmtId="44" fontId="2" fillId="4" borderId="39" xfId="1" applyFont="1" applyFill="1" applyBorder="1" applyAlignment="1" applyProtection="1">
      <alignment horizontal="center" vertical="center" wrapText="1"/>
      <protection locked="0"/>
    </xf>
    <xf numFmtId="0" fontId="2" fillId="2" borderId="54" xfId="0" applyFont="1" applyFill="1" applyBorder="1" applyAlignment="1" applyProtection="1">
      <alignment horizontal="center" wrapText="1"/>
      <protection locked="0"/>
    </xf>
    <xf numFmtId="0" fontId="2" fillId="2" borderId="39" xfId="0" applyFont="1" applyFill="1" applyBorder="1" applyAlignment="1" applyProtection="1">
      <alignment horizontal="center" wrapText="1"/>
      <protection locked="0"/>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2" borderId="29" xfId="0" applyFont="1" applyFill="1" applyBorder="1" applyAlignment="1">
      <alignment horizontal="center" vertical="center" wrapText="1"/>
    </xf>
    <xf numFmtId="0" fontId="2" fillId="2" borderId="26" xfId="0" applyFont="1" applyFill="1" applyBorder="1" applyAlignment="1">
      <alignment horizontal="center" wrapText="1"/>
    </xf>
    <xf numFmtId="0" fontId="2" fillId="2" borderId="27" xfId="0" applyFont="1" applyFill="1" applyBorder="1" applyAlignment="1">
      <alignment horizontal="center" wrapText="1"/>
    </xf>
    <xf numFmtId="0" fontId="2" fillId="2" borderId="21" xfId="0" applyFont="1" applyFill="1" applyBorder="1" applyAlignment="1">
      <alignment horizontal="center" wrapText="1"/>
    </xf>
    <xf numFmtId="44" fontId="3" fillId="2" borderId="4" xfId="0" applyNumberFormat="1" applyFont="1" applyFill="1" applyBorder="1" applyAlignment="1">
      <alignment horizontal="center"/>
    </xf>
    <xf numFmtId="44" fontId="3" fillId="2" borderId="36" xfId="0" applyNumberFormat="1" applyFont="1" applyFill="1" applyBorder="1" applyAlignment="1">
      <alignment horizontal="center"/>
    </xf>
    <xf numFmtId="44" fontId="3" fillId="2" borderId="46" xfId="0" applyNumberFormat="1" applyFont="1" applyFill="1" applyBorder="1" applyAlignment="1">
      <alignment horizontal="center"/>
    </xf>
    <xf numFmtId="44" fontId="3" fillId="2" borderId="47" xfId="0" applyNumberFormat="1" applyFont="1" applyFill="1" applyBorder="1" applyAlignment="1">
      <alignment horizontal="center"/>
    </xf>
    <xf numFmtId="0" fontId="3" fillId="2" borderId="43" xfId="0" applyFont="1" applyFill="1" applyBorder="1" applyAlignment="1">
      <alignment horizontal="left"/>
    </xf>
    <xf numFmtId="0" fontId="3" fillId="2" borderId="44" xfId="0" applyFont="1" applyFill="1" applyBorder="1" applyAlignment="1">
      <alignment horizontal="left"/>
    </xf>
    <xf numFmtId="0" fontId="3" fillId="2" borderId="45" xfId="0" applyFont="1" applyFill="1" applyBorder="1" applyAlignment="1">
      <alignment horizontal="left"/>
    </xf>
    <xf numFmtId="49" fontId="0" fillId="2" borderId="48" xfId="0" applyNumberFormat="1" applyFill="1" applyBorder="1" applyAlignment="1">
      <alignment horizontal="center" wrapText="1"/>
    </xf>
    <xf numFmtId="49" fontId="0" fillId="2" borderId="49" xfId="0" applyNumberFormat="1" applyFill="1" applyBorder="1" applyAlignment="1">
      <alignment horizontal="center" wrapText="1"/>
    </xf>
    <xf numFmtId="49" fontId="0" fillId="2" borderId="50" xfId="0" applyNumberFormat="1" applyFill="1" applyBorder="1" applyAlignment="1">
      <alignment horizontal="center" wrapText="1"/>
    </xf>
    <xf numFmtId="0" fontId="0" fillId="2" borderId="48" xfId="0" applyFill="1" applyBorder="1" applyAlignment="1">
      <alignment horizontal="center" wrapText="1"/>
    </xf>
    <xf numFmtId="0" fontId="0" fillId="2" borderId="49" xfId="0" applyFill="1" applyBorder="1" applyAlignment="1">
      <alignment horizontal="center" wrapText="1"/>
    </xf>
    <xf numFmtId="0" fontId="0" fillId="2" borderId="50" xfId="0" applyFill="1" applyBorder="1" applyAlignment="1">
      <alignment horizontal="center" wrapText="1"/>
    </xf>
    <xf numFmtId="0" fontId="3" fillId="6" borderId="17"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3" fillId="6" borderId="25" xfId="0" applyFont="1" applyFill="1" applyBorder="1" applyAlignment="1">
      <alignment horizontal="center" vertical="center"/>
    </xf>
    <xf numFmtId="0" fontId="3" fillId="6" borderId="20" xfId="0" applyFont="1" applyFill="1" applyBorder="1" applyAlignment="1">
      <alignment horizontal="center" vertical="center"/>
    </xf>
    <xf numFmtId="0" fontId="2" fillId="6" borderId="17" xfId="0" applyFont="1" applyFill="1" applyBorder="1" applyAlignment="1">
      <alignment horizontal="center" vertical="center"/>
    </xf>
    <xf numFmtId="0" fontId="2" fillId="6" borderId="15" xfId="0" applyFont="1" applyFill="1" applyBorder="1" applyAlignment="1">
      <alignment horizontal="center" vertical="center"/>
    </xf>
    <xf numFmtId="0" fontId="2" fillId="6" borderId="18" xfId="0" applyFont="1" applyFill="1" applyBorder="1" applyAlignment="1">
      <alignment horizontal="center" vertical="center"/>
    </xf>
    <xf numFmtId="0" fontId="2" fillId="6" borderId="19" xfId="0" applyFont="1" applyFill="1" applyBorder="1" applyAlignment="1">
      <alignment horizontal="center" vertical="center"/>
    </xf>
    <xf numFmtId="0" fontId="2" fillId="6" borderId="25" xfId="0" applyFont="1" applyFill="1" applyBorder="1" applyAlignment="1">
      <alignment horizontal="center" vertical="center"/>
    </xf>
    <xf numFmtId="0" fontId="2" fillId="6" borderId="20" xfId="0" applyFont="1" applyFill="1" applyBorder="1" applyAlignment="1">
      <alignment horizontal="center" vertical="center"/>
    </xf>
    <xf numFmtId="0" fontId="2" fillId="2" borderId="54" xfId="0" applyFont="1" applyFill="1" applyBorder="1" applyAlignment="1">
      <alignment horizontal="center" wrapText="1"/>
    </xf>
    <xf numFmtId="0" fontId="2" fillId="2" borderId="39" xfId="0" applyFont="1" applyFill="1" applyBorder="1" applyAlignment="1">
      <alignment horizontal="center" wrapText="1"/>
    </xf>
    <xf numFmtId="0" fontId="2" fillId="2" borderId="28"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10" xfId="0" applyFont="1" applyFill="1" applyBorder="1" applyAlignment="1">
      <alignment horizontal="center" vertical="center" wrapText="1"/>
    </xf>
  </cellXfs>
  <cellStyles count="3">
    <cellStyle name="Currency" xfId="1" builtinId="4"/>
    <cellStyle name="Normal" xfId="0" builtinId="0"/>
    <cellStyle name="Percent" xfId="2" builtinId="5"/>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A7A7"/>
      <color rgb="FFFF979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Sonia Aguilar" id="{FF1CD82C-E6AB-4E26-9E95-50279D4C023E}" userId="S::aguilars@unhcr.org::a83cfb34-b90a-45bc-8067-d382a44b1596" providerId="AD"/>
  <person displayName="Irma Hernandez" id="{5EAA77D5-FC13-4516-83D9-3991E731568A}" userId="S::hernandi@unhcr.org::7040cb55-f50b-46c6-b1ed-6ea5c7ac941e"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35" dT="2024-11-04T14:49:19.36" personId="{5EAA77D5-FC13-4516-83D9-3991E731568A}" id="{0EF2D596-37F2-41D7-A6A4-E4D7964AA7C9}">
    <text>PNUD tiene hasta 75k, debería reportar las actividades finalizadas en este resultado</text>
  </threadedComment>
  <threadedComment ref="F61" dT="2024-11-12T19:38:56.45" personId="{5EAA77D5-FC13-4516-83D9-3991E731568A}" id="{455B9FF6-73B5-4A79-B84B-420B03F6C9E4}">
    <text>se tiene un mínimo sobregiro por $11.00</text>
  </threadedComment>
  <threadedComment ref="D206" dT="2024-06-06T19:19:16.06" personId="{5EAA77D5-FC13-4516-83D9-3991E731568A}" id="{D8CE87E7-BEC7-451E-8130-23E46FC30129}">
    <text>Monto aparece destacado por tener una ejecución menor al 5% debe decidirse si los salarios de Gabriela, Marisol y kimberly serán asignados como monitoreo y evaluación.</text>
  </threadedComment>
</ThreadedComments>
</file>

<file path=xl/threadedComments/threadedComment2.xml><?xml version="1.0" encoding="utf-8"?>
<ThreadedComments xmlns="http://schemas.microsoft.com/office/spreadsheetml/2018/threadedcomments" xmlns:x="http://schemas.openxmlformats.org/spreadsheetml/2006/main">
  <threadedComment ref="D189" dT="2024-11-04T15:23:27.63" personId="{5EAA77D5-FC13-4516-83D9-3991E731568A}" id="{0538252D-A081-4F44-AB40-38276E8AD588}">
    <text>Sobregiro por $514.15</text>
  </threadedComment>
  <threadedComment ref="D208" dT="2023-10-26T15:15:52.15" personId="{FF1CD82C-E6AB-4E26-9E95-50279D4C023E}" id="{CE5F0FC6-8808-4AE0-BBE9-4E6352C87272}">
    <text xml:space="preserve">ACNUR repercute 6.5%
</text>
  </threadedComment>
</ThreadedComment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C8568-A774-49BA-90A4-34E4951A04A7}">
  <sheetPr>
    <tabColor theme="4" tint="0.79998168889431442"/>
  </sheetPr>
  <dimension ref="B2:E3"/>
  <sheetViews>
    <sheetView showGridLines="0" zoomScale="80" zoomScaleNormal="80" workbookViewId="0">
      <selection activeCell="A3" sqref="A3"/>
    </sheetView>
  </sheetViews>
  <sheetFormatPr defaultRowHeight="14.45"/>
  <cols>
    <col min="2" max="2" width="127.28515625" customWidth="1"/>
  </cols>
  <sheetData>
    <row r="2" spans="2:5" ht="36.75" customHeight="1" thickBot="1">
      <c r="B2" s="218" t="s">
        <v>0</v>
      </c>
      <c r="C2" s="218"/>
      <c r="D2" s="218"/>
      <c r="E2" s="218"/>
    </row>
    <row r="3" spans="2:5" ht="295.5" customHeight="1" thickBot="1">
      <c r="B3" s="133" t="s">
        <v>1</v>
      </c>
    </row>
  </sheetData>
  <sheetProtection sheet="1" objects="1" scenarios="1"/>
  <mergeCells count="1">
    <mergeCell ref="B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L221"/>
  <sheetViews>
    <sheetView showGridLines="0" showZeros="0" tabSelected="1" topLeftCell="B1" zoomScale="60" zoomScaleNormal="60" workbookViewId="0">
      <pane ySplit="4" topLeftCell="A67" activePane="bottomLeft" state="frozen"/>
      <selection pane="bottomLeft" activeCell="C187" sqref="C187:C188"/>
    </sheetView>
  </sheetViews>
  <sheetFormatPr defaultColWidth="9.140625" defaultRowHeight="14.45"/>
  <cols>
    <col min="1" max="1" width="9.140625" style="20"/>
    <col min="2" max="2" width="30.7109375" style="20" customWidth="1"/>
    <col min="3" max="3" width="32.42578125" style="20" customWidth="1"/>
    <col min="4" max="4" width="25.140625" style="20" customWidth="1"/>
    <col min="5" max="6" width="25.7109375" style="20" customWidth="1"/>
    <col min="7" max="7" width="23.140625" style="20" customWidth="1"/>
    <col min="8" max="8" width="22.42578125" style="20" customWidth="1"/>
    <col min="9" max="9" width="22.42578125" style="190" customWidth="1"/>
    <col min="10" max="10" width="25.7109375" style="126" customWidth="1"/>
    <col min="11" max="11" width="30.28515625" style="20" customWidth="1"/>
    <col min="12" max="12" width="18.85546875" style="20" customWidth="1"/>
    <col min="13" max="13" width="9.140625" style="20"/>
    <col min="14" max="14" width="17.7109375" style="20" customWidth="1"/>
    <col min="15" max="15" width="26.42578125" style="20" customWidth="1"/>
    <col min="16" max="16" width="22.42578125" style="20" customWidth="1"/>
    <col min="17" max="17" width="29.7109375" style="20" customWidth="1"/>
    <col min="18" max="18" width="23.42578125" style="20" customWidth="1"/>
    <col min="19" max="19" width="18.42578125" style="20" customWidth="1"/>
    <col min="20" max="20" width="17.42578125" style="20" customWidth="1"/>
    <col min="21" max="21" width="25.140625" style="20" customWidth="1"/>
    <col min="22" max="16384" width="9.140625" style="20"/>
  </cols>
  <sheetData>
    <row r="1" spans="1:12" ht="30.75" customHeight="1">
      <c r="B1" s="218" t="s">
        <v>0</v>
      </c>
      <c r="C1" s="218"/>
      <c r="D1" s="218"/>
      <c r="E1" s="218"/>
      <c r="F1" s="18"/>
      <c r="G1" s="18"/>
      <c r="H1" s="19"/>
      <c r="I1" s="182"/>
      <c r="J1" s="125"/>
      <c r="K1" s="19"/>
    </row>
    <row r="2" spans="1:12" ht="16.5" customHeight="1">
      <c r="B2" s="221" t="s">
        <v>2</v>
      </c>
      <c r="C2" s="221"/>
      <c r="D2" s="221"/>
      <c r="E2" s="221"/>
      <c r="F2" s="134"/>
      <c r="G2" s="134"/>
      <c r="H2" s="134"/>
      <c r="I2" s="183"/>
      <c r="J2" s="117"/>
    </row>
    <row r="4" spans="1:12" ht="34.5" customHeight="1">
      <c r="B4" s="131" t="s">
        <v>3</v>
      </c>
      <c r="C4" s="131" t="s">
        <v>4</v>
      </c>
      <c r="D4" s="51" t="s">
        <v>5</v>
      </c>
      <c r="E4" s="51" t="s">
        <v>6</v>
      </c>
      <c r="F4" s="51" t="s">
        <v>7</v>
      </c>
      <c r="G4" s="75" t="s">
        <v>8</v>
      </c>
      <c r="H4" s="131" t="s">
        <v>9</v>
      </c>
      <c r="I4" s="131" t="s">
        <v>10</v>
      </c>
      <c r="J4" s="131" t="s">
        <v>11</v>
      </c>
      <c r="K4" s="131" t="s">
        <v>12</v>
      </c>
      <c r="L4" s="26"/>
    </row>
    <row r="5" spans="1:12" ht="51" customHeight="1">
      <c r="B5" s="73" t="s">
        <v>13</v>
      </c>
      <c r="C5" s="228" t="s">
        <v>14</v>
      </c>
      <c r="D5" s="229"/>
      <c r="E5" s="229"/>
      <c r="F5" s="229"/>
      <c r="G5" s="229"/>
      <c r="H5" s="229"/>
      <c r="I5" s="229"/>
      <c r="J5" s="229"/>
      <c r="K5" s="230"/>
      <c r="L5" s="9"/>
    </row>
    <row r="6" spans="1:12" ht="51" customHeight="1">
      <c r="B6" s="73" t="s">
        <v>15</v>
      </c>
      <c r="C6" s="231" t="s">
        <v>16</v>
      </c>
      <c r="D6" s="232"/>
      <c r="E6" s="232"/>
      <c r="F6" s="232"/>
      <c r="G6" s="232"/>
      <c r="H6" s="232"/>
      <c r="I6" s="232"/>
      <c r="J6" s="232"/>
      <c r="K6" s="233"/>
      <c r="L6" s="28"/>
    </row>
    <row r="7" spans="1:12" ht="64.5">
      <c r="B7" s="136" t="s">
        <v>17</v>
      </c>
      <c r="C7" s="137" t="s">
        <v>18</v>
      </c>
      <c r="D7" s="189">
        <v>110409.95</v>
      </c>
      <c r="E7" s="197">
        <v>48167.1</v>
      </c>
      <c r="F7" s="138"/>
      <c r="G7" s="139">
        <f>SUM(D7:F7)</f>
        <v>158577.04999999999</v>
      </c>
      <c r="H7" s="140">
        <v>0.3</v>
      </c>
      <c r="I7" s="184"/>
      <c r="J7" s="141"/>
      <c r="K7" s="142"/>
      <c r="L7" s="143"/>
    </row>
    <row r="8" spans="1:12" ht="48.75">
      <c r="B8" s="136" t="s">
        <v>19</v>
      </c>
      <c r="C8" s="137" t="s">
        <v>20</v>
      </c>
      <c r="D8" s="189">
        <v>110591.94</v>
      </c>
      <c r="E8" s="198">
        <v>28797.9</v>
      </c>
      <c r="F8" s="138"/>
      <c r="G8" s="139">
        <f t="shared" ref="G8:G14" si="0">SUM(D8:F8)</f>
        <v>139389.84</v>
      </c>
      <c r="H8" s="140">
        <v>0.3</v>
      </c>
      <c r="I8" s="184"/>
      <c r="J8" s="141"/>
      <c r="K8" s="142"/>
      <c r="L8" s="143"/>
    </row>
    <row r="9" spans="1:12" ht="64.5">
      <c r="B9" s="136" t="s">
        <v>21</v>
      </c>
      <c r="C9" s="137" t="s">
        <v>22</v>
      </c>
      <c r="D9" s="189">
        <v>14000</v>
      </c>
      <c r="E9" s="198">
        <v>53043</v>
      </c>
      <c r="F9" s="138"/>
      <c r="G9" s="139">
        <f t="shared" si="0"/>
        <v>67043</v>
      </c>
      <c r="H9" s="140">
        <v>0.3</v>
      </c>
      <c r="I9" s="184"/>
      <c r="J9" s="141"/>
      <c r="K9" s="142"/>
      <c r="L9" s="143"/>
    </row>
    <row r="10" spans="1:12" ht="64.5">
      <c r="B10" s="136" t="s">
        <v>23</v>
      </c>
      <c r="C10" s="137" t="s">
        <v>24</v>
      </c>
      <c r="D10" s="189">
        <v>99785.45</v>
      </c>
      <c r="E10" s="198">
        <v>29600</v>
      </c>
      <c r="F10" s="138"/>
      <c r="G10" s="139">
        <f t="shared" si="0"/>
        <v>129385.45</v>
      </c>
      <c r="H10" s="140">
        <v>0.3</v>
      </c>
      <c r="I10" s="184"/>
      <c r="J10" s="141"/>
      <c r="K10" s="142"/>
      <c r="L10" s="143"/>
    </row>
    <row r="11" spans="1:12" ht="16.5">
      <c r="B11" s="136" t="s">
        <v>25</v>
      </c>
      <c r="C11" s="137"/>
      <c r="D11" s="138"/>
      <c r="E11" s="138"/>
      <c r="F11" s="138"/>
      <c r="G11" s="139">
        <f t="shared" si="0"/>
        <v>0</v>
      </c>
      <c r="H11" s="140"/>
      <c r="I11" s="184"/>
      <c r="J11" s="141"/>
      <c r="K11" s="142"/>
      <c r="L11" s="143"/>
    </row>
    <row r="12" spans="1:12" ht="16.5">
      <c r="B12" s="136" t="s">
        <v>26</v>
      </c>
      <c r="C12" s="137"/>
      <c r="D12" s="138"/>
      <c r="E12" s="138"/>
      <c r="F12" s="138"/>
      <c r="G12" s="139">
        <f t="shared" si="0"/>
        <v>0</v>
      </c>
      <c r="H12" s="140"/>
      <c r="I12" s="184"/>
      <c r="J12" s="141"/>
      <c r="K12" s="142"/>
      <c r="L12" s="143"/>
    </row>
    <row r="13" spans="1:12" ht="16.5">
      <c r="B13" s="136" t="s">
        <v>27</v>
      </c>
      <c r="C13" s="144"/>
      <c r="D13" s="141"/>
      <c r="E13" s="141"/>
      <c r="F13" s="141"/>
      <c r="G13" s="139">
        <f t="shared" si="0"/>
        <v>0</v>
      </c>
      <c r="H13" s="145"/>
      <c r="I13" s="184"/>
      <c r="J13" s="141"/>
      <c r="K13" s="146"/>
      <c r="L13" s="143"/>
    </row>
    <row r="14" spans="1:12" ht="16.5">
      <c r="A14" s="21"/>
      <c r="B14" s="136" t="s">
        <v>28</v>
      </c>
      <c r="C14" s="144"/>
      <c r="D14" s="141"/>
      <c r="E14" s="141"/>
      <c r="F14" s="141"/>
      <c r="G14" s="139">
        <f t="shared" si="0"/>
        <v>0</v>
      </c>
      <c r="H14" s="145"/>
      <c r="I14" s="184"/>
      <c r="J14" s="141"/>
      <c r="K14" s="146"/>
    </row>
    <row r="15" spans="1:12" ht="15.6">
      <c r="A15" s="21"/>
      <c r="C15" s="73" t="s">
        <v>29</v>
      </c>
      <c r="D15" s="10">
        <f>SUM(D7:D14)</f>
        <v>334787.34000000003</v>
      </c>
      <c r="E15" s="10">
        <f>SUM(E7:E14)</f>
        <v>159608</v>
      </c>
      <c r="F15" s="10">
        <f>SUM(F7:F14)</f>
        <v>0</v>
      </c>
      <c r="G15" s="10">
        <f>SUM(G7:G14)</f>
        <v>494395.34</v>
      </c>
      <c r="H15" s="10">
        <f>(H7*G7)+(H8*G8)+(H9*G9)+(H10*G10)+(H11*G11)+(H12*G12)+(H13*G13)+(H14*G14)</f>
        <v>148318.60199999998</v>
      </c>
      <c r="I15" s="185">
        <f>SUM(I7:I14)</f>
        <v>0</v>
      </c>
      <c r="J15" s="127"/>
      <c r="K15" s="146"/>
      <c r="L15" s="29"/>
    </row>
    <row r="16" spans="1:12" ht="51" customHeight="1">
      <c r="A16" s="21"/>
      <c r="B16" s="73" t="s">
        <v>30</v>
      </c>
      <c r="C16" s="222" t="s">
        <v>31</v>
      </c>
      <c r="D16" s="223"/>
      <c r="E16" s="223"/>
      <c r="F16" s="223"/>
      <c r="G16" s="223"/>
      <c r="H16" s="223"/>
      <c r="I16" s="223"/>
      <c r="J16" s="223"/>
      <c r="K16" s="224"/>
      <c r="L16" s="28"/>
    </row>
    <row r="17" spans="1:12" ht="64.5">
      <c r="A17" s="21"/>
      <c r="B17" s="136" t="s">
        <v>32</v>
      </c>
      <c r="C17" s="137" t="s">
        <v>33</v>
      </c>
      <c r="D17" s="181">
        <v>85439</v>
      </c>
      <c r="E17" s="138"/>
      <c r="F17" s="138"/>
      <c r="G17" s="139">
        <f>SUM(D17:F17)</f>
        <v>85439</v>
      </c>
      <c r="H17" s="140">
        <v>0.5</v>
      </c>
      <c r="I17" s="184"/>
      <c r="J17" s="141"/>
      <c r="K17" s="142"/>
      <c r="L17" s="143"/>
    </row>
    <row r="18" spans="1:12" ht="96.75">
      <c r="A18" s="21"/>
      <c r="B18" s="136" t="s">
        <v>34</v>
      </c>
      <c r="C18" s="137" t="s">
        <v>35</v>
      </c>
      <c r="D18" s="181">
        <v>40867.99</v>
      </c>
      <c r="E18" s="138">
        <v>20000</v>
      </c>
      <c r="F18" s="138"/>
      <c r="G18" s="139">
        <f t="shared" ref="G18:G24" si="1">SUM(D18:F18)</f>
        <v>60867.99</v>
      </c>
      <c r="H18" s="140">
        <v>0.3</v>
      </c>
      <c r="I18" s="184"/>
      <c r="J18" s="141"/>
      <c r="K18" s="142"/>
      <c r="L18" s="143"/>
    </row>
    <row r="19" spans="1:12" ht="113.25">
      <c r="A19" s="21"/>
      <c r="B19" s="136" t="s">
        <v>36</v>
      </c>
      <c r="C19" s="137" t="s">
        <v>37</v>
      </c>
      <c r="D19" s="181">
        <v>70924.759999999995</v>
      </c>
      <c r="E19" s="138"/>
      <c r="F19" s="138"/>
      <c r="G19" s="139">
        <f t="shared" si="1"/>
        <v>70924.759999999995</v>
      </c>
      <c r="H19" s="140">
        <v>0.5</v>
      </c>
      <c r="I19" s="184"/>
      <c r="J19" s="141"/>
      <c r="K19" s="142"/>
      <c r="L19" s="143"/>
    </row>
    <row r="20" spans="1:12" ht="32.25">
      <c r="A20" s="21"/>
      <c r="B20" s="136" t="s">
        <v>38</v>
      </c>
      <c r="C20" s="137" t="s">
        <v>39</v>
      </c>
      <c r="D20" s="138"/>
      <c r="E20" s="138"/>
      <c r="F20" s="138"/>
      <c r="G20" s="139">
        <f t="shared" si="1"/>
        <v>0</v>
      </c>
      <c r="H20" s="140"/>
      <c r="I20" s="184"/>
      <c r="J20" s="141"/>
      <c r="K20" s="142"/>
      <c r="L20" s="143"/>
    </row>
    <row r="21" spans="1:12" ht="64.5">
      <c r="A21" s="21"/>
      <c r="B21" s="136" t="s">
        <v>40</v>
      </c>
      <c r="C21" s="137" t="s">
        <v>41</v>
      </c>
      <c r="D21" s="138"/>
      <c r="E21" s="138"/>
      <c r="F21" s="138"/>
      <c r="G21" s="139">
        <f t="shared" si="1"/>
        <v>0</v>
      </c>
      <c r="H21" s="140"/>
      <c r="I21" s="184"/>
      <c r="J21" s="141"/>
      <c r="K21" s="142"/>
      <c r="L21" s="143"/>
    </row>
    <row r="22" spans="1:12" ht="81">
      <c r="A22" s="21"/>
      <c r="B22" s="136" t="s">
        <v>42</v>
      </c>
      <c r="C22" s="137" t="s">
        <v>43</v>
      </c>
      <c r="D22" s="181">
        <f>1766.88+28892.73</f>
        <v>30659.61</v>
      </c>
      <c r="E22" s="138"/>
      <c r="F22" s="138"/>
      <c r="G22" s="139">
        <f t="shared" si="1"/>
        <v>30659.61</v>
      </c>
      <c r="H22" s="140">
        <v>0.5</v>
      </c>
      <c r="I22" s="184"/>
      <c r="J22" s="141"/>
      <c r="K22" s="142"/>
      <c r="L22" s="143"/>
    </row>
    <row r="23" spans="1:12" ht="16.5">
      <c r="A23" s="21"/>
      <c r="B23" s="136" t="s">
        <v>44</v>
      </c>
      <c r="C23" s="144"/>
      <c r="D23" s="141"/>
      <c r="E23" s="141"/>
      <c r="F23" s="141"/>
      <c r="G23" s="139">
        <f t="shared" si="1"/>
        <v>0</v>
      </c>
      <c r="H23" s="145"/>
      <c r="I23" s="184"/>
      <c r="J23" s="141"/>
      <c r="K23" s="146"/>
      <c r="L23" s="143"/>
    </row>
    <row r="24" spans="1:12" ht="16.5">
      <c r="A24" s="21"/>
      <c r="B24" s="136" t="s">
        <v>45</v>
      </c>
      <c r="C24" s="144"/>
      <c r="D24" s="141"/>
      <c r="E24" s="141"/>
      <c r="F24" s="141"/>
      <c r="G24" s="139">
        <f t="shared" si="1"/>
        <v>0</v>
      </c>
      <c r="H24" s="145"/>
      <c r="I24" s="184"/>
      <c r="J24" s="141"/>
      <c r="K24" s="146"/>
      <c r="L24" s="143"/>
    </row>
    <row r="25" spans="1:12" ht="15.6">
      <c r="A25" s="21"/>
      <c r="C25" s="73" t="s">
        <v>29</v>
      </c>
      <c r="D25" s="13">
        <f>SUM(D17:D24)</f>
        <v>227891.36</v>
      </c>
      <c r="E25" s="13">
        <f>SUM(E17:E24)</f>
        <v>20000</v>
      </c>
      <c r="F25" s="13">
        <f>SUM(F17:F24)</f>
        <v>0</v>
      </c>
      <c r="G25" s="13">
        <f>SUM(G17:G24)</f>
        <v>247891.36</v>
      </c>
      <c r="H25" s="10">
        <f>(H17*G17)+(H18*G18)+(H19*G19)+(H20*G20)+(H21*G21)+(H22*G22)+(H23*G23)+(H24*G24)</f>
        <v>111772.08199999999</v>
      </c>
      <c r="I25" s="185">
        <f>SUM(I17:I24)</f>
        <v>0</v>
      </c>
      <c r="J25" s="127"/>
      <c r="K25" s="146"/>
      <c r="L25" s="29"/>
    </row>
    <row r="26" spans="1:12" ht="51" customHeight="1">
      <c r="A26" s="21"/>
      <c r="B26" s="73" t="s">
        <v>46</v>
      </c>
      <c r="C26" s="222" t="s">
        <v>47</v>
      </c>
      <c r="D26" s="223"/>
      <c r="E26" s="223"/>
      <c r="F26" s="223"/>
      <c r="G26" s="223"/>
      <c r="H26" s="223"/>
      <c r="I26" s="223"/>
      <c r="J26" s="223"/>
      <c r="K26" s="224"/>
      <c r="L26" s="28"/>
    </row>
    <row r="27" spans="1:12" ht="48.75">
      <c r="A27" s="21"/>
      <c r="B27" s="136" t="s">
        <v>48</v>
      </c>
      <c r="C27" s="137" t="s">
        <v>49</v>
      </c>
      <c r="D27" s="181">
        <v>10000</v>
      </c>
      <c r="E27" s="138"/>
      <c r="F27" s="138">
        <v>22445</v>
      </c>
      <c r="G27" s="139">
        <f>SUM(D27:F27)</f>
        <v>32445</v>
      </c>
      <c r="H27" s="140">
        <v>0.3</v>
      </c>
      <c r="I27" s="184"/>
      <c r="J27" s="141"/>
      <c r="K27" s="142"/>
      <c r="L27" s="143"/>
    </row>
    <row r="28" spans="1:12" ht="96.75">
      <c r="A28" s="21"/>
      <c r="B28" s="136" t="s">
        <v>50</v>
      </c>
      <c r="C28" s="137" t="s">
        <v>51</v>
      </c>
      <c r="D28" s="181">
        <v>10000</v>
      </c>
      <c r="E28" s="138"/>
      <c r="F28" s="138">
        <v>50000</v>
      </c>
      <c r="G28" s="139">
        <f t="shared" ref="G28:G34" si="2">SUM(D28:F28)</f>
        <v>60000</v>
      </c>
      <c r="H28" s="140">
        <v>0.3</v>
      </c>
      <c r="I28" s="184"/>
      <c r="J28" s="141"/>
      <c r="K28" s="142"/>
      <c r="L28" s="143"/>
    </row>
    <row r="29" spans="1:12" ht="81">
      <c r="A29" s="21"/>
      <c r="B29" s="136" t="s">
        <v>52</v>
      </c>
      <c r="C29" s="137" t="s">
        <v>53</v>
      </c>
      <c r="D29" s="138"/>
      <c r="E29" s="138">
        <v>35453.49</v>
      </c>
      <c r="F29" s="138"/>
      <c r="G29" s="139">
        <f t="shared" si="2"/>
        <v>35453.49</v>
      </c>
      <c r="H29" s="140">
        <v>0.3</v>
      </c>
      <c r="I29" s="184"/>
      <c r="J29" s="141"/>
      <c r="K29" s="142"/>
      <c r="L29" s="143"/>
    </row>
    <row r="30" spans="1:12" ht="16.5">
      <c r="A30" s="21"/>
      <c r="B30" s="136" t="s">
        <v>54</v>
      </c>
      <c r="C30" s="137"/>
      <c r="D30" s="138"/>
      <c r="E30" s="138"/>
      <c r="F30" s="138"/>
      <c r="G30" s="139">
        <f t="shared" si="2"/>
        <v>0</v>
      </c>
      <c r="H30" s="140"/>
      <c r="I30" s="184"/>
      <c r="J30" s="141"/>
      <c r="K30" s="142"/>
      <c r="L30" s="143"/>
    </row>
    <row r="31" spans="1:12" s="21" customFormat="1" ht="16.5">
      <c r="B31" s="136" t="s">
        <v>55</v>
      </c>
      <c r="C31" s="137"/>
      <c r="D31" s="138"/>
      <c r="E31" s="138"/>
      <c r="F31" s="138"/>
      <c r="G31" s="139">
        <f t="shared" si="2"/>
        <v>0</v>
      </c>
      <c r="H31" s="140"/>
      <c r="I31" s="184"/>
      <c r="J31" s="141"/>
      <c r="K31" s="142"/>
      <c r="L31" s="143"/>
    </row>
    <row r="32" spans="1:12" s="21" customFormat="1" ht="16.5">
      <c r="B32" s="136" t="s">
        <v>56</v>
      </c>
      <c r="C32" s="137"/>
      <c r="D32" s="138"/>
      <c r="E32" s="138"/>
      <c r="F32" s="138"/>
      <c r="G32" s="139">
        <f t="shared" si="2"/>
        <v>0</v>
      </c>
      <c r="H32" s="140"/>
      <c r="I32" s="184"/>
      <c r="J32" s="141"/>
      <c r="K32" s="142"/>
      <c r="L32" s="143"/>
    </row>
    <row r="33" spans="1:12" s="21" customFormat="1" ht="16.5">
      <c r="A33" s="20"/>
      <c r="B33" s="136" t="s">
        <v>57</v>
      </c>
      <c r="C33" s="144"/>
      <c r="D33" s="141"/>
      <c r="E33" s="141"/>
      <c r="F33" s="141"/>
      <c r="G33" s="139">
        <f t="shared" si="2"/>
        <v>0</v>
      </c>
      <c r="H33" s="145"/>
      <c r="I33" s="184"/>
      <c r="J33" s="141"/>
      <c r="K33" s="146"/>
      <c r="L33" s="143"/>
    </row>
    <row r="34" spans="1:12" ht="16.5">
      <c r="B34" s="136" t="s">
        <v>58</v>
      </c>
      <c r="C34" s="144"/>
      <c r="D34" s="141"/>
      <c r="E34" s="141"/>
      <c r="F34" s="141"/>
      <c r="G34" s="139">
        <f t="shared" si="2"/>
        <v>0</v>
      </c>
      <c r="H34" s="145"/>
      <c r="I34" s="184"/>
      <c r="J34" s="141"/>
      <c r="K34" s="146"/>
      <c r="L34" s="143"/>
    </row>
    <row r="35" spans="1:12" ht="15.6">
      <c r="C35" s="73" t="s">
        <v>29</v>
      </c>
      <c r="D35" s="13">
        <f>SUM(D27:D34)</f>
        <v>20000</v>
      </c>
      <c r="E35" s="13">
        <f>SUM(E27:E34)</f>
        <v>35453.49</v>
      </c>
      <c r="F35" s="13">
        <f>SUM(F27:F34)</f>
        <v>72445</v>
      </c>
      <c r="G35" s="13">
        <f>SUM(G27:G34)</f>
        <v>127898.48999999999</v>
      </c>
      <c r="H35" s="10">
        <f>(H27*G27)+(H28*G28)+(H29*G29)+(H30*G30)+(H31*G31)+(H32*G32)+(H33*G33)+(H34*G34)</f>
        <v>38369.546999999999</v>
      </c>
      <c r="I35" s="185">
        <f>SUM(I27:I34)</f>
        <v>0</v>
      </c>
      <c r="J35" s="127"/>
      <c r="K35" s="146"/>
      <c r="L35" s="29"/>
    </row>
    <row r="36" spans="1:12" ht="51" customHeight="1">
      <c r="B36" s="73" t="s">
        <v>59</v>
      </c>
      <c r="C36" s="222"/>
      <c r="D36" s="223"/>
      <c r="E36" s="223"/>
      <c r="F36" s="223"/>
      <c r="G36" s="223"/>
      <c r="H36" s="223"/>
      <c r="I36" s="223"/>
      <c r="J36" s="223"/>
      <c r="K36" s="224"/>
      <c r="L36" s="28"/>
    </row>
    <row r="37" spans="1:12" ht="16.5">
      <c r="B37" s="136" t="s">
        <v>60</v>
      </c>
      <c r="C37" s="137"/>
      <c r="D37" s="138"/>
      <c r="E37" s="138"/>
      <c r="F37" s="138"/>
      <c r="G37" s="139">
        <f>SUM(D37:F37)</f>
        <v>0</v>
      </c>
      <c r="H37" s="140"/>
      <c r="I37" s="184"/>
      <c r="J37" s="141"/>
      <c r="K37" s="142"/>
      <c r="L37" s="143"/>
    </row>
    <row r="38" spans="1:12" ht="16.5">
      <c r="B38" s="136" t="s">
        <v>61</v>
      </c>
      <c r="C38" s="137"/>
      <c r="D38" s="138"/>
      <c r="E38" s="138"/>
      <c r="F38" s="138"/>
      <c r="G38" s="139">
        <f t="shared" ref="G38:G44" si="3">SUM(D38:F38)</f>
        <v>0</v>
      </c>
      <c r="H38" s="140"/>
      <c r="I38" s="184"/>
      <c r="J38" s="141"/>
      <c r="K38" s="142"/>
      <c r="L38" s="143"/>
    </row>
    <row r="39" spans="1:12" ht="16.5">
      <c r="B39" s="136" t="s">
        <v>62</v>
      </c>
      <c r="C39" s="137"/>
      <c r="D39" s="138"/>
      <c r="E39" s="138"/>
      <c r="F39" s="138"/>
      <c r="G39" s="139">
        <f t="shared" si="3"/>
        <v>0</v>
      </c>
      <c r="H39" s="140"/>
      <c r="I39" s="184"/>
      <c r="J39" s="141"/>
      <c r="K39" s="142"/>
      <c r="L39" s="143"/>
    </row>
    <row r="40" spans="1:12" ht="16.5">
      <c r="B40" s="136" t="s">
        <v>63</v>
      </c>
      <c r="C40" s="137"/>
      <c r="D40" s="138"/>
      <c r="E40" s="138"/>
      <c r="F40" s="138"/>
      <c r="G40" s="139">
        <f t="shared" si="3"/>
        <v>0</v>
      </c>
      <c r="H40" s="140"/>
      <c r="I40" s="184"/>
      <c r="J40" s="141"/>
      <c r="K40" s="142"/>
      <c r="L40" s="143"/>
    </row>
    <row r="41" spans="1:12" ht="16.5">
      <c r="B41" s="136" t="s">
        <v>64</v>
      </c>
      <c r="C41" s="137"/>
      <c r="D41" s="138"/>
      <c r="E41" s="138"/>
      <c r="F41" s="138"/>
      <c r="G41" s="139">
        <f t="shared" si="3"/>
        <v>0</v>
      </c>
      <c r="H41" s="140"/>
      <c r="I41" s="184"/>
      <c r="J41" s="141"/>
      <c r="K41" s="142"/>
      <c r="L41" s="143"/>
    </row>
    <row r="42" spans="1:12" ht="16.5">
      <c r="A42" s="21"/>
      <c r="B42" s="136" t="s">
        <v>65</v>
      </c>
      <c r="C42" s="137"/>
      <c r="D42" s="138"/>
      <c r="E42" s="138"/>
      <c r="F42" s="138"/>
      <c r="G42" s="139">
        <f t="shared" si="3"/>
        <v>0</v>
      </c>
      <c r="H42" s="140"/>
      <c r="I42" s="184"/>
      <c r="J42" s="141"/>
      <c r="K42" s="142"/>
      <c r="L42" s="143"/>
    </row>
    <row r="43" spans="1:12" s="21" customFormat="1" ht="16.5">
      <c r="A43" s="20"/>
      <c r="B43" s="136" t="s">
        <v>66</v>
      </c>
      <c r="C43" s="144"/>
      <c r="D43" s="141"/>
      <c r="E43" s="141"/>
      <c r="F43" s="141"/>
      <c r="G43" s="139">
        <f t="shared" si="3"/>
        <v>0</v>
      </c>
      <c r="H43" s="145"/>
      <c r="I43" s="184"/>
      <c r="J43" s="141"/>
      <c r="K43" s="146"/>
      <c r="L43" s="143"/>
    </row>
    <row r="44" spans="1:12" ht="16.5">
      <c r="B44" s="136" t="s">
        <v>67</v>
      </c>
      <c r="C44" s="144"/>
      <c r="D44" s="141"/>
      <c r="E44" s="141"/>
      <c r="F44" s="141"/>
      <c r="G44" s="139">
        <f t="shared" si="3"/>
        <v>0</v>
      </c>
      <c r="H44" s="145"/>
      <c r="I44" s="184"/>
      <c r="J44" s="141"/>
      <c r="K44" s="146"/>
      <c r="L44" s="143"/>
    </row>
    <row r="45" spans="1:12" ht="15.6">
      <c r="C45" s="73" t="s">
        <v>29</v>
      </c>
      <c r="D45" s="10">
        <f>SUM(D37:D44)</f>
        <v>0</v>
      </c>
      <c r="E45" s="10">
        <f>SUM(E37:E44)</f>
        <v>0</v>
      </c>
      <c r="F45" s="10">
        <f>SUM(F37:F44)</f>
        <v>0</v>
      </c>
      <c r="G45" s="10">
        <f>SUM(G37:G44)</f>
        <v>0</v>
      </c>
      <c r="H45" s="10">
        <f>(H37*G37)+(H38*G38)+(H39*G39)+(H40*G40)+(H41*G41)+(H42*G42)+(H43*G43)+(H44*G44)</f>
        <v>0</v>
      </c>
      <c r="I45" s="185">
        <f>SUM(I37:I44)</f>
        <v>0</v>
      </c>
      <c r="J45" s="127"/>
      <c r="K45" s="146"/>
      <c r="L45" s="29"/>
    </row>
    <row r="46" spans="1:12" ht="15.6">
      <c r="B46" s="147"/>
      <c r="C46" s="148"/>
      <c r="D46" s="149"/>
      <c r="E46" s="149"/>
      <c r="F46" s="149"/>
      <c r="G46" s="149"/>
      <c r="H46" s="149"/>
      <c r="I46" s="186"/>
      <c r="J46" s="149"/>
      <c r="K46" s="149"/>
      <c r="L46" s="143"/>
    </row>
    <row r="47" spans="1:12" ht="51" customHeight="1">
      <c r="B47" s="73" t="s">
        <v>68</v>
      </c>
      <c r="C47" s="225" t="s">
        <v>69</v>
      </c>
      <c r="D47" s="226"/>
      <c r="E47" s="226"/>
      <c r="F47" s="226"/>
      <c r="G47" s="226"/>
      <c r="H47" s="226"/>
      <c r="I47" s="226"/>
      <c r="J47" s="226"/>
      <c r="K47" s="227"/>
      <c r="L47" s="9"/>
    </row>
    <row r="48" spans="1:12" ht="51" customHeight="1">
      <c r="B48" s="73" t="s">
        <v>70</v>
      </c>
      <c r="C48" s="222" t="s">
        <v>71</v>
      </c>
      <c r="D48" s="223"/>
      <c r="E48" s="223"/>
      <c r="F48" s="223"/>
      <c r="G48" s="223"/>
      <c r="H48" s="223"/>
      <c r="I48" s="223"/>
      <c r="J48" s="223"/>
      <c r="K48" s="224"/>
      <c r="L48" s="28"/>
    </row>
    <row r="49" spans="1:12" ht="81">
      <c r="B49" s="136" t="s">
        <v>72</v>
      </c>
      <c r="C49" s="137" t="s">
        <v>73</v>
      </c>
      <c r="D49" s="138"/>
      <c r="E49" s="138"/>
      <c r="F49" s="138"/>
      <c r="G49" s="139">
        <f>SUM(D49:F49)</f>
        <v>0</v>
      </c>
      <c r="H49" s="140"/>
      <c r="I49" s="184"/>
      <c r="J49" s="141"/>
      <c r="K49" s="142"/>
      <c r="L49" s="143"/>
    </row>
    <row r="50" spans="1:12" ht="96.75">
      <c r="B50" s="136" t="s">
        <v>74</v>
      </c>
      <c r="C50" s="137" t="s">
        <v>75</v>
      </c>
      <c r="D50" s="138"/>
      <c r="E50" s="138"/>
      <c r="F50" s="138">
        <v>13844.3</v>
      </c>
      <c r="G50" s="139">
        <f t="shared" ref="G50:G56" si="4">SUM(D50:F50)</f>
        <v>13844.3</v>
      </c>
      <c r="H50" s="140"/>
      <c r="I50" s="184"/>
      <c r="J50" s="141"/>
      <c r="K50" s="142"/>
      <c r="L50" s="143"/>
    </row>
    <row r="51" spans="1:12" ht="113.25">
      <c r="B51" s="136" t="s">
        <v>76</v>
      </c>
      <c r="C51" s="137" t="s">
        <v>77</v>
      </c>
      <c r="D51" s="138"/>
      <c r="E51" s="138">
        <v>22500</v>
      </c>
      <c r="F51" s="138">
        <v>23022.5</v>
      </c>
      <c r="G51" s="139">
        <f t="shared" si="4"/>
        <v>45522.5</v>
      </c>
      <c r="H51" s="140"/>
      <c r="I51" s="184"/>
      <c r="J51" s="141"/>
      <c r="K51" s="142"/>
      <c r="L51" s="143"/>
    </row>
    <row r="52" spans="1:12" ht="32.25">
      <c r="B52" s="136" t="s">
        <v>78</v>
      </c>
      <c r="C52" s="137" t="s">
        <v>79</v>
      </c>
      <c r="D52" s="138"/>
      <c r="E52" s="138"/>
      <c r="F52" s="138">
        <v>8976.41</v>
      </c>
      <c r="G52" s="139">
        <f t="shared" si="4"/>
        <v>8976.41</v>
      </c>
      <c r="H52" s="140"/>
      <c r="I52" s="184"/>
      <c r="J52" s="141"/>
      <c r="K52" s="142"/>
      <c r="L52" s="143"/>
    </row>
    <row r="53" spans="1:12" ht="146.25">
      <c r="B53" s="136" t="s">
        <v>80</v>
      </c>
      <c r="C53" s="137" t="s">
        <v>81</v>
      </c>
      <c r="D53" s="138"/>
      <c r="E53" s="138"/>
      <c r="F53" s="138">
        <v>2268.6999999999998</v>
      </c>
      <c r="G53" s="139">
        <f t="shared" si="4"/>
        <v>2268.6999999999998</v>
      </c>
      <c r="H53" s="140"/>
      <c r="I53" s="184"/>
      <c r="J53" s="141"/>
      <c r="K53" s="142"/>
      <c r="L53" s="143"/>
    </row>
    <row r="54" spans="1:12" ht="16.5">
      <c r="B54" s="136" t="s">
        <v>82</v>
      </c>
      <c r="C54" s="137"/>
      <c r="D54" s="138"/>
      <c r="E54" s="138"/>
      <c r="F54" s="138"/>
      <c r="G54" s="139">
        <f t="shared" si="4"/>
        <v>0</v>
      </c>
      <c r="H54" s="140"/>
      <c r="I54" s="184"/>
      <c r="J54" s="141"/>
      <c r="K54" s="142"/>
      <c r="L54" s="143"/>
    </row>
    <row r="55" spans="1:12" ht="16.5">
      <c r="A55" s="21"/>
      <c r="B55" s="136" t="s">
        <v>83</v>
      </c>
      <c r="C55" s="144"/>
      <c r="D55" s="141"/>
      <c r="E55" s="141"/>
      <c r="F55" s="141"/>
      <c r="G55" s="139">
        <f t="shared" si="4"/>
        <v>0</v>
      </c>
      <c r="H55" s="145"/>
      <c r="I55" s="184"/>
      <c r="J55" s="141"/>
      <c r="K55" s="146"/>
      <c r="L55" s="143"/>
    </row>
    <row r="56" spans="1:12" s="21" customFormat="1" ht="16.5">
      <c r="B56" s="136" t="s">
        <v>84</v>
      </c>
      <c r="C56" s="144"/>
      <c r="D56" s="141"/>
      <c r="E56" s="141"/>
      <c r="F56" s="141"/>
      <c r="G56" s="139">
        <f t="shared" si="4"/>
        <v>0</v>
      </c>
      <c r="H56" s="145"/>
      <c r="I56" s="184"/>
      <c r="J56" s="141"/>
      <c r="K56" s="146"/>
      <c r="L56" s="143"/>
    </row>
    <row r="57" spans="1:12" s="21" customFormat="1" ht="15.6">
      <c r="A57" s="20"/>
      <c r="B57" s="20"/>
      <c r="C57" s="73" t="s">
        <v>29</v>
      </c>
      <c r="D57" s="10">
        <f>SUM(D49:D56)</f>
        <v>0</v>
      </c>
      <c r="E57" s="10">
        <f>SUM(E49:E56)</f>
        <v>22500</v>
      </c>
      <c r="F57" s="10">
        <f>SUM(F49:F56)</f>
        <v>48111.91</v>
      </c>
      <c r="G57" s="13">
        <f>SUM(G49:G56)</f>
        <v>70611.91</v>
      </c>
      <c r="H57" s="10">
        <f>(H49*G49)+(H50*G50)+(H51*G51)+(H52*G52)+(H53*G53)+(H54*G54)+(H55*G55)+(H56*G56)</f>
        <v>0</v>
      </c>
      <c r="I57" s="185">
        <f>SUM(I49:I56)</f>
        <v>0</v>
      </c>
      <c r="J57" s="127"/>
      <c r="K57" s="146"/>
      <c r="L57" s="29"/>
    </row>
    <row r="58" spans="1:12" ht="51" customHeight="1">
      <c r="B58" s="73" t="s">
        <v>85</v>
      </c>
      <c r="C58" s="222" t="s">
        <v>86</v>
      </c>
      <c r="D58" s="223"/>
      <c r="E58" s="223"/>
      <c r="F58" s="223"/>
      <c r="G58" s="223"/>
      <c r="H58" s="223"/>
      <c r="I58" s="223"/>
      <c r="J58" s="223"/>
      <c r="K58" s="224"/>
      <c r="L58" s="28"/>
    </row>
    <row r="59" spans="1:12" ht="81">
      <c r="B59" s="136" t="s">
        <v>87</v>
      </c>
      <c r="C59" s="137" t="s">
        <v>88</v>
      </c>
      <c r="D59" s="181">
        <f>97100.39+1300</f>
        <v>98400.39</v>
      </c>
      <c r="E59" s="138"/>
      <c r="F59" s="138"/>
      <c r="G59" s="139">
        <f>SUM(D59:F59)</f>
        <v>98400.39</v>
      </c>
      <c r="H59" s="199">
        <v>0.3</v>
      </c>
      <c r="I59" s="184"/>
      <c r="J59" s="141"/>
      <c r="K59" s="142"/>
      <c r="L59" s="143"/>
    </row>
    <row r="60" spans="1:12" ht="96.75">
      <c r="B60" s="136" t="s">
        <v>89</v>
      </c>
      <c r="C60" s="137" t="s">
        <v>90</v>
      </c>
      <c r="D60" s="181">
        <v>12987</v>
      </c>
      <c r="E60" s="138">
        <v>36876.18</v>
      </c>
      <c r="F60" s="138">
        <v>90921</v>
      </c>
      <c r="G60" s="139">
        <f t="shared" ref="G60:G66" si="5">SUM(D60:F60)</f>
        <v>140784.18</v>
      </c>
      <c r="H60" s="200">
        <v>0.3</v>
      </c>
      <c r="I60" s="184"/>
      <c r="J60" s="141"/>
      <c r="K60" s="142"/>
      <c r="L60" s="143"/>
    </row>
    <row r="61" spans="1:12" ht="129">
      <c r="B61" s="136" t="s">
        <v>91</v>
      </c>
      <c r="C61" s="137" t="s">
        <v>92</v>
      </c>
      <c r="D61" s="138"/>
      <c r="E61" s="138"/>
      <c r="F61" s="138">
        <v>100011</v>
      </c>
      <c r="G61" s="139">
        <f t="shared" si="5"/>
        <v>100011</v>
      </c>
      <c r="H61" s="200">
        <v>0.3</v>
      </c>
      <c r="I61" s="184"/>
      <c r="J61" s="141"/>
      <c r="K61" s="142"/>
      <c r="L61" s="143"/>
    </row>
    <row r="62" spans="1:12" ht="64.5">
      <c r="B62" s="136" t="s">
        <v>93</v>
      </c>
      <c r="C62" s="137" t="s">
        <v>94</v>
      </c>
      <c r="D62" s="138"/>
      <c r="E62" s="138"/>
      <c r="F62" s="138">
        <v>13000</v>
      </c>
      <c r="G62" s="139">
        <f t="shared" si="5"/>
        <v>13000</v>
      </c>
      <c r="H62" s="200">
        <v>0.8</v>
      </c>
      <c r="I62" s="184"/>
      <c r="J62" s="141"/>
      <c r="K62" s="142"/>
      <c r="L62" s="143"/>
    </row>
    <row r="63" spans="1:12" ht="48.75">
      <c r="B63" s="136" t="s">
        <v>95</v>
      </c>
      <c r="C63" s="137" t="s">
        <v>96</v>
      </c>
      <c r="D63" s="138"/>
      <c r="E63" s="138"/>
      <c r="F63" s="138">
        <v>20831.5</v>
      </c>
      <c r="G63" s="139">
        <f t="shared" si="5"/>
        <v>20831.5</v>
      </c>
      <c r="H63" s="200">
        <v>0.3</v>
      </c>
      <c r="I63" s="184"/>
      <c r="J63" s="141"/>
      <c r="K63" s="142"/>
      <c r="L63" s="143"/>
    </row>
    <row r="64" spans="1:12" ht="81">
      <c r="B64" s="136" t="s">
        <v>97</v>
      </c>
      <c r="C64" s="137" t="s">
        <v>98</v>
      </c>
      <c r="D64" s="138"/>
      <c r="E64" s="138"/>
      <c r="F64" s="138">
        <v>1000</v>
      </c>
      <c r="G64" s="139">
        <f t="shared" si="5"/>
        <v>1000</v>
      </c>
      <c r="H64" s="200"/>
      <c r="I64" s="184"/>
      <c r="J64" s="141"/>
      <c r="K64" s="142"/>
      <c r="L64" s="143"/>
    </row>
    <row r="65" spans="1:12" ht="81">
      <c r="B65" s="136" t="s">
        <v>99</v>
      </c>
      <c r="C65" s="144" t="s">
        <v>100</v>
      </c>
      <c r="D65" s="141"/>
      <c r="E65" s="141"/>
      <c r="F65" s="141">
        <v>61737.5</v>
      </c>
      <c r="G65" s="139">
        <f t="shared" si="5"/>
        <v>61737.5</v>
      </c>
      <c r="H65" s="200">
        <v>0.4</v>
      </c>
      <c r="I65" s="184"/>
      <c r="J65" s="141"/>
      <c r="K65" s="146"/>
      <c r="L65" s="143"/>
    </row>
    <row r="66" spans="1:12" ht="96.75">
      <c r="B66" s="136" t="s">
        <v>101</v>
      </c>
      <c r="C66" s="144" t="s">
        <v>102</v>
      </c>
      <c r="D66" s="141"/>
      <c r="E66" s="141"/>
      <c r="F66" s="181"/>
      <c r="G66" s="139">
        <f t="shared" si="5"/>
        <v>0</v>
      </c>
      <c r="H66" s="201"/>
      <c r="I66" s="184"/>
      <c r="J66" s="141"/>
      <c r="K66" s="146"/>
      <c r="L66" s="143"/>
    </row>
    <row r="67" spans="1:12" ht="16.5">
      <c r="C67" s="73" t="s">
        <v>29</v>
      </c>
      <c r="D67" s="13">
        <f>SUM(D59:D66)</f>
        <v>111387.39</v>
      </c>
      <c r="E67" s="13">
        <f>SUM(E59:E66)</f>
        <v>36876.18</v>
      </c>
      <c r="F67" s="13">
        <f>SUM(F59:F66)</f>
        <v>287501</v>
      </c>
      <c r="G67" s="13">
        <f>SUM(G59:G66)</f>
        <v>435764.57</v>
      </c>
      <c r="H67" s="10">
        <f>(H59*G59)+(H60*G60)+(H61*G61)+(H62*G62)+(H63*G63)+(H64*G64)+(H65*G65)+(H66*G66)</f>
        <v>143103.12099999998</v>
      </c>
      <c r="I67" s="187">
        <f>SUM(I59:I66)</f>
        <v>0</v>
      </c>
      <c r="J67" s="128"/>
      <c r="K67" s="146"/>
      <c r="L67" s="29"/>
    </row>
    <row r="68" spans="1:12" ht="51" hidden="1" customHeight="1">
      <c r="B68" s="73" t="s">
        <v>103</v>
      </c>
      <c r="C68" s="222"/>
      <c r="D68" s="223"/>
      <c r="E68" s="223"/>
      <c r="F68" s="223"/>
      <c r="G68" s="223"/>
      <c r="H68" s="223"/>
      <c r="I68" s="223"/>
      <c r="J68" s="223"/>
      <c r="K68" s="224"/>
      <c r="L68" s="28"/>
    </row>
    <row r="69" spans="1:12" ht="15.6" hidden="1">
      <c r="B69" s="136" t="s">
        <v>104</v>
      </c>
      <c r="C69" s="137"/>
      <c r="D69" s="138"/>
      <c r="E69" s="138"/>
      <c r="F69" s="138"/>
      <c r="G69" s="139">
        <f>SUM(D69:F69)</f>
        <v>0</v>
      </c>
      <c r="H69" s="140"/>
      <c r="I69" s="184"/>
      <c r="J69" s="141"/>
      <c r="K69" s="142"/>
      <c r="L69" s="143"/>
    </row>
    <row r="70" spans="1:12" ht="15.6" hidden="1">
      <c r="B70" s="136" t="s">
        <v>105</v>
      </c>
      <c r="C70" s="137"/>
      <c r="D70" s="138"/>
      <c r="E70" s="138"/>
      <c r="F70" s="138"/>
      <c r="G70" s="139">
        <f t="shared" ref="G70:G76" si="6">SUM(D70:F70)</f>
        <v>0</v>
      </c>
      <c r="H70" s="140"/>
      <c r="I70" s="184"/>
      <c r="J70" s="141"/>
      <c r="K70" s="142"/>
      <c r="L70" s="143"/>
    </row>
    <row r="71" spans="1:12" ht="15.6" hidden="1">
      <c r="B71" s="136" t="s">
        <v>106</v>
      </c>
      <c r="C71" s="137"/>
      <c r="D71" s="138"/>
      <c r="E71" s="138"/>
      <c r="F71" s="138"/>
      <c r="G71" s="139">
        <f t="shared" si="6"/>
        <v>0</v>
      </c>
      <c r="H71" s="140"/>
      <c r="I71" s="184"/>
      <c r="J71" s="141"/>
      <c r="K71" s="142"/>
      <c r="L71" s="143"/>
    </row>
    <row r="72" spans="1:12" ht="15.6" hidden="1">
      <c r="A72" s="21"/>
      <c r="B72" s="136" t="s">
        <v>107</v>
      </c>
      <c r="C72" s="137"/>
      <c r="D72" s="138"/>
      <c r="E72" s="138"/>
      <c r="F72" s="138"/>
      <c r="G72" s="139">
        <f t="shared" si="6"/>
        <v>0</v>
      </c>
      <c r="H72" s="140"/>
      <c r="I72" s="184"/>
      <c r="J72" s="141"/>
      <c r="K72" s="142"/>
      <c r="L72" s="143"/>
    </row>
    <row r="73" spans="1:12" s="21" customFormat="1" ht="15.6" hidden="1">
      <c r="A73" s="20"/>
      <c r="B73" s="136" t="s">
        <v>108</v>
      </c>
      <c r="C73" s="137"/>
      <c r="D73" s="138"/>
      <c r="E73" s="138"/>
      <c r="F73" s="138"/>
      <c r="G73" s="139">
        <f t="shared" si="6"/>
        <v>0</v>
      </c>
      <c r="H73" s="140"/>
      <c r="I73" s="184"/>
      <c r="J73" s="141"/>
      <c r="K73" s="142"/>
      <c r="L73" s="143"/>
    </row>
    <row r="74" spans="1:12" ht="15.6" hidden="1">
      <c r="B74" s="136" t="s">
        <v>109</v>
      </c>
      <c r="C74" s="137"/>
      <c r="D74" s="138"/>
      <c r="E74" s="138"/>
      <c r="F74" s="138"/>
      <c r="G74" s="139">
        <f t="shared" si="6"/>
        <v>0</v>
      </c>
      <c r="H74" s="140"/>
      <c r="I74" s="184"/>
      <c r="J74" s="141"/>
      <c r="K74" s="142"/>
      <c r="L74" s="143"/>
    </row>
    <row r="75" spans="1:12" ht="15.6" hidden="1">
      <c r="B75" s="136" t="s">
        <v>110</v>
      </c>
      <c r="C75" s="144"/>
      <c r="D75" s="141"/>
      <c r="E75" s="141"/>
      <c r="F75" s="141"/>
      <c r="G75" s="139">
        <f t="shared" si="6"/>
        <v>0</v>
      </c>
      <c r="H75" s="145"/>
      <c r="I75" s="184"/>
      <c r="J75" s="141"/>
      <c r="K75" s="146"/>
      <c r="L75" s="143"/>
    </row>
    <row r="76" spans="1:12" ht="15.6" hidden="1">
      <c r="B76" s="136" t="s">
        <v>111</v>
      </c>
      <c r="C76" s="144"/>
      <c r="D76" s="141"/>
      <c r="E76" s="141"/>
      <c r="F76" s="141"/>
      <c r="G76" s="139">
        <f t="shared" si="6"/>
        <v>0</v>
      </c>
      <c r="H76" s="145"/>
      <c r="I76" s="184"/>
      <c r="J76" s="141"/>
      <c r="K76" s="146"/>
      <c r="L76" s="143"/>
    </row>
    <row r="77" spans="1:12" ht="15.6" hidden="1">
      <c r="C77" s="73" t="s">
        <v>29</v>
      </c>
      <c r="D77" s="13">
        <f>SUM(D69:D76)</f>
        <v>0</v>
      </c>
      <c r="E77" s="13">
        <f>SUM(E69:E76)</f>
        <v>0</v>
      </c>
      <c r="F77" s="13">
        <f>SUM(F69:F76)</f>
        <v>0</v>
      </c>
      <c r="G77" s="13">
        <f>SUM(G69:G76)</f>
        <v>0</v>
      </c>
      <c r="H77" s="10">
        <f>(H69*G69)+(H70*G70)+(H71*G71)+(H72*G72)+(H73*G73)+(H74*G74)+(H75*G75)+(H76*G76)</f>
        <v>0</v>
      </c>
      <c r="I77" s="187">
        <f>SUM(I69:I76)</f>
        <v>0</v>
      </c>
      <c r="J77" s="128"/>
      <c r="K77" s="146"/>
      <c r="L77" s="29"/>
    </row>
    <row r="78" spans="1:12" ht="51" hidden="1" customHeight="1">
      <c r="B78" s="73" t="s">
        <v>112</v>
      </c>
      <c r="C78" s="222"/>
      <c r="D78" s="223"/>
      <c r="E78" s="223"/>
      <c r="F78" s="223"/>
      <c r="G78" s="223"/>
      <c r="H78" s="223"/>
      <c r="I78" s="223"/>
      <c r="J78" s="223"/>
      <c r="K78" s="224"/>
      <c r="L78" s="28"/>
    </row>
    <row r="79" spans="1:12" ht="15.6" hidden="1">
      <c r="B79" s="136" t="s">
        <v>113</v>
      </c>
      <c r="C79" s="137"/>
      <c r="D79" s="138"/>
      <c r="E79" s="138"/>
      <c r="F79" s="138"/>
      <c r="G79" s="139">
        <f>SUM(D79:F79)</f>
        <v>0</v>
      </c>
      <c r="H79" s="140"/>
      <c r="I79" s="184"/>
      <c r="J79" s="141"/>
      <c r="K79" s="142"/>
      <c r="L79" s="143"/>
    </row>
    <row r="80" spans="1:12" ht="15.6" hidden="1">
      <c r="B80" s="136" t="s">
        <v>114</v>
      </c>
      <c r="C80" s="137"/>
      <c r="D80" s="138"/>
      <c r="E80" s="138"/>
      <c r="F80" s="138"/>
      <c r="G80" s="139">
        <f t="shared" ref="G80:G86" si="7">SUM(D80:F80)</f>
        <v>0</v>
      </c>
      <c r="H80" s="140"/>
      <c r="I80" s="184"/>
      <c r="J80" s="141"/>
      <c r="K80" s="142"/>
      <c r="L80" s="143"/>
    </row>
    <row r="81" spans="2:12" ht="15.6" hidden="1">
      <c r="B81" s="136" t="s">
        <v>115</v>
      </c>
      <c r="C81" s="137"/>
      <c r="D81" s="138"/>
      <c r="E81" s="138"/>
      <c r="F81" s="138"/>
      <c r="G81" s="139">
        <f t="shared" si="7"/>
        <v>0</v>
      </c>
      <c r="H81" s="140"/>
      <c r="I81" s="184"/>
      <c r="J81" s="141"/>
      <c r="K81" s="142"/>
      <c r="L81" s="143"/>
    </row>
    <row r="82" spans="2:12" ht="15.6" hidden="1">
      <c r="B82" s="136" t="s">
        <v>116</v>
      </c>
      <c r="C82" s="137"/>
      <c r="D82" s="138"/>
      <c r="E82" s="138"/>
      <c r="F82" s="138"/>
      <c r="G82" s="139">
        <f t="shared" si="7"/>
        <v>0</v>
      </c>
      <c r="H82" s="140"/>
      <c r="I82" s="184"/>
      <c r="J82" s="141"/>
      <c r="K82" s="142"/>
      <c r="L82" s="143"/>
    </row>
    <row r="83" spans="2:12" ht="15.6" hidden="1">
      <c r="B83" s="136" t="s">
        <v>117</v>
      </c>
      <c r="C83" s="137"/>
      <c r="D83" s="138"/>
      <c r="E83" s="138"/>
      <c r="F83" s="138"/>
      <c r="G83" s="139">
        <f t="shared" si="7"/>
        <v>0</v>
      </c>
      <c r="H83" s="140"/>
      <c r="I83" s="184"/>
      <c r="J83" s="141"/>
      <c r="K83" s="142"/>
      <c r="L83" s="143"/>
    </row>
    <row r="84" spans="2:12" ht="15.6" hidden="1">
      <c r="B84" s="136" t="s">
        <v>118</v>
      </c>
      <c r="C84" s="137"/>
      <c r="D84" s="138"/>
      <c r="E84" s="138"/>
      <c r="F84" s="138"/>
      <c r="G84" s="139">
        <f t="shared" si="7"/>
        <v>0</v>
      </c>
      <c r="H84" s="140"/>
      <c r="I84" s="184"/>
      <c r="J84" s="141"/>
      <c r="K84" s="142"/>
      <c r="L84" s="143"/>
    </row>
    <row r="85" spans="2:12" ht="15.6" hidden="1">
      <c r="B85" s="136" t="s">
        <v>119</v>
      </c>
      <c r="C85" s="144"/>
      <c r="D85" s="141"/>
      <c r="E85" s="141"/>
      <c r="F85" s="141"/>
      <c r="G85" s="139">
        <f t="shared" si="7"/>
        <v>0</v>
      </c>
      <c r="H85" s="145"/>
      <c r="I85" s="184"/>
      <c r="J85" s="141"/>
      <c r="K85" s="146"/>
      <c r="L85" s="143"/>
    </row>
    <row r="86" spans="2:12" ht="15.6" hidden="1">
      <c r="B86" s="136" t="s">
        <v>120</v>
      </c>
      <c r="C86" s="144"/>
      <c r="D86" s="141"/>
      <c r="E86" s="141"/>
      <c r="F86" s="141"/>
      <c r="G86" s="139">
        <f t="shared" si="7"/>
        <v>0</v>
      </c>
      <c r="H86" s="145"/>
      <c r="I86" s="184"/>
      <c r="J86" s="141"/>
      <c r="K86" s="146"/>
      <c r="L86" s="143"/>
    </row>
    <row r="87" spans="2:12" ht="15.6" hidden="1">
      <c r="C87" s="73" t="s">
        <v>29</v>
      </c>
      <c r="D87" s="10">
        <f>SUM(D79:D86)</f>
        <v>0</v>
      </c>
      <c r="E87" s="10">
        <f>SUM(E79:E86)</f>
        <v>0</v>
      </c>
      <c r="F87" s="10">
        <f>SUM(F79:F86)</f>
        <v>0</v>
      </c>
      <c r="G87" s="10">
        <f>SUM(G79:G86)</f>
        <v>0</v>
      </c>
      <c r="H87" s="10">
        <f>(H79*G79)+(H80*G80)+(H81*G81)+(H82*G82)+(H83*G83)+(H84*G84)+(H85*G85)+(H86*G86)</f>
        <v>0</v>
      </c>
      <c r="I87" s="187">
        <f>SUM(I79:I86)</f>
        <v>0</v>
      </c>
      <c r="J87" s="128"/>
      <c r="K87" s="146"/>
      <c r="L87" s="29"/>
    </row>
    <row r="88" spans="2:12" ht="15.75" hidden="1" customHeight="1">
      <c r="B88" s="4"/>
      <c r="C88" s="147"/>
      <c r="D88" s="150"/>
      <c r="E88" s="150"/>
      <c r="F88" s="150"/>
      <c r="G88" s="150"/>
      <c r="H88" s="150"/>
      <c r="I88" s="188"/>
      <c r="J88" s="150"/>
      <c r="K88" s="147"/>
      <c r="L88" s="2"/>
    </row>
    <row r="89" spans="2:12" ht="51" hidden="1" customHeight="1">
      <c r="B89" s="73" t="s">
        <v>121</v>
      </c>
      <c r="C89" s="225"/>
      <c r="D89" s="226"/>
      <c r="E89" s="226"/>
      <c r="F89" s="226"/>
      <c r="G89" s="226"/>
      <c r="H89" s="226"/>
      <c r="I89" s="226"/>
      <c r="J89" s="226"/>
      <c r="K89" s="227"/>
      <c r="L89" s="9"/>
    </row>
    <row r="90" spans="2:12" ht="51" hidden="1" customHeight="1">
      <c r="B90" s="73" t="s">
        <v>122</v>
      </c>
      <c r="C90" s="222"/>
      <c r="D90" s="223"/>
      <c r="E90" s="223"/>
      <c r="F90" s="223"/>
      <c r="G90" s="223"/>
      <c r="H90" s="223"/>
      <c r="I90" s="223"/>
      <c r="J90" s="223"/>
      <c r="K90" s="224"/>
      <c r="L90" s="28"/>
    </row>
    <row r="91" spans="2:12" ht="15.6" hidden="1">
      <c r="B91" s="136" t="s">
        <v>123</v>
      </c>
      <c r="C91" s="137"/>
      <c r="D91" s="138"/>
      <c r="E91" s="138"/>
      <c r="F91" s="138"/>
      <c r="G91" s="139">
        <f>SUM(D91:F91)</f>
        <v>0</v>
      </c>
      <c r="H91" s="140"/>
      <c r="I91" s="184"/>
      <c r="J91" s="141"/>
      <c r="K91" s="142"/>
      <c r="L91" s="143"/>
    </row>
    <row r="92" spans="2:12" ht="15.6" hidden="1">
      <c r="B92" s="136" t="s">
        <v>124</v>
      </c>
      <c r="C92" s="137"/>
      <c r="D92" s="138"/>
      <c r="E92" s="138"/>
      <c r="F92" s="138"/>
      <c r="G92" s="139">
        <f t="shared" ref="G92:G98" si="8">SUM(D92:F92)</f>
        <v>0</v>
      </c>
      <c r="H92" s="140"/>
      <c r="I92" s="184"/>
      <c r="J92" s="141"/>
      <c r="K92" s="142"/>
      <c r="L92" s="143"/>
    </row>
    <row r="93" spans="2:12" ht="15.6" hidden="1">
      <c r="B93" s="136" t="s">
        <v>125</v>
      </c>
      <c r="C93" s="137"/>
      <c r="D93" s="138"/>
      <c r="E93" s="138"/>
      <c r="F93" s="138"/>
      <c r="G93" s="139">
        <f t="shared" si="8"/>
        <v>0</v>
      </c>
      <c r="H93" s="140"/>
      <c r="I93" s="184"/>
      <c r="J93" s="141"/>
      <c r="K93" s="142"/>
      <c r="L93" s="143"/>
    </row>
    <row r="94" spans="2:12" ht="15.6" hidden="1">
      <c r="B94" s="136" t="s">
        <v>126</v>
      </c>
      <c r="C94" s="137"/>
      <c r="D94" s="138"/>
      <c r="E94" s="138"/>
      <c r="F94" s="138"/>
      <c r="G94" s="139">
        <f t="shared" si="8"/>
        <v>0</v>
      </c>
      <c r="H94" s="140"/>
      <c r="I94" s="184"/>
      <c r="J94" s="141"/>
      <c r="K94" s="142"/>
      <c r="L94" s="143"/>
    </row>
    <row r="95" spans="2:12" ht="15.6" hidden="1">
      <c r="B95" s="136" t="s">
        <v>127</v>
      </c>
      <c r="C95" s="137"/>
      <c r="D95" s="138"/>
      <c r="E95" s="138"/>
      <c r="F95" s="138"/>
      <c r="G95" s="139">
        <f t="shared" si="8"/>
        <v>0</v>
      </c>
      <c r="H95" s="140"/>
      <c r="I95" s="184"/>
      <c r="J95" s="141"/>
      <c r="K95" s="142"/>
      <c r="L95" s="143"/>
    </row>
    <row r="96" spans="2:12" ht="15.6" hidden="1">
      <c r="B96" s="136" t="s">
        <v>128</v>
      </c>
      <c r="C96" s="137"/>
      <c r="D96" s="138"/>
      <c r="E96" s="138"/>
      <c r="F96" s="138"/>
      <c r="G96" s="139">
        <f t="shared" si="8"/>
        <v>0</v>
      </c>
      <c r="H96" s="140"/>
      <c r="I96" s="184"/>
      <c r="J96" s="141"/>
      <c r="K96" s="142"/>
      <c r="L96" s="143"/>
    </row>
    <row r="97" spans="2:12" ht="15.6" hidden="1">
      <c r="B97" s="136" t="s">
        <v>129</v>
      </c>
      <c r="C97" s="144"/>
      <c r="D97" s="141"/>
      <c r="E97" s="141"/>
      <c r="F97" s="141"/>
      <c r="G97" s="139">
        <f t="shared" si="8"/>
        <v>0</v>
      </c>
      <c r="H97" s="145"/>
      <c r="I97" s="184"/>
      <c r="J97" s="141"/>
      <c r="K97" s="146"/>
      <c r="L97" s="143"/>
    </row>
    <row r="98" spans="2:12" ht="15.6" hidden="1">
      <c r="B98" s="136" t="s">
        <v>130</v>
      </c>
      <c r="C98" s="144"/>
      <c r="D98" s="141"/>
      <c r="E98" s="141"/>
      <c r="F98" s="141"/>
      <c r="G98" s="139">
        <f t="shared" si="8"/>
        <v>0</v>
      </c>
      <c r="H98" s="145"/>
      <c r="I98" s="184"/>
      <c r="J98" s="141"/>
      <c r="K98" s="146"/>
      <c r="L98" s="143"/>
    </row>
    <row r="99" spans="2:12" ht="15.6" hidden="1">
      <c r="C99" s="73" t="s">
        <v>29</v>
      </c>
      <c r="D99" s="10">
        <f>SUM(D91:D98)</f>
        <v>0</v>
      </c>
      <c r="E99" s="10">
        <f>SUM(E91:E98)</f>
        <v>0</v>
      </c>
      <c r="F99" s="10">
        <f>SUM(F91:F98)</f>
        <v>0</v>
      </c>
      <c r="G99" s="13">
        <f>SUM(G91:G98)</f>
        <v>0</v>
      </c>
      <c r="H99" s="10">
        <f>(H91*G91)+(H92*G92)+(H93*G93)+(H94*G94)+(H95*G95)+(H96*G96)+(H97*G97)+(H98*G98)</f>
        <v>0</v>
      </c>
      <c r="I99" s="187">
        <f>SUM(I91:I98)</f>
        <v>0</v>
      </c>
      <c r="J99" s="128"/>
      <c r="K99" s="146"/>
      <c r="L99" s="29"/>
    </row>
    <row r="100" spans="2:12" ht="51" hidden="1" customHeight="1">
      <c r="B100" s="73" t="s">
        <v>131</v>
      </c>
      <c r="C100" s="222"/>
      <c r="D100" s="223"/>
      <c r="E100" s="223"/>
      <c r="F100" s="223"/>
      <c r="G100" s="223"/>
      <c r="H100" s="223"/>
      <c r="I100" s="223"/>
      <c r="J100" s="223"/>
      <c r="K100" s="224"/>
      <c r="L100" s="28"/>
    </row>
    <row r="101" spans="2:12" ht="15.6" hidden="1">
      <c r="B101" s="136" t="s">
        <v>132</v>
      </c>
      <c r="C101" s="137"/>
      <c r="D101" s="138"/>
      <c r="E101" s="138"/>
      <c r="F101" s="138"/>
      <c r="G101" s="139">
        <f>SUM(D101:F101)</f>
        <v>0</v>
      </c>
      <c r="H101" s="140"/>
      <c r="I101" s="184"/>
      <c r="J101" s="141"/>
      <c r="K101" s="142"/>
      <c r="L101" s="143"/>
    </row>
    <row r="102" spans="2:12" ht="15.6" hidden="1">
      <c r="B102" s="136" t="s">
        <v>133</v>
      </c>
      <c r="C102" s="137"/>
      <c r="D102" s="138"/>
      <c r="E102" s="138"/>
      <c r="F102" s="138"/>
      <c r="G102" s="139">
        <f t="shared" ref="G102:G108" si="9">SUM(D102:F102)</f>
        <v>0</v>
      </c>
      <c r="H102" s="140"/>
      <c r="I102" s="184"/>
      <c r="J102" s="141"/>
      <c r="K102" s="142"/>
      <c r="L102" s="143"/>
    </row>
    <row r="103" spans="2:12" ht="15.6" hidden="1">
      <c r="B103" s="136" t="s">
        <v>134</v>
      </c>
      <c r="C103" s="137"/>
      <c r="D103" s="138"/>
      <c r="E103" s="138"/>
      <c r="F103" s="138"/>
      <c r="G103" s="139">
        <f t="shared" si="9"/>
        <v>0</v>
      </c>
      <c r="H103" s="140"/>
      <c r="I103" s="184"/>
      <c r="J103" s="141"/>
      <c r="K103" s="142"/>
      <c r="L103" s="143"/>
    </row>
    <row r="104" spans="2:12" ht="15.6" hidden="1">
      <c r="B104" s="136" t="s">
        <v>135</v>
      </c>
      <c r="C104" s="137"/>
      <c r="D104" s="138"/>
      <c r="E104" s="138"/>
      <c r="F104" s="138"/>
      <c r="G104" s="139">
        <f t="shared" si="9"/>
        <v>0</v>
      </c>
      <c r="H104" s="140"/>
      <c r="I104" s="184"/>
      <c r="J104" s="141"/>
      <c r="K104" s="142"/>
      <c r="L104" s="143"/>
    </row>
    <row r="105" spans="2:12" ht="15.6" hidden="1">
      <c r="B105" s="136" t="s">
        <v>136</v>
      </c>
      <c r="C105" s="137"/>
      <c r="D105" s="138"/>
      <c r="E105" s="138"/>
      <c r="F105" s="138"/>
      <c r="G105" s="139">
        <f t="shared" si="9"/>
        <v>0</v>
      </c>
      <c r="H105" s="140"/>
      <c r="I105" s="184"/>
      <c r="J105" s="141"/>
      <c r="K105" s="142"/>
      <c r="L105" s="143"/>
    </row>
    <row r="106" spans="2:12" ht="15.6" hidden="1">
      <c r="B106" s="136" t="s">
        <v>137</v>
      </c>
      <c r="C106" s="137"/>
      <c r="D106" s="138"/>
      <c r="E106" s="138"/>
      <c r="F106" s="138"/>
      <c r="G106" s="139">
        <f t="shared" si="9"/>
        <v>0</v>
      </c>
      <c r="H106" s="140"/>
      <c r="I106" s="184"/>
      <c r="J106" s="141"/>
      <c r="K106" s="142"/>
      <c r="L106" s="143"/>
    </row>
    <row r="107" spans="2:12" ht="15.6" hidden="1">
      <c r="B107" s="136" t="s">
        <v>138</v>
      </c>
      <c r="C107" s="144"/>
      <c r="D107" s="141"/>
      <c r="E107" s="141"/>
      <c r="F107" s="141"/>
      <c r="G107" s="139">
        <f t="shared" si="9"/>
        <v>0</v>
      </c>
      <c r="H107" s="145"/>
      <c r="I107" s="184"/>
      <c r="J107" s="141"/>
      <c r="K107" s="146"/>
      <c r="L107" s="143"/>
    </row>
    <row r="108" spans="2:12" ht="15.6" hidden="1">
      <c r="B108" s="136" t="s">
        <v>139</v>
      </c>
      <c r="C108" s="144"/>
      <c r="D108" s="141"/>
      <c r="E108" s="141"/>
      <c r="F108" s="141"/>
      <c r="G108" s="139">
        <f t="shared" si="9"/>
        <v>0</v>
      </c>
      <c r="H108" s="145"/>
      <c r="I108" s="184"/>
      <c r="J108" s="141"/>
      <c r="K108" s="146"/>
      <c r="L108" s="143"/>
    </row>
    <row r="109" spans="2:12" ht="15.6" hidden="1">
      <c r="C109" s="73" t="s">
        <v>29</v>
      </c>
      <c r="D109" s="13">
        <f>SUM(D101:D108)</f>
        <v>0</v>
      </c>
      <c r="E109" s="13">
        <f>SUM(E101:E108)</f>
        <v>0</v>
      </c>
      <c r="F109" s="13">
        <f>SUM(F101:F108)</f>
        <v>0</v>
      </c>
      <c r="G109" s="13">
        <f>SUM(G101:G108)</f>
        <v>0</v>
      </c>
      <c r="H109" s="10">
        <f>(H101*G101)+(H102*G102)+(H103*G103)+(H104*G104)+(H105*G105)+(H106*G106)+(H107*G107)+(H108*G108)</f>
        <v>0</v>
      </c>
      <c r="I109" s="187">
        <f>SUM(I101:I108)</f>
        <v>0</v>
      </c>
      <c r="J109" s="128"/>
      <c r="K109" s="146"/>
      <c r="L109" s="29"/>
    </row>
    <row r="110" spans="2:12" ht="51" hidden="1" customHeight="1">
      <c r="B110" s="73" t="s">
        <v>140</v>
      </c>
      <c r="C110" s="222"/>
      <c r="D110" s="223"/>
      <c r="E110" s="223"/>
      <c r="F110" s="223"/>
      <c r="G110" s="223"/>
      <c r="H110" s="223"/>
      <c r="I110" s="223"/>
      <c r="J110" s="223"/>
      <c r="K110" s="224"/>
      <c r="L110" s="28"/>
    </row>
    <row r="111" spans="2:12" ht="15.6" hidden="1">
      <c r="B111" s="136" t="s">
        <v>141</v>
      </c>
      <c r="C111" s="137"/>
      <c r="D111" s="138"/>
      <c r="E111" s="138"/>
      <c r="F111" s="138"/>
      <c r="G111" s="139">
        <f>SUM(D111:F111)</f>
        <v>0</v>
      </c>
      <c r="H111" s="140"/>
      <c r="I111" s="184"/>
      <c r="J111" s="141"/>
      <c r="K111" s="142"/>
      <c r="L111" s="143"/>
    </row>
    <row r="112" spans="2:12" ht="15.6" hidden="1">
      <c r="B112" s="136" t="s">
        <v>142</v>
      </c>
      <c r="C112" s="137"/>
      <c r="D112" s="138"/>
      <c r="E112" s="138"/>
      <c r="F112" s="138"/>
      <c r="G112" s="139">
        <f t="shared" ref="G112:G118" si="10">SUM(D112:F112)</f>
        <v>0</v>
      </c>
      <c r="H112" s="140"/>
      <c r="I112" s="184"/>
      <c r="J112" s="141"/>
      <c r="K112" s="142"/>
      <c r="L112" s="143"/>
    </row>
    <row r="113" spans="2:12" ht="15.6" hidden="1">
      <c r="B113" s="136" t="s">
        <v>143</v>
      </c>
      <c r="C113" s="137"/>
      <c r="D113" s="138"/>
      <c r="E113" s="138"/>
      <c r="F113" s="138"/>
      <c r="G113" s="139">
        <f t="shared" si="10"/>
        <v>0</v>
      </c>
      <c r="H113" s="140"/>
      <c r="I113" s="184"/>
      <c r="J113" s="141"/>
      <c r="K113" s="142"/>
      <c r="L113" s="143"/>
    </row>
    <row r="114" spans="2:12" ht="15.6" hidden="1">
      <c r="B114" s="136" t="s">
        <v>144</v>
      </c>
      <c r="C114" s="137"/>
      <c r="D114" s="138"/>
      <c r="E114" s="138"/>
      <c r="F114" s="138"/>
      <c r="G114" s="139">
        <f t="shared" si="10"/>
        <v>0</v>
      </c>
      <c r="H114" s="140"/>
      <c r="I114" s="184"/>
      <c r="J114" s="141"/>
      <c r="K114" s="142"/>
      <c r="L114" s="143"/>
    </row>
    <row r="115" spans="2:12" ht="15.6" hidden="1">
      <c r="B115" s="136" t="s">
        <v>145</v>
      </c>
      <c r="C115" s="137"/>
      <c r="D115" s="138"/>
      <c r="E115" s="138"/>
      <c r="F115" s="138"/>
      <c r="G115" s="139">
        <f t="shared" si="10"/>
        <v>0</v>
      </c>
      <c r="H115" s="140"/>
      <c r="I115" s="184"/>
      <c r="J115" s="141"/>
      <c r="K115" s="142"/>
      <c r="L115" s="143"/>
    </row>
    <row r="116" spans="2:12" ht="15.6" hidden="1">
      <c r="B116" s="136" t="s">
        <v>146</v>
      </c>
      <c r="C116" s="137"/>
      <c r="D116" s="138"/>
      <c r="E116" s="138"/>
      <c r="F116" s="138"/>
      <c r="G116" s="139">
        <f t="shared" si="10"/>
        <v>0</v>
      </c>
      <c r="H116" s="140"/>
      <c r="I116" s="184"/>
      <c r="J116" s="141"/>
      <c r="K116" s="142"/>
      <c r="L116" s="143"/>
    </row>
    <row r="117" spans="2:12" ht="15.6" hidden="1">
      <c r="B117" s="136" t="s">
        <v>147</v>
      </c>
      <c r="C117" s="144"/>
      <c r="D117" s="141"/>
      <c r="E117" s="141"/>
      <c r="F117" s="141"/>
      <c r="G117" s="139">
        <f t="shared" si="10"/>
        <v>0</v>
      </c>
      <c r="H117" s="145"/>
      <c r="I117" s="184"/>
      <c r="J117" s="141"/>
      <c r="K117" s="146"/>
      <c r="L117" s="143"/>
    </row>
    <row r="118" spans="2:12" ht="15.6" hidden="1">
      <c r="B118" s="136" t="s">
        <v>148</v>
      </c>
      <c r="C118" s="144"/>
      <c r="D118" s="141"/>
      <c r="E118" s="141"/>
      <c r="F118" s="141"/>
      <c r="G118" s="139">
        <f t="shared" si="10"/>
        <v>0</v>
      </c>
      <c r="H118" s="145"/>
      <c r="I118" s="184"/>
      <c r="J118" s="141"/>
      <c r="K118" s="146"/>
      <c r="L118" s="143"/>
    </row>
    <row r="119" spans="2:12" ht="15.6" hidden="1">
      <c r="C119" s="73" t="s">
        <v>29</v>
      </c>
      <c r="D119" s="13">
        <f>SUM(D111:D118)</f>
        <v>0</v>
      </c>
      <c r="E119" s="13">
        <f>SUM(E111:E118)</f>
        <v>0</v>
      </c>
      <c r="F119" s="13">
        <f>SUM(F111:F118)</f>
        <v>0</v>
      </c>
      <c r="G119" s="13">
        <f>SUM(G111:G118)</f>
        <v>0</v>
      </c>
      <c r="H119" s="10">
        <f>(H111*G111)+(H112*G112)+(H113*G113)+(H114*G114)+(H115*G115)+(H116*G116)+(H117*G117)+(H118*G118)</f>
        <v>0</v>
      </c>
      <c r="I119" s="187">
        <f>SUM(I111:I118)</f>
        <v>0</v>
      </c>
      <c r="J119" s="128"/>
      <c r="K119" s="146"/>
      <c r="L119" s="29"/>
    </row>
    <row r="120" spans="2:12" ht="51" hidden="1" customHeight="1">
      <c r="B120" s="73" t="s">
        <v>149</v>
      </c>
      <c r="C120" s="222"/>
      <c r="D120" s="223"/>
      <c r="E120" s="223"/>
      <c r="F120" s="223"/>
      <c r="G120" s="223"/>
      <c r="H120" s="223"/>
      <c r="I120" s="223"/>
      <c r="J120" s="223"/>
      <c r="K120" s="224"/>
      <c r="L120" s="28"/>
    </row>
    <row r="121" spans="2:12" ht="15.6" hidden="1">
      <c r="B121" s="136" t="s">
        <v>150</v>
      </c>
      <c r="C121" s="137"/>
      <c r="D121" s="138"/>
      <c r="E121" s="138"/>
      <c r="F121" s="138"/>
      <c r="G121" s="139">
        <f>SUM(D121:F121)</f>
        <v>0</v>
      </c>
      <c r="H121" s="140"/>
      <c r="I121" s="184"/>
      <c r="J121" s="141"/>
      <c r="K121" s="142"/>
      <c r="L121" s="143"/>
    </row>
    <row r="122" spans="2:12" ht="15.6" hidden="1">
      <c r="B122" s="136" t="s">
        <v>151</v>
      </c>
      <c r="C122" s="137"/>
      <c r="D122" s="138"/>
      <c r="E122" s="138"/>
      <c r="F122" s="138"/>
      <c r="G122" s="139">
        <f t="shared" ref="G122:G128" si="11">SUM(D122:F122)</f>
        <v>0</v>
      </c>
      <c r="H122" s="140"/>
      <c r="I122" s="184"/>
      <c r="J122" s="141"/>
      <c r="K122" s="142"/>
      <c r="L122" s="143"/>
    </row>
    <row r="123" spans="2:12" ht="15.6" hidden="1">
      <c r="B123" s="136" t="s">
        <v>152</v>
      </c>
      <c r="C123" s="137"/>
      <c r="D123" s="138"/>
      <c r="E123" s="138"/>
      <c r="F123" s="138"/>
      <c r="G123" s="139">
        <f t="shared" si="11"/>
        <v>0</v>
      </c>
      <c r="H123" s="140"/>
      <c r="I123" s="184"/>
      <c r="J123" s="141"/>
      <c r="K123" s="142"/>
      <c r="L123" s="143"/>
    </row>
    <row r="124" spans="2:12" ht="15.6" hidden="1">
      <c r="B124" s="136" t="s">
        <v>153</v>
      </c>
      <c r="C124" s="137"/>
      <c r="D124" s="138"/>
      <c r="E124" s="138"/>
      <c r="F124" s="138"/>
      <c r="G124" s="139">
        <f t="shared" si="11"/>
        <v>0</v>
      </c>
      <c r="H124" s="140"/>
      <c r="I124" s="184"/>
      <c r="J124" s="141"/>
      <c r="K124" s="142"/>
      <c r="L124" s="143"/>
    </row>
    <row r="125" spans="2:12" ht="15.6" hidden="1">
      <c r="B125" s="136" t="s">
        <v>154</v>
      </c>
      <c r="C125" s="137"/>
      <c r="D125" s="138"/>
      <c r="E125" s="138"/>
      <c r="F125" s="138"/>
      <c r="G125" s="139">
        <f t="shared" si="11"/>
        <v>0</v>
      </c>
      <c r="H125" s="140"/>
      <c r="I125" s="184"/>
      <c r="J125" s="141"/>
      <c r="K125" s="142"/>
      <c r="L125" s="143"/>
    </row>
    <row r="126" spans="2:12" ht="15.6" hidden="1">
      <c r="B126" s="136" t="s">
        <v>155</v>
      </c>
      <c r="C126" s="137"/>
      <c r="D126" s="138"/>
      <c r="E126" s="138"/>
      <c r="F126" s="138"/>
      <c r="G126" s="139">
        <f t="shared" si="11"/>
        <v>0</v>
      </c>
      <c r="H126" s="140"/>
      <c r="I126" s="184"/>
      <c r="J126" s="141"/>
      <c r="K126" s="142"/>
      <c r="L126" s="143"/>
    </row>
    <row r="127" spans="2:12" ht="15.6" hidden="1">
      <c r="B127" s="136" t="s">
        <v>156</v>
      </c>
      <c r="C127" s="144"/>
      <c r="D127" s="141"/>
      <c r="E127" s="141"/>
      <c r="F127" s="141"/>
      <c r="G127" s="139">
        <f t="shared" si="11"/>
        <v>0</v>
      </c>
      <c r="H127" s="145"/>
      <c r="I127" s="184"/>
      <c r="J127" s="141"/>
      <c r="K127" s="146"/>
      <c r="L127" s="143"/>
    </row>
    <row r="128" spans="2:12" ht="15.6" hidden="1">
      <c r="B128" s="136" t="s">
        <v>157</v>
      </c>
      <c r="C128" s="144"/>
      <c r="D128" s="141"/>
      <c r="E128" s="141"/>
      <c r="F128" s="141"/>
      <c r="G128" s="139">
        <f t="shared" si="11"/>
        <v>0</v>
      </c>
      <c r="H128" s="145"/>
      <c r="I128" s="184"/>
      <c r="J128" s="141"/>
      <c r="K128" s="146"/>
      <c r="L128" s="143"/>
    </row>
    <row r="129" spans="2:12" ht="15.6" hidden="1">
      <c r="C129" s="73" t="s">
        <v>29</v>
      </c>
      <c r="D129" s="10">
        <f>SUM(D121:D128)</f>
        <v>0</v>
      </c>
      <c r="E129" s="10">
        <f>SUM(E121:E128)</f>
        <v>0</v>
      </c>
      <c r="F129" s="10">
        <f>SUM(F121:F128)</f>
        <v>0</v>
      </c>
      <c r="G129" s="10">
        <f>SUM(G121:G128)</f>
        <v>0</v>
      </c>
      <c r="H129" s="10">
        <f>(H121*G121)+(H122*G122)+(H123*G123)+(H124*G124)+(H125*G125)+(H126*G126)+(H127*G127)+(H128*G128)</f>
        <v>0</v>
      </c>
      <c r="I129" s="187">
        <f>SUM(I121:I128)</f>
        <v>0</v>
      </c>
      <c r="J129" s="128"/>
      <c r="K129" s="146"/>
      <c r="L129" s="29"/>
    </row>
    <row r="130" spans="2:12" ht="15.75" hidden="1" customHeight="1">
      <c r="B130" s="4"/>
      <c r="C130" s="147"/>
      <c r="D130" s="150"/>
      <c r="E130" s="150"/>
      <c r="F130" s="150"/>
      <c r="G130" s="150"/>
      <c r="H130" s="150"/>
      <c r="I130" s="188"/>
      <c r="J130" s="150"/>
      <c r="K130" s="151"/>
      <c r="L130" s="2"/>
    </row>
    <row r="131" spans="2:12" ht="51" hidden="1" customHeight="1">
      <c r="B131" s="73" t="s">
        <v>158</v>
      </c>
      <c r="C131" s="225"/>
      <c r="D131" s="226"/>
      <c r="E131" s="226"/>
      <c r="F131" s="226"/>
      <c r="G131" s="226"/>
      <c r="H131" s="226"/>
      <c r="I131" s="226"/>
      <c r="J131" s="226"/>
      <c r="K131" s="227"/>
      <c r="L131" s="9"/>
    </row>
    <row r="132" spans="2:12" ht="51" hidden="1" customHeight="1">
      <c r="B132" s="73" t="s">
        <v>159</v>
      </c>
      <c r="C132" s="222"/>
      <c r="D132" s="223"/>
      <c r="E132" s="223"/>
      <c r="F132" s="223"/>
      <c r="G132" s="223"/>
      <c r="H132" s="223"/>
      <c r="I132" s="223"/>
      <c r="J132" s="223"/>
      <c r="K132" s="224"/>
      <c r="L132" s="28"/>
    </row>
    <row r="133" spans="2:12" ht="15.6" hidden="1">
      <c r="B133" s="136" t="s">
        <v>160</v>
      </c>
      <c r="C133" s="137"/>
      <c r="D133" s="138"/>
      <c r="E133" s="138"/>
      <c r="F133" s="138"/>
      <c r="G133" s="139">
        <f>SUM(D133:F133)</f>
        <v>0</v>
      </c>
      <c r="H133" s="140"/>
      <c r="I133" s="184"/>
      <c r="J133" s="141"/>
      <c r="K133" s="142"/>
      <c r="L133" s="143"/>
    </row>
    <row r="134" spans="2:12" ht="15.6" hidden="1">
      <c r="B134" s="136" t="s">
        <v>161</v>
      </c>
      <c r="C134" s="137"/>
      <c r="D134" s="138"/>
      <c r="E134" s="138"/>
      <c r="F134" s="138"/>
      <c r="G134" s="139">
        <f t="shared" ref="G134:G140" si="12">SUM(D134:F134)</f>
        <v>0</v>
      </c>
      <c r="H134" s="140"/>
      <c r="I134" s="184"/>
      <c r="J134" s="141"/>
      <c r="K134" s="142"/>
      <c r="L134" s="143"/>
    </row>
    <row r="135" spans="2:12" ht="15.6" hidden="1">
      <c r="B135" s="136" t="s">
        <v>162</v>
      </c>
      <c r="C135" s="137"/>
      <c r="D135" s="138"/>
      <c r="E135" s="138"/>
      <c r="F135" s="138"/>
      <c r="G135" s="139">
        <f t="shared" si="12"/>
        <v>0</v>
      </c>
      <c r="H135" s="140"/>
      <c r="I135" s="184"/>
      <c r="J135" s="141"/>
      <c r="K135" s="142"/>
      <c r="L135" s="143"/>
    </row>
    <row r="136" spans="2:12" ht="15.6" hidden="1">
      <c r="B136" s="136" t="s">
        <v>163</v>
      </c>
      <c r="C136" s="137"/>
      <c r="D136" s="138"/>
      <c r="E136" s="138"/>
      <c r="F136" s="138"/>
      <c r="G136" s="139">
        <f t="shared" si="12"/>
        <v>0</v>
      </c>
      <c r="H136" s="140"/>
      <c r="I136" s="184"/>
      <c r="J136" s="141"/>
      <c r="K136" s="142"/>
      <c r="L136" s="143"/>
    </row>
    <row r="137" spans="2:12" ht="15.6" hidden="1">
      <c r="B137" s="136" t="s">
        <v>164</v>
      </c>
      <c r="C137" s="137"/>
      <c r="D137" s="138"/>
      <c r="E137" s="138"/>
      <c r="F137" s="138"/>
      <c r="G137" s="139">
        <f t="shared" si="12"/>
        <v>0</v>
      </c>
      <c r="H137" s="140"/>
      <c r="I137" s="184"/>
      <c r="J137" s="141"/>
      <c r="K137" s="142"/>
      <c r="L137" s="143"/>
    </row>
    <row r="138" spans="2:12" ht="15.6" hidden="1">
      <c r="B138" s="136" t="s">
        <v>165</v>
      </c>
      <c r="C138" s="137"/>
      <c r="D138" s="138"/>
      <c r="E138" s="138"/>
      <c r="F138" s="138"/>
      <c r="G138" s="139">
        <f t="shared" si="12"/>
        <v>0</v>
      </c>
      <c r="H138" s="140"/>
      <c r="I138" s="184"/>
      <c r="J138" s="141"/>
      <c r="K138" s="142"/>
      <c r="L138" s="143"/>
    </row>
    <row r="139" spans="2:12" ht="15.6" hidden="1">
      <c r="B139" s="136" t="s">
        <v>166</v>
      </c>
      <c r="C139" s="144"/>
      <c r="D139" s="141"/>
      <c r="E139" s="141"/>
      <c r="F139" s="141"/>
      <c r="G139" s="139">
        <f t="shared" si="12"/>
        <v>0</v>
      </c>
      <c r="H139" s="145"/>
      <c r="I139" s="184"/>
      <c r="J139" s="141"/>
      <c r="K139" s="146"/>
      <c r="L139" s="143"/>
    </row>
    <row r="140" spans="2:12" ht="15.6" hidden="1">
      <c r="B140" s="136" t="s">
        <v>167</v>
      </c>
      <c r="C140" s="144"/>
      <c r="D140" s="141"/>
      <c r="E140" s="141"/>
      <c r="F140" s="141"/>
      <c r="G140" s="139">
        <f t="shared" si="12"/>
        <v>0</v>
      </c>
      <c r="H140" s="145"/>
      <c r="I140" s="184"/>
      <c r="J140" s="141"/>
      <c r="K140" s="146"/>
      <c r="L140" s="143"/>
    </row>
    <row r="141" spans="2:12" ht="15.6" hidden="1">
      <c r="C141" s="73" t="s">
        <v>29</v>
      </c>
      <c r="D141" s="10">
        <f>SUM(D133:D140)</f>
        <v>0</v>
      </c>
      <c r="E141" s="10">
        <f>SUM(E133:E140)</f>
        <v>0</v>
      </c>
      <c r="F141" s="10">
        <f>SUM(F133:F140)</f>
        <v>0</v>
      </c>
      <c r="G141" s="13">
        <f>SUM(G133:G140)</f>
        <v>0</v>
      </c>
      <c r="H141" s="10">
        <f>(H133*G133)+(H134*G134)+(H135*G135)+(H136*G136)+(H137*G137)+(H138*G138)+(H139*G139)+(H140*G140)</f>
        <v>0</v>
      </c>
      <c r="I141" s="187">
        <f>SUM(I133:I140)</f>
        <v>0</v>
      </c>
      <c r="J141" s="128"/>
      <c r="K141" s="146"/>
      <c r="L141" s="29"/>
    </row>
    <row r="142" spans="2:12" ht="51" hidden="1" customHeight="1">
      <c r="B142" s="73" t="s">
        <v>168</v>
      </c>
      <c r="C142" s="222"/>
      <c r="D142" s="223"/>
      <c r="E142" s="223"/>
      <c r="F142" s="223"/>
      <c r="G142" s="223"/>
      <c r="H142" s="223"/>
      <c r="I142" s="223"/>
      <c r="J142" s="223"/>
      <c r="K142" s="224"/>
      <c r="L142" s="28"/>
    </row>
    <row r="143" spans="2:12" ht="15.6" hidden="1">
      <c r="B143" s="136" t="s">
        <v>169</v>
      </c>
      <c r="C143" s="137"/>
      <c r="D143" s="138"/>
      <c r="E143" s="138"/>
      <c r="F143" s="138"/>
      <c r="G143" s="139">
        <f>SUM(D143:F143)</f>
        <v>0</v>
      </c>
      <c r="H143" s="140"/>
      <c r="I143" s="184"/>
      <c r="J143" s="141"/>
      <c r="K143" s="142"/>
      <c r="L143" s="143"/>
    </row>
    <row r="144" spans="2:12" ht="15.6" hidden="1">
      <c r="B144" s="136" t="s">
        <v>170</v>
      </c>
      <c r="C144" s="137"/>
      <c r="D144" s="138"/>
      <c r="E144" s="138"/>
      <c r="F144" s="138"/>
      <c r="G144" s="139">
        <f t="shared" ref="G144:G150" si="13">SUM(D144:F144)</f>
        <v>0</v>
      </c>
      <c r="H144" s="140"/>
      <c r="I144" s="184"/>
      <c r="J144" s="141"/>
      <c r="K144" s="142"/>
      <c r="L144" s="143"/>
    </row>
    <row r="145" spans="2:12" ht="15.6" hidden="1">
      <c r="B145" s="136" t="s">
        <v>171</v>
      </c>
      <c r="C145" s="137"/>
      <c r="D145" s="138"/>
      <c r="E145" s="138"/>
      <c r="F145" s="138"/>
      <c r="G145" s="139">
        <f t="shared" si="13"/>
        <v>0</v>
      </c>
      <c r="H145" s="140"/>
      <c r="I145" s="184"/>
      <c r="J145" s="141"/>
      <c r="K145" s="142"/>
      <c r="L145" s="143"/>
    </row>
    <row r="146" spans="2:12" ht="15.6" hidden="1">
      <c r="B146" s="136" t="s">
        <v>172</v>
      </c>
      <c r="C146" s="137"/>
      <c r="D146" s="138"/>
      <c r="E146" s="138"/>
      <c r="F146" s="138"/>
      <c r="G146" s="139">
        <f t="shared" si="13"/>
        <v>0</v>
      </c>
      <c r="H146" s="140"/>
      <c r="I146" s="184"/>
      <c r="J146" s="141"/>
      <c r="K146" s="142"/>
      <c r="L146" s="143"/>
    </row>
    <row r="147" spans="2:12" ht="15.6" hidden="1">
      <c r="B147" s="136" t="s">
        <v>173</v>
      </c>
      <c r="C147" s="137"/>
      <c r="D147" s="138"/>
      <c r="E147" s="138"/>
      <c r="F147" s="138"/>
      <c r="G147" s="139">
        <f t="shared" si="13"/>
        <v>0</v>
      </c>
      <c r="H147" s="140"/>
      <c r="I147" s="184"/>
      <c r="J147" s="141"/>
      <c r="K147" s="142"/>
      <c r="L147" s="143"/>
    </row>
    <row r="148" spans="2:12" ht="15.6" hidden="1">
      <c r="B148" s="136" t="s">
        <v>174</v>
      </c>
      <c r="C148" s="137"/>
      <c r="D148" s="138"/>
      <c r="E148" s="138"/>
      <c r="F148" s="138"/>
      <c r="G148" s="139">
        <f t="shared" si="13"/>
        <v>0</v>
      </c>
      <c r="H148" s="140"/>
      <c r="I148" s="184"/>
      <c r="J148" s="141"/>
      <c r="K148" s="142"/>
      <c r="L148" s="143"/>
    </row>
    <row r="149" spans="2:12" ht="15.6" hidden="1">
      <c r="B149" s="136" t="s">
        <v>175</v>
      </c>
      <c r="C149" s="144"/>
      <c r="D149" s="141"/>
      <c r="E149" s="141"/>
      <c r="F149" s="141"/>
      <c r="G149" s="139">
        <f t="shared" si="13"/>
        <v>0</v>
      </c>
      <c r="H149" s="145"/>
      <c r="I149" s="184"/>
      <c r="J149" s="141"/>
      <c r="K149" s="146"/>
      <c r="L149" s="143"/>
    </row>
    <row r="150" spans="2:12" ht="15.6" hidden="1">
      <c r="B150" s="136" t="s">
        <v>176</v>
      </c>
      <c r="C150" s="144"/>
      <c r="D150" s="141"/>
      <c r="E150" s="141"/>
      <c r="F150" s="141"/>
      <c r="G150" s="139">
        <f t="shared" si="13"/>
        <v>0</v>
      </c>
      <c r="H150" s="145"/>
      <c r="I150" s="184"/>
      <c r="J150" s="141"/>
      <c r="K150" s="146"/>
      <c r="L150" s="143"/>
    </row>
    <row r="151" spans="2:12" ht="15.6" hidden="1">
      <c r="C151" s="73" t="s">
        <v>29</v>
      </c>
      <c r="D151" s="13">
        <f>SUM(D143:D150)</f>
        <v>0</v>
      </c>
      <c r="E151" s="13">
        <f>SUM(E143:E150)</f>
        <v>0</v>
      </c>
      <c r="F151" s="13">
        <f>SUM(F143:F150)</f>
        <v>0</v>
      </c>
      <c r="G151" s="13">
        <f>SUM(G143:G150)</f>
        <v>0</v>
      </c>
      <c r="H151" s="10">
        <f>(H143*G143)+(H144*G144)+(H145*G145)+(H146*G146)+(H147*G147)+(H148*G148)+(H149*G149)+(H150*G150)</f>
        <v>0</v>
      </c>
      <c r="I151" s="187">
        <f>SUM(I143:I150)</f>
        <v>0</v>
      </c>
      <c r="J151" s="128"/>
      <c r="K151" s="146"/>
      <c r="L151" s="29"/>
    </row>
    <row r="152" spans="2:12" ht="51" hidden="1" customHeight="1">
      <c r="B152" s="73" t="s">
        <v>177</v>
      </c>
      <c r="C152" s="222"/>
      <c r="D152" s="223"/>
      <c r="E152" s="223"/>
      <c r="F152" s="223"/>
      <c r="G152" s="223"/>
      <c r="H152" s="223"/>
      <c r="I152" s="223"/>
      <c r="J152" s="223"/>
      <c r="K152" s="224"/>
      <c r="L152" s="28"/>
    </row>
    <row r="153" spans="2:12" ht="15.6" hidden="1">
      <c r="B153" s="136" t="s">
        <v>178</v>
      </c>
      <c r="C153" s="137"/>
      <c r="D153" s="138"/>
      <c r="E153" s="138"/>
      <c r="F153" s="138"/>
      <c r="G153" s="139">
        <f>SUM(D153:F153)</f>
        <v>0</v>
      </c>
      <c r="H153" s="140"/>
      <c r="I153" s="184"/>
      <c r="J153" s="141"/>
      <c r="K153" s="142"/>
      <c r="L153" s="143"/>
    </row>
    <row r="154" spans="2:12" ht="15.6" hidden="1">
      <c r="B154" s="136" t="s">
        <v>179</v>
      </c>
      <c r="C154" s="137"/>
      <c r="D154" s="138"/>
      <c r="E154" s="138"/>
      <c r="F154" s="138"/>
      <c r="G154" s="139">
        <f t="shared" ref="G154:G160" si="14">SUM(D154:F154)</f>
        <v>0</v>
      </c>
      <c r="H154" s="140"/>
      <c r="I154" s="184"/>
      <c r="J154" s="141"/>
      <c r="K154" s="142"/>
      <c r="L154" s="143"/>
    </row>
    <row r="155" spans="2:12" ht="15.6" hidden="1">
      <c r="B155" s="136" t="s">
        <v>180</v>
      </c>
      <c r="C155" s="137"/>
      <c r="D155" s="138"/>
      <c r="E155" s="138"/>
      <c r="F155" s="138"/>
      <c r="G155" s="139">
        <f t="shared" si="14"/>
        <v>0</v>
      </c>
      <c r="H155" s="140"/>
      <c r="I155" s="184"/>
      <c r="J155" s="141"/>
      <c r="K155" s="142"/>
      <c r="L155" s="143"/>
    </row>
    <row r="156" spans="2:12" ht="15.6" hidden="1">
      <c r="B156" s="136" t="s">
        <v>181</v>
      </c>
      <c r="C156" s="137"/>
      <c r="D156" s="138"/>
      <c r="E156" s="138"/>
      <c r="F156" s="138"/>
      <c r="G156" s="139">
        <f t="shared" si="14"/>
        <v>0</v>
      </c>
      <c r="H156" s="140"/>
      <c r="I156" s="184"/>
      <c r="J156" s="141"/>
      <c r="K156" s="142"/>
      <c r="L156" s="143"/>
    </row>
    <row r="157" spans="2:12" ht="15.6" hidden="1">
      <c r="B157" s="136" t="s">
        <v>182</v>
      </c>
      <c r="C157" s="137"/>
      <c r="D157" s="138"/>
      <c r="E157" s="138"/>
      <c r="F157" s="138"/>
      <c r="G157" s="139">
        <f t="shared" si="14"/>
        <v>0</v>
      </c>
      <c r="H157" s="140"/>
      <c r="I157" s="184"/>
      <c r="J157" s="141"/>
      <c r="K157" s="142"/>
      <c r="L157" s="143"/>
    </row>
    <row r="158" spans="2:12" ht="15.6" hidden="1">
      <c r="B158" s="136" t="s">
        <v>183</v>
      </c>
      <c r="C158" s="137"/>
      <c r="D158" s="138"/>
      <c r="E158" s="138"/>
      <c r="F158" s="138"/>
      <c r="G158" s="139">
        <f t="shared" si="14"/>
        <v>0</v>
      </c>
      <c r="H158" s="140"/>
      <c r="I158" s="184"/>
      <c r="J158" s="141"/>
      <c r="K158" s="142"/>
      <c r="L158" s="143"/>
    </row>
    <row r="159" spans="2:12" ht="15.6" hidden="1">
      <c r="B159" s="136" t="s">
        <v>184</v>
      </c>
      <c r="C159" s="144"/>
      <c r="D159" s="141"/>
      <c r="E159" s="141"/>
      <c r="F159" s="141"/>
      <c r="G159" s="139">
        <f t="shared" si="14"/>
        <v>0</v>
      </c>
      <c r="H159" s="145"/>
      <c r="I159" s="184"/>
      <c r="J159" s="141"/>
      <c r="K159" s="146"/>
      <c r="L159" s="143"/>
    </row>
    <row r="160" spans="2:12" ht="15.6" hidden="1">
      <c r="B160" s="136" t="s">
        <v>185</v>
      </c>
      <c r="C160" s="144"/>
      <c r="D160" s="141"/>
      <c r="E160" s="141"/>
      <c r="F160" s="141"/>
      <c r="G160" s="139">
        <f t="shared" si="14"/>
        <v>0</v>
      </c>
      <c r="H160" s="145"/>
      <c r="I160" s="184"/>
      <c r="J160" s="141"/>
      <c r="K160" s="146"/>
      <c r="L160" s="143"/>
    </row>
    <row r="161" spans="2:12" ht="15.6" hidden="1">
      <c r="C161" s="73" t="s">
        <v>29</v>
      </c>
      <c r="D161" s="13">
        <f>SUM(D153:D160)</f>
        <v>0</v>
      </c>
      <c r="E161" s="13">
        <f>SUM(E153:E160)</f>
        <v>0</v>
      </c>
      <c r="F161" s="13">
        <f>SUM(F153:F160)</f>
        <v>0</v>
      </c>
      <c r="G161" s="13">
        <f>SUM(G153:G160)</f>
        <v>0</v>
      </c>
      <c r="H161" s="10">
        <f>(H153*G153)+(H154*G154)+(H155*G155)+(H156*G156)+(H157*G157)+(H158*G158)+(H159*G159)+(H160*G160)</f>
        <v>0</v>
      </c>
      <c r="I161" s="187">
        <f>SUM(I153:I160)</f>
        <v>0</v>
      </c>
      <c r="J161" s="128"/>
      <c r="K161" s="146"/>
      <c r="L161" s="29"/>
    </row>
    <row r="162" spans="2:12" ht="51" hidden="1" customHeight="1">
      <c r="B162" s="73" t="s">
        <v>186</v>
      </c>
      <c r="C162" s="222"/>
      <c r="D162" s="223"/>
      <c r="E162" s="223"/>
      <c r="F162" s="223"/>
      <c r="G162" s="223"/>
      <c r="H162" s="223"/>
      <c r="I162" s="223"/>
      <c r="J162" s="223"/>
      <c r="K162" s="224"/>
      <c r="L162" s="28"/>
    </row>
    <row r="163" spans="2:12" ht="15.6" hidden="1">
      <c r="B163" s="136" t="s">
        <v>187</v>
      </c>
      <c r="C163" s="137"/>
      <c r="D163" s="138"/>
      <c r="E163" s="138"/>
      <c r="F163" s="138"/>
      <c r="G163" s="139">
        <f>SUM(D163:F163)</f>
        <v>0</v>
      </c>
      <c r="H163" s="140"/>
      <c r="I163" s="184"/>
      <c r="J163" s="141"/>
      <c r="K163" s="142"/>
      <c r="L163" s="143"/>
    </row>
    <row r="164" spans="2:12" ht="15.6" hidden="1">
      <c r="B164" s="136" t="s">
        <v>188</v>
      </c>
      <c r="C164" s="137"/>
      <c r="D164" s="138"/>
      <c r="E164" s="138"/>
      <c r="F164" s="138"/>
      <c r="G164" s="139">
        <f t="shared" ref="G164:G170" si="15">SUM(D164:F164)</f>
        <v>0</v>
      </c>
      <c r="H164" s="140"/>
      <c r="I164" s="184"/>
      <c r="J164" s="141"/>
      <c r="K164" s="142"/>
      <c r="L164" s="143"/>
    </row>
    <row r="165" spans="2:12" ht="15.6" hidden="1">
      <c r="B165" s="136" t="s">
        <v>189</v>
      </c>
      <c r="C165" s="137"/>
      <c r="D165" s="138"/>
      <c r="E165" s="138"/>
      <c r="F165" s="138"/>
      <c r="G165" s="139">
        <f t="shared" si="15"/>
        <v>0</v>
      </c>
      <c r="H165" s="140"/>
      <c r="I165" s="184"/>
      <c r="J165" s="141"/>
      <c r="K165" s="142"/>
      <c r="L165" s="143"/>
    </row>
    <row r="166" spans="2:12" ht="15.6" hidden="1">
      <c r="B166" s="136" t="s">
        <v>190</v>
      </c>
      <c r="C166" s="137"/>
      <c r="D166" s="138"/>
      <c r="E166" s="138"/>
      <c r="F166" s="138"/>
      <c r="G166" s="139">
        <f t="shared" si="15"/>
        <v>0</v>
      </c>
      <c r="H166" s="140"/>
      <c r="I166" s="184"/>
      <c r="J166" s="141"/>
      <c r="K166" s="142"/>
      <c r="L166" s="143"/>
    </row>
    <row r="167" spans="2:12" ht="15.6" hidden="1">
      <c r="B167" s="136" t="s">
        <v>191</v>
      </c>
      <c r="C167" s="137"/>
      <c r="D167" s="138"/>
      <c r="E167" s="138"/>
      <c r="F167" s="138"/>
      <c r="G167" s="139">
        <f>SUM(D167:F167)</f>
        <v>0</v>
      </c>
      <c r="H167" s="140"/>
      <c r="I167" s="184"/>
      <c r="J167" s="141"/>
      <c r="K167" s="142"/>
      <c r="L167" s="143"/>
    </row>
    <row r="168" spans="2:12" ht="15.6" hidden="1">
      <c r="B168" s="136" t="s">
        <v>192</v>
      </c>
      <c r="C168" s="137"/>
      <c r="D168" s="138"/>
      <c r="E168" s="138"/>
      <c r="F168" s="138"/>
      <c r="G168" s="139">
        <f t="shared" si="15"/>
        <v>0</v>
      </c>
      <c r="H168" s="140"/>
      <c r="I168" s="184"/>
      <c r="J168" s="141"/>
      <c r="K168" s="142"/>
      <c r="L168" s="143"/>
    </row>
    <row r="169" spans="2:12" ht="15.6" hidden="1">
      <c r="B169" s="136" t="s">
        <v>193</v>
      </c>
      <c r="C169" s="144"/>
      <c r="D169" s="141"/>
      <c r="E169" s="141"/>
      <c r="F169" s="141"/>
      <c r="G169" s="139">
        <f t="shared" si="15"/>
        <v>0</v>
      </c>
      <c r="H169" s="145"/>
      <c r="I169" s="184"/>
      <c r="J169" s="141"/>
      <c r="K169" s="146"/>
      <c r="L169" s="143"/>
    </row>
    <row r="170" spans="2:12" ht="15.6" hidden="1">
      <c r="B170" s="136" t="s">
        <v>194</v>
      </c>
      <c r="C170" s="144"/>
      <c r="D170" s="141"/>
      <c r="E170" s="141"/>
      <c r="F170" s="141"/>
      <c r="G170" s="139">
        <f t="shared" si="15"/>
        <v>0</v>
      </c>
      <c r="H170" s="145"/>
      <c r="I170" s="184"/>
      <c r="J170" s="141"/>
      <c r="K170" s="146"/>
      <c r="L170" s="143"/>
    </row>
    <row r="171" spans="2:12" ht="15.6" hidden="1">
      <c r="C171" s="73" t="s">
        <v>29</v>
      </c>
      <c r="D171" s="10">
        <f>SUM(D163:D170)</f>
        <v>0</v>
      </c>
      <c r="E171" s="10">
        <f>SUM(E163:E170)</f>
        <v>0</v>
      </c>
      <c r="F171" s="10">
        <f>SUM(F163:F170)</f>
        <v>0</v>
      </c>
      <c r="G171" s="10">
        <f>SUM(G163:G170)</f>
        <v>0</v>
      </c>
      <c r="H171" s="10">
        <f>(H163*G163)+(H164*G164)+(H165*G165)+(H166*G166)+(H167*G167)+(H168*G168)+(H169*G169)+(H170*G170)</f>
        <v>0</v>
      </c>
      <c r="I171" s="187">
        <f>SUM(I163:I170)</f>
        <v>0</v>
      </c>
      <c r="J171" s="128"/>
      <c r="K171" s="146"/>
      <c r="L171" s="29"/>
    </row>
    <row r="172" spans="2:12" ht="15.75" customHeight="1">
      <c r="B172" s="4"/>
      <c r="C172" s="147"/>
      <c r="D172" s="150"/>
      <c r="E172" s="150"/>
      <c r="F172" s="150"/>
      <c r="G172" s="150"/>
      <c r="H172" s="150"/>
      <c r="I172" s="188"/>
      <c r="J172" s="150"/>
      <c r="K172" s="147"/>
      <c r="L172" s="2"/>
    </row>
    <row r="173" spans="2:12" ht="15.75" customHeight="1">
      <c r="B173" s="4"/>
      <c r="C173" s="147"/>
      <c r="D173" s="150"/>
      <c r="E173" s="150"/>
      <c r="F173" s="150"/>
      <c r="G173" s="150"/>
      <c r="H173" s="150"/>
      <c r="I173" s="188"/>
      <c r="J173" s="150"/>
      <c r="K173" s="147"/>
      <c r="L173" s="2"/>
    </row>
    <row r="174" spans="2:12" ht="63.75" customHeight="1">
      <c r="B174" s="73" t="s">
        <v>195</v>
      </c>
      <c r="C174" s="152"/>
      <c r="D174" s="153">
        <v>188889.3</v>
      </c>
      <c r="E174" s="153">
        <v>100766.64</v>
      </c>
      <c r="F174" s="153">
        <v>130701.16</v>
      </c>
      <c r="G174" s="154">
        <f>SUM(D174:F174)</f>
        <v>420357.1</v>
      </c>
      <c r="H174" s="155">
        <v>1</v>
      </c>
      <c r="I174" s="189"/>
      <c r="J174" s="156"/>
      <c r="K174" s="157"/>
      <c r="L174" s="29"/>
    </row>
    <row r="175" spans="2:12" ht="69.75" customHeight="1">
      <c r="B175" s="73" t="s">
        <v>196</v>
      </c>
      <c r="C175" s="152"/>
      <c r="D175" s="189"/>
      <c r="E175" s="153">
        <v>19910.21</v>
      </c>
      <c r="F175" s="153">
        <v>39597.480000000003</v>
      </c>
      <c r="G175" s="154">
        <f>SUM(D175:F175)</f>
        <v>59507.69</v>
      </c>
      <c r="H175" s="208">
        <v>0.3</v>
      </c>
      <c r="I175" s="189"/>
      <c r="J175" s="156"/>
      <c r="K175" s="157"/>
      <c r="L175" s="29"/>
    </row>
    <row r="176" spans="2:12" ht="57" customHeight="1">
      <c r="B176" s="73" t="s">
        <v>197</v>
      </c>
      <c r="C176" s="158" t="s">
        <v>198</v>
      </c>
      <c r="D176" s="217">
        <v>56637.29</v>
      </c>
      <c r="E176" s="153"/>
      <c r="F176" s="153"/>
      <c r="G176" s="154">
        <f>SUM(D176:F176)</f>
        <v>56637.29</v>
      </c>
      <c r="H176" s="208">
        <v>0.5</v>
      </c>
      <c r="I176" s="189"/>
      <c r="J176" s="156"/>
      <c r="K176" s="157"/>
      <c r="L176" s="29"/>
    </row>
    <row r="177" spans="2:12" ht="65.25" customHeight="1">
      <c r="B177" s="87" t="s">
        <v>199</v>
      </c>
      <c r="C177" s="152"/>
      <c r="D177" s="153"/>
      <c r="E177" s="153"/>
      <c r="F177" s="153"/>
      <c r="G177" s="154">
        <f>SUM(D177:F177)</f>
        <v>0</v>
      </c>
      <c r="H177" s="155"/>
      <c r="I177" s="189"/>
      <c r="J177" s="156"/>
      <c r="K177" s="157"/>
      <c r="L177" s="29"/>
    </row>
    <row r="178" spans="2:12" ht="21.75" customHeight="1">
      <c r="B178" s="4"/>
      <c r="C178" s="88" t="s">
        <v>200</v>
      </c>
      <c r="D178" s="91">
        <f>SUM(D174:D177)</f>
        <v>245526.59</v>
      </c>
      <c r="E178" s="91">
        <f>SUM(E174:E177)</f>
        <v>120676.85</v>
      </c>
      <c r="F178" s="91">
        <f>SUM(F174:F177)</f>
        <v>170298.64</v>
      </c>
      <c r="G178" s="91">
        <f>SUM(G174:G177)</f>
        <v>536502.07999999996</v>
      </c>
      <c r="H178" s="10">
        <f>(H174*G174)+(H175*G175)+(H176*G176)+(H177*G177)</f>
        <v>466528.05200000003</v>
      </c>
      <c r="I178" s="187">
        <f>SUM(I174:I177)</f>
        <v>0</v>
      </c>
      <c r="J178" s="128"/>
      <c r="K178" s="152"/>
      <c r="L178" s="8"/>
    </row>
    <row r="179" spans="2:12" ht="15.75" customHeight="1">
      <c r="B179" s="4"/>
      <c r="C179" s="147"/>
      <c r="D179" s="150"/>
      <c r="E179" s="150"/>
      <c r="F179" s="150"/>
      <c r="G179" s="150"/>
      <c r="H179" s="150"/>
      <c r="I179" s="188"/>
      <c r="J179" s="150"/>
      <c r="K179" s="147"/>
      <c r="L179" s="8"/>
    </row>
    <row r="180" spans="2:12" ht="15.75" customHeight="1">
      <c r="B180" s="4"/>
      <c r="C180" s="147"/>
      <c r="D180" s="150"/>
      <c r="E180" s="150"/>
      <c r="F180" s="150"/>
      <c r="G180" s="150"/>
      <c r="H180" s="150"/>
      <c r="I180" s="188"/>
      <c r="J180" s="150"/>
      <c r="K180" s="147"/>
      <c r="L180" s="8"/>
    </row>
    <row r="181" spans="2:12" ht="15.75" customHeight="1">
      <c r="B181" s="4"/>
      <c r="C181" s="147"/>
      <c r="D181" s="150"/>
      <c r="E181" s="150"/>
      <c r="F181" s="150"/>
      <c r="G181" s="150"/>
      <c r="H181" s="150"/>
      <c r="I181" s="188"/>
      <c r="J181" s="150"/>
      <c r="K181" s="147"/>
      <c r="L181" s="8"/>
    </row>
    <row r="182" spans="2:12" ht="15.75" customHeight="1">
      <c r="B182" s="4"/>
      <c r="C182" s="147"/>
      <c r="D182" s="150"/>
      <c r="E182" s="150"/>
      <c r="F182" s="150"/>
      <c r="G182" s="150"/>
      <c r="H182" s="150"/>
      <c r="I182" s="188"/>
      <c r="J182" s="150"/>
      <c r="K182" s="147"/>
      <c r="L182" s="8"/>
    </row>
    <row r="183" spans="2:12" ht="15.75" customHeight="1">
      <c r="B183" s="4"/>
      <c r="C183" s="147"/>
      <c r="D183" s="150"/>
      <c r="E183" s="150"/>
      <c r="F183" s="150"/>
      <c r="G183" s="150"/>
      <c r="H183" s="150"/>
      <c r="I183" s="188"/>
      <c r="J183" s="150"/>
      <c r="K183" s="147"/>
      <c r="L183" s="8"/>
    </row>
    <row r="184" spans="2:12" ht="15.75" customHeight="1">
      <c r="B184" s="4"/>
      <c r="C184" s="147"/>
      <c r="D184" s="150"/>
      <c r="E184" s="150"/>
      <c r="F184" s="150"/>
      <c r="G184" s="150"/>
      <c r="H184" s="150"/>
      <c r="I184" s="188"/>
      <c r="J184" s="150"/>
      <c r="K184" s="147"/>
      <c r="L184" s="8"/>
    </row>
    <row r="185" spans="2:12" ht="15.75" customHeight="1" thickBot="1">
      <c r="B185" s="4"/>
      <c r="C185" s="147"/>
      <c r="D185" s="150"/>
      <c r="E185" s="150"/>
      <c r="F185" s="150"/>
      <c r="G185" s="150"/>
      <c r="H185" s="150"/>
      <c r="I185" s="188"/>
      <c r="J185" s="150"/>
      <c r="K185" s="147"/>
      <c r="L185" s="8"/>
    </row>
    <row r="186" spans="2:12" ht="15.6">
      <c r="B186" s="4"/>
      <c r="C186" s="250" t="s">
        <v>201</v>
      </c>
      <c r="D186" s="251"/>
      <c r="E186" s="251"/>
      <c r="F186" s="251"/>
      <c r="G186" s="252"/>
      <c r="H186" s="8"/>
      <c r="I186" s="188"/>
      <c r="J186" s="150"/>
      <c r="K186" s="8"/>
    </row>
    <row r="187" spans="2:12" ht="40.5" customHeight="1">
      <c r="B187" s="4"/>
      <c r="C187" s="240"/>
      <c r="D187" s="253" t="str">
        <f>D4</f>
        <v>ACNUR</v>
      </c>
      <c r="E187" s="253" t="str">
        <f>E4</f>
        <v>OIT</v>
      </c>
      <c r="F187" s="253" t="str">
        <f>F4</f>
        <v>PNUD</v>
      </c>
      <c r="G187" s="242" t="s">
        <v>8</v>
      </c>
      <c r="H187" s="147"/>
      <c r="I187" s="188"/>
      <c r="J187" s="150"/>
      <c r="K187" s="8"/>
    </row>
    <row r="188" spans="2:12" ht="24.75" customHeight="1">
      <c r="B188" s="4"/>
      <c r="C188" s="241"/>
      <c r="D188" s="254"/>
      <c r="E188" s="254"/>
      <c r="F188" s="254"/>
      <c r="G188" s="243"/>
      <c r="H188" s="147"/>
      <c r="I188" s="188"/>
      <c r="J188" s="150"/>
      <c r="K188" s="8"/>
    </row>
    <row r="189" spans="2:12" ht="41.25" customHeight="1">
      <c r="B189" s="159"/>
      <c r="C189" s="210" t="s">
        <v>202</v>
      </c>
      <c r="D189" s="211">
        <v>1314553.99</v>
      </c>
      <c r="E189" s="215">
        <v>607476.64</v>
      </c>
      <c r="F189" s="211">
        <v>887850.47</v>
      </c>
      <c r="G189" s="214">
        <v>2809881.1</v>
      </c>
      <c r="H189" s="147"/>
      <c r="I189" s="188"/>
      <c r="J189" s="150"/>
      <c r="K189" s="159"/>
    </row>
    <row r="190" spans="2:12" ht="51.75" customHeight="1">
      <c r="B190" s="160"/>
      <c r="C190" s="210" t="s">
        <v>203</v>
      </c>
      <c r="D190" s="211">
        <v>85446.01</v>
      </c>
      <c r="E190" s="211">
        <v>42523.360000000001</v>
      </c>
      <c r="F190" s="211">
        <v>62149.53</v>
      </c>
      <c r="G190" s="214">
        <v>190118.91</v>
      </c>
      <c r="H190" s="160"/>
      <c r="I190" s="188"/>
      <c r="J190" s="150"/>
      <c r="K190" s="161"/>
    </row>
    <row r="191" spans="2:12" ht="51.75" customHeight="1">
      <c r="B191" s="160"/>
      <c r="C191" s="212" t="s">
        <v>8</v>
      </c>
      <c r="D191" s="213">
        <v>1400000</v>
      </c>
      <c r="E191" s="216">
        <f>SUM(E189:E190)</f>
        <v>650000</v>
      </c>
      <c r="F191" s="213">
        <v>950000</v>
      </c>
      <c r="G191" s="214">
        <v>3000000.01</v>
      </c>
      <c r="H191" s="160"/>
      <c r="K191" s="161"/>
    </row>
    <row r="192" spans="2:12" ht="42" customHeight="1">
      <c r="B192" s="160"/>
      <c r="I192" s="191"/>
      <c r="J192" s="113"/>
      <c r="K192" s="2"/>
      <c r="L192" s="161"/>
    </row>
    <row r="193" spans="2:12" s="21" customFormat="1" ht="29.25" customHeight="1">
      <c r="B193" s="147"/>
      <c r="C193" s="4"/>
      <c r="D193" s="16"/>
      <c r="E193" s="16"/>
      <c r="F193" s="16"/>
      <c r="G193" s="16"/>
      <c r="H193" s="16"/>
      <c r="I193" s="192"/>
      <c r="J193" s="115"/>
      <c r="K193" s="8"/>
      <c r="L193" s="159"/>
    </row>
    <row r="194" spans="2:12" ht="23.25" customHeight="1">
      <c r="B194" s="161"/>
      <c r="C194" s="235" t="s">
        <v>204</v>
      </c>
      <c r="D194" s="236"/>
      <c r="E194" s="236"/>
      <c r="F194" s="236"/>
      <c r="G194" s="236"/>
      <c r="H194" s="237"/>
      <c r="I194" s="192"/>
      <c r="J194" s="115"/>
      <c r="K194" s="161"/>
    </row>
    <row r="195" spans="2:12" ht="41.25" customHeight="1">
      <c r="B195" s="161"/>
      <c r="C195" s="74"/>
      <c r="D195" s="219" t="str">
        <f>D4</f>
        <v>ACNUR</v>
      </c>
      <c r="E195" s="219" t="str">
        <f>E4</f>
        <v>OIT</v>
      </c>
      <c r="F195" s="219" t="str">
        <f>F4</f>
        <v>PNUD</v>
      </c>
      <c r="G195" s="244" t="s">
        <v>8</v>
      </c>
      <c r="H195" s="246" t="s">
        <v>205</v>
      </c>
      <c r="I195" s="192"/>
      <c r="J195" s="115"/>
      <c r="K195" s="161"/>
    </row>
    <row r="196" spans="2:12" ht="27.75" customHeight="1">
      <c r="B196" s="161"/>
      <c r="C196" s="74"/>
      <c r="D196" s="220"/>
      <c r="E196" s="220"/>
      <c r="F196" s="220"/>
      <c r="G196" s="245"/>
      <c r="H196" s="247"/>
      <c r="I196" s="193"/>
      <c r="J196" s="112"/>
      <c r="K196" s="161"/>
    </row>
    <row r="197" spans="2:12" ht="55.5" customHeight="1">
      <c r="B197" s="161"/>
      <c r="C197" s="14" t="s">
        <v>206</v>
      </c>
      <c r="D197" s="76">
        <f>$D$191*H197</f>
        <v>979999.99999999988</v>
      </c>
      <c r="E197" s="77">
        <f>$E$191*H197</f>
        <v>455000</v>
      </c>
      <c r="F197" s="77">
        <f>$F$191*H197</f>
        <v>665000</v>
      </c>
      <c r="G197" s="77">
        <f>SUM(D197:F197)</f>
        <v>2100000</v>
      </c>
      <c r="H197" s="96">
        <v>0.7</v>
      </c>
      <c r="I197" s="193"/>
      <c r="J197" s="112"/>
      <c r="K197" s="161"/>
    </row>
    <row r="198" spans="2:12" ht="57.75" customHeight="1">
      <c r="B198" s="234"/>
      <c r="C198" s="89" t="s">
        <v>207</v>
      </c>
      <c r="D198" s="76">
        <f>$D$191*H198</f>
        <v>420000</v>
      </c>
      <c r="E198" s="77">
        <f>$E$191*H198</f>
        <v>195000</v>
      </c>
      <c r="F198" s="77">
        <f>$F$191*H198</f>
        <v>285000</v>
      </c>
      <c r="G198" s="90">
        <f>SUM(D198:F198)</f>
        <v>900000</v>
      </c>
      <c r="H198" s="97">
        <v>0.3</v>
      </c>
      <c r="I198" s="194"/>
      <c r="J198" s="114"/>
    </row>
    <row r="199" spans="2:12" ht="57.75" customHeight="1">
      <c r="B199" s="234"/>
      <c r="C199" s="89" t="s">
        <v>208</v>
      </c>
      <c r="D199" s="76">
        <f>$D$191*H199</f>
        <v>0</v>
      </c>
      <c r="E199" s="77">
        <f>$E$191*H199</f>
        <v>0</v>
      </c>
      <c r="F199" s="77">
        <f>$F$191*H199</f>
        <v>0</v>
      </c>
      <c r="G199" s="90">
        <f>SUM(D199:F199)</f>
        <v>0</v>
      </c>
      <c r="H199" s="98">
        <v>0</v>
      </c>
      <c r="I199" s="195"/>
      <c r="J199" s="116"/>
    </row>
    <row r="200" spans="2:12" ht="38.25" customHeight="1" thickBot="1">
      <c r="B200" s="234"/>
      <c r="C200" s="7" t="s">
        <v>209</v>
      </c>
      <c r="D200" s="78">
        <f>SUM(D197:D199)</f>
        <v>1400000</v>
      </c>
      <c r="E200" s="78">
        <f>SUM(E197:E199)</f>
        <v>650000</v>
      </c>
      <c r="F200" s="78">
        <f>SUM(F197:F199)</f>
        <v>950000</v>
      </c>
      <c r="G200" s="78">
        <f>SUM(G197:G199)</f>
        <v>3000000</v>
      </c>
      <c r="H200" s="79">
        <f>SUM(H197:H199)</f>
        <v>1</v>
      </c>
      <c r="I200" s="191"/>
      <c r="J200" s="113"/>
    </row>
    <row r="201" spans="2:12" ht="21.75" customHeight="1" thickBot="1">
      <c r="B201" s="234"/>
      <c r="C201" s="1"/>
      <c r="D201" s="5"/>
      <c r="E201" s="5"/>
      <c r="F201" s="5"/>
      <c r="G201" s="5"/>
      <c r="H201" s="5"/>
      <c r="I201" s="191"/>
      <c r="J201" s="113"/>
    </row>
    <row r="202" spans="2:12" ht="49.5" customHeight="1">
      <c r="B202" s="234"/>
      <c r="C202" s="80" t="s">
        <v>210</v>
      </c>
      <c r="D202" s="81">
        <f>SUM(H15,H25,H35,H45,H57,H67,H77,H87,H99,H109,H119,H129,H141,H151,H161,H171,H178)*1.07</f>
        <v>971657.80228000006</v>
      </c>
      <c r="E202" s="16"/>
      <c r="F202" s="16"/>
      <c r="G202" s="16"/>
      <c r="H202" s="118" t="s">
        <v>211</v>
      </c>
      <c r="I202" s="196">
        <f>SUM(I178,I171,I161,I151,I141,I129,I119,I109,I99,I87,I77,I67,I57,I45,I35,I25,I15)</f>
        <v>0</v>
      </c>
      <c r="J202" s="129"/>
    </row>
    <row r="203" spans="2:12" ht="28.5" customHeight="1" thickBot="1">
      <c r="B203" s="234"/>
      <c r="C203" s="82" t="s">
        <v>212</v>
      </c>
      <c r="D203" s="111">
        <f>D202/G191</f>
        <v>0.3238859330137136</v>
      </c>
      <c r="E203" s="23"/>
      <c r="F203" s="23"/>
      <c r="G203" s="23"/>
      <c r="H203" s="119" t="s">
        <v>213</v>
      </c>
      <c r="I203" s="209">
        <f>I202/G189</f>
        <v>0</v>
      </c>
      <c r="J203" s="130"/>
    </row>
    <row r="204" spans="2:12" ht="28.5" customHeight="1">
      <c r="B204" s="234"/>
      <c r="C204" s="248"/>
      <c r="D204" s="249"/>
      <c r="E204" s="24"/>
      <c r="F204" s="24"/>
      <c r="G204" s="24"/>
    </row>
    <row r="205" spans="2:12" ht="32.25" customHeight="1">
      <c r="B205" s="234"/>
      <c r="C205" s="82" t="s">
        <v>214</v>
      </c>
      <c r="D205" s="83">
        <f>SUM(D176:F177)*1.07</f>
        <v>60601.900300000001</v>
      </c>
      <c r="E205" s="25"/>
      <c r="F205" s="25"/>
      <c r="G205" s="25"/>
    </row>
    <row r="206" spans="2:12" ht="23.25" customHeight="1">
      <c r="B206" s="234"/>
      <c r="C206" s="82" t="s">
        <v>215</v>
      </c>
      <c r="D206" s="111">
        <f>D205/G191</f>
        <v>2.0200633365997891E-2</v>
      </c>
      <c r="E206" s="25"/>
      <c r="F206" s="25"/>
      <c r="G206" s="25"/>
    </row>
    <row r="207" spans="2:12" ht="66.75" customHeight="1" thickBot="1">
      <c r="B207" s="234"/>
      <c r="C207" s="238" t="s">
        <v>216</v>
      </c>
      <c r="D207" s="239"/>
      <c r="E207" s="17"/>
      <c r="F207" s="17"/>
      <c r="G207" s="17"/>
    </row>
    <row r="208" spans="2:12" ht="55.5" customHeight="1">
      <c r="B208" s="234"/>
      <c r="L208" s="21"/>
    </row>
    <row r="209" spans="2:2" ht="42.75" customHeight="1">
      <c r="B209" s="234"/>
    </row>
    <row r="210" spans="2:2" ht="21.75" customHeight="1">
      <c r="B210" s="234"/>
    </row>
    <row r="211" spans="2:2" ht="21.75" customHeight="1">
      <c r="B211" s="234"/>
    </row>
    <row r="212" spans="2:2" ht="23.25" customHeight="1">
      <c r="B212" s="234"/>
    </row>
    <row r="213" spans="2:2" ht="23.25" customHeight="1"/>
    <row r="214" spans="2:2" ht="21.75" customHeight="1"/>
    <row r="215" spans="2:2" ht="16.5" customHeight="1"/>
    <row r="216" spans="2:2" ht="29.25" customHeight="1"/>
    <row r="217" spans="2:2" ht="24.75" customHeight="1"/>
    <row r="218" spans="2:2" ht="33" customHeight="1"/>
    <row r="220" spans="2:2" ht="15" customHeight="1"/>
    <row r="221" spans="2:2" ht="25.5" customHeight="1"/>
  </sheetData>
  <sheetProtection formatCells="0" formatColumns="0" formatRows="0"/>
  <mergeCells count="37">
    <mergeCell ref="C152:K152"/>
    <mergeCell ref="C162:K162"/>
    <mergeCell ref="B198:B212"/>
    <mergeCell ref="C194:H194"/>
    <mergeCell ref="C207:D207"/>
    <mergeCell ref="C187:C188"/>
    <mergeCell ref="G187:G188"/>
    <mergeCell ref="G195:G196"/>
    <mergeCell ref="H195:H196"/>
    <mergeCell ref="C204:D204"/>
    <mergeCell ref="C186:G186"/>
    <mergeCell ref="D187:D188"/>
    <mergeCell ref="E187:E188"/>
    <mergeCell ref="F187:F188"/>
    <mergeCell ref="D195:D196"/>
    <mergeCell ref="E195:E196"/>
    <mergeCell ref="C48:K48"/>
    <mergeCell ref="B1:E1"/>
    <mergeCell ref="C16:K16"/>
    <mergeCell ref="C6:K6"/>
    <mergeCell ref="C26:K26"/>
    <mergeCell ref="F195:F196"/>
    <mergeCell ref="B2:E2"/>
    <mergeCell ref="C100:K100"/>
    <mergeCell ref="C110:K110"/>
    <mergeCell ref="C131:K131"/>
    <mergeCell ref="C120:K120"/>
    <mergeCell ref="C142:K142"/>
    <mergeCell ref="C132:K132"/>
    <mergeCell ref="C58:K58"/>
    <mergeCell ref="C68:K68"/>
    <mergeCell ref="C78:K78"/>
    <mergeCell ref="C89:K89"/>
    <mergeCell ref="C90:K90"/>
    <mergeCell ref="C36:K36"/>
    <mergeCell ref="C5:K5"/>
    <mergeCell ref="C47:K47"/>
  </mergeCells>
  <conditionalFormatting sqref="D203">
    <cfRule type="cellIs" dxfId="26" priority="46" operator="lessThan">
      <formula>0.15</formula>
    </cfRule>
  </conditionalFormatting>
  <conditionalFormatting sqref="D206">
    <cfRule type="cellIs" dxfId="25" priority="44" operator="lessThan">
      <formula>0.05</formula>
    </cfRule>
  </conditionalFormatting>
  <conditionalFormatting sqref="H200 I199:J199">
    <cfRule type="cellIs" dxfId="24" priority="1" operator="greaterThan">
      <formula>1</formula>
    </cfRule>
  </conditionalFormatting>
  <dataValidations xWindow="431" yWindow="475" count="6">
    <dataValidation allowBlank="1" showInputMessage="1" showErrorMessage="1" prompt="% Towards Gender Equality and Women's Empowerment Must be Higher than 15%_x000a_" sqref="D203:G203" xr:uid="{E72508C7-C8DD-46A5-878C-E4FA07CAB6AF}"/>
    <dataValidation allowBlank="1" showInputMessage="1" showErrorMessage="1" prompt="M&amp;E Budget Cannot be Less than 5%_x000a_" sqref="D206:G206" xr:uid="{53928C0A-D548-4B6B-97FC-07D38B0E5FA7}"/>
    <dataValidation allowBlank="1" showInputMessage="1" showErrorMessage="1" prompt="Insert *text* description of Outcome here" sqref="C5:K5 C47:K47 C89:K89 C131:K131" xr:uid="{89ACADD6-F982-42D9-AC8D-CCF9750605B2}"/>
    <dataValidation allowBlank="1" showInputMessage="1" showErrorMessage="1" prompt="Insert *text* description of Output here" sqref="C6 C16 C26 C36 C48 C58 C68 C78 C90 C100 C110 C120 C132 C142 C152 C162" xr:uid="{31AC9CA6-D499-4711-A99F-BECD0A64F3A8}"/>
    <dataValidation allowBlank="1" showInputMessage="1" showErrorMessage="1" prompt="Insert *text* description of Activity here" sqref="C7 C17 C27 C37 C49 C59 C69 C79 C91 C101 C111 C121 C133 C143 C153 C163" xr:uid="{E7A390F5-03DD-4A67-B842-17326B4F2DA4}"/>
    <dataValidation allowBlank="1" showErrorMessage="1" prompt="% Towards Gender Equality and Women's Empowerment Must be Higher than 15%_x000a_" sqref="D205:G205" xr:uid="{8C6643DA-1D03-44FB-AC1F-C4CB706ED3AA}"/>
  </dataValidations>
  <pageMargins left="0.7" right="0.7" top="0.75" bottom="0.75" header="0.3" footer="0.3"/>
  <pageSetup scale="74" orientation="landscape" r:id="rId1"/>
  <rowBreaks count="1" manualBreakCount="1">
    <brk id="58" max="16383" man="1"/>
  </rowBreaks>
  <ignoredErrors>
    <ignoredError sqref="D187:F188 D195:F196 I35" unlockedFormula="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9B91-DE06-467F-8EA8-3D1E1CFD21DE}">
  <sheetPr>
    <tabColor theme="0"/>
  </sheetPr>
  <dimension ref="A1:AE246"/>
  <sheetViews>
    <sheetView showGridLines="0" showZeros="0" zoomScale="80" zoomScaleNormal="80" workbookViewId="0">
      <pane ySplit="4" topLeftCell="A188" activePane="bottomLeft" state="frozen"/>
      <selection pane="bottomLeft" activeCell="D192" sqref="D192"/>
    </sheetView>
  </sheetViews>
  <sheetFormatPr defaultColWidth="9.140625" defaultRowHeight="15.6"/>
  <cols>
    <col min="1" max="1" width="4.42578125" style="32" customWidth="1"/>
    <col min="2" max="2" width="3.28515625" style="32" customWidth="1"/>
    <col min="3" max="3" width="51.42578125" style="32" customWidth="1"/>
    <col min="4" max="4" width="34.28515625" style="33" customWidth="1"/>
    <col min="5" max="5" width="35" style="33" customWidth="1"/>
    <col min="6" max="6" width="36.5703125" style="33" customWidth="1"/>
    <col min="7" max="7" width="25.7109375" style="32" customWidth="1"/>
    <col min="8" max="8" width="21.42578125" style="32" customWidth="1"/>
    <col min="9" max="9" width="16.85546875" style="32" customWidth="1"/>
    <col min="10" max="10" width="19.42578125" style="32" customWidth="1"/>
    <col min="11" max="11" width="19" style="32" customWidth="1"/>
    <col min="12" max="12" width="26" style="32" customWidth="1"/>
    <col min="13" max="13" width="21.140625" style="32" customWidth="1"/>
    <col min="14" max="14" width="7" style="32" customWidth="1"/>
    <col min="15" max="15" width="24.28515625" style="32" customWidth="1"/>
    <col min="16" max="16" width="26.42578125" style="32" customWidth="1"/>
    <col min="17" max="17" width="30.140625" style="32" customWidth="1"/>
    <col min="18" max="18" width="33" style="32" customWidth="1"/>
    <col min="19" max="20" width="22.7109375" style="32" customWidth="1"/>
    <col min="21" max="21" width="23.42578125" style="32" customWidth="1"/>
    <col min="22" max="22" width="32.140625" style="32" customWidth="1"/>
    <col min="23" max="23" width="9.140625" style="32"/>
    <col min="24" max="24" width="17.7109375" style="32" customWidth="1"/>
    <col min="25" max="25" width="26.42578125" style="32" customWidth="1"/>
    <col min="26" max="26" width="22.42578125" style="32" customWidth="1"/>
    <col min="27" max="27" width="29.7109375" style="32" customWidth="1"/>
    <col min="28" max="28" width="23.42578125" style="32" customWidth="1"/>
    <col min="29" max="29" width="18.42578125" style="32" customWidth="1"/>
    <col min="30" max="30" width="17.42578125" style="32" customWidth="1"/>
    <col min="31" max="31" width="25.140625" style="32" customWidth="1"/>
    <col min="32" max="16384" width="9.140625" style="32"/>
  </cols>
  <sheetData>
    <row r="1" spans="2:14" ht="31.5" customHeight="1">
      <c r="B1" s="162"/>
      <c r="C1" s="218" t="s">
        <v>0</v>
      </c>
      <c r="D1" s="218"/>
      <c r="E1" s="218"/>
      <c r="F1" s="218"/>
      <c r="G1" s="18"/>
      <c r="H1" s="19"/>
      <c r="I1" s="19"/>
      <c r="J1" s="162"/>
      <c r="K1" s="162"/>
      <c r="L1" s="12"/>
      <c r="M1" s="3"/>
      <c r="N1" s="162"/>
    </row>
    <row r="2" spans="2:14" ht="24" customHeight="1">
      <c r="B2" s="162"/>
      <c r="C2" s="221" t="s">
        <v>217</v>
      </c>
      <c r="D2" s="221"/>
      <c r="E2" s="221"/>
      <c r="F2" s="135"/>
      <c r="G2" s="162"/>
      <c r="H2" s="162"/>
      <c r="I2" s="162"/>
      <c r="J2" s="162"/>
      <c r="K2" s="162"/>
      <c r="L2" s="12"/>
      <c r="M2" s="3"/>
      <c r="N2" s="162"/>
    </row>
    <row r="3" spans="2:14" ht="24" customHeight="1">
      <c r="B3" s="162"/>
      <c r="C3" s="27"/>
      <c r="D3" s="27"/>
      <c r="E3" s="27"/>
      <c r="F3" s="27"/>
      <c r="G3" s="162"/>
      <c r="H3" s="162"/>
      <c r="I3" s="162"/>
      <c r="J3" s="162"/>
      <c r="K3" s="162"/>
      <c r="L3" s="12"/>
      <c r="M3" s="3"/>
      <c r="N3" s="162"/>
    </row>
    <row r="4" spans="2:14" ht="24" customHeight="1">
      <c r="B4" s="162"/>
      <c r="C4" s="27"/>
      <c r="D4" s="132" t="str">
        <f>'1) Budget Table'!D4</f>
        <v>ACNUR</v>
      </c>
      <c r="E4" s="132" t="s">
        <v>6</v>
      </c>
      <c r="F4" s="132" t="str">
        <f>'1) Budget Table'!F4</f>
        <v>PNUD</v>
      </c>
      <c r="G4" s="124" t="s">
        <v>8</v>
      </c>
      <c r="H4" s="162"/>
      <c r="I4" s="162"/>
      <c r="J4" s="162"/>
      <c r="K4" s="162"/>
      <c r="L4" s="12"/>
      <c r="M4" s="3"/>
      <c r="N4" s="162"/>
    </row>
    <row r="5" spans="2:14" ht="24" customHeight="1">
      <c r="B5" s="257" t="s">
        <v>218</v>
      </c>
      <c r="C5" s="258"/>
      <c r="D5" s="258"/>
      <c r="E5" s="258"/>
      <c r="F5" s="258"/>
      <c r="G5" s="259"/>
      <c r="H5" s="162"/>
      <c r="I5" s="162"/>
      <c r="J5" s="162"/>
      <c r="K5" s="162"/>
      <c r="L5" s="12"/>
      <c r="M5" s="3"/>
      <c r="N5" s="162"/>
    </row>
    <row r="6" spans="2:14" ht="22.5" customHeight="1">
      <c r="B6" s="162"/>
      <c r="C6" s="257" t="s">
        <v>219</v>
      </c>
      <c r="D6" s="258"/>
      <c r="E6" s="258"/>
      <c r="F6" s="258"/>
      <c r="G6" s="259"/>
      <c r="H6" s="162"/>
      <c r="I6" s="162"/>
      <c r="J6" s="162"/>
      <c r="K6" s="162"/>
      <c r="L6" s="12"/>
      <c r="M6" s="3"/>
      <c r="N6" s="162"/>
    </row>
    <row r="7" spans="2:14" ht="24.75" customHeight="1" thickBot="1">
      <c r="B7" s="162"/>
      <c r="C7" s="40" t="s">
        <v>220</v>
      </c>
      <c r="D7" s="41">
        <f>'1) Budget Table'!D15</f>
        <v>334787.34000000003</v>
      </c>
      <c r="E7" s="41">
        <f>'1) Budget Table'!E15</f>
        <v>159608</v>
      </c>
      <c r="F7" s="41">
        <f>'1) Budget Table'!F15</f>
        <v>0</v>
      </c>
      <c r="G7" s="42">
        <f>SUM(D7:F7)</f>
        <v>494395.34</v>
      </c>
      <c r="H7" s="162"/>
      <c r="I7" s="162"/>
      <c r="J7" s="162"/>
      <c r="K7" s="162"/>
      <c r="L7" s="12"/>
      <c r="M7" s="3"/>
      <c r="N7" s="162"/>
    </row>
    <row r="8" spans="2:14" ht="21.75" customHeight="1">
      <c r="B8" s="162"/>
      <c r="C8" s="38" t="s">
        <v>221</v>
      </c>
      <c r="D8" s="163"/>
      <c r="E8" s="164"/>
      <c r="F8" s="164"/>
      <c r="G8" s="39">
        <f t="shared" ref="G8:G15" si="0">SUM(D8:F8)</f>
        <v>0</v>
      </c>
      <c r="H8" s="162"/>
      <c r="I8" s="162"/>
      <c r="J8" s="162"/>
      <c r="K8" s="162"/>
      <c r="L8" s="162"/>
      <c r="M8" s="162"/>
      <c r="N8" s="162"/>
    </row>
    <row r="9" spans="2:14" ht="16.5">
      <c r="B9" s="162"/>
      <c r="C9" s="30" t="s">
        <v>222</v>
      </c>
      <c r="D9" s="165">
        <v>14000</v>
      </c>
      <c r="E9" s="141"/>
      <c r="F9" s="141"/>
      <c r="G9" s="37">
        <f t="shared" si="0"/>
        <v>14000</v>
      </c>
      <c r="H9" s="162"/>
      <c r="I9" s="162"/>
      <c r="J9" s="162"/>
      <c r="K9" s="162"/>
      <c r="L9" s="162"/>
      <c r="M9" s="162"/>
      <c r="N9" s="162"/>
    </row>
    <row r="10" spans="2:14" ht="15.75" customHeight="1">
      <c r="B10" s="162"/>
      <c r="C10" s="30" t="s">
        <v>223</v>
      </c>
      <c r="D10" s="165"/>
      <c r="E10" s="165"/>
      <c r="F10" s="165"/>
      <c r="G10" s="37">
        <f t="shared" si="0"/>
        <v>0</v>
      </c>
      <c r="H10" s="162"/>
      <c r="I10" s="162"/>
      <c r="J10" s="162"/>
      <c r="K10" s="162"/>
      <c r="L10" s="162"/>
      <c r="M10" s="162"/>
      <c r="N10" s="162"/>
    </row>
    <row r="11" spans="2:14" ht="16.5">
      <c r="B11" s="162"/>
      <c r="C11" s="31" t="s">
        <v>224</v>
      </c>
      <c r="D11" s="165"/>
      <c r="E11" s="165">
        <v>46000</v>
      </c>
      <c r="F11" s="165"/>
      <c r="G11" s="37">
        <f t="shared" si="0"/>
        <v>46000</v>
      </c>
      <c r="H11" s="162"/>
      <c r="I11" s="162"/>
      <c r="J11" s="162"/>
      <c r="K11" s="162"/>
      <c r="L11" s="162"/>
      <c r="M11" s="162"/>
      <c r="N11" s="162"/>
    </row>
    <row r="12" spans="2:14" ht="16.5">
      <c r="B12" s="162"/>
      <c r="C12" s="30" t="s">
        <v>225</v>
      </c>
      <c r="D12" s="165"/>
      <c r="E12" s="165"/>
      <c r="F12" s="165"/>
      <c r="G12" s="37">
        <f t="shared" si="0"/>
        <v>0</v>
      </c>
      <c r="H12" s="162"/>
      <c r="I12" s="162"/>
      <c r="J12" s="162"/>
      <c r="K12" s="162"/>
      <c r="L12" s="162"/>
      <c r="M12" s="162"/>
      <c r="N12" s="162"/>
    </row>
    <row r="13" spans="2:14" ht="21.75" customHeight="1">
      <c r="B13" s="162"/>
      <c r="C13" s="30" t="s">
        <v>226</v>
      </c>
      <c r="D13" s="165">
        <v>320787.34000000003</v>
      </c>
      <c r="E13" s="165">
        <v>113608</v>
      </c>
      <c r="F13" s="165"/>
      <c r="G13" s="37">
        <f t="shared" si="0"/>
        <v>434395.34</v>
      </c>
      <c r="H13" s="162"/>
      <c r="I13" s="162"/>
      <c r="J13" s="162"/>
      <c r="K13" s="162"/>
      <c r="L13" s="162"/>
      <c r="M13" s="162"/>
      <c r="N13" s="162"/>
    </row>
    <row r="14" spans="2:14" ht="21.75" customHeight="1">
      <c r="B14" s="162"/>
      <c r="C14" s="30" t="s">
        <v>227</v>
      </c>
      <c r="D14" s="165"/>
      <c r="E14" s="165"/>
      <c r="F14" s="165"/>
      <c r="G14" s="37">
        <f t="shared" si="0"/>
        <v>0</v>
      </c>
      <c r="H14" s="162"/>
      <c r="I14" s="162"/>
      <c r="J14" s="162"/>
      <c r="K14" s="162"/>
      <c r="L14" s="162"/>
      <c r="M14" s="162"/>
      <c r="N14" s="162"/>
    </row>
    <row r="15" spans="2:14" ht="15.75" customHeight="1">
      <c r="B15" s="162"/>
      <c r="C15" s="34" t="s">
        <v>228</v>
      </c>
      <c r="D15" s="43">
        <f>SUM(D8:D14)</f>
        <v>334787.34000000003</v>
      </c>
      <c r="E15" s="43">
        <f>SUM(E8:E14)</f>
        <v>159608</v>
      </c>
      <c r="F15" s="43">
        <f>SUM(F8:F14)</f>
        <v>0</v>
      </c>
      <c r="G15" s="92">
        <f t="shared" si="0"/>
        <v>494395.34</v>
      </c>
      <c r="H15" s="162"/>
      <c r="I15" s="162"/>
      <c r="J15" s="162"/>
      <c r="K15" s="162"/>
      <c r="L15" s="162"/>
      <c r="M15" s="162"/>
      <c r="N15" s="162"/>
    </row>
    <row r="16" spans="2:14" s="33" customFormat="1">
      <c r="B16" s="166"/>
      <c r="C16" s="47"/>
      <c r="D16" s="48"/>
      <c r="E16" s="48"/>
      <c r="F16" s="48"/>
      <c r="G16" s="93"/>
      <c r="H16" s="166"/>
      <c r="I16" s="166"/>
      <c r="J16" s="166"/>
      <c r="K16" s="166"/>
      <c r="L16" s="166"/>
      <c r="M16" s="166"/>
      <c r="N16" s="166"/>
    </row>
    <row r="17" spans="3:14">
      <c r="C17" s="257" t="s">
        <v>229</v>
      </c>
      <c r="D17" s="258"/>
      <c r="E17" s="258"/>
      <c r="F17" s="258"/>
      <c r="G17" s="259"/>
      <c r="H17" s="162"/>
      <c r="I17" s="162"/>
      <c r="J17" s="162"/>
      <c r="K17" s="162"/>
      <c r="L17" s="162"/>
      <c r="M17" s="162"/>
      <c r="N17" s="162"/>
    </row>
    <row r="18" spans="3:14" ht="27" customHeight="1" thickBot="1">
      <c r="C18" s="40" t="s">
        <v>220</v>
      </c>
      <c r="D18" s="41">
        <f>'1) Budget Table'!D25</f>
        <v>227891.36</v>
      </c>
      <c r="E18" s="41">
        <f>'1) Budget Table'!E25</f>
        <v>20000</v>
      </c>
      <c r="F18" s="41">
        <f>'1) Budget Table'!F25</f>
        <v>0</v>
      </c>
      <c r="G18" s="42">
        <f t="shared" ref="G18:G26" si="1">SUM(D18:F18)</f>
        <v>247891.36</v>
      </c>
      <c r="H18" s="162"/>
      <c r="I18" s="162"/>
      <c r="J18" s="162"/>
      <c r="K18" s="162"/>
      <c r="L18" s="162"/>
      <c r="M18" s="162"/>
      <c r="N18" s="162"/>
    </row>
    <row r="19" spans="3:14">
      <c r="C19" s="38" t="s">
        <v>221</v>
      </c>
      <c r="D19" s="163">
        <v>0</v>
      </c>
      <c r="E19" s="164">
        <v>0</v>
      </c>
      <c r="F19" s="164"/>
      <c r="G19" s="39">
        <f t="shared" si="1"/>
        <v>0</v>
      </c>
      <c r="H19" s="162"/>
      <c r="I19" s="162"/>
      <c r="J19" s="162"/>
      <c r="K19" s="162"/>
      <c r="L19" s="162"/>
      <c r="M19" s="162"/>
      <c r="N19" s="162"/>
    </row>
    <row r="20" spans="3:14">
      <c r="C20" s="30" t="s">
        <v>222</v>
      </c>
      <c r="D20" s="165">
        <v>19940.330000000002</v>
      </c>
      <c r="E20" s="141">
        <v>0</v>
      </c>
      <c r="F20" s="141"/>
      <c r="G20" s="37">
        <f t="shared" si="1"/>
        <v>19940.330000000002</v>
      </c>
      <c r="H20" s="162"/>
      <c r="I20" s="162"/>
      <c r="J20" s="162"/>
      <c r="K20" s="162"/>
      <c r="L20" s="162"/>
      <c r="M20" s="162"/>
      <c r="N20" s="162"/>
    </row>
    <row r="21" spans="3:14" ht="30.95">
      <c r="C21" s="30" t="s">
        <v>223</v>
      </c>
      <c r="D21" s="165">
        <v>0</v>
      </c>
      <c r="E21" s="165">
        <v>0</v>
      </c>
      <c r="F21" s="165"/>
      <c r="G21" s="37">
        <f t="shared" si="1"/>
        <v>0</v>
      </c>
      <c r="H21" s="162"/>
      <c r="I21" s="162"/>
      <c r="J21" s="162"/>
      <c r="K21" s="162"/>
      <c r="L21" s="162"/>
      <c r="M21" s="162"/>
      <c r="N21" s="162"/>
    </row>
    <row r="22" spans="3:14">
      <c r="C22" s="31" t="s">
        <v>224</v>
      </c>
      <c r="D22" s="165">
        <v>0</v>
      </c>
      <c r="E22" s="165">
        <v>0</v>
      </c>
      <c r="F22" s="165"/>
      <c r="G22" s="37">
        <f t="shared" si="1"/>
        <v>0</v>
      </c>
      <c r="H22" s="162"/>
      <c r="I22" s="162"/>
      <c r="J22" s="162"/>
      <c r="K22" s="162"/>
      <c r="L22" s="162"/>
      <c r="M22" s="162"/>
      <c r="N22" s="162"/>
    </row>
    <row r="23" spans="3:14">
      <c r="C23" s="30" t="s">
        <v>225</v>
      </c>
      <c r="D23" s="165">
        <v>0</v>
      </c>
      <c r="E23" s="165">
        <v>0</v>
      </c>
      <c r="F23" s="165"/>
      <c r="G23" s="37">
        <f t="shared" si="1"/>
        <v>0</v>
      </c>
      <c r="H23" s="162"/>
      <c r="I23" s="162"/>
      <c r="J23" s="162"/>
      <c r="K23" s="162"/>
      <c r="L23" s="162"/>
      <c r="M23" s="162"/>
      <c r="N23" s="162"/>
    </row>
    <row r="24" spans="3:14" ht="16.5">
      <c r="C24" s="30" t="s">
        <v>226</v>
      </c>
      <c r="D24" s="165">
        <v>207951.03</v>
      </c>
      <c r="E24" s="165">
        <v>20000</v>
      </c>
      <c r="F24" s="165"/>
      <c r="G24" s="37">
        <f t="shared" si="1"/>
        <v>227951.03</v>
      </c>
      <c r="H24" s="162"/>
      <c r="I24" s="162"/>
      <c r="J24" s="162"/>
      <c r="K24" s="162"/>
      <c r="L24" s="162"/>
      <c r="M24" s="162"/>
      <c r="N24" s="162"/>
    </row>
    <row r="25" spans="3:14">
      <c r="C25" s="30" t="s">
        <v>227</v>
      </c>
      <c r="D25" s="165">
        <v>0</v>
      </c>
      <c r="E25" s="165">
        <v>0</v>
      </c>
      <c r="F25" s="165"/>
      <c r="G25" s="37">
        <f t="shared" si="1"/>
        <v>0</v>
      </c>
      <c r="H25" s="162"/>
      <c r="I25" s="162"/>
      <c r="J25" s="162"/>
      <c r="K25" s="162"/>
      <c r="L25" s="162"/>
      <c r="M25" s="162"/>
      <c r="N25" s="162"/>
    </row>
    <row r="26" spans="3:14">
      <c r="C26" s="34" t="s">
        <v>228</v>
      </c>
      <c r="D26" s="43">
        <f>SUM(D19:D25)</f>
        <v>227891.36</v>
      </c>
      <c r="E26" s="43">
        <f>SUM(E19:E25)</f>
        <v>20000</v>
      </c>
      <c r="F26" s="43">
        <f>SUM(F19:F25)</f>
        <v>0</v>
      </c>
      <c r="G26" s="37">
        <f t="shared" si="1"/>
        <v>247891.36</v>
      </c>
      <c r="H26" s="162"/>
      <c r="I26" s="162"/>
      <c r="J26" s="162"/>
      <c r="K26" s="162"/>
      <c r="L26" s="162"/>
      <c r="M26" s="162"/>
      <c r="N26" s="162"/>
    </row>
    <row r="27" spans="3:14" s="33" customFormat="1">
      <c r="C27" s="47"/>
      <c r="D27" s="48"/>
      <c r="E27" s="48"/>
      <c r="F27" s="48"/>
      <c r="G27" s="49"/>
      <c r="H27" s="166"/>
      <c r="I27" s="166"/>
      <c r="J27" s="166"/>
      <c r="K27" s="166"/>
      <c r="L27" s="166"/>
      <c r="M27" s="166"/>
      <c r="N27" s="166"/>
    </row>
    <row r="28" spans="3:14">
      <c r="C28" s="257" t="s">
        <v>230</v>
      </c>
      <c r="D28" s="258"/>
      <c r="E28" s="258"/>
      <c r="F28" s="258"/>
      <c r="G28" s="259"/>
      <c r="H28" s="162"/>
      <c r="I28" s="162"/>
      <c r="J28" s="162"/>
      <c r="K28" s="162"/>
      <c r="L28" s="162"/>
      <c r="M28" s="162"/>
      <c r="N28" s="162"/>
    </row>
    <row r="29" spans="3:14" ht="21.75" customHeight="1" thickBot="1">
      <c r="C29" s="40" t="s">
        <v>220</v>
      </c>
      <c r="D29" s="41">
        <f>'1) Budget Table'!D35</f>
        <v>20000</v>
      </c>
      <c r="E29" s="41">
        <f>'1) Budget Table'!E35</f>
        <v>35453.49</v>
      </c>
      <c r="F29" s="41">
        <f>'1) Budget Table'!F35</f>
        <v>72445</v>
      </c>
      <c r="G29" s="42">
        <f t="shared" ref="G29:G37" si="2">SUM(D29:F29)</f>
        <v>127898.48999999999</v>
      </c>
      <c r="H29" s="162"/>
      <c r="I29" s="162"/>
      <c r="J29" s="162"/>
      <c r="K29" s="162"/>
      <c r="L29" s="162"/>
      <c r="M29" s="162"/>
      <c r="N29" s="162"/>
    </row>
    <row r="30" spans="3:14">
      <c r="C30" s="38" t="s">
        <v>221</v>
      </c>
      <c r="D30" s="163"/>
      <c r="E30" s="164"/>
      <c r="F30" s="164"/>
      <c r="G30" s="39">
        <f t="shared" si="2"/>
        <v>0</v>
      </c>
      <c r="H30" s="162"/>
      <c r="I30" s="162"/>
      <c r="J30" s="162"/>
      <c r="K30" s="162"/>
      <c r="L30" s="162"/>
      <c r="M30" s="162"/>
      <c r="N30" s="162"/>
    </row>
    <row r="31" spans="3:14" s="33" customFormat="1" ht="15.75" customHeight="1">
      <c r="C31" s="30" t="s">
        <v>222</v>
      </c>
      <c r="D31" s="165">
        <v>20000</v>
      </c>
      <c r="E31" s="141"/>
      <c r="F31" s="141">
        <v>20000</v>
      </c>
      <c r="G31" s="37">
        <f t="shared" si="2"/>
        <v>40000</v>
      </c>
      <c r="H31" s="166"/>
      <c r="I31" s="166"/>
      <c r="J31" s="166"/>
      <c r="K31" s="166"/>
      <c r="L31" s="166"/>
      <c r="M31" s="166"/>
      <c r="N31" s="166"/>
    </row>
    <row r="32" spans="3:14" s="33" customFormat="1" ht="30.95">
      <c r="C32" s="30" t="s">
        <v>223</v>
      </c>
      <c r="D32" s="165"/>
      <c r="E32" s="165"/>
      <c r="F32" s="165"/>
      <c r="G32" s="37">
        <f t="shared" si="2"/>
        <v>0</v>
      </c>
      <c r="H32" s="166"/>
      <c r="I32" s="166"/>
      <c r="J32" s="166"/>
      <c r="K32" s="166"/>
      <c r="L32" s="166"/>
      <c r="M32" s="166"/>
      <c r="N32" s="166"/>
    </row>
    <row r="33" spans="3:14" s="33" customFormat="1" ht="16.5">
      <c r="C33" s="31" t="s">
        <v>224</v>
      </c>
      <c r="D33" s="165">
        <v>0</v>
      </c>
      <c r="E33" s="165">
        <v>13217.5</v>
      </c>
      <c r="F33" s="165">
        <v>25000</v>
      </c>
      <c r="G33" s="37">
        <f t="shared" si="2"/>
        <v>38217.5</v>
      </c>
      <c r="H33" s="166"/>
      <c r="I33" s="166"/>
      <c r="J33" s="166"/>
      <c r="K33" s="166"/>
      <c r="L33" s="166"/>
      <c r="M33" s="166"/>
      <c r="N33" s="166"/>
    </row>
    <row r="34" spans="3:14" ht="16.5">
      <c r="C34" s="30" t="s">
        <v>225</v>
      </c>
      <c r="D34" s="165">
        <v>0</v>
      </c>
      <c r="E34" s="165">
        <v>4000</v>
      </c>
      <c r="F34" s="165">
        <v>27445</v>
      </c>
      <c r="G34" s="37">
        <f t="shared" si="2"/>
        <v>31445</v>
      </c>
      <c r="H34" s="162"/>
      <c r="I34" s="162"/>
      <c r="J34" s="162"/>
      <c r="K34" s="162"/>
      <c r="L34" s="162"/>
      <c r="M34" s="162"/>
      <c r="N34" s="162"/>
    </row>
    <row r="35" spans="3:14" ht="16.5">
      <c r="C35" s="30" t="s">
        <v>226</v>
      </c>
      <c r="D35" s="165"/>
      <c r="E35" s="165">
        <v>18235.990000000002</v>
      </c>
      <c r="F35" s="165"/>
      <c r="G35" s="37">
        <f t="shared" si="2"/>
        <v>18235.990000000002</v>
      </c>
      <c r="H35" s="162"/>
      <c r="I35" s="162"/>
      <c r="J35" s="162"/>
      <c r="K35" s="162"/>
      <c r="L35" s="162"/>
      <c r="M35" s="162"/>
      <c r="N35" s="162"/>
    </row>
    <row r="36" spans="3:14">
      <c r="C36" s="30" t="s">
        <v>227</v>
      </c>
      <c r="D36" s="165"/>
      <c r="E36" s="165"/>
      <c r="F36" s="165"/>
      <c r="G36" s="37">
        <f t="shared" si="2"/>
        <v>0</v>
      </c>
      <c r="H36" s="162"/>
      <c r="I36" s="162"/>
      <c r="J36" s="162"/>
      <c r="K36" s="162"/>
      <c r="L36" s="162"/>
      <c r="M36" s="162"/>
      <c r="N36" s="162"/>
    </row>
    <row r="37" spans="3:14">
      <c r="C37" s="34" t="s">
        <v>228</v>
      </c>
      <c r="D37" s="43">
        <f>SUM(D30:D36)</f>
        <v>20000</v>
      </c>
      <c r="E37" s="43">
        <f>SUM(E30:E36)</f>
        <v>35453.490000000005</v>
      </c>
      <c r="F37" s="43">
        <f>SUM(F30:F36)</f>
        <v>72445</v>
      </c>
      <c r="G37" s="37">
        <f t="shared" si="2"/>
        <v>127898.49</v>
      </c>
      <c r="H37" s="162"/>
      <c r="I37" s="162"/>
      <c r="J37" s="162"/>
      <c r="K37" s="162"/>
      <c r="L37" s="162"/>
      <c r="M37" s="162"/>
      <c r="N37" s="162"/>
    </row>
    <row r="38" spans="3:14">
      <c r="C38" s="257" t="s">
        <v>231</v>
      </c>
      <c r="D38" s="258"/>
      <c r="E38" s="258"/>
      <c r="F38" s="258"/>
      <c r="G38" s="259"/>
      <c r="H38" s="162"/>
      <c r="I38" s="162"/>
      <c r="J38" s="162"/>
      <c r="K38" s="162"/>
      <c r="L38" s="162"/>
      <c r="M38" s="162"/>
      <c r="N38" s="162"/>
    </row>
    <row r="39" spans="3:14" s="33" customFormat="1">
      <c r="C39" s="44"/>
      <c r="D39" s="45"/>
      <c r="E39" s="45"/>
      <c r="F39" s="45"/>
      <c r="G39" s="46"/>
      <c r="H39" s="166"/>
      <c r="I39" s="166"/>
      <c r="J39" s="166"/>
      <c r="K39" s="166"/>
      <c r="L39" s="166"/>
      <c r="M39" s="166"/>
      <c r="N39" s="166"/>
    </row>
    <row r="40" spans="3:14" ht="20.25" customHeight="1" thickBot="1">
      <c r="C40" s="40" t="s">
        <v>220</v>
      </c>
      <c r="D40" s="41">
        <f>'1) Budget Table'!D45</f>
        <v>0</v>
      </c>
      <c r="E40" s="41">
        <f>'1) Budget Table'!E45</f>
        <v>0</v>
      </c>
      <c r="F40" s="41">
        <f>'1) Budget Table'!F45</f>
        <v>0</v>
      </c>
      <c r="G40" s="42">
        <f t="shared" ref="G40:G48" si="3">SUM(D40:F40)</f>
        <v>0</v>
      </c>
      <c r="H40" s="162"/>
      <c r="I40" s="162"/>
      <c r="J40" s="162"/>
      <c r="K40" s="162"/>
      <c r="L40" s="162"/>
      <c r="M40" s="162"/>
      <c r="N40" s="162"/>
    </row>
    <row r="41" spans="3:14">
      <c r="C41" s="38" t="s">
        <v>221</v>
      </c>
      <c r="D41" s="163"/>
      <c r="E41" s="164"/>
      <c r="F41" s="164"/>
      <c r="G41" s="39">
        <f t="shared" si="3"/>
        <v>0</v>
      </c>
      <c r="H41" s="162"/>
      <c r="I41" s="162"/>
      <c r="J41" s="162"/>
      <c r="K41" s="162"/>
      <c r="L41" s="162"/>
      <c r="M41" s="162"/>
      <c r="N41" s="162"/>
    </row>
    <row r="42" spans="3:14" ht="15.75" customHeight="1">
      <c r="C42" s="30" t="s">
        <v>222</v>
      </c>
      <c r="D42" s="165"/>
      <c r="E42" s="141"/>
      <c r="F42" s="141"/>
      <c r="G42" s="37">
        <f t="shared" si="3"/>
        <v>0</v>
      </c>
      <c r="H42" s="162"/>
      <c r="I42" s="162"/>
      <c r="J42" s="162"/>
      <c r="K42" s="162"/>
      <c r="L42" s="162"/>
      <c r="M42" s="162"/>
      <c r="N42" s="162"/>
    </row>
    <row r="43" spans="3:14" ht="32.25" customHeight="1">
      <c r="C43" s="30" t="s">
        <v>223</v>
      </c>
      <c r="D43" s="165"/>
      <c r="E43" s="165"/>
      <c r="F43" s="165"/>
      <c r="G43" s="37">
        <f t="shared" si="3"/>
        <v>0</v>
      </c>
      <c r="H43" s="162"/>
      <c r="I43" s="162"/>
      <c r="J43" s="162"/>
      <c r="K43" s="162"/>
      <c r="L43" s="162"/>
      <c r="M43" s="162"/>
      <c r="N43" s="162"/>
    </row>
    <row r="44" spans="3:14" s="33" customFormat="1">
      <c r="C44" s="31" t="s">
        <v>224</v>
      </c>
      <c r="D44" s="165"/>
      <c r="E44" s="165"/>
      <c r="F44" s="165"/>
      <c r="G44" s="37">
        <f t="shared" si="3"/>
        <v>0</v>
      </c>
      <c r="H44" s="166"/>
      <c r="I44" s="166"/>
      <c r="J44" s="166"/>
      <c r="K44" s="166"/>
      <c r="L44" s="166"/>
      <c r="M44" s="166"/>
      <c r="N44" s="166"/>
    </row>
    <row r="45" spans="3:14">
      <c r="C45" s="30" t="s">
        <v>225</v>
      </c>
      <c r="D45" s="165"/>
      <c r="E45" s="165"/>
      <c r="F45" s="165"/>
      <c r="G45" s="37">
        <f t="shared" si="3"/>
        <v>0</v>
      </c>
      <c r="H45" s="162"/>
      <c r="I45" s="162"/>
      <c r="J45" s="162"/>
      <c r="K45" s="162"/>
      <c r="L45" s="162"/>
      <c r="M45" s="162"/>
      <c r="N45" s="162"/>
    </row>
    <row r="46" spans="3:14">
      <c r="C46" s="30" t="s">
        <v>226</v>
      </c>
      <c r="D46" s="165"/>
      <c r="E46" s="165"/>
      <c r="F46" s="165"/>
      <c r="G46" s="37">
        <f t="shared" si="3"/>
        <v>0</v>
      </c>
      <c r="H46" s="162"/>
      <c r="I46" s="162"/>
      <c r="J46" s="162"/>
      <c r="K46" s="162"/>
      <c r="L46" s="162"/>
      <c r="M46" s="162"/>
      <c r="N46" s="162"/>
    </row>
    <row r="47" spans="3:14">
      <c r="C47" s="30" t="s">
        <v>227</v>
      </c>
      <c r="D47" s="165"/>
      <c r="E47" s="165"/>
      <c r="F47" s="165"/>
      <c r="G47" s="37">
        <f t="shared" si="3"/>
        <v>0</v>
      </c>
      <c r="H47" s="162"/>
      <c r="I47" s="162"/>
      <c r="J47" s="162"/>
      <c r="K47" s="162"/>
      <c r="L47" s="162"/>
      <c r="M47" s="162"/>
      <c r="N47" s="162"/>
    </row>
    <row r="48" spans="3:14" ht="21" customHeight="1">
      <c r="C48" s="34" t="s">
        <v>228</v>
      </c>
      <c r="D48" s="43">
        <f>SUM(D41:D47)</f>
        <v>0</v>
      </c>
      <c r="E48" s="43">
        <f>SUM(E41:E47)</f>
        <v>0</v>
      </c>
      <c r="F48" s="43">
        <f>SUM(F41:F47)</f>
        <v>0</v>
      </c>
      <c r="G48" s="37">
        <f t="shared" si="3"/>
        <v>0</v>
      </c>
      <c r="H48" s="162"/>
      <c r="I48" s="162"/>
      <c r="J48" s="162"/>
      <c r="K48" s="162"/>
      <c r="L48" s="162"/>
      <c r="M48" s="162"/>
      <c r="N48" s="162"/>
    </row>
    <row r="49" spans="2:14" s="33" customFormat="1" ht="22.5" customHeight="1">
      <c r="B49" s="166"/>
      <c r="C49" s="50"/>
      <c r="D49" s="48"/>
      <c r="E49" s="48"/>
      <c r="F49" s="48"/>
      <c r="G49" s="49"/>
      <c r="H49" s="166"/>
      <c r="I49" s="166"/>
      <c r="J49" s="166"/>
      <c r="K49" s="166"/>
      <c r="L49" s="166"/>
      <c r="M49" s="166"/>
      <c r="N49" s="166"/>
    </row>
    <row r="50" spans="2:14">
      <c r="B50" s="257" t="s">
        <v>232</v>
      </c>
      <c r="C50" s="258"/>
      <c r="D50" s="258"/>
      <c r="E50" s="258"/>
      <c r="F50" s="258"/>
      <c r="G50" s="259"/>
      <c r="H50" s="162"/>
      <c r="I50" s="162"/>
      <c r="J50" s="162"/>
      <c r="K50" s="162"/>
      <c r="L50" s="162"/>
      <c r="M50" s="162"/>
      <c r="N50" s="162"/>
    </row>
    <row r="51" spans="2:14">
      <c r="B51" s="162"/>
      <c r="C51" s="257" t="s">
        <v>233</v>
      </c>
      <c r="D51" s="258"/>
      <c r="E51" s="258"/>
      <c r="F51" s="258"/>
      <c r="G51" s="259"/>
      <c r="H51" s="162"/>
      <c r="I51" s="162"/>
      <c r="J51" s="162"/>
      <c r="K51" s="162"/>
      <c r="L51" s="162"/>
      <c r="M51" s="162"/>
      <c r="N51" s="162"/>
    </row>
    <row r="52" spans="2:14" ht="24" customHeight="1" thickBot="1">
      <c r="B52" s="162"/>
      <c r="C52" s="40" t="s">
        <v>220</v>
      </c>
      <c r="D52" s="41">
        <f>'1) Budget Table'!D57</f>
        <v>0</v>
      </c>
      <c r="E52" s="41">
        <f>'1) Budget Table'!E57</f>
        <v>22500</v>
      </c>
      <c r="F52" s="41">
        <f>'1) Budget Table'!F57</f>
        <v>48111.91</v>
      </c>
      <c r="G52" s="42">
        <f>SUM(D52:F52)</f>
        <v>70611.91</v>
      </c>
      <c r="H52" s="162"/>
      <c r="I52" s="162"/>
      <c r="J52" s="162"/>
      <c r="K52" s="162"/>
      <c r="L52" s="162"/>
      <c r="M52" s="162"/>
      <c r="N52" s="162"/>
    </row>
    <row r="53" spans="2:14" ht="15.75" customHeight="1">
      <c r="B53" s="162"/>
      <c r="C53" s="38" t="s">
        <v>221</v>
      </c>
      <c r="D53" s="163"/>
      <c r="E53" s="164"/>
      <c r="F53" s="164"/>
      <c r="G53" s="39">
        <f t="shared" ref="G53:G60" si="4">SUM(D53:F53)</f>
        <v>0</v>
      </c>
      <c r="H53" s="162"/>
      <c r="I53" s="162"/>
      <c r="J53" s="162"/>
      <c r="K53" s="162"/>
      <c r="L53" s="162"/>
      <c r="M53" s="162"/>
      <c r="N53" s="162"/>
    </row>
    <row r="54" spans="2:14" ht="15.75" customHeight="1">
      <c r="B54" s="162"/>
      <c r="C54" s="30" t="s">
        <v>222</v>
      </c>
      <c r="D54" s="165"/>
      <c r="E54" s="141"/>
      <c r="F54" s="141">
        <v>13450.91</v>
      </c>
      <c r="G54" s="37">
        <f t="shared" si="4"/>
        <v>13450.91</v>
      </c>
      <c r="H54" s="162"/>
      <c r="I54" s="162"/>
      <c r="J54" s="162"/>
      <c r="K54" s="162"/>
      <c r="L54" s="162"/>
      <c r="M54" s="162"/>
      <c r="N54" s="162"/>
    </row>
    <row r="55" spans="2:14" ht="15.75" customHeight="1">
      <c r="B55" s="162"/>
      <c r="C55" s="30" t="s">
        <v>223</v>
      </c>
      <c r="D55" s="165"/>
      <c r="E55" s="165"/>
      <c r="F55" s="165">
        <v>10000</v>
      </c>
      <c r="G55" s="37">
        <f t="shared" si="4"/>
        <v>10000</v>
      </c>
      <c r="H55" s="162"/>
      <c r="I55" s="162"/>
      <c r="J55" s="162"/>
      <c r="K55" s="162"/>
      <c r="L55" s="162"/>
      <c r="M55" s="162"/>
      <c r="N55" s="162"/>
    </row>
    <row r="56" spans="2:14" ht="18.75" customHeight="1">
      <c r="B56" s="162"/>
      <c r="C56" s="31" t="s">
        <v>224</v>
      </c>
      <c r="D56" s="165"/>
      <c r="E56" s="165">
        <v>7500</v>
      </c>
      <c r="F56" s="165">
        <v>24661</v>
      </c>
      <c r="G56" s="37">
        <f t="shared" si="4"/>
        <v>32161</v>
      </c>
      <c r="H56" s="162"/>
      <c r="I56" s="162"/>
      <c r="J56" s="162"/>
      <c r="K56" s="162"/>
      <c r="L56" s="162"/>
      <c r="M56" s="162"/>
      <c r="N56" s="162"/>
    </row>
    <row r="57" spans="2:14">
      <c r="B57" s="162"/>
      <c r="C57" s="30" t="s">
        <v>225</v>
      </c>
      <c r="D57" s="165"/>
      <c r="E57" s="165">
        <v>3500</v>
      </c>
      <c r="F57" s="165"/>
      <c r="G57" s="37">
        <f t="shared" si="4"/>
        <v>3500</v>
      </c>
      <c r="H57" s="162"/>
      <c r="I57" s="162"/>
      <c r="J57" s="162"/>
      <c r="K57" s="162"/>
      <c r="L57" s="162"/>
      <c r="M57" s="162"/>
      <c r="N57" s="162"/>
    </row>
    <row r="58" spans="2:14" s="33" customFormat="1" ht="21.75" customHeight="1">
      <c r="B58" s="162"/>
      <c r="C58" s="30" t="s">
        <v>226</v>
      </c>
      <c r="D58" s="165"/>
      <c r="E58" s="165">
        <v>11500</v>
      </c>
      <c r="F58" s="165"/>
      <c r="G58" s="37">
        <f t="shared" si="4"/>
        <v>11500</v>
      </c>
      <c r="H58" s="166"/>
      <c r="I58" s="166"/>
      <c r="J58" s="166"/>
      <c r="K58" s="166"/>
      <c r="L58" s="166"/>
      <c r="M58" s="166"/>
      <c r="N58" s="166"/>
    </row>
    <row r="59" spans="2:14" s="33" customFormat="1">
      <c r="B59" s="162"/>
      <c r="C59" s="30" t="s">
        <v>227</v>
      </c>
      <c r="D59" s="165"/>
      <c r="E59" s="165"/>
      <c r="F59" s="165"/>
      <c r="G59" s="37">
        <f t="shared" si="4"/>
        <v>0</v>
      </c>
      <c r="H59" s="166"/>
      <c r="I59" s="166"/>
      <c r="J59" s="166"/>
      <c r="K59" s="166"/>
      <c r="L59" s="166"/>
      <c r="M59" s="166"/>
      <c r="N59" s="166"/>
    </row>
    <row r="60" spans="2:14">
      <c r="B60" s="162"/>
      <c r="C60" s="34" t="s">
        <v>228</v>
      </c>
      <c r="D60" s="43">
        <f>SUM(D53:D59)</f>
        <v>0</v>
      </c>
      <c r="E60" s="43">
        <f>SUM(E53:E59)</f>
        <v>22500</v>
      </c>
      <c r="F60" s="43">
        <f>SUM(F53:F59)</f>
        <v>48111.91</v>
      </c>
      <c r="G60" s="37">
        <f t="shared" si="4"/>
        <v>70611.91</v>
      </c>
      <c r="H60" s="162"/>
      <c r="I60" s="162"/>
      <c r="J60" s="162"/>
      <c r="K60" s="162"/>
      <c r="L60" s="162"/>
      <c r="M60" s="162"/>
      <c r="N60" s="162"/>
    </row>
    <row r="61" spans="2:14" s="33" customFormat="1">
      <c r="B61" s="166"/>
      <c r="C61" s="47"/>
      <c r="D61" s="48"/>
      <c r="E61" s="48"/>
      <c r="F61" s="48"/>
      <c r="G61" s="49"/>
      <c r="H61" s="166"/>
      <c r="I61" s="166"/>
      <c r="J61" s="166"/>
      <c r="K61" s="166"/>
      <c r="L61" s="166"/>
      <c r="M61" s="166"/>
      <c r="N61" s="166"/>
    </row>
    <row r="62" spans="2:14">
      <c r="B62" s="166"/>
      <c r="C62" s="257" t="s">
        <v>85</v>
      </c>
      <c r="D62" s="258"/>
      <c r="E62" s="258"/>
      <c r="F62" s="258"/>
      <c r="G62" s="259"/>
      <c r="H62" s="162"/>
      <c r="I62" s="162"/>
      <c r="J62" s="162"/>
      <c r="K62" s="162"/>
      <c r="L62" s="162"/>
      <c r="M62" s="162"/>
      <c r="N62" s="162"/>
    </row>
    <row r="63" spans="2:14" ht="21.75" customHeight="1" thickBot="1">
      <c r="B63" s="162"/>
      <c r="C63" s="40" t="s">
        <v>220</v>
      </c>
      <c r="D63" s="41">
        <f>'1) Budget Table'!D67</f>
        <v>111387.39</v>
      </c>
      <c r="E63" s="41">
        <f>'1) Budget Table'!E67</f>
        <v>36876.18</v>
      </c>
      <c r="F63" s="41">
        <f>'1) Budget Table'!F67</f>
        <v>287501</v>
      </c>
      <c r="G63" s="42">
        <f t="shared" ref="G63:G71" si="5">SUM(D63:F63)</f>
        <v>435764.57</v>
      </c>
      <c r="H63" s="162"/>
      <c r="I63" s="162"/>
      <c r="J63" s="162"/>
      <c r="K63" s="162"/>
      <c r="L63" s="162"/>
      <c r="M63" s="162"/>
      <c r="N63" s="162"/>
    </row>
    <row r="64" spans="2:14" ht="15.75" customHeight="1">
      <c r="B64" s="162"/>
      <c r="C64" s="38" t="s">
        <v>221</v>
      </c>
      <c r="D64" s="163"/>
      <c r="E64" s="164"/>
      <c r="F64" s="164"/>
      <c r="G64" s="39">
        <f t="shared" si="5"/>
        <v>0</v>
      </c>
      <c r="H64" s="162"/>
      <c r="I64" s="162"/>
      <c r="J64" s="162"/>
      <c r="K64" s="162"/>
      <c r="L64" s="162"/>
      <c r="M64" s="162"/>
      <c r="N64" s="162"/>
    </row>
    <row r="65" spans="2:14" ht="15.75" customHeight="1">
      <c r="B65" s="162"/>
      <c r="C65" s="30" t="s">
        <v>222</v>
      </c>
      <c r="D65" s="165">
        <v>111387.39</v>
      </c>
      <c r="E65" s="141"/>
      <c r="F65" s="141">
        <v>90000</v>
      </c>
      <c r="G65" s="37">
        <f t="shared" si="5"/>
        <v>201387.39</v>
      </c>
      <c r="H65" s="162"/>
      <c r="I65" s="162"/>
      <c r="J65" s="162"/>
      <c r="K65" s="162"/>
      <c r="L65" s="162"/>
      <c r="M65" s="162"/>
      <c r="N65" s="162"/>
    </row>
    <row r="66" spans="2:14" ht="15.75" customHeight="1">
      <c r="B66" s="162"/>
      <c r="C66" s="30" t="s">
        <v>223</v>
      </c>
      <c r="D66" s="165"/>
      <c r="E66" s="165"/>
      <c r="F66" s="165">
        <v>20001</v>
      </c>
      <c r="G66" s="37">
        <f t="shared" si="5"/>
        <v>20001</v>
      </c>
      <c r="H66" s="162"/>
      <c r="I66" s="162"/>
      <c r="J66" s="162"/>
      <c r="K66" s="162"/>
      <c r="L66" s="162"/>
      <c r="M66" s="162"/>
      <c r="N66" s="162"/>
    </row>
    <row r="67" spans="2:14" ht="16.5">
      <c r="B67" s="162"/>
      <c r="C67" s="31" t="s">
        <v>224</v>
      </c>
      <c r="D67" s="165"/>
      <c r="E67" s="165">
        <v>31876.18</v>
      </c>
      <c r="F67" s="165">
        <v>177500</v>
      </c>
      <c r="G67" s="37">
        <f t="shared" si="5"/>
        <v>209376.18</v>
      </c>
      <c r="H67" s="162"/>
      <c r="I67" s="162"/>
      <c r="J67" s="162"/>
      <c r="K67" s="162"/>
      <c r="L67" s="162"/>
      <c r="M67" s="162"/>
      <c r="N67" s="162"/>
    </row>
    <row r="68" spans="2:14" ht="16.5">
      <c r="B68" s="162"/>
      <c r="C68" s="30" t="s">
        <v>225</v>
      </c>
      <c r="D68" s="165"/>
      <c r="E68" s="165">
        <v>5000</v>
      </c>
      <c r="F68" s="165"/>
      <c r="G68" s="37">
        <f t="shared" si="5"/>
        <v>5000</v>
      </c>
      <c r="H68" s="162"/>
      <c r="I68" s="162"/>
      <c r="J68" s="162"/>
      <c r="K68" s="162"/>
      <c r="L68" s="162"/>
      <c r="M68" s="162"/>
      <c r="N68" s="162"/>
    </row>
    <row r="69" spans="2:14">
      <c r="B69" s="162"/>
      <c r="C69" s="30" t="s">
        <v>226</v>
      </c>
      <c r="D69" s="165"/>
      <c r="E69" s="165"/>
      <c r="F69" s="165"/>
      <c r="G69" s="37">
        <f t="shared" si="5"/>
        <v>0</v>
      </c>
      <c r="H69" s="162"/>
      <c r="I69" s="162"/>
      <c r="J69" s="162"/>
      <c r="K69" s="162"/>
      <c r="L69" s="162"/>
      <c r="M69" s="162"/>
      <c r="N69" s="162"/>
    </row>
    <row r="70" spans="2:14">
      <c r="B70" s="162"/>
      <c r="C70" s="30" t="s">
        <v>227</v>
      </c>
      <c r="D70" s="165"/>
      <c r="E70" s="165"/>
      <c r="F70" s="165"/>
      <c r="G70" s="37">
        <f t="shared" si="5"/>
        <v>0</v>
      </c>
      <c r="H70" s="162"/>
      <c r="I70" s="162"/>
      <c r="J70" s="162"/>
      <c r="K70" s="162"/>
      <c r="L70" s="162"/>
      <c r="M70" s="162"/>
      <c r="N70" s="162"/>
    </row>
    <row r="71" spans="2:14">
      <c r="B71" s="162"/>
      <c r="C71" s="34" t="s">
        <v>228</v>
      </c>
      <c r="D71" s="43">
        <f>SUM(D64:D70)</f>
        <v>111387.39</v>
      </c>
      <c r="E71" s="43">
        <f>SUM(E64:E70)</f>
        <v>36876.18</v>
      </c>
      <c r="F71" s="43">
        <f>SUM(F64:F70)</f>
        <v>287501</v>
      </c>
      <c r="G71" s="37">
        <f t="shared" si="5"/>
        <v>435764.57</v>
      </c>
      <c r="H71" s="162"/>
      <c r="I71" s="162"/>
      <c r="J71" s="162"/>
      <c r="K71" s="162"/>
      <c r="L71" s="162"/>
      <c r="M71" s="162"/>
      <c r="N71" s="162"/>
    </row>
    <row r="72" spans="2:14" s="33" customFormat="1">
      <c r="B72" s="166"/>
      <c r="C72" s="47"/>
      <c r="D72" s="48"/>
      <c r="E72" s="48"/>
      <c r="F72" s="48"/>
      <c r="G72" s="49"/>
      <c r="H72" s="166"/>
      <c r="I72" s="166"/>
      <c r="J72" s="166"/>
      <c r="K72" s="166"/>
      <c r="L72" s="166"/>
      <c r="M72" s="166"/>
      <c r="N72" s="166"/>
    </row>
    <row r="73" spans="2:14">
      <c r="B73" s="162"/>
      <c r="C73" s="257" t="s">
        <v>103</v>
      </c>
      <c r="D73" s="258"/>
      <c r="E73" s="258"/>
      <c r="F73" s="258"/>
      <c r="G73" s="259"/>
      <c r="H73" s="162"/>
      <c r="I73" s="162"/>
      <c r="J73" s="162"/>
      <c r="K73" s="162"/>
      <c r="L73" s="162"/>
      <c r="M73" s="162"/>
      <c r="N73" s="162"/>
    </row>
    <row r="74" spans="2:14" ht="21.75" customHeight="1" thickBot="1">
      <c r="B74" s="166"/>
      <c r="C74" s="40" t="s">
        <v>220</v>
      </c>
      <c r="D74" s="41">
        <f>'1) Budget Table'!D77</f>
        <v>0</v>
      </c>
      <c r="E74" s="41">
        <f>'1) Budget Table'!E77</f>
        <v>0</v>
      </c>
      <c r="F74" s="41">
        <f>'1) Budget Table'!F77</f>
        <v>0</v>
      </c>
      <c r="G74" s="42">
        <f t="shared" ref="G74:G82" si="6">SUM(D74:F74)</f>
        <v>0</v>
      </c>
      <c r="H74" s="162"/>
      <c r="I74" s="162"/>
      <c r="J74" s="162"/>
      <c r="K74" s="162"/>
      <c r="L74" s="162"/>
      <c r="M74" s="162"/>
      <c r="N74" s="162"/>
    </row>
    <row r="75" spans="2:14" ht="18" customHeight="1">
      <c r="B75" s="162"/>
      <c r="C75" s="38" t="s">
        <v>221</v>
      </c>
      <c r="D75" s="163"/>
      <c r="E75" s="164"/>
      <c r="F75" s="164"/>
      <c r="G75" s="39">
        <f t="shared" si="6"/>
        <v>0</v>
      </c>
      <c r="H75" s="162"/>
      <c r="I75" s="162"/>
      <c r="J75" s="162"/>
      <c r="K75" s="162"/>
      <c r="L75" s="162"/>
      <c r="M75" s="162"/>
      <c r="N75" s="162"/>
    </row>
    <row r="76" spans="2:14" ht="15.75" customHeight="1">
      <c r="B76" s="162"/>
      <c r="C76" s="30" t="s">
        <v>222</v>
      </c>
      <c r="D76" s="165"/>
      <c r="E76" s="141"/>
      <c r="F76" s="141"/>
      <c r="G76" s="37">
        <f t="shared" si="6"/>
        <v>0</v>
      </c>
      <c r="H76" s="162"/>
      <c r="I76" s="162"/>
      <c r="J76" s="162"/>
      <c r="K76" s="162"/>
      <c r="L76" s="162"/>
      <c r="M76" s="162"/>
      <c r="N76" s="162"/>
    </row>
    <row r="77" spans="2:14" s="33" customFormat="1" ht="15.75" customHeight="1">
      <c r="B77" s="162"/>
      <c r="C77" s="30" t="s">
        <v>223</v>
      </c>
      <c r="D77" s="165"/>
      <c r="E77" s="165"/>
      <c r="F77" s="165"/>
      <c r="G77" s="37">
        <f t="shared" si="6"/>
        <v>0</v>
      </c>
      <c r="H77" s="166"/>
      <c r="I77" s="166"/>
      <c r="J77" s="166"/>
      <c r="K77" s="166"/>
      <c r="L77" s="166"/>
      <c r="M77" s="166"/>
      <c r="N77" s="166"/>
    </row>
    <row r="78" spans="2:14">
      <c r="B78" s="166"/>
      <c r="C78" s="31" t="s">
        <v>224</v>
      </c>
      <c r="D78" s="165"/>
      <c r="E78" s="165"/>
      <c r="F78" s="165"/>
      <c r="G78" s="37">
        <f t="shared" si="6"/>
        <v>0</v>
      </c>
      <c r="H78" s="162"/>
      <c r="I78" s="162"/>
      <c r="J78" s="162"/>
      <c r="K78" s="162"/>
      <c r="L78" s="162"/>
      <c r="M78" s="162"/>
      <c r="N78" s="162"/>
    </row>
    <row r="79" spans="2:14">
      <c r="B79" s="166"/>
      <c r="C79" s="30" t="s">
        <v>225</v>
      </c>
      <c r="D79" s="165"/>
      <c r="E79" s="165"/>
      <c r="F79" s="165"/>
      <c r="G79" s="37">
        <f t="shared" si="6"/>
        <v>0</v>
      </c>
      <c r="H79" s="162"/>
      <c r="I79" s="162"/>
      <c r="J79" s="162"/>
      <c r="K79" s="162"/>
      <c r="L79" s="162"/>
      <c r="M79" s="162"/>
      <c r="N79" s="162"/>
    </row>
    <row r="80" spans="2:14">
      <c r="B80" s="166"/>
      <c r="C80" s="30" t="s">
        <v>226</v>
      </c>
      <c r="D80" s="165"/>
      <c r="E80" s="165"/>
      <c r="F80" s="165"/>
      <c r="G80" s="37">
        <f t="shared" si="6"/>
        <v>0</v>
      </c>
      <c r="H80" s="162"/>
      <c r="I80" s="162"/>
      <c r="J80" s="162"/>
      <c r="K80" s="162"/>
      <c r="L80" s="162"/>
      <c r="M80" s="162"/>
      <c r="N80" s="162"/>
    </row>
    <row r="81" spans="1:31">
      <c r="A81" s="162"/>
      <c r="B81" s="162"/>
      <c r="C81" s="30" t="s">
        <v>227</v>
      </c>
      <c r="D81" s="165"/>
      <c r="E81" s="165"/>
      <c r="F81" s="165"/>
      <c r="G81" s="37">
        <f t="shared" si="6"/>
        <v>0</v>
      </c>
      <c r="H81" s="162"/>
      <c r="I81" s="162"/>
      <c r="J81" s="162"/>
      <c r="K81" s="162"/>
      <c r="L81" s="162"/>
      <c r="M81" s="162"/>
      <c r="N81" s="162"/>
      <c r="O81" s="162"/>
      <c r="P81" s="162"/>
      <c r="Q81" s="162"/>
      <c r="R81" s="162"/>
      <c r="S81" s="162"/>
      <c r="T81" s="162"/>
      <c r="U81" s="162"/>
      <c r="V81" s="162"/>
      <c r="W81" s="162"/>
      <c r="X81" s="162"/>
      <c r="Y81" s="162"/>
      <c r="Z81" s="162"/>
      <c r="AA81" s="162"/>
      <c r="AB81" s="162"/>
      <c r="AC81" s="162"/>
      <c r="AD81" s="162"/>
      <c r="AE81" s="162"/>
    </row>
    <row r="82" spans="1:31">
      <c r="A82" s="162"/>
      <c r="B82" s="162"/>
      <c r="C82" s="34" t="s">
        <v>228</v>
      </c>
      <c r="D82" s="43">
        <f>SUM(D75:D81)</f>
        <v>0</v>
      </c>
      <c r="E82" s="43">
        <f>SUM(E75:E81)</f>
        <v>0</v>
      </c>
      <c r="F82" s="43">
        <f>SUM(F75:F81)</f>
        <v>0</v>
      </c>
      <c r="G82" s="37">
        <f t="shared" si="6"/>
        <v>0</v>
      </c>
      <c r="H82" s="162"/>
      <c r="I82" s="162"/>
      <c r="J82" s="162"/>
      <c r="K82" s="162"/>
      <c r="L82" s="162"/>
      <c r="M82" s="162"/>
      <c r="N82" s="162"/>
      <c r="O82" s="162"/>
      <c r="P82" s="162"/>
      <c r="Q82" s="162"/>
      <c r="R82" s="162"/>
      <c r="S82" s="162"/>
      <c r="T82" s="162"/>
      <c r="U82" s="162"/>
      <c r="V82" s="162"/>
      <c r="W82" s="162"/>
      <c r="X82" s="162"/>
      <c r="Y82" s="162"/>
      <c r="Z82" s="162"/>
      <c r="AA82" s="162"/>
      <c r="AB82" s="162"/>
      <c r="AC82" s="162"/>
      <c r="AD82" s="162"/>
      <c r="AE82" s="162"/>
    </row>
    <row r="83" spans="1:31" s="33" customFormat="1">
      <c r="A83" s="166"/>
      <c r="B83" s="166"/>
      <c r="C83" s="47"/>
      <c r="D83" s="48"/>
      <c r="E83" s="48"/>
      <c r="F83" s="48"/>
      <c r="G83" s="49"/>
      <c r="H83" s="166"/>
      <c r="I83" s="166"/>
      <c r="J83" s="166"/>
      <c r="K83" s="166"/>
      <c r="L83" s="166"/>
      <c r="M83" s="166"/>
      <c r="N83" s="166"/>
      <c r="O83" s="166"/>
      <c r="P83" s="166"/>
      <c r="Q83" s="166"/>
      <c r="R83" s="166"/>
      <c r="S83" s="166"/>
      <c r="T83" s="166"/>
      <c r="U83" s="166"/>
      <c r="V83" s="166"/>
      <c r="W83" s="166"/>
      <c r="X83" s="166"/>
      <c r="Y83" s="166"/>
      <c r="Z83" s="166"/>
      <c r="AA83" s="166"/>
      <c r="AB83" s="166"/>
      <c r="AC83" s="166"/>
      <c r="AD83" s="166"/>
      <c r="AE83" s="166"/>
    </row>
    <row r="84" spans="1:31">
      <c r="A84" s="162"/>
      <c r="B84" s="162"/>
      <c r="C84" s="257" t="s">
        <v>112</v>
      </c>
      <c r="D84" s="258"/>
      <c r="E84" s="258"/>
      <c r="F84" s="258"/>
      <c r="G84" s="259"/>
      <c r="H84" s="162"/>
      <c r="I84" s="162"/>
      <c r="J84" s="162"/>
      <c r="K84" s="162"/>
      <c r="L84" s="162"/>
      <c r="M84" s="162"/>
      <c r="N84" s="162"/>
      <c r="O84" s="162"/>
      <c r="P84" s="162"/>
      <c r="Q84" s="162"/>
      <c r="R84" s="162"/>
      <c r="S84" s="162"/>
      <c r="T84" s="162"/>
      <c r="U84" s="162"/>
      <c r="V84" s="162"/>
      <c r="W84" s="162"/>
      <c r="X84" s="162"/>
      <c r="Y84" s="162"/>
      <c r="Z84" s="162"/>
      <c r="AA84" s="162"/>
      <c r="AB84" s="162"/>
      <c r="AC84" s="162"/>
      <c r="AD84" s="162"/>
      <c r="AE84" s="162"/>
    </row>
    <row r="85" spans="1:31" ht="21.75" customHeight="1" thickBot="1">
      <c r="A85" s="162"/>
      <c r="B85" s="162"/>
      <c r="C85" s="40" t="s">
        <v>220</v>
      </c>
      <c r="D85" s="41">
        <f>'1) Budget Table'!D87</f>
        <v>0</v>
      </c>
      <c r="E85" s="41">
        <f>'1) Budget Table'!E87</f>
        <v>0</v>
      </c>
      <c r="F85" s="41">
        <f>'1) Budget Table'!F87</f>
        <v>0</v>
      </c>
      <c r="G85" s="42">
        <f t="shared" ref="G85:G93" si="7">SUM(D85:F85)</f>
        <v>0</v>
      </c>
      <c r="H85" s="162"/>
      <c r="I85" s="162"/>
      <c r="J85" s="162"/>
      <c r="K85" s="162"/>
      <c r="L85" s="162"/>
      <c r="M85" s="162"/>
      <c r="N85" s="162"/>
      <c r="O85" s="162"/>
      <c r="P85" s="162"/>
      <c r="Q85" s="162"/>
      <c r="R85" s="162"/>
      <c r="S85" s="162"/>
      <c r="T85" s="162"/>
      <c r="U85" s="162"/>
      <c r="V85" s="162"/>
      <c r="W85" s="162"/>
      <c r="X85" s="162"/>
      <c r="Y85" s="162"/>
      <c r="Z85" s="162"/>
      <c r="AA85" s="162"/>
      <c r="AB85" s="162"/>
      <c r="AC85" s="162"/>
      <c r="AD85" s="162"/>
      <c r="AE85" s="162"/>
    </row>
    <row r="86" spans="1:31" ht="15.75" customHeight="1">
      <c r="A86" s="162"/>
      <c r="B86" s="162"/>
      <c r="C86" s="38" t="s">
        <v>221</v>
      </c>
      <c r="D86" s="163"/>
      <c r="E86" s="164"/>
      <c r="F86" s="164"/>
      <c r="G86" s="39">
        <f t="shared" si="7"/>
        <v>0</v>
      </c>
      <c r="H86" s="162"/>
      <c r="I86" s="162"/>
      <c r="J86" s="162"/>
      <c r="K86" s="162"/>
      <c r="L86" s="162"/>
      <c r="M86" s="162"/>
      <c r="N86" s="162"/>
      <c r="O86" s="162"/>
      <c r="P86" s="162"/>
      <c r="Q86" s="162"/>
      <c r="R86" s="162"/>
      <c r="S86" s="162"/>
      <c r="T86" s="162"/>
      <c r="U86" s="162"/>
      <c r="V86" s="162"/>
      <c r="W86" s="162"/>
      <c r="X86" s="162"/>
      <c r="Y86" s="162"/>
      <c r="Z86" s="162"/>
      <c r="AA86" s="162"/>
      <c r="AB86" s="162"/>
      <c r="AC86" s="162"/>
      <c r="AD86" s="162"/>
      <c r="AE86" s="162"/>
    </row>
    <row r="87" spans="1:31" ht="15.75" customHeight="1">
      <c r="A87" s="162"/>
      <c r="B87" s="166"/>
      <c r="C87" s="30" t="s">
        <v>222</v>
      </c>
      <c r="D87" s="165"/>
      <c r="E87" s="141"/>
      <c r="F87" s="141"/>
      <c r="G87" s="37">
        <f t="shared" si="7"/>
        <v>0</v>
      </c>
      <c r="H87" s="162"/>
      <c r="I87" s="162"/>
      <c r="J87" s="162"/>
      <c r="K87" s="162"/>
      <c r="L87" s="162"/>
      <c r="M87" s="162"/>
      <c r="N87" s="162"/>
      <c r="O87" s="162"/>
      <c r="P87" s="162"/>
      <c r="Q87" s="162"/>
      <c r="R87" s="162"/>
      <c r="S87" s="162"/>
      <c r="T87" s="162"/>
      <c r="U87" s="162"/>
      <c r="V87" s="162"/>
      <c r="W87" s="162"/>
      <c r="X87" s="162"/>
      <c r="Y87" s="162"/>
      <c r="Z87" s="162"/>
      <c r="AA87" s="162"/>
      <c r="AB87" s="162"/>
      <c r="AC87" s="162"/>
      <c r="AD87" s="162"/>
      <c r="AE87" s="162"/>
    </row>
    <row r="88" spans="1:31" ht="15.75" customHeight="1">
      <c r="A88" s="162"/>
      <c r="B88" s="162"/>
      <c r="C88" s="30" t="s">
        <v>223</v>
      </c>
      <c r="D88" s="165"/>
      <c r="E88" s="165"/>
      <c r="F88" s="165"/>
      <c r="G88" s="37">
        <f t="shared" si="7"/>
        <v>0</v>
      </c>
      <c r="H88" s="162"/>
      <c r="I88" s="162"/>
      <c r="J88" s="162"/>
      <c r="K88" s="162"/>
      <c r="L88" s="162"/>
      <c r="M88" s="162"/>
      <c r="N88" s="162"/>
      <c r="O88" s="162"/>
      <c r="P88" s="162"/>
      <c r="Q88" s="162"/>
      <c r="R88" s="162"/>
      <c r="S88" s="162"/>
      <c r="T88" s="162"/>
      <c r="U88" s="162"/>
      <c r="V88" s="162"/>
      <c r="W88" s="162"/>
      <c r="X88" s="162"/>
      <c r="Y88" s="162"/>
      <c r="Z88" s="162"/>
      <c r="AA88" s="162"/>
      <c r="AB88" s="162"/>
      <c r="AC88" s="162"/>
      <c r="AD88" s="162"/>
      <c r="AE88" s="162"/>
    </row>
    <row r="89" spans="1:31">
      <c r="A89" s="162"/>
      <c r="B89" s="162"/>
      <c r="C89" s="31" t="s">
        <v>224</v>
      </c>
      <c r="D89" s="165"/>
      <c r="E89" s="165"/>
      <c r="F89" s="202"/>
      <c r="G89" s="37">
        <f t="shared" si="7"/>
        <v>0</v>
      </c>
      <c r="H89" s="162"/>
      <c r="I89" s="162"/>
      <c r="J89" s="162"/>
      <c r="K89" s="162"/>
      <c r="L89" s="162"/>
      <c r="M89" s="162"/>
      <c r="N89" s="162"/>
      <c r="O89" s="162"/>
      <c r="P89" s="162"/>
      <c r="Q89" s="162"/>
      <c r="R89" s="162"/>
      <c r="S89" s="162"/>
      <c r="T89" s="162"/>
      <c r="U89" s="162"/>
      <c r="V89" s="162"/>
      <c r="W89" s="162"/>
      <c r="X89" s="162"/>
      <c r="Y89" s="162"/>
      <c r="Z89" s="162"/>
      <c r="AA89" s="162"/>
      <c r="AB89" s="162"/>
      <c r="AC89" s="162"/>
      <c r="AD89" s="162"/>
      <c r="AE89" s="162"/>
    </row>
    <row r="90" spans="1:31">
      <c r="A90" s="162"/>
      <c r="B90" s="162"/>
      <c r="C90" s="30" t="s">
        <v>225</v>
      </c>
      <c r="D90" s="165"/>
      <c r="E90" s="165"/>
      <c r="F90" s="165"/>
      <c r="G90" s="37">
        <f t="shared" si="7"/>
        <v>0</v>
      </c>
      <c r="H90" s="162"/>
      <c r="I90" s="162"/>
      <c r="J90" s="162"/>
      <c r="K90" s="162"/>
      <c r="L90" s="162"/>
      <c r="M90" s="162"/>
      <c r="N90" s="162"/>
      <c r="O90" s="162"/>
      <c r="P90" s="162"/>
      <c r="Q90" s="162"/>
      <c r="R90" s="162"/>
      <c r="S90" s="162"/>
      <c r="T90" s="162"/>
      <c r="U90" s="162"/>
      <c r="V90" s="162"/>
      <c r="W90" s="162"/>
      <c r="X90" s="162"/>
      <c r="Y90" s="162"/>
      <c r="Z90" s="162"/>
      <c r="AA90" s="162"/>
      <c r="AB90" s="162"/>
      <c r="AC90" s="162"/>
      <c r="AD90" s="162"/>
      <c r="AE90" s="162"/>
    </row>
    <row r="91" spans="1:31" ht="25.5" customHeight="1">
      <c r="A91" s="162"/>
      <c r="B91" s="162"/>
      <c r="C91" s="30" t="s">
        <v>226</v>
      </c>
      <c r="D91" s="165"/>
      <c r="E91" s="165"/>
      <c r="F91" s="165"/>
      <c r="G91" s="37">
        <f t="shared" si="7"/>
        <v>0</v>
      </c>
      <c r="H91" s="162"/>
      <c r="I91" s="162"/>
      <c r="J91" s="162"/>
      <c r="K91" s="162"/>
      <c r="L91" s="162"/>
      <c r="M91" s="162"/>
      <c r="N91" s="162"/>
      <c r="O91" s="162"/>
      <c r="P91" s="162"/>
      <c r="Q91" s="162"/>
      <c r="R91" s="162"/>
      <c r="S91" s="162"/>
      <c r="T91" s="162"/>
      <c r="U91" s="162"/>
      <c r="V91" s="162"/>
      <c r="W91" s="162"/>
      <c r="X91" s="162"/>
      <c r="Y91" s="162"/>
      <c r="Z91" s="162"/>
      <c r="AA91" s="162"/>
      <c r="AB91" s="162"/>
      <c r="AC91" s="162"/>
      <c r="AD91" s="162"/>
      <c r="AE91" s="162"/>
    </row>
    <row r="92" spans="1:31">
      <c r="A92" s="162"/>
      <c r="B92" s="166"/>
      <c r="C92" s="30" t="s">
        <v>227</v>
      </c>
      <c r="D92" s="165"/>
      <c r="E92" s="165"/>
      <c r="F92" s="165"/>
      <c r="G92" s="37">
        <f t="shared" si="7"/>
        <v>0</v>
      </c>
      <c r="H92" s="162"/>
      <c r="I92" s="162"/>
      <c r="J92" s="162"/>
      <c r="K92" s="162"/>
      <c r="L92" s="162"/>
      <c r="M92" s="162"/>
      <c r="N92" s="162"/>
      <c r="O92" s="162"/>
      <c r="P92" s="162"/>
      <c r="Q92" s="162"/>
      <c r="R92" s="162"/>
      <c r="S92" s="162"/>
      <c r="T92" s="162"/>
      <c r="U92" s="162"/>
      <c r="V92" s="162"/>
      <c r="W92" s="162"/>
      <c r="X92" s="162"/>
      <c r="Y92" s="162"/>
      <c r="Z92" s="162"/>
      <c r="AA92" s="162"/>
      <c r="AB92" s="162"/>
      <c r="AC92" s="162"/>
      <c r="AD92" s="162"/>
      <c r="AE92" s="162"/>
    </row>
    <row r="93" spans="1:31" ht="15.75" customHeight="1">
      <c r="A93" s="162"/>
      <c r="B93" s="162"/>
      <c r="C93" s="34" t="s">
        <v>228</v>
      </c>
      <c r="D93" s="43">
        <f>SUM(D86:D92)</f>
        <v>0</v>
      </c>
      <c r="E93" s="43">
        <f>SUM(E86:E92)</f>
        <v>0</v>
      </c>
      <c r="F93" s="43">
        <f>SUM(F86:F92)</f>
        <v>0</v>
      </c>
      <c r="G93" s="37">
        <f t="shared" si="7"/>
        <v>0</v>
      </c>
      <c r="H93" s="162"/>
      <c r="I93" s="162"/>
      <c r="J93" s="162"/>
      <c r="K93" s="162"/>
      <c r="L93" s="162"/>
      <c r="M93" s="162"/>
      <c r="N93" s="162"/>
      <c r="O93" s="162"/>
      <c r="P93" s="162"/>
      <c r="Q93" s="162"/>
      <c r="R93" s="162"/>
      <c r="S93" s="162"/>
      <c r="T93" s="162"/>
      <c r="U93" s="162"/>
      <c r="V93" s="162"/>
      <c r="W93" s="162"/>
      <c r="X93" s="162"/>
      <c r="Y93" s="162"/>
      <c r="Z93" s="162"/>
      <c r="AA93" s="162"/>
      <c r="AB93" s="162"/>
      <c r="AC93" s="162"/>
      <c r="AD93" s="162"/>
      <c r="AE93" s="162"/>
    </row>
    <row r="94" spans="1:31" ht="15.75" customHeight="1">
      <c r="A94" s="162"/>
      <c r="B94" s="162"/>
      <c r="C94" s="203"/>
      <c r="D94" s="204"/>
      <c r="E94" s="204"/>
      <c r="F94" s="204"/>
      <c r="G94" s="205"/>
      <c r="H94" s="162"/>
      <c r="I94" s="162"/>
      <c r="J94" s="162"/>
      <c r="K94" s="162"/>
      <c r="L94" s="162"/>
      <c r="M94" s="162"/>
      <c r="N94" s="162"/>
      <c r="O94" s="162"/>
      <c r="P94" s="162"/>
      <c r="Q94" s="162"/>
      <c r="R94" s="162"/>
      <c r="S94" s="162"/>
      <c r="T94" s="162"/>
      <c r="U94" s="162"/>
      <c r="V94" s="162"/>
      <c r="W94" s="162"/>
      <c r="X94" s="162"/>
      <c r="Y94" s="162"/>
      <c r="Z94" s="162"/>
      <c r="AA94" s="162"/>
      <c r="AB94" s="162"/>
      <c r="AC94" s="162"/>
      <c r="AD94" s="162"/>
      <c r="AE94" s="162"/>
    </row>
    <row r="95" spans="1:31" ht="25.5" customHeight="1">
      <c r="A95" s="162"/>
      <c r="B95" s="162"/>
      <c r="C95" s="162"/>
      <c r="D95" s="162"/>
      <c r="E95" s="162"/>
      <c r="F95" s="162"/>
      <c r="G95" s="162"/>
      <c r="H95" s="162"/>
      <c r="I95" s="162"/>
      <c r="J95" s="162"/>
      <c r="K95" s="162"/>
      <c r="L95" s="162"/>
      <c r="M95" s="162"/>
      <c r="N95" s="162"/>
      <c r="O95" s="162"/>
      <c r="P95" s="162"/>
      <c r="Q95" s="162"/>
      <c r="R95" s="162"/>
      <c r="S95" s="162"/>
      <c r="T95" s="162"/>
      <c r="U95" s="162"/>
      <c r="V95" s="162"/>
      <c r="W95" s="162"/>
      <c r="X95" s="162"/>
      <c r="Y95" s="162"/>
      <c r="Z95" s="162"/>
      <c r="AA95" s="162"/>
      <c r="AB95" s="162"/>
      <c r="AC95" s="162"/>
      <c r="AD95" s="162"/>
      <c r="AE95" s="162"/>
    </row>
    <row r="96" spans="1:31">
      <c r="A96" s="162"/>
      <c r="B96" s="257" t="s">
        <v>234</v>
      </c>
      <c r="C96" s="258"/>
      <c r="D96" s="258"/>
      <c r="E96" s="258"/>
      <c r="F96" s="258"/>
      <c r="G96" s="259"/>
      <c r="H96" s="162"/>
      <c r="I96" s="162"/>
      <c r="J96" s="162"/>
      <c r="K96" s="162"/>
      <c r="L96" s="162"/>
      <c r="M96" s="162"/>
      <c r="N96" s="162"/>
      <c r="O96" s="162"/>
      <c r="P96" s="162"/>
      <c r="Q96" s="162"/>
      <c r="R96" s="162"/>
      <c r="S96" s="162"/>
      <c r="T96" s="162"/>
      <c r="U96" s="162"/>
      <c r="V96" s="162"/>
      <c r="W96" s="162"/>
      <c r="X96" s="162"/>
      <c r="Y96" s="162"/>
      <c r="Z96" s="162"/>
      <c r="AA96" s="162"/>
      <c r="AB96" s="162"/>
      <c r="AC96" s="162"/>
      <c r="AD96" s="162"/>
      <c r="AE96" s="162"/>
    </row>
    <row r="97" spans="1:31">
      <c r="A97" s="162"/>
      <c r="B97" s="162"/>
      <c r="C97" s="257" t="s">
        <v>122</v>
      </c>
      <c r="D97" s="258"/>
      <c r="E97" s="258"/>
      <c r="F97" s="258"/>
      <c r="G97" s="259"/>
      <c r="H97" s="162"/>
      <c r="I97" s="162"/>
      <c r="J97" s="162"/>
      <c r="K97" s="162"/>
      <c r="L97" s="162"/>
      <c r="M97" s="162"/>
      <c r="N97" s="162"/>
      <c r="O97" s="162"/>
      <c r="P97" s="162"/>
      <c r="Q97" s="162"/>
      <c r="R97" s="162"/>
      <c r="S97" s="162"/>
      <c r="T97" s="162"/>
      <c r="U97" s="162"/>
      <c r="V97" s="162"/>
      <c r="W97" s="162"/>
      <c r="X97" s="162"/>
      <c r="Y97" s="162"/>
      <c r="Z97" s="162"/>
      <c r="AA97" s="162"/>
      <c r="AB97" s="162"/>
      <c r="AC97" s="162"/>
      <c r="AD97" s="162"/>
      <c r="AE97" s="162"/>
    </row>
    <row r="98" spans="1:31" ht="22.5" customHeight="1" thickBot="1">
      <c r="A98" s="162"/>
      <c r="B98" s="162"/>
      <c r="C98" s="40" t="s">
        <v>220</v>
      </c>
      <c r="D98" s="41">
        <f>'1) Budget Table'!D99</f>
        <v>0</v>
      </c>
      <c r="E98" s="41">
        <f>'1) Budget Table'!E99</f>
        <v>0</v>
      </c>
      <c r="F98" s="41">
        <f>'1) Budget Table'!F99</f>
        <v>0</v>
      </c>
      <c r="G98" s="42">
        <f>SUM(D98:F98)</f>
        <v>0</v>
      </c>
      <c r="H98" s="162"/>
      <c r="I98" s="162"/>
      <c r="J98" s="162"/>
      <c r="K98" s="162"/>
      <c r="L98" s="162"/>
      <c r="M98" s="162"/>
      <c r="N98" s="162"/>
      <c r="O98" s="162"/>
      <c r="P98" s="162"/>
      <c r="Q98" s="162"/>
      <c r="R98" s="162"/>
      <c r="S98" s="162"/>
      <c r="T98" s="162"/>
      <c r="U98" s="162"/>
      <c r="V98" s="162"/>
      <c r="W98" s="162"/>
      <c r="X98" s="162"/>
      <c r="Y98" s="162"/>
      <c r="Z98" s="162"/>
      <c r="AA98" s="162"/>
      <c r="AB98" s="162"/>
      <c r="AC98" s="162"/>
      <c r="AD98" s="162"/>
      <c r="AE98" s="162"/>
    </row>
    <row r="99" spans="1:31">
      <c r="A99" s="162"/>
      <c r="B99" s="162"/>
      <c r="C99" s="38" t="s">
        <v>221</v>
      </c>
      <c r="D99" s="163"/>
      <c r="E99" s="164"/>
      <c r="F99" s="164"/>
      <c r="G99" s="39">
        <f t="shared" ref="G99:G106" si="8">SUM(D99:F99)</f>
        <v>0</v>
      </c>
      <c r="H99" s="162"/>
      <c r="I99" s="162"/>
      <c r="J99" s="162"/>
      <c r="K99" s="162"/>
      <c r="L99" s="162"/>
      <c r="M99" s="162"/>
      <c r="N99" s="162"/>
      <c r="O99" s="162"/>
      <c r="P99" s="162"/>
      <c r="Q99" s="162"/>
      <c r="R99" s="162"/>
      <c r="S99" s="162"/>
      <c r="T99" s="162"/>
      <c r="U99" s="162"/>
      <c r="V99" s="162"/>
      <c r="W99" s="162"/>
      <c r="X99" s="162"/>
      <c r="Y99" s="162"/>
      <c r="Z99" s="162"/>
      <c r="AA99" s="162"/>
      <c r="AB99" s="162"/>
      <c r="AC99" s="162"/>
      <c r="AD99" s="162"/>
      <c r="AE99" s="162"/>
    </row>
    <row r="100" spans="1:31">
      <c r="A100" s="162"/>
      <c r="B100" s="162"/>
      <c r="C100" s="30" t="s">
        <v>222</v>
      </c>
      <c r="D100" s="165"/>
      <c r="E100" s="141"/>
      <c r="F100" s="141"/>
      <c r="G100" s="37">
        <f t="shared" si="8"/>
        <v>0</v>
      </c>
      <c r="H100" s="162"/>
      <c r="I100" s="162"/>
      <c r="J100" s="162"/>
      <c r="K100" s="162"/>
      <c r="L100" s="162"/>
      <c r="M100" s="162"/>
      <c r="N100" s="162"/>
      <c r="O100" s="162"/>
      <c r="P100" s="162"/>
      <c r="Q100" s="162"/>
      <c r="R100" s="162"/>
      <c r="S100" s="162"/>
      <c r="T100" s="162"/>
      <c r="U100" s="162"/>
      <c r="V100" s="162"/>
      <c r="W100" s="162"/>
      <c r="X100" s="162"/>
      <c r="Y100" s="162"/>
      <c r="Z100" s="162"/>
      <c r="AA100" s="162"/>
      <c r="AB100" s="162"/>
      <c r="AC100" s="162"/>
      <c r="AD100" s="162"/>
      <c r="AE100" s="162"/>
    </row>
    <row r="101" spans="1:31" ht="15.75" customHeight="1">
      <c r="A101" s="162"/>
      <c r="B101" s="162"/>
      <c r="C101" s="30" t="s">
        <v>223</v>
      </c>
      <c r="D101" s="165"/>
      <c r="E101" s="165"/>
      <c r="F101" s="165"/>
      <c r="G101" s="37">
        <f t="shared" si="8"/>
        <v>0</v>
      </c>
      <c r="H101" s="162"/>
      <c r="I101" s="162"/>
      <c r="J101" s="162"/>
      <c r="K101" s="162"/>
      <c r="L101" s="162"/>
      <c r="M101" s="162"/>
      <c r="N101" s="162"/>
      <c r="O101" s="162"/>
      <c r="P101" s="162"/>
      <c r="Q101" s="162"/>
      <c r="R101" s="162"/>
      <c r="S101" s="162"/>
      <c r="T101" s="162"/>
      <c r="U101" s="162"/>
      <c r="V101" s="162"/>
      <c r="W101" s="162"/>
      <c r="X101" s="162"/>
      <c r="Y101" s="162"/>
      <c r="Z101" s="162"/>
      <c r="AA101" s="162"/>
      <c r="AB101" s="162"/>
      <c r="AC101" s="162"/>
      <c r="AD101" s="162"/>
      <c r="AE101" s="162"/>
    </row>
    <row r="102" spans="1:31">
      <c r="A102" s="162"/>
      <c r="B102" s="162"/>
      <c r="C102" s="31" t="s">
        <v>224</v>
      </c>
      <c r="D102" s="165"/>
      <c r="E102" s="165"/>
      <c r="F102" s="165"/>
      <c r="G102" s="37">
        <f t="shared" si="8"/>
        <v>0</v>
      </c>
      <c r="H102" s="162"/>
      <c r="I102" s="162"/>
      <c r="J102" s="162"/>
      <c r="K102" s="162"/>
      <c r="L102" s="162"/>
      <c r="M102" s="162"/>
      <c r="N102" s="162"/>
      <c r="O102" s="162"/>
      <c r="P102" s="162"/>
      <c r="Q102" s="162"/>
      <c r="R102" s="162"/>
      <c r="S102" s="162"/>
      <c r="T102" s="162"/>
      <c r="U102" s="162"/>
      <c r="V102" s="162"/>
      <c r="W102" s="162"/>
      <c r="X102" s="162"/>
      <c r="Y102" s="162"/>
      <c r="Z102" s="162"/>
      <c r="AA102" s="162"/>
      <c r="AB102" s="162"/>
      <c r="AC102" s="162"/>
      <c r="AD102" s="162"/>
      <c r="AE102" s="162"/>
    </row>
    <row r="103" spans="1:31">
      <c r="A103" s="162"/>
      <c r="B103" s="162"/>
      <c r="C103" s="30" t="s">
        <v>225</v>
      </c>
      <c r="D103" s="165"/>
      <c r="E103" s="165"/>
      <c r="F103" s="165"/>
      <c r="G103" s="37">
        <f t="shared" si="8"/>
        <v>0</v>
      </c>
      <c r="H103" s="162"/>
      <c r="I103" s="162"/>
      <c r="J103" s="162"/>
      <c r="K103" s="162"/>
      <c r="L103" s="162"/>
      <c r="M103" s="162"/>
      <c r="N103" s="162"/>
      <c r="O103" s="162"/>
      <c r="P103" s="162"/>
      <c r="Q103" s="162"/>
      <c r="R103" s="162"/>
      <c r="S103" s="162"/>
      <c r="T103" s="162"/>
      <c r="U103" s="162"/>
      <c r="V103" s="162"/>
      <c r="W103" s="162"/>
      <c r="X103" s="162"/>
      <c r="Y103" s="162"/>
      <c r="Z103" s="162"/>
      <c r="AA103" s="162"/>
      <c r="AB103" s="162"/>
      <c r="AC103" s="162"/>
      <c r="AD103" s="162"/>
      <c r="AE103" s="162"/>
    </row>
    <row r="104" spans="1:31">
      <c r="A104" s="162"/>
      <c r="B104" s="162"/>
      <c r="C104" s="30" t="s">
        <v>226</v>
      </c>
      <c r="D104" s="165"/>
      <c r="E104" s="165"/>
      <c r="F104" s="165"/>
      <c r="G104" s="37">
        <f t="shared" si="8"/>
        <v>0</v>
      </c>
      <c r="H104" s="162"/>
      <c r="I104" s="162"/>
      <c r="J104" s="162"/>
      <c r="K104" s="162"/>
      <c r="L104" s="162"/>
      <c r="M104" s="162"/>
      <c r="N104" s="162"/>
      <c r="O104" s="162"/>
      <c r="P104" s="162"/>
      <c r="Q104" s="162"/>
      <c r="R104" s="162"/>
      <c r="S104" s="162"/>
      <c r="T104" s="162"/>
      <c r="U104" s="162"/>
      <c r="V104" s="162"/>
      <c r="W104" s="162"/>
      <c r="X104" s="162"/>
      <c r="Y104" s="162"/>
      <c r="Z104" s="162"/>
      <c r="AA104" s="162"/>
      <c r="AB104" s="162"/>
      <c r="AC104" s="162"/>
      <c r="AD104" s="162"/>
      <c r="AE104" s="162"/>
    </row>
    <row r="105" spans="1:31">
      <c r="A105" s="162"/>
      <c r="B105" s="162"/>
      <c r="C105" s="30" t="s">
        <v>227</v>
      </c>
      <c r="D105" s="165"/>
      <c r="E105" s="165"/>
      <c r="F105" s="165"/>
      <c r="G105" s="37">
        <f t="shared" si="8"/>
        <v>0</v>
      </c>
      <c r="H105" s="162"/>
      <c r="I105" s="162"/>
      <c r="J105" s="162"/>
      <c r="K105" s="162"/>
      <c r="L105" s="162"/>
      <c r="M105" s="162"/>
      <c r="N105" s="162"/>
      <c r="O105" s="162"/>
      <c r="P105" s="162"/>
      <c r="Q105" s="162"/>
      <c r="R105" s="162"/>
      <c r="S105" s="162"/>
      <c r="T105" s="162"/>
      <c r="U105" s="162"/>
      <c r="V105" s="162"/>
      <c r="W105" s="162"/>
      <c r="X105" s="162"/>
      <c r="Y105" s="162"/>
      <c r="Z105" s="162"/>
      <c r="AA105" s="162"/>
      <c r="AB105" s="162"/>
      <c r="AC105" s="162"/>
      <c r="AD105" s="162"/>
      <c r="AE105" s="162"/>
    </row>
    <row r="106" spans="1:31">
      <c r="A106" s="162"/>
      <c r="B106" s="162"/>
      <c r="C106" s="34" t="s">
        <v>228</v>
      </c>
      <c r="D106" s="43">
        <f>SUM(D99:D105)</f>
        <v>0</v>
      </c>
      <c r="E106" s="43">
        <f>SUM(E99:E105)</f>
        <v>0</v>
      </c>
      <c r="F106" s="43">
        <f>SUM(F99:F105)</f>
        <v>0</v>
      </c>
      <c r="G106" s="37">
        <f t="shared" si="8"/>
        <v>0</v>
      </c>
      <c r="H106" s="162"/>
      <c r="I106" s="162"/>
      <c r="J106" s="162"/>
      <c r="K106" s="162"/>
      <c r="L106" s="162"/>
      <c r="M106" s="162"/>
      <c r="N106" s="162"/>
      <c r="O106" s="162"/>
      <c r="P106" s="162"/>
      <c r="Q106" s="162"/>
      <c r="R106" s="162"/>
      <c r="S106" s="162"/>
      <c r="T106" s="162"/>
      <c r="U106" s="162"/>
      <c r="V106" s="162"/>
      <c r="W106" s="162"/>
      <c r="X106" s="162"/>
      <c r="Y106" s="162"/>
      <c r="Z106" s="162"/>
      <c r="AA106" s="162"/>
      <c r="AB106" s="162"/>
      <c r="AC106" s="162"/>
      <c r="AD106" s="162"/>
      <c r="AE106" s="162"/>
    </row>
    <row r="107" spans="1:31" s="33" customFormat="1">
      <c r="A107" s="166"/>
      <c r="B107" s="166"/>
      <c r="C107" s="47"/>
      <c r="D107" s="48"/>
      <c r="E107" s="48"/>
      <c r="F107" s="48"/>
      <c r="G107" s="49"/>
      <c r="H107" s="166"/>
      <c r="I107" s="166"/>
      <c r="J107" s="166"/>
      <c r="K107" s="166"/>
      <c r="L107" s="166"/>
      <c r="M107" s="166"/>
      <c r="N107" s="166"/>
      <c r="O107" s="166"/>
      <c r="P107" s="166"/>
      <c r="Q107" s="166"/>
      <c r="R107" s="166"/>
      <c r="S107" s="166"/>
      <c r="T107" s="166"/>
      <c r="U107" s="166"/>
      <c r="V107" s="166"/>
      <c r="W107" s="166"/>
      <c r="X107" s="166"/>
      <c r="Y107" s="166"/>
      <c r="Z107" s="166"/>
      <c r="AA107" s="166"/>
      <c r="AB107" s="166"/>
      <c r="AC107" s="166"/>
      <c r="AD107" s="166"/>
      <c r="AE107" s="166"/>
    </row>
    <row r="108" spans="1:31" ht="15.75" customHeight="1">
      <c r="A108" s="162"/>
      <c r="B108" s="162"/>
      <c r="C108" s="257" t="s">
        <v>235</v>
      </c>
      <c r="D108" s="258"/>
      <c r="E108" s="258"/>
      <c r="F108" s="258"/>
      <c r="G108" s="259"/>
      <c r="H108" s="162"/>
      <c r="I108" s="162"/>
      <c r="J108" s="162"/>
      <c r="K108" s="162"/>
      <c r="L108" s="162"/>
      <c r="M108" s="162"/>
      <c r="N108" s="162"/>
      <c r="O108" s="162"/>
      <c r="P108" s="162"/>
      <c r="Q108" s="162"/>
      <c r="R108" s="162"/>
      <c r="S108" s="162"/>
      <c r="T108" s="162"/>
      <c r="U108" s="162"/>
      <c r="V108" s="162"/>
      <c r="W108" s="162"/>
      <c r="X108" s="162"/>
      <c r="Y108" s="162"/>
      <c r="Z108" s="162"/>
      <c r="AA108" s="162"/>
      <c r="AB108" s="162"/>
      <c r="AC108" s="162"/>
      <c r="AD108" s="162"/>
      <c r="AE108" s="162"/>
    </row>
    <row r="109" spans="1:31" ht="21.75" customHeight="1" thickBot="1">
      <c r="A109" s="162"/>
      <c r="B109" s="162"/>
      <c r="C109" s="40" t="s">
        <v>220</v>
      </c>
      <c r="D109" s="41">
        <f>'1) Budget Table'!D109</f>
        <v>0</v>
      </c>
      <c r="E109" s="41">
        <f>'1) Budget Table'!E109</f>
        <v>0</v>
      </c>
      <c r="F109" s="41">
        <f>'1) Budget Table'!F109</f>
        <v>0</v>
      </c>
      <c r="G109" s="42">
        <f t="shared" ref="G109:G117" si="9">SUM(D109:F109)</f>
        <v>0</v>
      </c>
      <c r="H109" s="162"/>
      <c r="I109" s="162"/>
      <c r="J109" s="162"/>
      <c r="K109" s="162"/>
      <c r="L109" s="162"/>
      <c r="M109" s="162"/>
      <c r="N109" s="162"/>
      <c r="O109" s="162"/>
      <c r="P109" s="162"/>
      <c r="Q109" s="162"/>
      <c r="R109" s="162"/>
      <c r="S109" s="162"/>
      <c r="T109" s="162"/>
      <c r="U109" s="162"/>
      <c r="V109" s="162"/>
      <c r="W109" s="162"/>
      <c r="X109" s="162"/>
      <c r="Y109" s="162"/>
      <c r="Z109" s="162"/>
      <c r="AA109" s="162"/>
      <c r="AB109" s="162"/>
      <c r="AC109" s="162"/>
      <c r="AD109" s="162"/>
      <c r="AE109" s="162"/>
    </row>
    <row r="110" spans="1:31">
      <c r="A110" s="162"/>
      <c r="B110" s="162"/>
      <c r="C110" s="38" t="s">
        <v>221</v>
      </c>
      <c r="D110" s="163"/>
      <c r="E110" s="164"/>
      <c r="F110" s="164"/>
      <c r="G110" s="39">
        <f t="shared" si="9"/>
        <v>0</v>
      </c>
      <c r="H110" s="162"/>
      <c r="I110" s="162"/>
      <c r="J110" s="162"/>
      <c r="K110" s="162"/>
      <c r="L110" s="162"/>
      <c r="M110" s="162"/>
      <c r="N110" s="162"/>
      <c r="O110" s="162"/>
      <c r="P110" s="162"/>
      <c r="Q110" s="162"/>
      <c r="R110" s="162"/>
      <c r="S110" s="162"/>
      <c r="T110" s="162"/>
      <c r="U110" s="162"/>
      <c r="V110" s="162"/>
      <c r="W110" s="162"/>
      <c r="X110" s="162"/>
      <c r="Y110" s="162"/>
      <c r="Z110" s="162"/>
      <c r="AA110" s="162"/>
      <c r="AB110" s="162"/>
      <c r="AC110" s="162"/>
      <c r="AD110" s="162"/>
      <c r="AE110" s="162"/>
    </row>
    <row r="111" spans="1:31">
      <c r="A111" s="162"/>
      <c r="B111" s="162"/>
      <c r="C111" s="30" t="s">
        <v>222</v>
      </c>
      <c r="D111" s="165"/>
      <c r="E111" s="141"/>
      <c r="F111" s="141"/>
      <c r="G111" s="37">
        <f t="shared" si="9"/>
        <v>0</v>
      </c>
      <c r="H111" s="162"/>
      <c r="I111" s="162"/>
      <c r="J111" s="162"/>
      <c r="K111" s="162"/>
      <c r="L111" s="162"/>
      <c r="M111" s="162"/>
      <c r="N111" s="162"/>
      <c r="O111" s="162"/>
      <c r="P111" s="162"/>
      <c r="Q111" s="162"/>
      <c r="R111" s="162"/>
      <c r="S111" s="162"/>
      <c r="T111" s="162"/>
      <c r="U111" s="162"/>
      <c r="V111" s="162"/>
      <c r="W111" s="162"/>
      <c r="X111" s="162"/>
      <c r="Y111" s="162"/>
      <c r="Z111" s="162"/>
      <c r="AA111" s="162"/>
      <c r="AB111" s="162"/>
      <c r="AC111" s="162"/>
      <c r="AD111" s="162"/>
      <c r="AE111" s="162"/>
    </row>
    <row r="112" spans="1:31" ht="30.95">
      <c r="A112" s="162"/>
      <c r="B112" s="162"/>
      <c r="C112" s="30" t="s">
        <v>223</v>
      </c>
      <c r="D112" s="165"/>
      <c r="E112" s="165"/>
      <c r="F112" s="165"/>
      <c r="G112" s="37">
        <f t="shared" si="9"/>
        <v>0</v>
      </c>
      <c r="H112" s="162"/>
      <c r="I112" s="162"/>
      <c r="J112" s="162"/>
      <c r="K112" s="162"/>
      <c r="L112" s="162"/>
      <c r="M112" s="162"/>
      <c r="N112" s="162"/>
      <c r="O112" s="162"/>
      <c r="P112" s="162"/>
      <c r="Q112" s="162"/>
      <c r="R112" s="162"/>
      <c r="S112" s="162"/>
      <c r="T112" s="162"/>
      <c r="U112" s="162"/>
      <c r="V112" s="162"/>
      <c r="W112" s="162"/>
      <c r="X112" s="162"/>
      <c r="Y112" s="162"/>
      <c r="Z112" s="162"/>
      <c r="AA112" s="162"/>
      <c r="AB112" s="162"/>
      <c r="AC112" s="162"/>
      <c r="AD112" s="162"/>
      <c r="AE112" s="162"/>
    </row>
    <row r="113" spans="1:31">
      <c r="A113" s="162"/>
      <c r="B113" s="162"/>
      <c r="C113" s="31" t="s">
        <v>224</v>
      </c>
      <c r="D113" s="165"/>
      <c r="E113" s="165"/>
      <c r="F113" s="165"/>
      <c r="G113" s="37">
        <f t="shared" si="9"/>
        <v>0</v>
      </c>
      <c r="H113" s="162"/>
      <c r="I113" s="162"/>
      <c r="J113" s="162"/>
      <c r="K113" s="162"/>
      <c r="L113" s="162"/>
      <c r="M113" s="162"/>
      <c r="N113" s="162"/>
      <c r="O113" s="162"/>
      <c r="P113" s="162"/>
      <c r="Q113" s="162"/>
      <c r="R113" s="162"/>
      <c r="S113" s="162"/>
      <c r="T113" s="162"/>
      <c r="U113" s="162"/>
      <c r="V113" s="162"/>
      <c r="W113" s="162"/>
      <c r="X113" s="162"/>
      <c r="Y113" s="162"/>
      <c r="Z113" s="162"/>
      <c r="AA113" s="162"/>
      <c r="AB113" s="162"/>
      <c r="AC113" s="162"/>
      <c r="AD113" s="162"/>
      <c r="AE113" s="162"/>
    </row>
    <row r="114" spans="1:31">
      <c r="A114" s="162"/>
      <c r="B114" s="162"/>
      <c r="C114" s="30" t="s">
        <v>225</v>
      </c>
      <c r="D114" s="165"/>
      <c r="E114" s="165"/>
      <c r="F114" s="165"/>
      <c r="G114" s="37">
        <f t="shared" si="9"/>
        <v>0</v>
      </c>
      <c r="H114" s="162"/>
      <c r="I114" s="162"/>
      <c r="J114" s="162"/>
      <c r="K114" s="162"/>
      <c r="L114" s="162"/>
      <c r="M114" s="162"/>
      <c r="N114" s="162"/>
      <c r="O114" s="162"/>
      <c r="P114" s="162"/>
      <c r="Q114" s="162"/>
      <c r="R114" s="162"/>
      <c r="S114" s="162"/>
      <c r="T114" s="162"/>
      <c r="U114" s="162"/>
      <c r="V114" s="162"/>
      <c r="W114" s="162"/>
      <c r="X114" s="162"/>
      <c r="Y114" s="162"/>
      <c r="Z114" s="162"/>
      <c r="AA114" s="162"/>
      <c r="AB114" s="162"/>
      <c r="AC114" s="162"/>
      <c r="AD114" s="162"/>
      <c r="AE114" s="162"/>
    </row>
    <row r="115" spans="1:31">
      <c r="A115" s="162"/>
      <c r="B115" s="162"/>
      <c r="C115" s="30" t="s">
        <v>226</v>
      </c>
      <c r="D115" s="165"/>
      <c r="E115" s="165"/>
      <c r="F115" s="165"/>
      <c r="G115" s="37">
        <f t="shared" si="9"/>
        <v>0</v>
      </c>
      <c r="H115" s="162"/>
      <c r="I115" s="162"/>
      <c r="J115" s="162"/>
      <c r="K115" s="162"/>
      <c r="L115" s="162"/>
      <c r="M115" s="162"/>
      <c r="N115" s="162"/>
      <c r="O115" s="162"/>
      <c r="P115" s="162"/>
      <c r="Q115" s="162"/>
      <c r="R115" s="162"/>
      <c r="S115" s="162"/>
      <c r="T115" s="162"/>
      <c r="U115" s="162"/>
      <c r="V115" s="162"/>
      <c r="W115" s="162"/>
      <c r="X115" s="162"/>
      <c r="Y115" s="162"/>
      <c r="Z115" s="162"/>
      <c r="AA115" s="162"/>
      <c r="AB115" s="162"/>
      <c r="AC115" s="162"/>
      <c r="AD115" s="162"/>
      <c r="AE115" s="162"/>
    </row>
    <row r="116" spans="1:31">
      <c r="A116" s="162"/>
      <c r="B116" s="162"/>
      <c r="C116" s="30" t="s">
        <v>227</v>
      </c>
      <c r="D116" s="165"/>
      <c r="E116" s="165"/>
      <c r="F116" s="165"/>
      <c r="G116" s="37">
        <f t="shared" si="9"/>
        <v>0</v>
      </c>
      <c r="H116" s="162"/>
      <c r="I116" s="162"/>
      <c r="J116" s="162"/>
      <c r="K116" s="162"/>
      <c r="L116" s="162"/>
      <c r="M116" s="162"/>
      <c r="N116" s="162"/>
      <c r="O116" s="162"/>
      <c r="P116" s="162"/>
      <c r="Q116" s="162"/>
      <c r="R116" s="162"/>
      <c r="S116" s="162"/>
      <c r="T116" s="162"/>
      <c r="U116" s="162"/>
      <c r="V116" s="162"/>
      <c r="W116" s="162"/>
      <c r="X116" s="162"/>
      <c r="Y116" s="162"/>
      <c r="Z116" s="162"/>
      <c r="AA116" s="162"/>
      <c r="AB116" s="162"/>
      <c r="AC116" s="162"/>
      <c r="AD116" s="162"/>
      <c r="AE116" s="162"/>
    </row>
    <row r="117" spans="1:31">
      <c r="A117" s="162"/>
      <c r="B117" s="162"/>
      <c r="C117" s="34" t="s">
        <v>228</v>
      </c>
      <c r="D117" s="43">
        <f>SUM(D110:D116)</f>
        <v>0</v>
      </c>
      <c r="E117" s="43">
        <f>SUM(E110:E116)</f>
        <v>0</v>
      </c>
      <c r="F117" s="43">
        <f>SUM(F110:F116)</f>
        <v>0</v>
      </c>
      <c r="G117" s="37">
        <f t="shared" si="9"/>
        <v>0</v>
      </c>
      <c r="H117" s="162"/>
      <c r="I117" s="162"/>
      <c r="J117" s="162"/>
      <c r="K117" s="162"/>
      <c r="L117" s="162"/>
      <c r="M117" s="162"/>
      <c r="N117" s="162"/>
      <c r="O117" s="162"/>
      <c r="P117" s="162"/>
      <c r="Q117" s="162"/>
      <c r="R117" s="162"/>
      <c r="S117" s="162"/>
      <c r="T117" s="162"/>
      <c r="U117" s="162"/>
      <c r="V117" s="162"/>
      <c r="W117" s="162"/>
      <c r="X117" s="162"/>
      <c r="Y117" s="162"/>
      <c r="Z117" s="162"/>
      <c r="AA117" s="162"/>
      <c r="AB117" s="162"/>
      <c r="AC117" s="162"/>
      <c r="AD117" s="162"/>
      <c r="AE117" s="162"/>
    </row>
    <row r="118" spans="1:31" s="33" customFormat="1">
      <c r="A118" s="166"/>
      <c r="B118" s="166"/>
      <c r="C118" s="47"/>
      <c r="D118" s="48"/>
      <c r="E118" s="48"/>
      <c r="F118" s="48"/>
      <c r="G118" s="49"/>
      <c r="H118" s="166"/>
      <c r="I118" s="166"/>
      <c r="J118" s="166"/>
      <c r="K118" s="166"/>
      <c r="L118" s="166"/>
      <c r="M118" s="166"/>
      <c r="N118" s="166"/>
      <c r="O118" s="166"/>
      <c r="P118" s="166"/>
      <c r="Q118" s="166"/>
      <c r="R118" s="166"/>
      <c r="S118" s="166"/>
      <c r="T118" s="166"/>
      <c r="U118" s="166"/>
      <c r="V118" s="166"/>
      <c r="W118" s="166"/>
      <c r="X118" s="166"/>
      <c r="Y118" s="166"/>
      <c r="Z118" s="166"/>
      <c r="AA118" s="166"/>
      <c r="AB118" s="166"/>
      <c r="AC118" s="166"/>
      <c r="AD118" s="166"/>
      <c r="AE118" s="166"/>
    </row>
    <row r="119" spans="1:31">
      <c r="A119" s="162"/>
      <c r="B119" s="162"/>
      <c r="C119" s="257" t="s">
        <v>140</v>
      </c>
      <c r="D119" s="258"/>
      <c r="E119" s="258"/>
      <c r="F119" s="258"/>
      <c r="G119" s="259"/>
      <c r="H119" s="162"/>
      <c r="I119" s="162"/>
      <c r="J119" s="162"/>
      <c r="K119" s="162"/>
      <c r="L119" s="162"/>
      <c r="M119" s="162"/>
      <c r="N119" s="162"/>
      <c r="O119" s="162"/>
      <c r="P119" s="162"/>
      <c r="Q119" s="162"/>
      <c r="R119" s="162"/>
      <c r="S119" s="162"/>
      <c r="T119" s="162"/>
      <c r="U119" s="162"/>
      <c r="V119" s="162"/>
      <c r="W119" s="162"/>
      <c r="X119" s="162"/>
      <c r="Y119" s="162"/>
      <c r="Z119" s="162"/>
      <c r="AA119" s="162"/>
      <c r="AB119" s="162"/>
      <c r="AC119" s="162"/>
      <c r="AD119" s="162"/>
      <c r="AE119" s="162"/>
    </row>
    <row r="120" spans="1:31" ht="21" customHeight="1" thickBot="1">
      <c r="A120" s="162"/>
      <c r="B120" s="162"/>
      <c r="C120" s="40" t="s">
        <v>220</v>
      </c>
      <c r="D120" s="41">
        <f>'1) Budget Table'!D119</f>
        <v>0</v>
      </c>
      <c r="E120" s="41">
        <f>'1) Budget Table'!E119</f>
        <v>0</v>
      </c>
      <c r="F120" s="41">
        <f>'1) Budget Table'!F119</f>
        <v>0</v>
      </c>
      <c r="G120" s="42">
        <f t="shared" ref="G120:G128" si="10">SUM(D120:F120)</f>
        <v>0</v>
      </c>
      <c r="H120" s="162"/>
      <c r="I120" s="162"/>
      <c r="J120" s="162"/>
      <c r="K120" s="162"/>
      <c r="L120" s="162"/>
      <c r="M120" s="162"/>
      <c r="N120" s="162"/>
      <c r="O120" s="162"/>
      <c r="P120" s="162"/>
      <c r="Q120" s="162"/>
      <c r="R120" s="162"/>
      <c r="S120" s="162"/>
      <c r="T120" s="162"/>
      <c r="U120" s="162"/>
      <c r="V120" s="162"/>
      <c r="W120" s="162"/>
      <c r="X120" s="162"/>
      <c r="Y120" s="162"/>
      <c r="Z120" s="162"/>
      <c r="AA120" s="162"/>
      <c r="AB120" s="162"/>
      <c r="AC120" s="162"/>
      <c r="AD120" s="162"/>
      <c r="AE120" s="162"/>
    </row>
    <row r="121" spans="1:31">
      <c r="A121" s="162"/>
      <c r="B121" s="162"/>
      <c r="C121" s="38" t="s">
        <v>221</v>
      </c>
      <c r="D121" s="163"/>
      <c r="E121" s="164"/>
      <c r="F121" s="164"/>
      <c r="G121" s="39">
        <f t="shared" si="10"/>
        <v>0</v>
      </c>
      <c r="H121" s="162"/>
      <c r="I121" s="162"/>
      <c r="J121" s="162"/>
      <c r="K121" s="162"/>
      <c r="L121" s="162"/>
      <c r="M121" s="162"/>
      <c r="N121" s="162"/>
      <c r="O121" s="162"/>
      <c r="P121" s="162"/>
      <c r="Q121" s="162"/>
      <c r="R121" s="162"/>
      <c r="S121" s="162"/>
      <c r="T121" s="162"/>
      <c r="U121" s="162"/>
      <c r="V121" s="162"/>
      <c r="W121" s="162"/>
      <c r="X121" s="162"/>
      <c r="Y121" s="162"/>
      <c r="Z121" s="162"/>
      <c r="AA121" s="162"/>
      <c r="AB121" s="162"/>
      <c r="AC121" s="162"/>
      <c r="AD121" s="162"/>
      <c r="AE121" s="162"/>
    </row>
    <row r="122" spans="1:31">
      <c r="A122" s="162"/>
      <c r="B122" s="162"/>
      <c r="C122" s="30" t="s">
        <v>222</v>
      </c>
      <c r="D122" s="165"/>
      <c r="E122" s="141"/>
      <c r="F122" s="141"/>
      <c r="G122" s="37">
        <f t="shared" si="10"/>
        <v>0</v>
      </c>
      <c r="H122" s="162"/>
      <c r="I122" s="162"/>
      <c r="J122" s="162"/>
      <c r="K122" s="162"/>
      <c r="L122" s="162"/>
      <c r="M122" s="162"/>
      <c r="N122" s="162"/>
      <c r="O122" s="162"/>
      <c r="P122" s="162"/>
      <c r="Q122" s="162"/>
      <c r="R122" s="162"/>
      <c r="S122" s="162"/>
      <c r="T122" s="162"/>
      <c r="U122" s="162"/>
      <c r="V122" s="162"/>
      <c r="W122" s="162"/>
      <c r="X122" s="162"/>
      <c r="Y122" s="162"/>
      <c r="Z122" s="162"/>
      <c r="AA122" s="162"/>
      <c r="AB122" s="162"/>
      <c r="AC122" s="162"/>
      <c r="AD122" s="162"/>
      <c r="AE122" s="162"/>
    </row>
    <row r="123" spans="1:31" ht="30.95">
      <c r="A123" s="162"/>
      <c r="B123" s="162"/>
      <c r="C123" s="30" t="s">
        <v>223</v>
      </c>
      <c r="D123" s="165"/>
      <c r="E123" s="165"/>
      <c r="F123" s="165"/>
      <c r="G123" s="37">
        <f t="shared" si="10"/>
        <v>0</v>
      </c>
      <c r="H123" s="162"/>
      <c r="I123" s="162"/>
      <c r="J123" s="162"/>
      <c r="K123" s="162"/>
      <c r="L123" s="162"/>
      <c r="M123" s="162"/>
      <c r="N123" s="162"/>
      <c r="O123" s="162"/>
      <c r="P123" s="162"/>
      <c r="Q123" s="162"/>
      <c r="R123" s="162"/>
      <c r="S123" s="162"/>
      <c r="T123" s="162"/>
      <c r="U123" s="162"/>
      <c r="V123" s="162"/>
      <c r="W123" s="162"/>
      <c r="X123" s="162"/>
      <c r="Y123" s="162"/>
      <c r="Z123" s="162"/>
      <c r="AA123" s="162"/>
      <c r="AB123" s="162"/>
      <c r="AC123" s="162"/>
      <c r="AD123" s="162"/>
      <c r="AE123" s="162"/>
    </row>
    <row r="124" spans="1:31">
      <c r="A124" s="162"/>
      <c r="B124" s="162"/>
      <c r="C124" s="31" t="s">
        <v>224</v>
      </c>
      <c r="D124" s="165"/>
      <c r="E124" s="165"/>
      <c r="F124" s="165"/>
      <c r="G124" s="37">
        <f t="shared" si="10"/>
        <v>0</v>
      </c>
      <c r="H124" s="162"/>
      <c r="I124" s="162"/>
      <c r="J124" s="162"/>
      <c r="K124" s="162"/>
      <c r="L124" s="162"/>
      <c r="M124" s="162"/>
      <c r="N124" s="162"/>
      <c r="O124" s="162"/>
      <c r="P124" s="162"/>
      <c r="Q124" s="162"/>
      <c r="R124" s="162"/>
      <c r="S124" s="162"/>
      <c r="T124" s="162"/>
      <c r="U124" s="162"/>
      <c r="V124" s="162"/>
      <c r="W124" s="162"/>
      <c r="X124" s="162"/>
      <c r="Y124" s="162"/>
      <c r="Z124" s="162"/>
      <c r="AA124" s="162"/>
      <c r="AB124" s="162"/>
      <c r="AC124" s="162"/>
      <c r="AD124" s="162"/>
      <c r="AE124" s="162"/>
    </row>
    <row r="125" spans="1:31">
      <c r="A125" s="162"/>
      <c r="B125" s="162"/>
      <c r="C125" s="30" t="s">
        <v>225</v>
      </c>
      <c r="D125" s="165"/>
      <c r="E125" s="165"/>
      <c r="F125" s="165"/>
      <c r="G125" s="37">
        <f t="shared" si="10"/>
        <v>0</v>
      </c>
      <c r="H125" s="162"/>
      <c r="I125" s="162"/>
      <c r="J125" s="162"/>
      <c r="K125" s="162"/>
      <c r="L125" s="162"/>
      <c r="M125" s="162"/>
      <c r="N125" s="162"/>
      <c r="O125" s="162"/>
      <c r="P125" s="162"/>
      <c r="Q125" s="162"/>
      <c r="R125" s="162"/>
      <c r="S125" s="162"/>
      <c r="T125" s="162"/>
      <c r="U125" s="162"/>
      <c r="V125" s="162"/>
      <c r="W125" s="162"/>
      <c r="X125" s="162"/>
      <c r="Y125" s="162"/>
      <c r="Z125" s="162"/>
      <c r="AA125" s="162"/>
      <c r="AB125" s="162"/>
      <c r="AC125" s="162"/>
      <c r="AD125" s="162"/>
      <c r="AE125" s="162"/>
    </row>
    <row r="126" spans="1:31">
      <c r="A126" s="162"/>
      <c r="B126" s="162"/>
      <c r="C126" s="30" t="s">
        <v>226</v>
      </c>
      <c r="D126" s="165"/>
      <c r="E126" s="165"/>
      <c r="F126" s="165"/>
      <c r="G126" s="37">
        <f t="shared" si="10"/>
        <v>0</v>
      </c>
      <c r="H126" s="162"/>
      <c r="I126" s="162"/>
      <c r="J126" s="162"/>
      <c r="K126" s="162"/>
      <c r="L126" s="162"/>
      <c r="M126" s="162"/>
      <c r="N126" s="162"/>
      <c r="O126" s="162"/>
      <c r="P126" s="162"/>
      <c r="Q126" s="162"/>
      <c r="R126" s="162"/>
      <c r="S126" s="162"/>
      <c r="T126" s="162"/>
      <c r="U126" s="162"/>
      <c r="V126" s="162"/>
      <c r="W126" s="162"/>
      <c r="X126" s="162"/>
      <c r="Y126" s="162"/>
      <c r="Z126" s="162"/>
      <c r="AA126" s="162"/>
      <c r="AB126" s="162"/>
      <c r="AC126" s="162"/>
      <c r="AD126" s="162"/>
      <c r="AE126" s="162"/>
    </row>
    <row r="127" spans="1:31">
      <c r="A127" s="162"/>
      <c r="B127" s="162"/>
      <c r="C127" s="30" t="s">
        <v>227</v>
      </c>
      <c r="D127" s="165"/>
      <c r="E127" s="165"/>
      <c r="F127" s="165"/>
      <c r="G127" s="37">
        <f t="shared" si="10"/>
        <v>0</v>
      </c>
      <c r="H127" s="162"/>
      <c r="I127" s="162"/>
      <c r="J127" s="162"/>
      <c r="K127" s="162"/>
      <c r="L127" s="162"/>
      <c r="M127" s="162"/>
      <c r="N127" s="162"/>
      <c r="O127" s="162"/>
      <c r="P127" s="162"/>
      <c r="Q127" s="162"/>
      <c r="R127" s="162"/>
      <c r="S127" s="162"/>
      <c r="T127" s="162"/>
      <c r="U127" s="162"/>
      <c r="V127" s="162"/>
      <c r="W127" s="162"/>
      <c r="X127" s="162"/>
      <c r="Y127" s="162"/>
      <c r="Z127" s="162"/>
      <c r="AA127" s="162"/>
      <c r="AB127" s="162"/>
      <c r="AC127" s="162"/>
      <c r="AD127" s="162"/>
      <c r="AE127" s="162"/>
    </row>
    <row r="128" spans="1:31">
      <c r="A128" s="162"/>
      <c r="B128" s="162"/>
      <c r="C128" s="34" t="s">
        <v>228</v>
      </c>
      <c r="D128" s="43">
        <f>SUM(D121:D127)</f>
        <v>0</v>
      </c>
      <c r="E128" s="43">
        <f>SUM(E121:E127)</f>
        <v>0</v>
      </c>
      <c r="F128" s="43">
        <f>SUM(F121:F127)</f>
        <v>0</v>
      </c>
      <c r="G128" s="37">
        <f t="shared" si="10"/>
        <v>0</v>
      </c>
      <c r="H128" s="162"/>
      <c r="I128" s="162"/>
      <c r="J128" s="162"/>
      <c r="K128" s="162"/>
      <c r="L128" s="162"/>
      <c r="M128" s="162"/>
      <c r="N128" s="162"/>
      <c r="O128" s="162"/>
      <c r="P128" s="162"/>
      <c r="Q128" s="162"/>
      <c r="R128" s="162"/>
      <c r="S128" s="162"/>
      <c r="T128" s="162"/>
      <c r="U128" s="162"/>
      <c r="V128" s="162"/>
      <c r="W128" s="162"/>
      <c r="X128" s="162"/>
      <c r="Y128" s="162"/>
      <c r="Z128" s="162"/>
      <c r="AA128" s="162"/>
      <c r="AB128" s="162"/>
      <c r="AC128" s="162"/>
      <c r="AD128" s="162"/>
      <c r="AE128" s="162"/>
    </row>
    <row r="129" spans="1:31" s="33" customFormat="1">
      <c r="A129" s="166"/>
      <c r="B129" s="166"/>
      <c r="C129" s="47"/>
      <c r="D129" s="48"/>
      <c r="E129" s="48"/>
      <c r="F129" s="48"/>
      <c r="G129" s="49"/>
      <c r="H129" s="166"/>
      <c r="I129" s="166"/>
      <c r="J129" s="166"/>
      <c r="K129" s="166"/>
      <c r="L129" s="166"/>
      <c r="M129" s="166"/>
      <c r="N129" s="166"/>
      <c r="O129" s="166"/>
      <c r="P129" s="166"/>
      <c r="Q129" s="166"/>
      <c r="R129" s="166"/>
      <c r="S129" s="166"/>
      <c r="T129" s="166"/>
      <c r="U129" s="166"/>
      <c r="V129" s="166"/>
      <c r="W129" s="166"/>
      <c r="X129" s="166"/>
      <c r="Y129" s="166"/>
      <c r="Z129" s="166"/>
      <c r="AA129" s="166"/>
      <c r="AB129" s="166"/>
      <c r="AC129" s="166"/>
      <c r="AD129" s="166"/>
      <c r="AE129" s="166"/>
    </row>
    <row r="130" spans="1:31">
      <c r="A130" s="162"/>
      <c r="B130" s="162"/>
      <c r="C130" s="257" t="s">
        <v>149</v>
      </c>
      <c r="D130" s="258"/>
      <c r="E130" s="258"/>
      <c r="F130" s="258"/>
      <c r="G130" s="259"/>
      <c r="H130" s="162"/>
      <c r="I130" s="162"/>
      <c r="J130" s="162"/>
      <c r="K130" s="162"/>
      <c r="L130" s="162"/>
      <c r="M130" s="162"/>
      <c r="N130" s="162"/>
      <c r="O130" s="162"/>
      <c r="P130" s="162"/>
      <c r="Q130" s="162"/>
      <c r="R130" s="162"/>
      <c r="S130" s="162"/>
      <c r="T130" s="162"/>
      <c r="U130" s="162"/>
      <c r="V130" s="162"/>
      <c r="W130" s="162"/>
      <c r="X130" s="162"/>
      <c r="Y130" s="162"/>
      <c r="Z130" s="162"/>
      <c r="AA130" s="162"/>
      <c r="AB130" s="162"/>
      <c r="AC130" s="162"/>
      <c r="AD130" s="162"/>
      <c r="AE130" s="162"/>
    </row>
    <row r="131" spans="1:31" ht="24" customHeight="1" thickBot="1">
      <c r="A131" s="162"/>
      <c r="B131" s="162"/>
      <c r="C131" s="40" t="s">
        <v>220</v>
      </c>
      <c r="D131" s="41">
        <f>'1) Budget Table'!D129</f>
        <v>0</v>
      </c>
      <c r="E131" s="41">
        <f>'1) Budget Table'!E129</f>
        <v>0</v>
      </c>
      <c r="F131" s="41">
        <f>'1) Budget Table'!F129</f>
        <v>0</v>
      </c>
      <c r="G131" s="42">
        <f t="shared" ref="G131:G139" si="11">SUM(D131:F131)</f>
        <v>0</v>
      </c>
      <c r="H131" s="162"/>
      <c r="I131" s="162"/>
      <c r="J131" s="162"/>
      <c r="K131" s="162"/>
      <c r="L131" s="162"/>
      <c r="M131" s="162"/>
      <c r="N131" s="162"/>
      <c r="O131" s="162"/>
      <c r="P131" s="162"/>
      <c r="Q131" s="162"/>
      <c r="R131" s="162"/>
      <c r="S131" s="162"/>
      <c r="T131" s="162"/>
      <c r="U131" s="162"/>
      <c r="V131" s="162"/>
      <c r="W131" s="162"/>
      <c r="X131" s="162"/>
      <c r="Y131" s="162"/>
      <c r="Z131" s="162"/>
      <c r="AA131" s="162"/>
      <c r="AB131" s="162"/>
      <c r="AC131" s="162"/>
      <c r="AD131" s="162"/>
      <c r="AE131" s="162"/>
    </row>
    <row r="132" spans="1:31" ht="15.75" customHeight="1">
      <c r="A132" s="162"/>
      <c r="B132" s="162"/>
      <c r="C132" s="38" t="s">
        <v>221</v>
      </c>
      <c r="D132" s="163"/>
      <c r="E132" s="164"/>
      <c r="F132" s="164"/>
      <c r="G132" s="39">
        <f t="shared" si="11"/>
        <v>0</v>
      </c>
      <c r="H132" s="162"/>
      <c r="I132" s="162"/>
      <c r="J132" s="162"/>
      <c r="K132" s="162"/>
      <c r="L132" s="162"/>
      <c r="M132" s="162"/>
      <c r="N132" s="162"/>
      <c r="O132" s="162"/>
      <c r="P132" s="162"/>
      <c r="Q132" s="162"/>
      <c r="R132" s="162"/>
      <c r="S132" s="162"/>
      <c r="T132" s="162"/>
      <c r="U132" s="162"/>
      <c r="V132" s="162"/>
      <c r="W132" s="162"/>
      <c r="X132" s="162"/>
      <c r="Y132" s="162"/>
      <c r="Z132" s="162"/>
      <c r="AA132" s="162"/>
      <c r="AB132" s="162"/>
      <c r="AC132" s="162"/>
      <c r="AD132" s="162"/>
      <c r="AE132" s="162"/>
    </row>
    <row r="133" spans="1:31">
      <c r="A133" s="162"/>
      <c r="B133" s="162"/>
      <c r="C133" s="30" t="s">
        <v>222</v>
      </c>
      <c r="D133" s="165"/>
      <c r="E133" s="141"/>
      <c r="F133" s="141"/>
      <c r="G133" s="37">
        <f t="shared" si="11"/>
        <v>0</v>
      </c>
      <c r="H133" s="162"/>
      <c r="I133" s="162"/>
      <c r="J133" s="162"/>
      <c r="K133" s="162"/>
      <c r="L133" s="162"/>
      <c r="M133" s="162"/>
      <c r="N133" s="162"/>
      <c r="O133" s="162"/>
      <c r="P133" s="162"/>
      <c r="Q133" s="162"/>
      <c r="R133" s="162"/>
      <c r="S133" s="162"/>
      <c r="T133" s="162"/>
      <c r="U133" s="162"/>
      <c r="V133" s="162"/>
      <c r="W133" s="162"/>
      <c r="X133" s="162"/>
      <c r="Y133" s="162"/>
      <c r="Z133" s="162"/>
      <c r="AA133" s="162"/>
      <c r="AB133" s="162"/>
      <c r="AC133" s="162"/>
      <c r="AD133" s="162"/>
      <c r="AE133" s="162"/>
    </row>
    <row r="134" spans="1:31" ht="15.75" customHeight="1">
      <c r="A134" s="162"/>
      <c r="B134" s="162"/>
      <c r="C134" s="30" t="s">
        <v>223</v>
      </c>
      <c r="D134" s="165"/>
      <c r="E134" s="165"/>
      <c r="F134" s="165"/>
      <c r="G134" s="37">
        <f t="shared" si="11"/>
        <v>0</v>
      </c>
      <c r="H134" s="162"/>
      <c r="I134" s="162"/>
      <c r="J134" s="162"/>
      <c r="K134" s="162"/>
      <c r="L134" s="162"/>
      <c r="M134" s="162"/>
      <c r="N134" s="162"/>
      <c r="O134" s="162"/>
      <c r="P134" s="162"/>
      <c r="Q134" s="162"/>
      <c r="R134" s="162"/>
      <c r="S134" s="162"/>
      <c r="T134" s="162"/>
      <c r="U134" s="162"/>
      <c r="V134" s="162"/>
      <c r="W134" s="162"/>
      <c r="X134" s="162"/>
      <c r="Y134" s="162"/>
      <c r="Z134" s="162"/>
      <c r="AA134" s="162"/>
      <c r="AB134" s="162"/>
      <c r="AC134" s="162"/>
      <c r="AD134" s="162"/>
      <c r="AE134" s="162"/>
    </row>
    <row r="135" spans="1:31">
      <c r="A135" s="162"/>
      <c r="B135" s="162"/>
      <c r="C135" s="31" t="s">
        <v>224</v>
      </c>
      <c r="D135" s="165"/>
      <c r="E135" s="165"/>
      <c r="F135" s="165"/>
      <c r="G135" s="37">
        <f t="shared" si="11"/>
        <v>0</v>
      </c>
      <c r="H135" s="162"/>
      <c r="I135" s="162"/>
      <c r="J135" s="162"/>
      <c r="K135" s="162"/>
      <c r="L135" s="162"/>
      <c r="M135" s="162"/>
      <c r="N135" s="162"/>
      <c r="O135" s="162"/>
      <c r="P135" s="162"/>
      <c r="Q135" s="162"/>
      <c r="R135" s="162"/>
      <c r="S135" s="162"/>
      <c r="T135" s="162"/>
      <c r="U135" s="162"/>
      <c r="V135" s="162"/>
      <c r="W135" s="162"/>
      <c r="X135" s="162"/>
      <c r="Y135" s="162"/>
      <c r="Z135" s="162"/>
      <c r="AA135" s="162"/>
      <c r="AB135" s="162"/>
      <c r="AC135" s="162"/>
      <c r="AD135" s="162"/>
      <c r="AE135" s="162"/>
    </row>
    <row r="136" spans="1:31">
      <c r="A136" s="162"/>
      <c r="B136" s="162"/>
      <c r="C136" s="30" t="s">
        <v>225</v>
      </c>
      <c r="D136" s="165"/>
      <c r="E136" s="165"/>
      <c r="F136" s="165"/>
      <c r="G136" s="37">
        <f t="shared" si="11"/>
        <v>0</v>
      </c>
      <c r="H136" s="162"/>
      <c r="I136" s="162"/>
      <c r="J136" s="162"/>
      <c r="K136" s="162"/>
      <c r="L136" s="162"/>
      <c r="M136" s="162"/>
      <c r="N136" s="162"/>
      <c r="O136" s="162"/>
      <c r="P136" s="162"/>
      <c r="Q136" s="162"/>
      <c r="R136" s="162"/>
      <c r="S136" s="162"/>
      <c r="T136" s="162"/>
      <c r="U136" s="162"/>
      <c r="V136" s="162"/>
      <c r="W136" s="162"/>
      <c r="X136" s="162"/>
      <c r="Y136" s="162"/>
      <c r="Z136" s="162"/>
      <c r="AA136" s="162"/>
      <c r="AB136" s="162"/>
      <c r="AC136" s="162"/>
      <c r="AD136" s="162"/>
      <c r="AE136" s="162"/>
    </row>
    <row r="137" spans="1:31" ht="15.75" customHeight="1">
      <c r="A137" s="162"/>
      <c r="B137" s="162"/>
      <c r="C137" s="30" t="s">
        <v>226</v>
      </c>
      <c r="D137" s="165"/>
      <c r="E137" s="165"/>
      <c r="F137" s="165"/>
      <c r="G137" s="37">
        <f t="shared" si="11"/>
        <v>0</v>
      </c>
      <c r="H137" s="162"/>
      <c r="I137" s="162"/>
      <c r="J137" s="162"/>
      <c r="K137" s="162"/>
      <c r="L137" s="162"/>
      <c r="M137" s="162"/>
      <c r="N137" s="162"/>
      <c r="O137" s="162"/>
      <c r="P137" s="162"/>
      <c r="Q137" s="162"/>
      <c r="R137" s="162"/>
      <c r="S137" s="162"/>
      <c r="T137" s="162"/>
      <c r="U137" s="162"/>
      <c r="V137" s="162"/>
      <c r="W137" s="162"/>
      <c r="X137" s="162"/>
      <c r="Y137" s="162"/>
      <c r="Z137" s="162"/>
      <c r="AA137" s="162"/>
      <c r="AB137" s="162"/>
      <c r="AC137" s="162"/>
      <c r="AD137" s="162"/>
      <c r="AE137" s="162"/>
    </row>
    <row r="138" spans="1:31">
      <c r="A138" s="162"/>
      <c r="B138" s="162"/>
      <c r="C138" s="30" t="s">
        <v>227</v>
      </c>
      <c r="D138" s="165"/>
      <c r="E138" s="165"/>
      <c r="F138" s="165"/>
      <c r="G138" s="37">
        <f t="shared" si="11"/>
        <v>0</v>
      </c>
      <c r="H138" s="162"/>
      <c r="I138" s="162"/>
      <c r="J138" s="162"/>
      <c r="K138" s="162"/>
      <c r="L138" s="162"/>
      <c r="M138" s="162"/>
      <c r="N138" s="162"/>
      <c r="O138" s="162"/>
      <c r="P138" s="162"/>
      <c r="Q138" s="162"/>
      <c r="R138" s="162"/>
      <c r="S138" s="162"/>
      <c r="T138" s="162"/>
      <c r="U138" s="162"/>
      <c r="V138" s="162"/>
      <c r="W138" s="162"/>
      <c r="X138" s="162"/>
      <c r="Y138" s="162"/>
      <c r="Z138" s="162"/>
      <c r="AA138" s="162"/>
      <c r="AB138" s="162"/>
      <c r="AC138" s="162"/>
      <c r="AD138" s="162"/>
      <c r="AE138" s="162"/>
    </row>
    <row r="139" spans="1:31">
      <c r="A139" s="162"/>
      <c r="B139" s="162"/>
      <c r="C139" s="34" t="s">
        <v>228</v>
      </c>
      <c r="D139" s="43">
        <f>SUM(D132:D138)</f>
        <v>0</v>
      </c>
      <c r="E139" s="43">
        <f>SUM(E132:E138)</f>
        <v>0</v>
      </c>
      <c r="F139" s="43">
        <f>SUM(F132:F138)</f>
        <v>0</v>
      </c>
      <c r="G139" s="37">
        <f t="shared" si="11"/>
        <v>0</v>
      </c>
      <c r="H139" s="162"/>
      <c r="I139" s="162"/>
      <c r="J139" s="162"/>
      <c r="K139" s="162"/>
      <c r="L139" s="162"/>
      <c r="M139" s="162"/>
      <c r="N139" s="162"/>
      <c r="O139" s="162"/>
      <c r="P139" s="162"/>
      <c r="Q139" s="162"/>
      <c r="R139" s="162"/>
      <c r="S139" s="162"/>
      <c r="T139" s="162"/>
      <c r="U139" s="162"/>
      <c r="V139" s="162"/>
      <c r="W139" s="162"/>
      <c r="X139" s="162"/>
      <c r="Y139" s="162"/>
      <c r="Z139" s="162"/>
      <c r="AA139" s="162"/>
      <c r="AB139" s="162"/>
      <c r="AC139" s="162"/>
      <c r="AD139" s="162"/>
      <c r="AE139" s="162"/>
    </row>
    <row r="140" spans="1:31">
      <c r="A140" s="162"/>
      <c r="B140" s="162"/>
      <c r="C140" s="162"/>
      <c r="D140" s="166"/>
      <c r="E140" s="166"/>
      <c r="F140" s="166"/>
      <c r="G140" s="162"/>
      <c r="H140" s="162"/>
      <c r="I140" s="162"/>
      <c r="J140" s="162"/>
      <c r="K140" s="162"/>
      <c r="L140" s="162"/>
      <c r="M140" s="162"/>
      <c r="N140" s="162"/>
      <c r="O140" s="162"/>
      <c r="P140" s="162"/>
      <c r="Q140" s="162"/>
      <c r="R140" s="162"/>
      <c r="S140" s="162"/>
      <c r="T140" s="162"/>
      <c r="U140" s="162"/>
      <c r="V140" s="162"/>
      <c r="W140" s="162"/>
      <c r="X140" s="162"/>
      <c r="Y140" s="162"/>
      <c r="Z140" s="162"/>
      <c r="AA140" s="162"/>
      <c r="AB140" s="162"/>
      <c r="AC140" s="162"/>
      <c r="AD140" s="162"/>
      <c r="AE140" s="162"/>
    </row>
    <row r="141" spans="1:31">
      <c r="A141" s="162"/>
      <c r="B141" s="257" t="s">
        <v>236</v>
      </c>
      <c r="C141" s="258"/>
      <c r="D141" s="258"/>
      <c r="E141" s="258"/>
      <c r="F141" s="258"/>
      <c r="G141" s="259"/>
      <c r="H141" s="162"/>
      <c r="I141" s="162"/>
      <c r="J141" s="162"/>
      <c r="K141" s="162"/>
      <c r="L141" s="162"/>
      <c r="M141" s="162"/>
      <c r="N141" s="162"/>
      <c r="O141" s="162"/>
      <c r="P141" s="162"/>
      <c r="Q141" s="162"/>
      <c r="R141" s="162"/>
      <c r="S141" s="162"/>
      <c r="T141" s="162"/>
      <c r="U141" s="162"/>
      <c r="V141" s="162"/>
      <c r="W141" s="162"/>
      <c r="X141" s="162"/>
      <c r="Y141" s="162"/>
      <c r="Z141" s="162"/>
      <c r="AA141" s="162"/>
      <c r="AB141" s="162"/>
      <c r="AC141" s="162"/>
      <c r="AD141" s="162"/>
      <c r="AE141" s="162"/>
    </row>
    <row r="142" spans="1:31">
      <c r="A142" s="162"/>
      <c r="B142" s="162"/>
      <c r="C142" s="257" t="s">
        <v>159</v>
      </c>
      <c r="D142" s="258"/>
      <c r="E142" s="258"/>
      <c r="F142" s="258"/>
      <c r="G142" s="259"/>
      <c r="H142" s="162"/>
      <c r="I142" s="162"/>
      <c r="J142" s="162"/>
      <c r="K142" s="162"/>
      <c r="L142" s="162"/>
      <c r="M142" s="162"/>
      <c r="N142" s="162"/>
      <c r="O142" s="162"/>
      <c r="P142" s="162"/>
      <c r="Q142" s="162"/>
      <c r="R142" s="162"/>
      <c r="S142" s="162"/>
      <c r="T142" s="162"/>
      <c r="U142" s="162"/>
      <c r="V142" s="162"/>
      <c r="W142" s="162"/>
      <c r="X142" s="162"/>
      <c r="Y142" s="162"/>
      <c r="Z142" s="162"/>
      <c r="AA142" s="162"/>
      <c r="AB142" s="162"/>
      <c r="AC142" s="162"/>
      <c r="AD142" s="162"/>
      <c r="AE142" s="162"/>
    </row>
    <row r="143" spans="1:31" ht="24" customHeight="1" thickBot="1">
      <c r="A143" s="162"/>
      <c r="B143" s="162"/>
      <c r="C143" s="40" t="s">
        <v>220</v>
      </c>
      <c r="D143" s="41">
        <f>'1) Budget Table'!D141</f>
        <v>0</v>
      </c>
      <c r="E143" s="41">
        <f>'1) Budget Table'!E141</f>
        <v>0</v>
      </c>
      <c r="F143" s="41">
        <f>'1) Budget Table'!F141</f>
        <v>0</v>
      </c>
      <c r="G143" s="42">
        <f>SUM(D143:F143)</f>
        <v>0</v>
      </c>
      <c r="H143" s="162"/>
      <c r="I143" s="162"/>
      <c r="J143" s="162"/>
      <c r="K143" s="162"/>
      <c r="L143" s="162"/>
      <c r="M143" s="162"/>
      <c r="N143" s="162"/>
      <c r="O143" s="162"/>
      <c r="P143" s="162"/>
      <c r="Q143" s="162"/>
      <c r="R143" s="162"/>
      <c r="S143" s="162"/>
      <c r="T143" s="162"/>
      <c r="U143" s="162"/>
      <c r="V143" s="162"/>
      <c r="W143" s="162"/>
      <c r="X143" s="162"/>
      <c r="Y143" s="162"/>
      <c r="Z143" s="162"/>
      <c r="AA143" s="162"/>
      <c r="AB143" s="162"/>
      <c r="AC143" s="162"/>
      <c r="AD143" s="162"/>
      <c r="AE143" s="162"/>
    </row>
    <row r="144" spans="1:31" ht="24.75" customHeight="1">
      <c r="A144" s="162"/>
      <c r="B144" s="162"/>
      <c r="C144" s="38" t="s">
        <v>221</v>
      </c>
      <c r="D144" s="163"/>
      <c r="E144" s="164"/>
      <c r="F144" s="164"/>
      <c r="G144" s="39">
        <f t="shared" ref="G144:G151" si="12">SUM(D144:F144)</f>
        <v>0</v>
      </c>
      <c r="H144" s="162"/>
      <c r="I144" s="162"/>
      <c r="J144" s="162"/>
      <c r="K144" s="162"/>
      <c r="L144" s="162"/>
      <c r="M144" s="162"/>
      <c r="N144" s="162"/>
      <c r="O144" s="162"/>
      <c r="P144" s="162"/>
      <c r="Q144" s="162"/>
      <c r="R144" s="162"/>
      <c r="S144" s="162"/>
      <c r="T144" s="162"/>
      <c r="U144" s="162"/>
      <c r="V144" s="162"/>
      <c r="W144" s="162"/>
      <c r="X144" s="162"/>
      <c r="Y144" s="162"/>
      <c r="Z144" s="162"/>
      <c r="AA144" s="162"/>
      <c r="AB144" s="162"/>
      <c r="AC144" s="162"/>
      <c r="AD144" s="162"/>
      <c r="AE144" s="162"/>
    </row>
    <row r="145" spans="1:31" ht="15.75" customHeight="1">
      <c r="A145" s="162"/>
      <c r="B145" s="162"/>
      <c r="C145" s="30" t="s">
        <v>222</v>
      </c>
      <c r="D145" s="165"/>
      <c r="E145" s="141"/>
      <c r="F145" s="141"/>
      <c r="G145" s="37">
        <f t="shared" si="12"/>
        <v>0</v>
      </c>
      <c r="H145" s="162"/>
      <c r="I145" s="162"/>
      <c r="J145" s="162"/>
      <c r="K145" s="162"/>
      <c r="L145" s="162"/>
      <c r="M145" s="162"/>
      <c r="N145" s="162"/>
      <c r="O145" s="162"/>
      <c r="P145" s="162"/>
      <c r="Q145" s="162"/>
      <c r="R145" s="162"/>
      <c r="S145" s="162"/>
      <c r="T145" s="162"/>
      <c r="U145" s="162"/>
      <c r="V145" s="162"/>
      <c r="W145" s="162"/>
      <c r="X145" s="162"/>
      <c r="Y145" s="162"/>
      <c r="Z145" s="162"/>
      <c r="AA145" s="162"/>
      <c r="AB145" s="162"/>
      <c r="AC145" s="162"/>
      <c r="AD145" s="162"/>
      <c r="AE145" s="162"/>
    </row>
    <row r="146" spans="1:31" ht="15.75" customHeight="1">
      <c r="A146" s="162"/>
      <c r="B146" s="162"/>
      <c r="C146" s="30" t="s">
        <v>223</v>
      </c>
      <c r="D146" s="165"/>
      <c r="E146" s="165"/>
      <c r="F146" s="165"/>
      <c r="G146" s="37">
        <f t="shared" si="12"/>
        <v>0</v>
      </c>
      <c r="H146" s="162"/>
      <c r="I146" s="162"/>
      <c r="J146" s="162"/>
      <c r="K146" s="162"/>
      <c r="L146" s="162"/>
      <c r="M146" s="162"/>
      <c r="N146" s="162"/>
      <c r="O146" s="162"/>
      <c r="P146" s="162"/>
      <c r="Q146" s="162"/>
      <c r="R146" s="162"/>
      <c r="S146" s="162"/>
      <c r="T146" s="162"/>
      <c r="U146" s="162"/>
      <c r="V146" s="162"/>
      <c r="W146" s="162"/>
      <c r="X146" s="162"/>
      <c r="Y146" s="162"/>
      <c r="Z146" s="162"/>
      <c r="AA146" s="162"/>
      <c r="AB146" s="162"/>
      <c r="AC146" s="162"/>
      <c r="AD146" s="162"/>
      <c r="AE146" s="162"/>
    </row>
    <row r="147" spans="1:31" ht="15.75" customHeight="1">
      <c r="A147" s="162"/>
      <c r="B147" s="162"/>
      <c r="C147" s="31" t="s">
        <v>224</v>
      </c>
      <c r="D147" s="165"/>
      <c r="E147" s="165"/>
      <c r="F147" s="165"/>
      <c r="G147" s="37">
        <f t="shared" si="12"/>
        <v>0</v>
      </c>
      <c r="H147" s="162"/>
      <c r="I147" s="162"/>
      <c r="J147" s="162"/>
      <c r="K147" s="162"/>
      <c r="L147" s="162"/>
      <c r="M147" s="162"/>
      <c r="N147" s="162"/>
      <c r="O147" s="162"/>
      <c r="P147" s="162"/>
      <c r="Q147" s="162"/>
      <c r="R147" s="162"/>
      <c r="S147" s="162"/>
      <c r="T147" s="162"/>
      <c r="U147" s="162"/>
      <c r="V147" s="162"/>
      <c r="W147" s="162"/>
      <c r="X147" s="162"/>
      <c r="Y147" s="162"/>
      <c r="Z147" s="162"/>
      <c r="AA147" s="162"/>
      <c r="AB147" s="162"/>
      <c r="AC147" s="162"/>
      <c r="AD147" s="162"/>
      <c r="AE147" s="162"/>
    </row>
    <row r="148" spans="1:31" ht="15.75" customHeight="1">
      <c r="A148" s="162"/>
      <c r="B148" s="162"/>
      <c r="C148" s="30" t="s">
        <v>225</v>
      </c>
      <c r="D148" s="165"/>
      <c r="E148" s="165"/>
      <c r="F148" s="165"/>
      <c r="G148" s="37">
        <f t="shared" si="12"/>
        <v>0</v>
      </c>
      <c r="H148" s="162"/>
      <c r="I148" s="162"/>
      <c r="J148" s="162"/>
      <c r="K148" s="162"/>
      <c r="L148" s="162"/>
      <c r="M148" s="162"/>
      <c r="N148" s="162"/>
      <c r="O148" s="162"/>
      <c r="P148" s="162"/>
      <c r="Q148" s="162"/>
      <c r="R148" s="162"/>
      <c r="S148" s="162"/>
      <c r="T148" s="162"/>
      <c r="U148" s="162"/>
      <c r="V148" s="162"/>
      <c r="W148" s="162"/>
      <c r="X148" s="162"/>
      <c r="Y148" s="162"/>
      <c r="Z148" s="162"/>
      <c r="AA148" s="162"/>
      <c r="AB148" s="162"/>
      <c r="AC148" s="162"/>
      <c r="AD148" s="162"/>
      <c r="AE148" s="162"/>
    </row>
    <row r="149" spans="1:31" ht="15.75" customHeight="1">
      <c r="A149" s="162"/>
      <c r="B149" s="162"/>
      <c r="C149" s="30" t="s">
        <v>226</v>
      </c>
      <c r="D149" s="165"/>
      <c r="E149" s="165"/>
      <c r="F149" s="165"/>
      <c r="G149" s="37">
        <f t="shared" si="12"/>
        <v>0</v>
      </c>
      <c r="H149" s="162"/>
      <c r="I149" s="162"/>
      <c r="J149" s="162"/>
      <c r="K149" s="162"/>
      <c r="L149" s="162"/>
      <c r="M149" s="162"/>
      <c r="N149" s="162"/>
      <c r="O149" s="162"/>
      <c r="P149" s="162"/>
      <c r="Q149" s="162"/>
      <c r="R149" s="162"/>
      <c r="S149" s="162"/>
      <c r="T149" s="162"/>
      <c r="U149" s="162"/>
      <c r="V149" s="162"/>
      <c r="W149" s="162"/>
      <c r="X149" s="162"/>
      <c r="Y149" s="162"/>
      <c r="Z149" s="162"/>
      <c r="AA149" s="162"/>
      <c r="AB149" s="162"/>
      <c r="AC149" s="162"/>
      <c r="AD149" s="162"/>
      <c r="AE149" s="162"/>
    </row>
    <row r="150" spans="1:31" ht="15.75" customHeight="1">
      <c r="A150" s="162"/>
      <c r="B150" s="162"/>
      <c r="C150" s="30" t="s">
        <v>227</v>
      </c>
      <c r="D150" s="165"/>
      <c r="E150" s="165"/>
      <c r="F150" s="165"/>
      <c r="G150" s="37">
        <f t="shared" si="12"/>
        <v>0</v>
      </c>
      <c r="H150" s="162"/>
      <c r="I150" s="162"/>
      <c r="J150" s="162"/>
      <c r="K150" s="162"/>
      <c r="L150" s="162"/>
      <c r="M150" s="162"/>
      <c r="N150" s="162"/>
      <c r="O150" s="162"/>
      <c r="P150" s="162"/>
      <c r="Q150" s="162"/>
      <c r="R150" s="162"/>
      <c r="S150" s="162"/>
      <c r="T150" s="162"/>
      <c r="U150" s="162"/>
      <c r="V150" s="162"/>
      <c r="W150" s="162"/>
      <c r="X150" s="162"/>
      <c r="Y150" s="162"/>
      <c r="Z150" s="162"/>
      <c r="AA150" s="162"/>
      <c r="AB150" s="162"/>
      <c r="AC150" s="162"/>
      <c r="AD150" s="162"/>
      <c r="AE150" s="162"/>
    </row>
    <row r="151" spans="1:31" ht="15.75" customHeight="1">
      <c r="A151" s="162"/>
      <c r="B151" s="162"/>
      <c r="C151" s="34" t="s">
        <v>228</v>
      </c>
      <c r="D151" s="43">
        <f>SUM(D144:D150)</f>
        <v>0</v>
      </c>
      <c r="E151" s="43">
        <f>SUM(E144:E150)</f>
        <v>0</v>
      </c>
      <c r="F151" s="43">
        <f>SUM(F144:F150)</f>
        <v>0</v>
      </c>
      <c r="G151" s="37">
        <f t="shared" si="12"/>
        <v>0</v>
      </c>
      <c r="H151" s="162"/>
      <c r="I151" s="162"/>
      <c r="J151" s="162"/>
      <c r="K151" s="162"/>
      <c r="L151" s="162"/>
      <c r="M151" s="162"/>
      <c r="N151" s="162"/>
      <c r="O151" s="162"/>
      <c r="P151" s="162"/>
      <c r="Q151" s="162"/>
      <c r="R151" s="162"/>
      <c r="S151" s="162"/>
      <c r="T151" s="162"/>
      <c r="U151" s="162"/>
      <c r="V151" s="162"/>
      <c r="W151" s="162"/>
      <c r="X151" s="162"/>
      <c r="Y151" s="162"/>
      <c r="Z151" s="162"/>
      <c r="AA151" s="162"/>
      <c r="AB151" s="162"/>
      <c r="AC151" s="162"/>
      <c r="AD151" s="162"/>
      <c r="AE151" s="162"/>
    </row>
    <row r="152" spans="1:31" s="33" customFormat="1" ht="15.75" customHeight="1">
      <c r="A152" s="166"/>
      <c r="B152" s="166"/>
      <c r="C152" s="47"/>
      <c r="D152" s="48"/>
      <c r="E152" s="48"/>
      <c r="F152" s="48"/>
      <c r="G152" s="49"/>
      <c r="H152" s="166"/>
      <c r="I152" s="166"/>
      <c r="J152" s="166"/>
      <c r="K152" s="166"/>
      <c r="L152" s="166"/>
      <c r="M152" s="166"/>
      <c r="N152" s="166"/>
      <c r="O152" s="166"/>
      <c r="P152" s="166"/>
      <c r="Q152" s="166"/>
      <c r="R152" s="166"/>
      <c r="S152" s="166"/>
      <c r="T152" s="166"/>
      <c r="U152" s="166"/>
      <c r="V152" s="166"/>
      <c r="W152" s="166"/>
      <c r="X152" s="166"/>
      <c r="Y152" s="166"/>
      <c r="Z152" s="166"/>
      <c r="AA152" s="166"/>
      <c r="AB152" s="166"/>
      <c r="AC152" s="166"/>
      <c r="AD152" s="166"/>
      <c r="AE152" s="166"/>
    </row>
    <row r="153" spans="1:31" ht="15.75" customHeight="1">
      <c r="A153" s="162"/>
      <c r="B153" s="162"/>
      <c r="C153" s="257" t="s">
        <v>168</v>
      </c>
      <c r="D153" s="258"/>
      <c r="E153" s="258"/>
      <c r="F153" s="258"/>
      <c r="G153" s="259"/>
      <c r="H153" s="162"/>
      <c r="I153" s="162"/>
      <c r="J153" s="162"/>
      <c r="K153" s="162"/>
      <c r="L153" s="162"/>
      <c r="M153" s="162"/>
      <c r="N153" s="162"/>
      <c r="O153" s="162"/>
      <c r="P153" s="162"/>
      <c r="Q153" s="162"/>
      <c r="R153" s="162"/>
      <c r="S153" s="162"/>
      <c r="T153" s="162"/>
      <c r="U153" s="162"/>
      <c r="V153" s="162"/>
      <c r="W153" s="162"/>
      <c r="X153" s="162"/>
      <c r="Y153" s="162"/>
      <c r="Z153" s="162"/>
      <c r="AA153" s="162"/>
      <c r="AB153" s="162"/>
      <c r="AC153" s="162"/>
      <c r="AD153" s="162"/>
      <c r="AE153" s="162"/>
    </row>
    <row r="154" spans="1:31" ht="21" customHeight="1" thickBot="1">
      <c r="A154" s="162"/>
      <c r="B154" s="162"/>
      <c r="C154" s="40" t="s">
        <v>220</v>
      </c>
      <c r="D154" s="41">
        <f>'1) Budget Table'!D151</f>
        <v>0</v>
      </c>
      <c r="E154" s="41">
        <f>'1) Budget Table'!E151</f>
        <v>0</v>
      </c>
      <c r="F154" s="41">
        <f>'1) Budget Table'!F151</f>
        <v>0</v>
      </c>
      <c r="G154" s="42">
        <f t="shared" ref="G154:G162" si="13">SUM(D154:F154)</f>
        <v>0</v>
      </c>
      <c r="H154" s="162"/>
      <c r="I154" s="162"/>
      <c r="J154" s="162"/>
      <c r="K154" s="162"/>
      <c r="L154" s="162"/>
      <c r="M154" s="162"/>
      <c r="N154" s="162"/>
      <c r="O154" s="162"/>
      <c r="P154" s="162"/>
      <c r="Q154" s="162"/>
      <c r="R154" s="162"/>
      <c r="S154" s="162"/>
      <c r="T154" s="162"/>
      <c r="U154" s="162"/>
      <c r="V154" s="162"/>
      <c r="W154" s="162"/>
      <c r="X154" s="162"/>
      <c r="Y154" s="162"/>
      <c r="Z154" s="162"/>
      <c r="AA154" s="162"/>
      <c r="AB154" s="162"/>
      <c r="AC154" s="162"/>
      <c r="AD154" s="162"/>
      <c r="AE154" s="162"/>
    </row>
    <row r="155" spans="1:31" ht="15.75" customHeight="1">
      <c r="A155" s="162"/>
      <c r="B155" s="162"/>
      <c r="C155" s="38" t="s">
        <v>221</v>
      </c>
      <c r="D155" s="163"/>
      <c r="E155" s="164"/>
      <c r="F155" s="164"/>
      <c r="G155" s="39">
        <f t="shared" si="13"/>
        <v>0</v>
      </c>
      <c r="H155" s="162"/>
      <c r="I155" s="162"/>
      <c r="J155" s="162"/>
      <c r="K155" s="162"/>
      <c r="L155" s="162"/>
      <c r="M155" s="162"/>
      <c r="N155" s="162"/>
      <c r="O155" s="162"/>
      <c r="P155" s="162"/>
      <c r="Q155" s="162"/>
      <c r="R155" s="162"/>
      <c r="S155" s="162"/>
      <c r="T155" s="162"/>
      <c r="U155" s="162"/>
      <c r="V155" s="162"/>
      <c r="W155" s="162"/>
      <c r="X155" s="162"/>
      <c r="Y155" s="162"/>
      <c r="Z155" s="162"/>
      <c r="AA155" s="162"/>
      <c r="AB155" s="162"/>
      <c r="AC155" s="162"/>
      <c r="AD155" s="162"/>
      <c r="AE155" s="162"/>
    </row>
    <row r="156" spans="1:31" ht="15.75" customHeight="1">
      <c r="A156" s="162"/>
      <c r="B156" s="162"/>
      <c r="C156" s="30" t="s">
        <v>222</v>
      </c>
      <c r="D156" s="165"/>
      <c r="E156" s="141"/>
      <c r="F156" s="141"/>
      <c r="G156" s="37">
        <f t="shared" si="13"/>
        <v>0</v>
      </c>
      <c r="H156" s="162"/>
      <c r="I156" s="162"/>
      <c r="J156" s="162"/>
      <c r="K156" s="162"/>
      <c r="L156" s="162"/>
      <c r="M156" s="162"/>
      <c r="N156" s="162"/>
      <c r="O156" s="162"/>
      <c r="P156" s="162"/>
      <c r="Q156" s="162"/>
      <c r="R156" s="162"/>
      <c r="S156" s="162"/>
      <c r="T156" s="162"/>
      <c r="U156" s="162"/>
      <c r="V156" s="162"/>
      <c r="W156" s="162"/>
      <c r="X156" s="162"/>
      <c r="Y156" s="162"/>
      <c r="Z156" s="162"/>
      <c r="AA156" s="162"/>
      <c r="AB156" s="162"/>
      <c r="AC156" s="162"/>
      <c r="AD156" s="162"/>
      <c r="AE156" s="162"/>
    </row>
    <row r="157" spans="1:31" ht="15.75" customHeight="1">
      <c r="A157" s="162"/>
      <c r="B157" s="162"/>
      <c r="C157" s="30" t="s">
        <v>223</v>
      </c>
      <c r="D157" s="165"/>
      <c r="E157" s="165"/>
      <c r="F157" s="165"/>
      <c r="G157" s="37">
        <f t="shared" si="13"/>
        <v>0</v>
      </c>
      <c r="H157" s="162"/>
      <c r="I157" s="162"/>
      <c r="J157" s="162"/>
      <c r="K157" s="162"/>
      <c r="L157" s="162"/>
      <c r="M157" s="162"/>
      <c r="N157" s="162"/>
      <c r="O157" s="162"/>
      <c r="P157" s="162"/>
      <c r="Q157" s="162"/>
      <c r="R157" s="162"/>
      <c r="S157" s="162"/>
      <c r="T157" s="162"/>
      <c r="U157" s="162"/>
      <c r="V157" s="162"/>
      <c r="W157" s="162"/>
      <c r="X157" s="162"/>
      <c r="Y157" s="162"/>
      <c r="Z157" s="162"/>
      <c r="AA157" s="162"/>
      <c r="AB157" s="162"/>
      <c r="AC157" s="162"/>
      <c r="AD157" s="162"/>
      <c r="AE157" s="162"/>
    </row>
    <row r="158" spans="1:31" ht="15.75" customHeight="1">
      <c r="A158" s="162"/>
      <c r="B158" s="162"/>
      <c r="C158" s="31" t="s">
        <v>224</v>
      </c>
      <c r="D158" s="165"/>
      <c r="E158" s="165"/>
      <c r="F158" s="165"/>
      <c r="G158" s="37">
        <f t="shared" si="13"/>
        <v>0</v>
      </c>
      <c r="H158" s="162"/>
      <c r="I158" s="162"/>
      <c r="J158" s="162"/>
      <c r="K158" s="162"/>
      <c r="L158" s="162"/>
      <c r="M158" s="162"/>
      <c r="N158" s="162"/>
      <c r="O158" s="162"/>
      <c r="P158" s="162"/>
      <c r="Q158" s="162"/>
      <c r="R158" s="162"/>
      <c r="S158" s="162"/>
      <c r="T158" s="162"/>
      <c r="U158" s="162"/>
      <c r="V158" s="162"/>
      <c r="W158" s="162"/>
      <c r="X158" s="162"/>
      <c r="Y158" s="162"/>
      <c r="Z158" s="162"/>
      <c r="AA158" s="162"/>
      <c r="AB158" s="162"/>
      <c r="AC158" s="162"/>
      <c r="AD158" s="162"/>
      <c r="AE158" s="162"/>
    </row>
    <row r="159" spans="1:31" ht="15.75" customHeight="1">
      <c r="A159" s="162"/>
      <c r="B159" s="162"/>
      <c r="C159" s="30" t="s">
        <v>225</v>
      </c>
      <c r="D159" s="165"/>
      <c r="E159" s="165"/>
      <c r="F159" s="165"/>
      <c r="G159" s="37">
        <f t="shared" si="13"/>
        <v>0</v>
      </c>
      <c r="H159" s="162"/>
      <c r="I159" s="162"/>
      <c r="J159" s="162"/>
      <c r="K159" s="162"/>
      <c r="L159" s="162"/>
      <c r="M159" s="162"/>
      <c r="N159" s="162"/>
      <c r="O159" s="162"/>
      <c r="P159" s="162"/>
      <c r="Q159" s="162"/>
      <c r="R159" s="162"/>
      <c r="S159" s="162"/>
      <c r="T159" s="162"/>
      <c r="U159" s="162"/>
      <c r="V159" s="162"/>
      <c r="W159" s="162"/>
      <c r="X159" s="162"/>
      <c r="Y159" s="162"/>
      <c r="Z159" s="162"/>
      <c r="AA159" s="162"/>
      <c r="AB159" s="162"/>
      <c r="AC159" s="162"/>
      <c r="AD159" s="162"/>
      <c r="AE159" s="162"/>
    </row>
    <row r="160" spans="1:31" ht="15.75" customHeight="1">
      <c r="A160" s="162"/>
      <c r="B160" s="162"/>
      <c r="C160" s="30" t="s">
        <v>226</v>
      </c>
      <c r="D160" s="165"/>
      <c r="E160" s="165"/>
      <c r="F160" s="165"/>
      <c r="G160" s="37">
        <f t="shared" si="13"/>
        <v>0</v>
      </c>
      <c r="H160" s="162"/>
      <c r="I160" s="162"/>
      <c r="J160" s="162"/>
      <c r="K160" s="162"/>
      <c r="L160" s="162"/>
      <c r="M160" s="162"/>
      <c r="N160" s="162"/>
      <c r="O160" s="162"/>
      <c r="P160" s="162"/>
      <c r="Q160" s="162"/>
      <c r="R160" s="162"/>
      <c r="S160" s="162"/>
      <c r="T160" s="162"/>
      <c r="U160" s="162"/>
      <c r="V160" s="162"/>
      <c r="W160" s="162"/>
      <c r="X160" s="162"/>
      <c r="Y160" s="162"/>
      <c r="Z160" s="162"/>
      <c r="AA160" s="162"/>
      <c r="AB160" s="162"/>
      <c r="AC160" s="162"/>
      <c r="AD160" s="162"/>
      <c r="AE160" s="162"/>
    </row>
    <row r="161" spans="1:31" ht="15.75" customHeight="1">
      <c r="A161" s="162"/>
      <c r="B161" s="162"/>
      <c r="C161" s="30" t="s">
        <v>227</v>
      </c>
      <c r="D161" s="165"/>
      <c r="E161" s="165"/>
      <c r="F161" s="165"/>
      <c r="G161" s="37">
        <f t="shared" si="13"/>
        <v>0</v>
      </c>
      <c r="H161" s="162"/>
      <c r="I161" s="162"/>
      <c r="J161" s="162"/>
      <c r="K161" s="162"/>
      <c r="L161" s="162"/>
      <c r="M161" s="162"/>
      <c r="N161" s="162"/>
      <c r="O161" s="162"/>
      <c r="P161" s="162"/>
      <c r="Q161" s="162"/>
      <c r="R161" s="162"/>
      <c r="S161" s="162"/>
      <c r="T161" s="162"/>
      <c r="U161" s="162"/>
      <c r="V161" s="162"/>
      <c r="W161" s="162"/>
      <c r="X161" s="162"/>
      <c r="Y161" s="162"/>
      <c r="Z161" s="162"/>
      <c r="AA161" s="162"/>
      <c r="AB161" s="162"/>
      <c r="AC161" s="162"/>
      <c r="AD161" s="162"/>
      <c r="AE161" s="162"/>
    </row>
    <row r="162" spans="1:31" ht="15.75" customHeight="1">
      <c r="A162" s="162"/>
      <c r="B162" s="162"/>
      <c r="C162" s="34" t="s">
        <v>228</v>
      </c>
      <c r="D162" s="43">
        <f>SUM(D155:D161)</f>
        <v>0</v>
      </c>
      <c r="E162" s="43">
        <f>SUM(E155:E161)</f>
        <v>0</v>
      </c>
      <c r="F162" s="43">
        <f>SUM(F155:F161)</f>
        <v>0</v>
      </c>
      <c r="G162" s="37">
        <f t="shared" si="13"/>
        <v>0</v>
      </c>
      <c r="H162" s="162"/>
      <c r="I162" s="162"/>
      <c r="J162" s="162"/>
      <c r="K162" s="162"/>
      <c r="L162" s="162"/>
      <c r="M162" s="162"/>
      <c r="N162" s="162"/>
      <c r="O162" s="162"/>
      <c r="P162" s="162"/>
      <c r="Q162" s="162"/>
      <c r="R162" s="162"/>
      <c r="S162" s="162"/>
      <c r="T162" s="162"/>
      <c r="U162" s="162"/>
      <c r="V162" s="162"/>
      <c r="W162" s="162"/>
      <c r="X162" s="162"/>
      <c r="Y162" s="162"/>
      <c r="Z162" s="162"/>
      <c r="AA162" s="162"/>
      <c r="AB162" s="162"/>
      <c r="AC162" s="162"/>
      <c r="AD162" s="162"/>
      <c r="AE162" s="162"/>
    </row>
    <row r="163" spans="1:31" s="33" customFormat="1" ht="15.75" customHeight="1">
      <c r="A163" s="166"/>
      <c r="B163" s="166"/>
      <c r="C163" s="47"/>
      <c r="D163" s="48"/>
      <c r="E163" s="48"/>
      <c r="F163" s="48"/>
      <c r="G163" s="49"/>
      <c r="H163" s="166"/>
      <c r="I163" s="166"/>
      <c r="J163" s="166"/>
      <c r="K163" s="166"/>
      <c r="L163" s="166"/>
      <c r="M163" s="166"/>
      <c r="N163" s="166"/>
      <c r="O163" s="166"/>
      <c r="P163" s="166"/>
      <c r="Q163" s="166"/>
      <c r="R163" s="166"/>
      <c r="S163" s="166"/>
      <c r="T163" s="166"/>
      <c r="U163" s="166"/>
      <c r="V163" s="166"/>
      <c r="W163" s="166"/>
      <c r="X163" s="166"/>
      <c r="Y163" s="166"/>
      <c r="Z163" s="166"/>
      <c r="AA163" s="166"/>
      <c r="AB163" s="166"/>
      <c r="AC163" s="166"/>
      <c r="AD163" s="166"/>
      <c r="AE163" s="166"/>
    </row>
    <row r="164" spans="1:31" ht="15.75" customHeight="1">
      <c r="A164" s="162"/>
      <c r="B164" s="162"/>
      <c r="C164" s="257" t="s">
        <v>177</v>
      </c>
      <c r="D164" s="258"/>
      <c r="E164" s="258"/>
      <c r="F164" s="258"/>
      <c r="G164" s="259"/>
      <c r="H164" s="162"/>
      <c r="I164" s="162"/>
      <c r="J164" s="162"/>
      <c r="K164" s="162"/>
      <c r="L164" s="162"/>
      <c r="M164" s="162"/>
      <c r="N164" s="162"/>
      <c r="O164" s="162"/>
      <c r="P164" s="162"/>
      <c r="Q164" s="162"/>
      <c r="R164" s="162"/>
      <c r="S164" s="162"/>
      <c r="T164" s="162"/>
      <c r="U164" s="162"/>
      <c r="V164" s="162"/>
      <c r="W164" s="162"/>
      <c r="X164" s="162"/>
      <c r="Y164" s="162"/>
      <c r="Z164" s="162"/>
      <c r="AA164" s="162"/>
      <c r="AB164" s="162"/>
      <c r="AC164" s="162"/>
      <c r="AD164" s="162"/>
      <c r="AE164" s="162"/>
    </row>
    <row r="165" spans="1:31" ht="19.5" customHeight="1" thickBot="1">
      <c r="A165" s="162"/>
      <c r="B165" s="162"/>
      <c r="C165" s="40" t="s">
        <v>220</v>
      </c>
      <c r="D165" s="41">
        <f>'1) Budget Table'!D161</f>
        <v>0</v>
      </c>
      <c r="E165" s="41">
        <f>'1) Budget Table'!E161</f>
        <v>0</v>
      </c>
      <c r="F165" s="41">
        <f>'1) Budget Table'!F161</f>
        <v>0</v>
      </c>
      <c r="G165" s="42">
        <f t="shared" ref="G165:G173" si="14">SUM(D165:F165)</f>
        <v>0</v>
      </c>
      <c r="H165" s="162"/>
      <c r="I165" s="162"/>
      <c r="J165" s="162"/>
      <c r="K165" s="162"/>
      <c r="L165" s="162"/>
      <c r="M165" s="162"/>
      <c r="N165" s="162"/>
      <c r="O165" s="162"/>
      <c r="P165" s="162"/>
      <c r="Q165" s="162"/>
      <c r="R165" s="162"/>
      <c r="S165" s="162"/>
      <c r="T165" s="162"/>
      <c r="U165" s="162"/>
      <c r="V165" s="162"/>
      <c r="W165" s="162"/>
      <c r="X165" s="162"/>
      <c r="Y165" s="162"/>
      <c r="Z165" s="162"/>
      <c r="AA165" s="162"/>
      <c r="AB165" s="162"/>
      <c r="AC165" s="162"/>
      <c r="AD165" s="162"/>
      <c r="AE165" s="162"/>
    </row>
    <row r="166" spans="1:31" ht="15.75" customHeight="1">
      <c r="A166" s="162"/>
      <c r="B166" s="162"/>
      <c r="C166" s="38" t="s">
        <v>221</v>
      </c>
      <c r="D166" s="163"/>
      <c r="E166" s="164"/>
      <c r="F166" s="164"/>
      <c r="G166" s="39">
        <f t="shared" si="14"/>
        <v>0</v>
      </c>
      <c r="H166" s="162"/>
      <c r="I166" s="162"/>
      <c r="J166" s="162"/>
      <c r="K166" s="162"/>
      <c r="L166" s="162"/>
      <c r="M166" s="162"/>
      <c r="N166" s="162"/>
      <c r="O166" s="162"/>
      <c r="P166" s="162"/>
      <c r="Q166" s="162"/>
      <c r="R166" s="162"/>
      <c r="S166" s="162"/>
      <c r="T166" s="162"/>
      <c r="U166" s="162"/>
      <c r="V166" s="162"/>
      <c r="W166" s="162"/>
      <c r="X166" s="162"/>
      <c r="Y166" s="162"/>
      <c r="Z166" s="162"/>
      <c r="AA166" s="162"/>
      <c r="AB166" s="162"/>
      <c r="AC166" s="162"/>
      <c r="AD166" s="162"/>
      <c r="AE166" s="162"/>
    </row>
    <row r="167" spans="1:31" ht="15.75" customHeight="1">
      <c r="A167" s="162"/>
      <c r="B167" s="162"/>
      <c r="C167" s="30" t="s">
        <v>222</v>
      </c>
      <c r="D167" s="165"/>
      <c r="E167" s="141"/>
      <c r="F167" s="141"/>
      <c r="G167" s="37">
        <f t="shared" si="14"/>
        <v>0</v>
      </c>
      <c r="H167" s="162"/>
      <c r="I167" s="162"/>
      <c r="J167" s="162"/>
      <c r="K167" s="162"/>
      <c r="L167" s="162"/>
      <c r="M167" s="162"/>
      <c r="N167" s="162"/>
      <c r="O167" s="162"/>
      <c r="P167" s="162"/>
      <c r="Q167" s="162"/>
      <c r="R167" s="162"/>
      <c r="S167" s="162"/>
      <c r="T167" s="162"/>
      <c r="U167" s="162"/>
      <c r="V167" s="162"/>
      <c r="W167" s="162"/>
      <c r="X167" s="162"/>
      <c r="Y167" s="162"/>
      <c r="Z167" s="162"/>
      <c r="AA167" s="162"/>
      <c r="AB167" s="162"/>
      <c r="AC167" s="162"/>
      <c r="AD167" s="162"/>
      <c r="AE167" s="162"/>
    </row>
    <row r="168" spans="1:31" ht="15.75" customHeight="1">
      <c r="A168" s="162"/>
      <c r="B168" s="162"/>
      <c r="C168" s="30" t="s">
        <v>223</v>
      </c>
      <c r="D168" s="165"/>
      <c r="E168" s="165"/>
      <c r="F168" s="165"/>
      <c r="G168" s="37">
        <f t="shared" si="14"/>
        <v>0</v>
      </c>
      <c r="H168" s="162"/>
      <c r="I168" s="162"/>
      <c r="J168" s="162"/>
      <c r="K168" s="162"/>
      <c r="L168" s="162"/>
      <c r="M168" s="162"/>
      <c r="N168" s="162"/>
      <c r="O168" s="162"/>
      <c r="P168" s="162"/>
      <c r="Q168" s="162"/>
      <c r="R168" s="162"/>
      <c r="S168" s="162"/>
      <c r="T168" s="162"/>
      <c r="U168" s="162"/>
      <c r="V168" s="162"/>
      <c r="W168" s="162"/>
      <c r="X168" s="162"/>
      <c r="Y168" s="162"/>
      <c r="Z168" s="162"/>
      <c r="AA168" s="162"/>
      <c r="AB168" s="162"/>
      <c r="AC168" s="162"/>
      <c r="AD168" s="162"/>
      <c r="AE168" s="162"/>
    </row>
    <row r="169" spans="1:31" ht="15.75" customHeight="1">
      <c r="A169" s="162"/>
      <c r="B169" s="162"/>
      <c r="C169" s="31" t="s">
        <v>224</v>
      </c>
      <c r="D169" s="165"/>
      <c r="E169" s="165"/>
      <c r="F169" s="165"/>
      <c r="G169" s="37">
        <f t="shared" si="14"/>
        <v>0</v>
      </c>
      <c r="H169" s="162"/>
      <c r="I169" s="162"/>
      <c r="J169" s="162"/>
      <c r="K169" s="162"/>
      <c r="L169" s="162"/>
      <c r="M169" s="162"/>
      <c r="N169" s="162"/>
      <c r="O169" s="162"/>
      <c r="P169" s="162"/>
      <c r="Q169" s="162"/>
      <c r="R169" s="162"/>
      <c r="S169" s="162"/>
      <c r="T169" s="162"/>
      <c r="U169" s="162"/>
      <c r="V169" s="162"/>
      <c r="W169" s="162"/>
      <c r="X169" s="162"/>
      <c r="Y169" s="162"/>
      <c r="Z169" s="162"/>
      <c r="AA169" s="162"/>
      <c r="AB169" s="162"/>
      <c r="AC169" s="162"/>
      <c r="AD169" s="162"/>
      <c r="AE169" s="162"/>
    </row>
    <row r="170" spans="1:31" ht="15.75" customHeight="1">
      <c r="A170" s="162"/>
      <c r="B170" s="162"/>
      <c r="C170" s="30" t="s">
        <v>225</v>
      </c>
      <c r="D170" s="165"/>
      <c r="E170" s="165"/>
      <c r="F170" s="165"/>
      <c r="G170" s="37">
        <f t="shared" si="14"/>
        <v>0</v>
      </c>
      <c r="H170" s="162"/>
      <c r="I170" s="162"/>
      <c r="J170" s="162"/>
      <c r="K170" s="162"/>
      <c r="L170" s="162"/>
      <c r="M170" s="162"/>
      <c r="N170" s="162"/>
      <c r="O170" s="162"/>
      <c r="P170" s="162"/>
      <c r="Q170" s="162"/>
      <c r="R170" s="162"/>
      <c r="S170" s="162"/>
      <c r="T170" s="162"/>
      <c r="U170" s="162"/>
      <c r="V170" s="162"/>
      <c r="W170" s="162"/>
      <c r="X170" s="162"/>
      <c r="Y170" s="162"/>
      <c r="Z170" s="162"/>
      <c r="AA170" s="162"/>
      <c r="AB170" s="162"/>
      <c r="AC170" s="162"/>
      <c r="AD170" s="162"/>
      <c r="AE170" s="162"/>
    </row>
    <row r="171" spans="1:31" ht="15.75" customHeight="1">
      <c r="A171" s="162"/>
      <c r="B171" s="162"/>
      <c r="C171" s="30" t="s">
        <v>226</v>
      </c>
      <c r="D171" s="165"/>
      <c r="E171" s="165"/>
      <c r="F171" s="165"/>
      <c r="G171" s="37">
        <f t="shared" si="14"/>
        <v>0</v>
      </c>
      <c r="H171" s="162"/>
      <c r="I171" s="162"/>
      <c r="J171" s="162"/>
      <c r="K171" s="162"/>
      <c r="L171" s="162"/>
      <c r="M171" s="162"/>
      <c r="N171" s="162"/>
      <c r="O171" s="162"/>
      <c r="P171" s="162"/>
      <c r="Q171" s="162"/>
      <c r="R171" s="162"/>
      <c r="S171" s="162"/>
      <c r="T171" s="162"/>
      <c r="U171" s="162"/>
      <c r="V171" s="162"/>
      <c r="W171" s="162"/>
      <c r="X171" s="162"/>
      <c r="Y171" s="162"/>
      <c r="Z171" s="162"/>
      <c r="AA171" s="162"/>
      <c r="AB171" s="162"/>
      <c r="AC171" s="162"/>
      <c r="AD171" s="162"/>
      <c r="AE171" s="162"/>
    </row>
    <row r="172" spans="1:31" ht="15.75" customHeight="1">
      <c r="A172" s="162"/>
      <c r="B172" s="162"/>
      <c r="C172" s="30" t="s">
        <v>227</v>
      </c>
      <c r="D172" s="165"/>
      <c r="E172" s="165"/>
      <c r="F172" s="165"/>
      <c r="G172" s="37">
        <f t="shared" si="14"/>
        <v>0</v>
      </c>
      <c r="H172" s="162"/>
      <c r="I172" s="162"/>
      <c r="J172" s="162"/>
      <c r="K172" s="162"/>
      <c r="L172" s="162"/>
      <c r="M172" s="162"/>
      <c r="N172" s="162"/>
      <c r="O172" s="162"/>
      <c r="P172" s="162"/>
      <c r="Q172" s="162"/>
      <c r="R172" s="162"/>
      <c r="S172" s="162"/>
      <c r="T172" s="162"/>
      <c r="U172" s="162"/>
      <c r="V172" s="162"/>
      <c r="W172" s="162"/>
      <c r="X172" s="162"/>
      <c r="Y172" s="162"/>
      <c r="Z172" s="162"/>
      <c r="AA172" s="162"/>
      <c r="AB172" s="162"/>
      <c r="AC172" s="162"/>
      <c r="AD172" s="162"/>
      <c r="AE172" s="162"/>
    </row>
    <row r="173" spans="1:31" ht="15.75" customHeight="1">
      <c r="A173" s="162"/>
      <c r="B173" s="162"/>
      <c r="C173" s="34" t="s">
        <v>228</v>
      </c>
      <c r="D173" s="43">
        <f>SUM(D166:D172)</f>
        <v>0</v>
      </c>
      <c r="E173" s="43">
        <f>SUM(E166:E172)</f>
        <v>0</v>
      </c>
      <c r="F173" s="43">
        <f>SUM(F166:F172)</f>
        <v>0</v>
      </c>
      <c r="G173" s="37">
        <f t="shared" si="14"/>
        <v>0</v>
      </c>
      <c r="H173" s="162"/>
      <c r="I173" s="162"/>
      <c r="J173" s="162"/>
      <c r="K173" s="162"/>
      <c r="L173" s="162"/>
      <c r="M173" s="162"/>
      <c r="N173" s="162"/>
      <c r="O173" s="162"/>
      <c r="P173" s="162"/>
      <c r="Q173" s="162"/>
      <c r="R173" s="162"/>
      <c r="S173" s="162"/>
      <c r="T173" s="162"/>
      <c r="U173" s="162"/>
      <c r="V173" s="162"/>
      <c r="W173" s="162"/>
      <c r="X173" s="162"/>
      <c r="Y173" s="162"/>
      <c r="Z173" s="162"/>
      <c r="AA173" s="162"/>
      <c r="AB173" s="162"/>
      <c r="AC173" s="162"/>
      <c r="AD173" s="162"/>
      <c r="AE173" s="162"/>
    </row>
    <row r="174" spans="1:31" s="33" customFormat="1" ht="15.75" customHeight="1">
      <c r="A174" s="166"/>
      <c r="B174" s="166"/>
      <c r="C174" s="47"/>
      <c r="D174" s="48"/>
      <c r="E174" s="48"/>
      <c r="F174" s="48"/>
      <c r="G174" s="49"/>
      <c r="H174" s="166"/>
      <c r="I174" s="166"/>
      <c r="J174" s="166"/>
      <c r="K174" s="166"/>
      <c r="L174" s="166"/>
      <c r="M174" s="166"/>
      <c r="N174" s="166"/>
      <c r="O174" s="166"/>
      <c r="P174" s="166"/>
      <c r="Q174" s="166"/>
      <c r="R174" s="166"/>
      <c r="S174" s="166"/>
      <c r="T174" s="166"/>
      <c r="U174" s="166"/>
      <c r="V174" s="166"/>
      <c r="W174" s="166"/>
      <c r="X174" s="166"/>
      <c r="Y174" s="166"/>
      <c r="Z174" s="166"/>
      <c r="AA174" s="166"/>
      <c r="AB174" s="166"/>
      <c r="AC174" s="166"/>
      <c r="AD174" s="166"/>
      <c r="AE174" s="166"/>
    </row>
    <row r="175" spans="1:31" ht="15.75" customHeight="1">
      <c r="A175" s="162"/>
      <c r="B175" s="162"/>
      <c r="C175" s="257" t="s">
        <v>186</v>
      </c>
      <c r="D175" s="258"/>
      <c r="E175" s="258"/>
      <c r="F175" s="258"/>
      <c r="G175" s="259"/>
      <c r="H175" s="162"/>
      <c r="I175" s="162"/>
      <c r="J175" s="162"/>
      <c r="K175" s="162"/>
      <c r="L175" s="162"/>
      <c r="M175" s="162"/>
      <c r="N175" s="162"/>
      <c r="O175" s="162"/>
      <c r="P175" s="162"/>
      <c r="Q175" s="162"/>
      <c r="R175" s="162"/>
      <c r="S175" s="162"/>
      <c r="T175" s="162"/>
      <c r="U175" s="162"/>
      <c r="V175" s="162"/>
      <c r="W175" s="162"/>
      <c r="X175" s="162"/>
      <c r="Y175" s="162"/>
      <c r="Z175" s="162"/>
      <c r="AA175" s="162"/>
      <c r="AB175" s="162"/>
      <c r="AC175" s="162"/>
      <c r="AD175" s="162"/>
      <c r="AE175" s="162"/>
    </row>
    <row r="176" spans="1:31" ht="22.5" customHeight="1" thickBot="1">
      <c r="A176" s="162"/>
      <c r="B176" s="162"/>
      <c r="C176" s="40" t="s">
        <v>220</v>
      </c>
      <c r="D176" s="41">
        <f>'1) Budget Table'!D171</f>
        <v>0</v>
      </c>
      <c r="E176" s="41">
        <f>'1) Budget Table'!E171</f>
        <v>0</v>
      </c>
      <c r="F176" s="41">
        <f>'1) Budget Table'!F171</f>
        <v>0</v>
      </c>
      <c r="G176" s="42">
        <f t="shared" ref="G176:G184" si="15">SUM(D176:F176)</f>
        <v>0</v>
      </c>
      <c r="H176" s="162"/>
      <c r="I176" s="162"/>
      <c r="J176" s="162"/>
      <c r="K176" s="162"/>
      <c r="L176" s="162"/>
      <c r="M176" s="162"/>
      <c r="N176" s="162"/>
      <c r="O176" s="162"/>
      <c r="P176" s="162"/>
      <c r="Q176" s="162"/>
      <c r="R176" s="162"/>
      <c r="S176" s="162"/>
      <c r="T176" s="162"/>
      <c r="U176" s="162"/>
      <c r="V176" s="162"/>
      <c r="W176" s="162"/>
      <c r="X176" s="162"/>
      <c r="Y176" s="162"/>
      <c r="Z176" s="162"/>
      <c r="AA176" s="162"/>
      <c r="AB176" s="162"/>
      <c r="AC176" s="162"/>
      <c r="AD176" s="162"/>
      <c r="AE176" s="162"/>
    </row>
    <row r="177" spans="1:31" ht="15.75" customHeight="1">
      <c r="A177" s="162"/>
      <c r="B177" s="162"/>
      <c r="C177" s="38" t="s">
        <v>221</v>
      </c>
      <c r="D177" s="163"/>
      <c r="E177" s="164"/>
      <c r="F177" s="164"/>
      <c r="G177" s="39">
        <f t="shared" si="15"/>
        <v>0</v>
      </c>
      <c r="H177" s="162"/>
      <c r="I177" s="162"/>
      <c r="J177" s="162"/>
      <c r="K177" s="162"/>
      <c r="L177" s="162"/>
      <c r="M177" s="162"/>
      <c r="N177" s="162"/>
      <c r="O177" s="162"/>
      <c r="P177" s="162"/>
      <c r="Q177" s="162"/>
      <c r="R177" s="162"/>
      <c r="S177" s="162"/>
      <c r="T177" s="162"/>
      <c r="U177" s="162"/>
      <c r="V177" s="162"/>
      <c r="W177" s="162"/>
      <c r="X177" s="162"/>
      <c r="Y177" s="162"/>
      <c r="Z177" s="162"/>
      <c r="AA177" s="162"/>
      <c r="AB177" s="162"/>
      <c r="AC177" s="162"/>
      <c r="AD177" s="162"/>
      <c r="AE177" s="162"/>
    </row>
    <row r="178" spans="1:31" ht="15.75" customHeight="1">
      <c r="A178" s="162"/>
      <c r="B178" s="162"/>
      <c r="C178" s="30" t="s">
        <v>222</v>
      </c>
      <c r="D178" s="165"/>
      <c r="E178" s="141"/>
      <c r="F178" s="141"/>
      <c r="G178" s="37">
        <f t="shared" si="15"/>
        <v>0</v>
      </c>
      <c r="H178" s="162"/>
      <c r="I178" s="162"/>
      <c r="J178" s="162"/>
      <c r="K178" s="162"/>
      <c r="L178" s="162"/>
      <c r="M178" s="162"/>
      <c r="N178" s="162"/>
      <c r="O178" s="162"/>
      <c r="P178" s="162"/>
      <c r="Q178" s="162"/>
      <c r="R178" s="162"/>
      <c r="S178" s="162"/>
      <c r="T178" s="162"/>
      <c r="U178" s="162"/>
      <c r="V178" s="162"/>
      <c r="W178" s="162"/>
      <c r="X178" s="162"/>
      <c r="Y178" s="162"/>
      <c r="Z178" s="162"/>
      <c r="AA178" s="162"/>
      <c r="AB178" s="162"/>
      <c r="AC178" s="162"/>
      <c r="AD178" s="162"/>
      <c r="AE178" s="162"/>
    </row>
    <row r="179" spans="1:31" ht="15.75" customHeight="1">
      <c r="A179" s="162"/>
      <c r="B179" s="162"/>
      <c r="C179" s="30" t="s">
        <v>223</v>
      </c>
      <c r="D179" s="165"/>
      <c r="E179" s="165"/>
      <c r="F179" s="165"/>
      <c r="G179" s="37">
        <f t="shared" si="15"/>
        <v>0</v>
      </c>
      <c r="H179" s="162"/>
      <c r="I179" s="162"/>
      <c r="J179" s="162"/>
      <c r="K179" s="162"/>
      <c r="L179" s="162"/>
      <c r="M179" s="162"/>
      <c r="N179" s="162"/>
      <c r="O179" s="162"/>
      <c r="P179" s="162"/>
      <c r="Q179" s="162"/>
      <c r="R179" s="162"/>
      <c r="S179" s="162"/>
      <c r="T179" s="162"/>
      <c r="U179" s="162"/>
      <c r="V179" s="162"/>
      <c r="W179" s="162"/>
      <c r="X179" s="162"/>
      <c r="Y179" s="162"/>
      <c r="Z179" s="162"/>
      <c r="AA179" s="162"/>
      <c r="AB179" s="162"/>
      <c r="AC179" s="162"/>
      <c r="AD179" s="162"/>
      <c r="AE179" s="162"/>
    </row>
    <row r="180" spans="1:31" ht="15.75" customHeight="1">
      <c r="A180" s="162"/>
      <c r="B180" s="162"/>
      <c r="C180" s="31" t="s">
        <v>224</v>
      </c>
      <c r="D180" s="165"/>
      <c r="E180" s="165"/>
      <c r="F180" s="165"/>
      <c r="G180" s="37">
        <f t="shared" si="15"/>
        <v>0</v>
      </c>
      <c r="H180" s="162"/>
      <c r="I180" s="162"/>
      <c r="J180" s="162"/>
      <c r="K180" s="162"/>
      <c r="L180" s="162"/>
      <c r="M180" s="162"/>
      <c r="N180" s="162"/>
      <c r="O180" s="162"/>
      <c r="P180" s="162"/>
      <c r="Q180" s="162"/>
      <c r="R180" s="162"/>
      <c r="S180" s="162"/>
      <c r="T180" s="162"/>
      <c r="U180" s="162"/>
      <c r="V180" s="162"/>
      <c r="W180" s="162"/>
      <c r="X180" s="162"/>
      <c r="Y180" s="162"/>
      <c r="Z180" s="162"/>
      <c r="AA180" s="162"/>
      <c r="AB180" s="162"/>
      <c r="AC180" s="162"/>
      <c r="AD180" s="162"/>
      <c r="AE180" s="162"/>
    </row>
    <row r="181" spans="1:31" ht="15.75" customHeight="1">
      <c r="A181" s="162"/>
      <c r="B181" s="162"/>
      <c r="C181" s="30" t="s">
        <v>225</v>
      </c>
      <c r="D181" s="165"/>
      <c r="E181" s="165"/>
      <c r="F181" s="165"/>
      <c r="G181" s="37">
        <f t="shared" si="15"/>
        <v>0</v>
      </c>
      <c r="H181" s="162"/>
      <c r="I181" s="162"/>
      <c r="J181" s="162"/>
      <c r="K181" s="162"/>
      <c r="L181" s="162"/>
      <c r="M181" s="162"/>
      <c r="N181" s="162"/>
      <c r="O181" s="162"/>
      <c r="P181" s="162"/>
      <c r="Q181" s="162"/>
      <c r="R181" s="162"/>
      <c r="S181" s="162"/>
      <c r="T181" s="162"/>
      <c r="U181" s="162"/>
      <c r="V181" s="162"/>
      <c r="W181" s="162"/>
      <c r="X181" s="162"/>
      <c r="Y181" s="162"/>
      <c r="Z181" s="162"/>
      <c r="AA181" s="162"/>
      <c r="AB181" s="162"/>
      <c r="AC181" s="162"/>
      <c r="AD181" s="162"/>
      <c r="AE181" s="162"/>
    </row>
    <row r="182" spans="1:31" ht="15.75" customHeight="1">
      <c r="A182" s="162"/>
      <c r="B182" s="162"/>
      <c r="C182" s="30" t="s">
        <v>226</v>
      </c>
      <c r="D182" s="165"/>
      <c r="E182" s="165"/>
      <c r="F182" s="165"/>
      <c r="G182" s="37">
        <f t="shared" si="15"/>
        <v>0</v>
      </c>
      <c r="H182" s="162"/>
      <c r="I182" s="162"/>
      <c r="J182" s="162"/>
      <c r="K182" s="162"/>
      <c r="L182" s="162"/>
      <c r="M182" s="162"/>
      <c r="N182" s="162"/>
      <c r="O182" s="162"/>
      <c r="P182" s="162"/>
      <c r="Q182" s="162"/>
      <c r="R182" s="162"/>
      <c r="S182" s="162"/>
      <c r="T182" s="162"/>
      <c r="U182" s="162"/>
      <c r="V182" s="162"/>
      <c r="W182" s="162"/>
      <c r="X182" s="162"/>
      <c r="Y182" s="162"/>
      <c r="Z182" s="162"/>
      <c r="AA182" s="162"/>
      <c r="AB182" s="162"/>
      <c r="AC182" s="162"/>
      <c r="AD182" s="162"/>
      <c r="AE182" s="162"/>
    </row>
    <row r="183" spans="1:31" ht="15.75" customHeight="1">
      <c r="A183" s="162"/>
      <c r="B183" s="162"/>
      <c r="C183" s="30" t="s">
        <v>227</v>
      </c>
      <c r="D183" s="165"/>
      <c r="E183" s="165"/>
      <c r="F183" s="165"/>
      <c r="G183" s="37">
        <f t="shared" si="15"/>
        <v>0</v>
      </c>
      <c r="H183" s="162"/>
      <c r="I183" s="162"/>
      <c r="J183" s="162"/>
      <c r="K183" s="162"/>
      <c r="L183" s="162"/>
      <c r="M183" s="162"/>
      <c r="N183" s="162"/>
      <c r="O183" s="162"/>
      <c r="P183" s="162"/>
      <c r="Q183" s="162"/>
      <c r="R183" s="162"/>
      <c r="S183" s="162"/>
      <c r="T183" s="162"/>
      <c r="U183" s="162"/>
      <c r="V183" s="162"/>
      <c r="W183" s="162"/>
      <c r="X183" s="162"/>
      <c r="Y183" s="162"/>
      <c r="Z183" s="162"/>
      <c r="AA183" s="162"/>
      <c r="AB183" s="162"/>
      <c r="AC183" s="162"/>
      <c r="AD183" s="162"/>
      <c r="AE183" s="162"/>
    </row>
    <row r="184" spans="1:31" ht="15.75" customHeight="1">
      <c r="A184" s="162"/>
      <c r="B184" s="162"/>
      <c r="C184" s="34" t="s">
        <v>228</v>
      </c>
      <c r="D184" s="43">
        <f>SUM(D177:D183)</f>
        <v>0</v>
      </c>
      <c r="E184" s="43">
        <f>SUM(E177:E183)</f>
        <v>0</v>
      </c>
      <c r="F184" s="43">
        <f>SUM(F177:F183)</f>
        <v>0</v>
      </c>
      <c r="G184" s="37">
        <f t="shared" si="15"/>
        <v>0</v>
      </c>
      <c r="H184" s="162"/>
      <c r="I184" s="162"/>
      <c r="J184" s="162"/>
      <c r="K184" s="162"/>
      <c r="L184" s="162"/>
      <c r="M184" s="162"/>
      <c r="N184" s="162"/>
      <c r="O184" s="162"/>
      <c r="P184" s="162"/>
      <c r="Q184" s="162"/>
      <c r="R184" s="162"/>
      <c r="S184" s="162"/>
      <c r="T184" s="162"/>
      <c r="U184" s="162"/>
      <c r="V184" s="162"/>
      <c r="W184" s="162"/>
      <c r="X184" s="162"/>
      <c r="Y184" s="162"/>
      <c r="Z184" s="162"/>
      <c r="AA184" s="162"/>
      <c r="AB184" s="162"/>
      <c r="AC184" s="162"/>
      <c r="AD184" s="162"/>
      <c r="AE184" s="162"/>
    </row>
    <row r="185" spans="1:31" ht="15.75" customHeight="1">
      <c r="A185" s="162"/>
      <c r="B185" s="162"/>
      <c r="C185" s="162"/>
      <c r="D185" s="166"/>
      <c r="E185" s="166"/>
      <c r="F185" s="166"/>
      <c r="G185" s="162"/>
      <c r="H185" s="162"/>
      <c r="I185" s="162"/>
      <c r="J185" s="162"/>
      <c r="K185" s="162"/>
      <c r="L185" s="162"/>
      <c r="M185" s="162"/>
      <c r="N185" s="162"/>
      <c r="O185" s="162"/>
      <c r="P185" s="162"/>
      <c r="Q185" s="162"/>
      <c r="R185" s="162"/>
      <c r="S185" s="162"/>
      <c r="T185" s="162"/>
      <c r="U185" s="162"/>
      <c r="V185" s="162"/>
      <c r="W185" s="162"/>
      <c r="X185" s="162"/>
      <c r="Y185" s="162"/>
      <c r="Z185" s="162"/>
      <c r="AA185" s="162"/>
      <c r="AB185" s="162"/>
      <c r="AC185" s="162"/>
      <c r="AD185" s="162"/>
      <c r="AE185" s="162"/>
    </row>
    <row r="186" spans="1:31" ht="15.75" customHeight="1">
      <c r="A186" s="162"/>
      <c r="B186" s="162"/>
      <c r="C186" s="257" t="s">
        <v>237</v>
      </c>
      <c r="D186" s="258"/>
      <c r="E186" s="258"/>
      <c r="F186" s="258"/>
      <c r="G186" s="259"/>
      <c r="H186" s="162"/>
      <c r="I186" s="162"/>
      <c r="J186" s="162"/>
      <c r="K186" s="162"/>
      <c r="L186" s="162"/>
      <c r="M186" s="162"/>
      <c r="N186" s="162"/>
      <c r="O186" s="162"/>
      <c r="P186" s="162"/>
      <c r="Q186" s="162"/>
      <c r="R186" s="162"/>
      <c r="S186" s="162"/>
      <c r="T186" s="162"/>
      <c r="U186" s="162"/>
      <c r="V186" s="162"/>
      <c r="W186" s="162"/>
      <c r="X186" s="162"/>
      <c r="Y186" s="162"/>
      <c r="Z186" s="162"/>
      <c r="AA186" s="162"/>
      <c r="AB186" s="162"/>
      <c r="AC186" s="162"/>
      <c r="AD186" s="162"/>
      <c r="AE186" s="162"/>
    </row>
    <row r="187" spans="1:31" ht="19.5" customHeight="1" thickBot="1">
      <c r="A187" s="162"/>
      <c r="B187" s="162"/>
      <c r="C187" s="40" t="s">
        <v>238</v>
      </c>
      <c r="D187" s="41">
        <f>'1) Budget Table'!D178</f>
        <v>245526.59</v>
      </c>
      <c r="E187" s="41">
        <f>'1) Budget Table'!E178</f>
        <v>120676.85</v>
      </c>
      <c r="F187" s="41">
        <f>'1) Budget Table'!F178</f>
        <v>170298.64</v>
      </c>
      <c r="G187" s="42">
        <f t="shared" ref="G187:G195" si="16">SUM(D187:F187)</f>
        <v>536502.08000000007</v>
      </c>
      <c r="H187" s="162"/>
      <c r="I187" s="162"/>
      <c r="J187" s="162"/>
      <c r="K187" s="162"/>
      <c r="L187" s="162"/>
      <c r="M187" s="162"/>
      <c r="N187" s="162"/>
      <c r="O187" s="162"/>
      <c r="P187" s="162"/>
      <c r="Q187" s="162"/>
      <c r="R187" s="162"/>
      <c r="S187" s="162"/>
      <c r="T187" s="162"/>
      <c r="U187" s="162"/>
      <c r="V187" s="162"/>
      <c r="W187" s="162"/>
      <c r="X187" s="162"/>
      <c r="Y187" s="162"/>
      <c r="Z187" s="162"/>
      <c r="AA187" s="162"/>
      <c r="AB187" s="162"/>
      <c r="AC187" s="162"/>
      <c r="AD187" s="162"/>
      <c r="AE187" s="162"/>
    </row>
    <row r="188" spans="1:31" ht="15.75" customHeight="1">
      <c r="A188" s="162"/>
      <c r="B188" s="162"/>
      <c r="C188" s="38" t="s">
        <v>221</v>
      </c>
      <c r="D188" s="163">
        <v>188889.3</v>
      </c>
      <c r="E188" s="164">
        <v>100766.64</v>
      </c>
      <c r="F188" s="164">
        <v>130701.16</v>
      </c>
      <c r="G188" s="39">
        <f t="shared" si="16"/>
        <v>420357.1</v>
      </c>
      <c r="H188" s="162"/>
      <c r="I188" s="162"/>
      <c r="J188" s="162"/>
      <c r="K188" s="162"/>
      <c r="L188" s="162"/>
      <c r="M188" s="162"/>
      <c r="N188" s="162"/>
      <c r="O188" s="162"/>
      <c r="P188" s="162"/>
      <c r="Q188" s="162"/>
      <c r="R188" s="162"/>
      <c r="S188" s="162"/>
      <c r="T188" s="162"/>
      <c r="U188" s="162"/>
      <c r="V188" s="162"/>
      <c r="W188" s="162"/>
      <c r="X188" s="162"/>
      <c r="Y188" s="162"/>
      <c r="Z188" s="162"/>
      <c r="AA188" s="162"/>
      <c r="AB188" s="162"/>
      <c r="AC188" s="162"/>
      <c r="AD188" s="162"/>
      <c r="AE188" s="162"/>
    </row>
    <row r="189" spans="1:31" ht="15.75" customHeight="1">
      <c r="A189" s="162"/>
      <c r="B189" s="162"/>
      <c r="C189" s="30" t="s">
        <v>222</v>
      </c>
      <c r="D189" s="165">
        <v>50514.15</v>
      </c>
      <c r="E189" s="141"/>
      <c r="F189" s="141">
        <v>10000</v>
      </c>
      <c r="G189" s="37">
        <f t="shared" si="16"/>
        <v>60514.15</v>
      </c>
      <c r="H189" s="162"/>
      <c r="I189" s="162"/>
      <c r="J189" s="162"/>
      <c r="K189" s="162"/>
      <c r="L189" s="162"/>
      <c r="M189" s="162"/>
      <c r="N189" s="162"/>
      <c r="O189" s="162"/>
      <c r="P189" s="162"/>
      <c r="Q189" s="162"/>
      <c r="R189" s="162"/>
      <c r="S189" s="162"/>
      <c r="T189" s="162"/>
      <c r="U189" s="162"/>
      <c r="V189" s="162"/>
      <c r="W189" s="162"/>
      <c r="X189" s="162"/>
      <c r="Y189" s="162"/>
      <c r="Z189" s="162"/>
      <c r="AA189" s="162"/>
      <c r="AB189" s="162"/>
      <c r="AC189" s="162"/>
      <c r="AD189" s="162"/>
      <c r="AE189" s="162"/>
    </row>
    <row r="190" spans="1:31" ht="15.75" customHeight="1">
      <c r="A190" s="162"/>
      <c r="B190" s="162"/>
      <c r="C190" s="30" t="s">
        <v>223</v>
      </c>
      <c r="D190" s="165"/>
      <c r="E190" s="165">
        <v>2440</v>
      </c>
      <c r="F190" s="165"/>
      <c r="G190" s="37">
        <f t="shared" si="16"/>
        <v>2440</v>
      </c>
      <c r="H190" s="162"/>
      <c r="I190" s="162"/>
      <c r="J190" s="162"/>
      <c r="K190" s="162"/>
      <c r="L190" s="162"/>
      <c r="M190" s="162"/>
      <c r="N190" s="162"/>
      <c r="O190" s="162"/>
      <c r="P190" s="162"/>
      <c r="Q190" s="162"/>
      <c r="R190" s="162"/>
      <c r="S190" s="162"/>
      <c r="T190" s="162"/>
      <c r="U190" s="162"/>
      <c r="V190" s="162"/>
      <c r="W190" s="162"/>
      <c r="X190" s="162"/>
      <c r="Y190" s="162"/>
      <c r="Z190" s="162"/>
      <c r="AA190" s="162"/>
      <c r="AB190" s="162"/>
      <c r="AC190" s="162"/>
      <c r="AD190" s="162"/>
      <c r="AE190" s="162"/>
    </row>
    <row r="191" spans="1:31" ht="15.75" customHeight="1">
      <c r="A191" s="162"/>
      <c r="B191" s="162"/>
      <c r="C191" s="31" t="s">
        <v>224</v>
      </c>
      <c r="D191" s="165">
        <v>6123.14</v>
      </c>
      <c r="E191" s="165"/>
      <c r="F191" s="165"/>
      <c r="G191" s="37">
        <f t="shared" si="16"/>
        <v>6123.14</v>
      </c>
      <c r="H191" s="162"/>
      <c r="I191" s="162"/>
      <c r="J191" s="162"/>
      <c r="K191" s="162"/>
      <c r="L191" s="162"/>
      <c r="M191" s="162"/>
      <c r="N191" s="162"/>
      <c r="O191" s="162"/>
      <c r="P191" s="162"/>
      <c r="Q191" s="162"/>
      <c r="R191" s="162"/>
      <c r="S191" s="162"/>
      <c r="T191" s="162"/>
      <c r="U191" s="162"/>
      <c r="V191" s="162"/>
      <c r="W191" s="162"/>
      <c r="X191" s="162"/>
      <c r="Y191" s="162"/>
      <c r="Z191" s="162"/>
      <c r="AA191" s="162"/>
      <c r="AB191" s="162"/>
      <c r="AC191" s="162"/>
      <c r="AD191" s="162"/>
      <c r="AE191" s="162"/>
    </row>
    <row r="192" spans="1:31" ht="15.75" customHeight="1">
      <c r="A192" s="162"/>
      <c r="B192" s="162"/>
      <c r="C192" s="30" t="s">
        <v>225</v>
      </c>
      <c r="D192" s="165"/>
      <c r="E192" s="165"/>
      <c r="F192" s="165">
        <v>5000</v>
      </c>
      <c r="G192" s="37">
        <f t="shared" si="16"/>
        <v>5000</v>
      </c>
      <c r="H192" s="162"/>
      <c r="I192" s="162"/>
      <c r="J192" s="162"/>
      <c r="K192" s="162"/>
      <c r="L192" s="162"/>
      <c r="M192" s="162"/>
      <c r="N192" s="162"/>
      <c r="O192" s="162"/>
      <c r="P192" s="162"/>
      <c r="Q192" s="162"/>
      <c r="R192" s="162"/>
      <c r="S192" s="162"/>
      <c r="T192" s="162"/>
      <c r="U192" s="162"/>
      <c r="V192" s="162"/>
      <c r="W192" s="162"/>
      <c r="X192" s="162"/>
      <c r="Y192" s="162"/>
      <c r="Z192" s="162"/>
      <c r="AA192" s="162"/>
      <c r="AB192" s="162"/>
      <c r="AC192" s="162"/>
      <c r="AD192" s="162"/>
      <c r="AE192" s="162"/>
    </row>
    <row r="193" spans="1:31" ht="15.75" customHeight="1">
      <c r="A193" s="162"/>
      <c r="B193" s="162"/>
      <c r="C193" s="30" t="s">
        <v>226</v>
      </c>
      <c r="D193" s="165"/>
      <c r="E193" s="165"/>
      <c r="F193" s="165"/>
      <c r="G193" s="37">
        <f t="shared" si="16"/>
        <v>0</v>
      </c>
      <c r="H193" s="162"/>
      <c r="I193" s="162"/>
      <c r="J193" s="162"/>
      <c r="K193" s="162"/>
      <c r="L193" s="162"/>
      <c r="M193" s="162"/>
      <c r="N193" s="162"/>
      <c r="O193" s="162"/>
      <c r="P193" s="162"/>
      <c r="Q193" s="162"/>
      <c r="R193" s="162"/>
      <c r="S193" s="162"/>
      <c r="T193" s="162"/>
      <c r="U193" s="162"/>
      <c r="V193" s="162"/>
      <c r="W193" s="162"/>
      <c r="X193" s="162"/>
      <c r="Y193" s="162"/>
      <c r="Z193" s="162"/>
      <c r="AA193" s="162"/>
      <c r="AB193" s="162"/>
      <c r="AC193" s="162"/>
      <c r="AD193" s="162"/>
      <c r="AE193" s="162"/>
    </row>
    <row r="194" spans="1:31" ht="15.75" customHeight="1">
      <c r="A194" s="162"/>
      <c r="B194" s="162"/>
      <c r="C194" s="30" t="s">
        <v>227</v>
      </c>
      <c r="D194" s="165"/>
      <c r="E194" s="165">
        <v>17470.21</v>
      </c>
      <c r="F194" s="165">
        <v>24597.48</v>
      </c>
      <c r="G194" s="37">
        <f t="shared" si="16"/>
        <v>42067.69</v>
      </c>
      <c r="H194" s="162"/>
      <c r="I194" s="162"/>
      <c r="J194" s="162"/>
      <c r="K194" s="162"/>
      <c r="L194" s="162"/>
      <c r="M194" s="162"/>
      <c r="N194" s="162"/>
      <c r="O194" s="162"/>
      <c r="P194" s="162"/>
      <c r="Q194" s="162"/>
      <c r="R194" s="162"/>
      <c r="S194" s="162"/>
      <c r="T194" s="162"/>
      <c r="U194" s="162"/>
      <c r="V194" s="162"/>
      <c r="W194" s="162"/>
      <c r="X194" s="162"/>
      <c r="Y194" s="162"/>
      <c r="Z194" s="162"/>
      <c r="AA194" s="162"/>
      <c r="AB194" s="162"/>
      <c r="AC194" s="162"/>
      <c r="AD194" s="162"/>
      <c r="AE194" s="162"/>
    </row>
    <row r="195" spans="1:31" ht="15.75" customHeight="1">
      <c r="A195" s="162"/>
      <c r="B195" s="162"/>
      <c r="C195" s="34" t="s">
        <v>228</v>
      </c>
      <c r="D195" s="43">
        <f>SUM(D188:D194)</f>
        <v>245526.59</v>
      </c>
      <c r="E195" s="43">
        <f>SUM(E188:E194)</f>
        <v>120676.85</v>
      </c>
      <c r="F195" s="43">
        <f>SUM(F188:F194)</f>
        <v>170298.64</v>
      </c>
      <c r="G195" s="37">
        <f t="shared" si="16"/>
        <v>536502.08000000007</v>
      </c>
      <c r="H195" s="162"/>
      <c r="I195" s="162"/>
      <c r="J195" s="162"/>
      <c r="K195" s="162"/>
      <c r="L195" s="162"/>
      <c r="M195" s="162"/>
      <c r="N195" s="162"/>
      <c r="O195" s="162"/>
      <c r="P195" s="162"/>
      <c r="Q195" s="162"/>
      <c r="R195" s="162"/>
      <c r="S195" s="162"/>
      <c r="T195" s="162"/>
      <c r="U195" s="162"/>
      <c r="V195" s="162"/>
      <c r="W195" s="162"/>
      <c r="X195" s="162"/>
      <c r="Y195" s="162"/>
      <c r="Z195" s="162"/>
      <c r="AA195" s="162"/>
      <c r="AB195" s="162"/>
      <c r="AC195" s="162"/>
      <c r="AD195" s="162"/>
      <c r="AE195" s="162"/>
    </row>
    <row r="196" spans="1:31" ht="15.75" customHeight="1" thickBot="1">
      <c r="A196" s="162"/>
      <c r="B196" s="162"/>
      <c r="C196" s="162"/>
      <c r="D196" s="166"/>
      <c r="E196" s="166"/>
      <c r="F196" s="166"/>
      <c r="G196" s="162"/>
      <c r="H196" s="162"/>
      <c r="I196" s="162"/>
      <c r="J196" s="162"/>
      <c r="K196" s="162"/>
      <c r="L196" s="162"/>
      <c r="M196" s="162"/>
      <c r="N196" s="162"/>
      <c r="O196" s="162"/>
      <c r="P196" s="162"/>
      <c r="Q196" s="162"/>
      <c r="R196" s="162"/>
      <c r="S196" s="162"/>
      <c r="T196" s="162"/>
      <c r="U196" s="162"/>
      <c r="V196" s="162"/>
      <c r="W196" s="162"/>
      <c r="X196" s="162"/>
      <c r="Y196" s="162"/>
      <c r="Z196" s="162"/>
      <c r="AA196" s="162"/>
      <c r="AB196" s="162"/>
      <c r="AC196" s="162"/>
      <c r="AD196" s="162"/>
      <c r="AE196" s="162"/>
    </row>
    <row r="197" spans="1:31" ht="19.5" customHeight="1" thickBot="1">
      <c r="A197" s="162"/>
      <c r="B197" s="162"/>
      <c r="C197" s="261" t="s">
        <v>201</v>
      </c>
      <c r="D197" s="262"/>
      <c r="E197" s="262"/>
      <c r="F197" s="262"/>
      <c r="G197" s="263"/>
      <c r="H197" s="162"/>
      <c r="I197" s="162"/>
      <c r="J197" s="162"/>
      <c r="K197" s="162"/>
      <c r="L197" s="162"/>
      <c r="M197" s="162"/>
      <c r="N197" s="162"/>
      <c r="O197" s="162"/>
      <c r="P197" s="162"/>
      <c r="Q197" s="162"/>
      <c r="R197" s="162"/>
      <c r="S197" s="162"/>
      <c r="T197" s="162"/>
      <c r="U197" s="162"/>
      <c r="V197" s="162"/>
      <c r="W197" s="162"/>
      <c r="X197" s="162"/>
      <c r="Y197" s="162"/>
      <c r="Z197" s="162"/>
      <c r="AA197" s="162"/>
      <c r="AB197" s="162"/>
      <c r="AC197" s="162"/>
      <c r="AD197" s="162"/>
      <c r="AE197" s="162"/>
    </row>
    <row r="198" spans="1:31" ht="19.5" customHeight="1">
      <c r="A198" s="162"/>
      <c r="B198" s="162"/>
      <c r="C198" s="54"/>
      <c r="D198" s="255" t="str">
        <f>'1) Budget Table'!D4</f>
        <v>ACNUR</v>
      </c>
      <c r="E198" s="255" t="str">
        <f>'1) Budget Table'!E4</f>
        <v>OIT</v>
      </c>
      <c r="F198" s="255" t="str">
        <f>'1) Budget Table'!F4</f>
        <v>PNUD</v>
      </c>
      <c r="G198" s="260" t="s">
        <v>201</v>
      </c>
      <c r="H198" s="162"/>
      <c r="I198" s="162"/>
      <c r="J198" s="162"/>
      <c r="K198" s="162"/>
      <c r="L198" s="162"/>
      <c r="M198" s="162"/>
      <c r="N198" s="162"/>
      <c r="O198" s="162"/>
      <c r="P198" s="162"/>
      <c r="Q198" s="162"/>
      <c r="R198" s="162"/>
      <c r="S198" s="162"/>
      <c r="T198" s="162"/>
      <c r="U198" s="162"/>
      <c r="V198" s="162"/>
      <c r="W198" s="162"/>
      <c r="X198" s="162"/>
      <c r="Y198" s="162"/>
      <c r="Z198" s="162"/>
      <c r="AA198" s="162"/>
      <c r="AB198" s="162"/>
      <c r="AC198" s="162"/>
      <c r="AD198" s="162"/>
      <c r="AE198" s="162"/>
    </row>
    <row r="199" spans="1:31" ht="19.5" customHeight="1">
      <c r="A199" s="162"/>
      <c r="B199" s="162"/>
      <c r="C199" s="54"/>
      <c r="D199" s="256"/>
      <c r="E199" s="256"/>
      <c r="F199" s="256"/>
      <c r="G199" s="247"/>
      <c r="H199" s="162"/>
      <c r="I199" s="162"/>
      <c r="J199" s="162"/>
      <c r="K199" s="162"/>
      <c r="L199" s="162"/>
      <c r="M199" s="162"/>
      <c r="N199" s="162"/>
      <c r="O199" s="162"/>
      <c r="P199" s="162"/>
      <c r="Q199" s="162"/>
      <c r="R199" s="162"/>
      <c r="S199" s="162"/>
      <c r="T199" s="162"/>
      <c r="U199" s="162"/>
      <c r="V199" s="162"/>
      <c r="W199" s="162"/>
      <c r="X199" s="162"/>
      <c r="Y199" s="162"/>
      <c r="Z199" s="162"/>
      <c r="AA199" s="162"/>
      <c r="AB199" s="162"/>
      <c r="AC199" s="162"/>
      <c r="AD199" s="162"/>
      <c r="AE199" s="162"/>
    </row>
    <row r="200" spans="1:31" ht="19.5" customHeight="1">
      <c r="A200" s="162"/>
      <c r="B200" s="162"/>
      <c r="C200" s="11" t="s">
        <v>221</v>
      </c>
      <c r="D200" s="167">
        <f t="shared" ref="D200:F206" si="17">SUM(D177,D166,D155,D144,D132,D121,D110,D99,D86,D75,D64,D53,D41,D30,D19,D8,D188)</f>
        <v>188889.3</v>
      </c>
      <c r="E200" s="167">
        <f t="shared" si="17"/>
        <v>100766.64</v>
      </c>
      <c r="F200" s="167">
        <f t="shared" si="17"/>
        <v>130701.16</v>
      </c>
      <c r="G200" s="52">
        <f t="shared" ref="G200:G208" si="18">SUM(D200:F200)</f>
        <v>420357.1</v>
      </c>
      <c r="H200" s="162"/>
      <c r="I200" s="162"/>
      <c r="J200" s="162"/>
      <c r="K200" s="162"/>
      <c r="L200" s="162"/>
      <c r="M200" s="162"/>
      <c r="N200" s="162"/>
      <c r="O200" s="162"/>
      <c r="P200" s="162"/>
      <c r="Q200" s="162"/>
      <c r="R200" s="162"/>
      <c r="S200" s="162"/>
      <c r="T200" s="162"/>
      <c r="U200" s="162"/>
      <c r="V200" s="162"/>
      <c r="W200" s="162"/>
      <c r="X200" s="162"/>
      <c r="Y200" s="162"/>
      <c r="Z200" s="162"/>
      <c r="AA200" s="162"/>
      <c r="AB200" s="162"/>
      <c r="AC200" s="162"/>
      <c r="AD200" s="162"/>
      <c r="AE200" s="162"/>
    </row>
    <row r="201" spans="1:31" ht="34.5" customHeight="1">
      <c r="A201" s="162"/>
      <c r="B201" s="162"/>
      <c r="C201" s="11" t="s">
        <v>222</v>
      </c>
      <c r="D201" s="167">
        <f t="shared" si="17"/>
        <v>215841.87000000002</v>
      </c>
      <c r="E201" s="167">
        <f t="shared" si="17"/>
        <v>0</v>
      </c>
      <c r="F201" s="167">
        <f t="shared" si="17"/>
        <v>133450.91</v>
      </c>
      <c r="G201" s="53">
        <f t="shared" si="18"/>
        <v>349292.78</v>
      </c>
      <c r="H201" s="162"/>
      <c r="I201" s="162"/>
      <c r="J201" s="162"/>
      <c r="K201" s="162"/>
      <c r="L201" s="162"/>
      <c r="M201" s="162"/>
      <c r="N201" s="162"/>
      <c r="O201" s="162"/>
      <c r="P201" s="162"/>
      <c r="Q201" s="162"/>
      <c r="R201" s="162"/>
      <c r="S201" s="162"/>
      <c r="T201" s="162"/>
      <c r="U201" s="162"/>
      <c r="V201" s="162"/>
      <c r="W201" s="162"/>
      <c r="X201" s="162"/>
      <c r="Y201" s="162"/>
      <c r="Z201" s="162"/>
      <c r="AA201" s="162"/>
      <c r="AB201" s="162"/>
      <c r="AC201" s="162"/>
      <c r="AD201" s="162"/>
      <c r="AE201" s="162"/>
    </row>
    <row r="202" spans="1:31" ht="48" customHeight="1">
      <c r="A202" s="162"/>
      <c r="B202" s="162"/>
      <c r="C202" s="11" t="s">
        <v>223</v>
      </c>
      <c r="D202" s="167">
        <f t="shared" si="17"/>
        <v>0</v>
      </c>
      <c r="E202" s="167">
        <f t="shared" si="17"/>
        <v>2440</v>
      </c>
      <c r="F202" s="167">
        <f t="shared" si="17"/>
        <v>30001</v>
      </c>
      <c r="G202" s="53">
        <f t="shared" si="18"/>
        <v>32441</v>
      </c>
      <c r="H202" s="162"/>
      <c r="I202" s="162"/>
      <c r="J202" s="162"/>
      <c r="K202" s="162"/>
      <c r="L202" s="162"/>
      <c r="M202" s="162"/>
      <c r="N202" s="162"/>
      <c r="O202" s="162"/>
      <c r="P202" s="162"/>
      <c r="Q202" s="162"/>
      <c r="R202" s="162"/>
      <c r="S202" s="162"/>
      <c r="T202" s="162"/>
      <c r="U202" s="162"/>
      <c r="V202" s="162"/>
      <c r="W202" s="162"/>
      <c r="X202" s="162"/>
      <c r="Y202" s="162"/>
      <c r="Z202" s="162"/>
      <c r="AA202" s="162"/>
      <c r="AB202" s="162"/>
      <c r="AC202" s="162"/>
      <c r="AD202" s="162"/>
      <c r="AE202" s="162"/>
    </row>
    <row r="203" spans="1:31" ht="33" customHeight="1">
      <c r="A203" s="162"/>
      <c r="B203" s="162"/>
      <c r="C203" s="15" t="s">
        <v>224</v>
      </c>
      <c r="D203" s="167">
        <f t="shared" si="17"/>
        <v>6123.14</v>
      </c>
      <c r="E203" s="167">
        <f t="shared" si="17"/>
        <v>98593.68</v>
      </c>
      <c r="F203" s="167">
        <f t="shared" si="17"/>
        <v>227161</v>
      </c>
      <c r="G203" s="53">
        <f t="shared" si="18"/>
        <v>331877.82</v>
      </c>
      <c r="H203" s="162"/>
      <c r="I203" s="162"/>
      <c r="J203" s="162"/>
      <c r="K203" s="162"/>
      <c r="L203" s="162"/>
      <c r="M203" s="162"/>
      <c r="N203" s="162"/>
      <c r="O203" s="162"/>
      <c r="P203" s="162"/>
      <c r="Q203" s="162"/>
      <c r="R203" s="162"/>
      <c r="S203" s="162"/>
      <c r="T203" s="162"/>
      <c r="U203" s="162"/>
      <c r="V203" s="162"/>
      <c r="W203" s="162"/>
      <c r="X203" s="162"/>
      <c r="Y203" s="162"/>
      <c r="Z203" s="162"/>
      <c r="AA203" s="162"/>
      <c r="AB203" s="162"/>
      <c r="AC203" s="162"/>
      <c r="AD203" s="162"/>
      <c r="AE203" s="162"/>
    </row>
    <row r="204" spans="1:31" ht="21" customHeight="1">
      <c r="A204" s="162"/>
      <c r="B204" s="162"/>
      <c r="C204" s="11" t="s">
        <v>225</v>
      </c>
      <c r="D204" s="167">
        <f t="shared" si="17"/>
        <v>0</v>
      </c>
      <c r="E204" s="167">
        <f t="shared" si="17"/>
        <v>12500</v>
      </c>
      <c r="F204" s="167">
        <f t="shared" si="17"/>
        <v>32445</v>
      </c>
      <c r="G204" s="53">
        <f t="shared" si="18"/>
        <v>44945</v>
      </c>
      <c r="H204" s="150"/>
      <c r="I204" s="150"/>
      <c r="J204" s="150"/>
      <c r="K204" s="150"/>
      <c r="L204" s="150"/>
      <c r="M204" s="168"/>
      <c r="N204" s="162"/>
      <c r="O204" s="162"/>
      <c r="P204" s="162"/>
      <c r="Q204" s="162"/>
      <c r="R204" s="162"/>
      <c r="S204" s="162"/>
      <c r="T204" s="162"/>
      <c r="U204" s="162"/>
      <c r="V204" s="162"/>
      <c r="W204" s="162"/>
      <c r="X204" s="162"/>
      <c r="Y204" s="162"/>
      <c r="Z204" s="162"/>
      <c r="AA204" s="162"/>
      <c r="AB204" s="162"/>
      <c r="AC204" s="162"/>
      <c r="AD204" s="162"/>
      <c r="AE204" s="162"/>
    </row>
    <row r="205" spans="1:31" ht="39.75" customHeight="1">
      <c r="A205" s="162"/>
      <c r="B205" s="162"/>
      <c r="C205" s="11" t="s">
        <v>226</v>
      </c>
      <c r="D205" s="167">
        <f t="shared" si="17"/>
        <v>528738.37</v>
      </c>
      <c r="E205" s="167">
        <f t="shared" si="17"/>
        <v>163343.99</v>
      </c>
      <c r="F205" s="167">
        <f t="shared" si="17"/>
        <v>0</v>
      </c>
      <c r="G205" s="53">
        <f t="shared" si="18"/>
        <v>692082.36</v>
      </c>
      <c r="H205" s="150"/>
      <c r="I205" s="150"/>
      <c r="J205" s="150"/>
      <c r="K205" s="150"/>
      <c r="L205" s="150"/>
      <c r="M205" s="168"/>
      <c r="N205" s="162"/>
      <c r="O205" s="162"/>
      <c r="P205" s="162"/>
      <c r="Q205" s="162"/>
      <c r="R205" s="162"/>
      <c r="S205" s="162"/>
      <c r="T205" s="162"/>
      <c r="U205" s="162"/>
      <c r="V205" s="162"/>
      <c r="W205" s="162"/>
      <c r="X205" s="162"/>
      <c r="Y205" s="162"/>
      <c r="Z205" s="162"/>
      <c r="AA205" s="162"/>
      <c r="AB205" s="162"/>
      <c r="AC205" s="162"/>
      <c r="AD205" s="162"/>
      <c r="AE205" s="162"/>
    </row>
    <row r="206" spans="1:31" ht="23.25" customHeight="1">
      <c r="A206" s="162"/>
      <c r="B206" s="162"/>
      <c r="C206" s="11" t="s">
        <v>227</v>
      </c>
      <c r="D206" s="169">
        <f t="shared" si="17"/>
        <v>0</v>
      </c>
      <c r="E206" s="169">
        <f t="shared" si="17"/>
        <v>17470.21</v>
      </c>
      <c r="F206" s="169">
        <f t="shared" si="17"/>
        <v>24597.48</v>
      </c>
      <c r="G206" s="53">
        <f t="shared" si="18"/>
        <v>42067.69</v>
      </c>
      <c r="H206" s="150"/>
      <c r="I206" s="150"/>
      <c r="J206" s="150"/>
      <c r="K206" s="150"/>
      <c r="L206" s="150"/>
      <c r="M206" s="168"/>
      <c r="N206" s="162"/>
      <c r="O206" s="162"/>
      <c r="P206" s="162"/>
      <c r="Q206" s="162"/>
      <c r="R206" s="162"/>
      <c r="S206" s="162"/>
      <c r="T206" s="162"/>
      <c r="U206" s="162"/>
      <c r="V206" s="162"/>
      <c r="W206" s="162"/>
      <c r="X206" s="162"/>
      <c r="Y206" s="162"/>
      <c r="Z206" s="162"/>
      <c r="AA206" s="162"/>
      <c r="AB206" s="162"/>
      <c r="AC206" s="162"/>
      <c r="AD206" s="162"/>
      <c r="AE206" s="162"/>
    </row>
    <row r="207" spans="1:31" ht="22.5" customHeight="1">
      <c r="A207" s="162"/>
      <c r="B207" s="162"/>
      <c r="C207" s="170" t="s">
        <v>239</v>
      </c>
      <c r="D207" s="171">
        <f>SUM(D200:D206)</f>
        <v>939592.68</v>
      </c>
      <c r="E207" s="171">
        <f>SUM(E200:E206)</f>
        <v>395114.52</v>
      </c>
      <c r="F207" s="171">
        <f>SUM(F200:F206)</f>
        <v>578356.55000000005</v>
      </c>
      <c r="G207" s="172">
        <f t="shared" si="18"/>
        <v>1913063.7500000002</v>
      </c>
      <c r="H207" s="150"/>
      <c r="I207" s="150"/>
      <c r="J207" s="150"/>
      <c r="K207" s="150"/>
      <c r="L207" s="150"/>
      <c r="M207" s="168"/>
      <c r="N207" s="162"/>
      <c r="O207" s="162"/>
      <c r="P207" s="162"/>
      <c r="Q207" s="162"/>
      <c r="R207" s="162"/>
      <c r="S207" s="162"/>
      <c r="T207" s="162"/>
      <c r="U207" s="162"/>
      <c r="V207" s="162"/>
      <c r="W207" s="162"/>
      <c r="X207" s="162"/>
      <c r="Y207" s="162"/>
      <c r="Z207" s="162"/>
      <c r="AA207" s="162"/>
      <c r="AB207" s="162"/>
      <c r="AC207" s="162"/>
      <c r="AD207" s="162"/>
      <c r="AE207" s="162"/>
    </row>
    <row r="208" spans="1:31" ht="26.25" customHeight="1">
      <c r="A208" s="162"/>
      <c r="B208" s="162"/>
      <c r="C208" s="173" t="s">
        <v>240</v>
      </c>
      <c r="D208" s="174">
        <f>D207*0.065</f>
        <v>61073.524200000007</v>
      </c>
      <c r="E208" s="174">
        <f t="shared" ref="E208:F208" si="19">E207*0.07</f>
        <v>27658.016400000004</v>
      </c>
      <c r="F208" s="174">
        <f t="shared" si="19"/>
        <v>40484.958500000008</v>
      </c>
      <c r="G208" s="172">
        <f t="shared" si="18"/>
        <v>129216.49910000002</v>
      </c>
      <c r="H208" s="16"/>
      <c r="I208" s="16"/>
      <c r="J208" s="16"/>
      <c r="K208" s="16"/>
      <c r="L208" s="175"/>
      <c r="M208" s="166"/>
      <c r="N208" s="162"/>
      <c r="O208" s="162"/>
      <c r="P208" s="162"/>
      <c r="Q208" s="162"/>
      <c r="R208" s="162"/>
      <c r="S208" s="162"/>
      <c r="T208" s="162"/>
      <c r="U208" s="162"/>
      <c r="V208" s="162"/>
      <c r="W208" s="162"/>
      <c r="X208" s="162"/>
      <c r="Y208" s="162"/>
      <c r="Z208" s="162"/>
      <c r="AA208" s="162"/>
      <c r="AB208" s="162"/>
      <c r="AC208" s="162"/>
      <c r="AD208" s="162"/>
      <c r="AE208" s="162"/>
    </row>
    <row r="209" spans="1:31" ht="23.25" customHeight="1">
      <c r="A209" s="162"/>
      <c r="B209" s="162"/>
      <c r="C209" s="94" t="s">
        <v>241</v>
      </c>
      <c r="D209" s="95">
        <f>SUM(D207:D208)</f>
        <v>1000666.2042</v>
      </c>
      <c r="E209" s="95">
        <f t="shared" ref="E209:G209" si="20">SUM(E207:E208)</f>
        <v>422772.53640000004</v>
      </c>
      <c r="F209" s="95">
        <f t="shared" si="20"/>
        <v>618841.5085</v>
      </c>
      <c r="G209" s="55">
        <f t="shared" si="20"/>
        <v>2042280.2491000001</v>
      </c>
      <c r="H209" s="16"/>
      <c r="I209" s="16"/>
      <c r="J209" s="16"/>
      <c r="K209" s="16"/>
      <c r="L209" s="175"/>
      <c r="M209" s="166"/>
      <c r="N209" s="162"/>
      <c r="O209" s="162"/>
      <c r="P209" s="162"/>
      <c r="Q209" s="162"/>
      <c r="R209" s="162"/>
      <c r="S209" s="162"/>
      <c r="T209" s="162"/>
      <c r="U209" s="162"/>
      <c r="V209" s="162"/>
      <c r="W209" s="162"/>
      <c r="X209" s="162"/>
      <c r="Y209" s="162"/>
      <c r="Z209" s="162"/>
      <c r="AA209" s="162"/>
      <c r="AB209" s="162"/>
      <c r="AC209" s="162"/>
      <c r="AD209" s="162"/>
      <c r="AE209" s="162"/>
    </row>
    <row r="210" spans="1:31" ht="15.75" customHeight="1">
      <c r="A210" s="162"/>
      <c r="B210" s="162"/>
      <c r="C210" s="162"/>
      <c r="D210" s="166"/>
      <c r="E210" s="166"/>
      <c r="F210" s="166"/>
      <c r="G210" s="162"/>
      <c r="H210" s="162"/>
      <c r="I210" s="162"/>
      <c r="J210" s="162"/>
      <c r="K210" s="162"/>
      <c r="L210" s="35"/>
      <c r="M210" s="162"/>
      <c r="N210" s="162"/>
      <c r="O210" s="162"/>
      <c r="P210" s="162"/>
      <c r="Q210" s="162"/>
      <c r="R210" s="162"/>
      <c r="S210" s="162"/>
      <c r="T210" s="162"/>
      <c r="U210" s="162"/>
      <c r="V210" s="162"/>
      <c r="W210" s="162"/>
      <c r="X210" s="162"/>
      <c r="Y210" s="162"/>
      <c r="Z210" s="162"/>
      <c r="AA210" s="162"/>
      <c r="AB210" s="162"/>
      <c r="AC210" s="162"/>
      <c r="AD210" s="162"/>
      <c r="AE210" s="162"/>
    </row>
    <row r="211" spans="1:31" ht="15.75" customHeight="1">
      <c r="A211" s="162"/>
      <c r="B211" s="162"/>
      <c r="C211" s="162"/>
      <c r="D211" s="166"/>
      <c r="E211" s="166"/>
      <c r="F211" s="166"/>
      <c r="G211" s="162"/>
      <c r="H211" s="22"/>
      <c r="I211" s="22"/>
      <c r="J211" s="162"/>
      <c r="K211" s="162"/>
      <c r="L211" s="35"/>
      <c r="M211" s="162"/>
      <c r="N211" s="162"/>
      <c r="O211" s="162"/>
      <c r="P211" s="162"/>
      <c r="Q211" s="162"/>
      <c r="R211" s="162"/>
      <c r="S211" s="162"/>
      <c r="T211" s="162"/>
      <c r="U211" s="162"/>
      <c r="V211" s="162"/>
      <c r="W211" s="162"/>
      <c r="X211" s="162"/>
      <c r="Y211" s="162"/>
      <c r="Z211" s="162"/>
      <c r="AA211" s="162"/>
      <c r="AB211" s="162"/>
      <c r="AC211" s="162"/>
      <c r="AD211" s="162"/>
      <c r="AE211" s="162"/>
    </row>
    <row r="212" spans="1:31" ht="15.75" customHeight="1">
      <c r="A212" s="162"/>
      <c r="B212" s="162"/>
      <c r="C212" s="162"/>
      <c r="D212" s="166"/>
      <c r="E212" s="166"/>
      <c r="F212" s="166"/>
      <c r="G212" s="162"/>
      <c r="H212" s="22"/>
      <c r="I212" s="22"/>
      <c r="J212" s="162"/>
      <c r="K212" s="162"/>
      <c r="L212" s="162"/>
      <c r="M212" s="162"/>
      <c r="N212" s="162"/>
      <c r="O212" s="162"/>
      <c r="P212" s="162"/>
      <c r="Q212" s="162"/>
      <c r="R212" s="162"/>
      <c r="S212" s="162"/>
      <c r="T212" s="162"/>
      <c r="U212" s="162"/>
      <c r="V212" s="162"/>
      <c r="W212" s="162"/>
      <c r="X212" s="162"/>
      <c r="Y212" s="162"/>
      <c r="Z212" s="162"/>
      <c r="AA212" s="162"/>
      <c r="AB212" s="162"/>
      <c r="AC212" s="162"/>
      <c r="AD212" s="162"/>
      <c r="AE212" s="162"/>
    </row>
    <row r="213" spans="1:31" ht="40.5" customHeight="1">
      <c r="A213" s="162"/>
      <c r="B213" s="162"/>
      <c r="C213" s="162"/>
      <c r="D213" s="166"/>
      <c r="E213" s="166"/>
      <c r="F213" s="166"/>
      <c r="G213" s="162"/>
      <c r="H213" s="22"/>
      <c r="I213" s="22"/>
      <c r="J213" s="162"/>
      <c r="K213" s="162"/>
      <c r="L213" s="36"/>
      <c r="M213" s="162"/>
      <c r="N213" s="162"/>
      <c r="O213" s="162"/>
      <c r="P213" s="162"/>
      <c r="Q213" s="162"/>
      <c r="R213" s="162"/>
      <c r="S213" s="162"/>
      <c r="T213" s="162"/>
      <c r="U213" s="162"/>
      <c r="V213" s="162"/>
      <c r="W213" s="162"/>
      <c r="X213" s="162"/>
      <c r="Y213" s="162"/>
      <c r="Z213" s="162"/>
      <c r="AA213" s="162"/>
      <c r="AB213" s="162"/>
      <c r="AC213" s="162"/>
      <c r="AD213" s="162"/>
      <c r="AE213" s="162"/>
    </row>
    <row r="214" spans="1:31" ht="24.75" customHeight="1">
      <c r="A214" s="162"/>
      <c r="B214" s="162"/>
      <c r="C214" s="162"/>
      <c r="D214" s="166"/>
      <c r="E214" s="166"/>
      <c r="F214" s="166"/>
      <c r="G214" s="162"/>
      <c r="H214" s="22"/>
      <c r="I214" s="22"/>
      <c r="J214" s="162"/>
      <c r="K214" s="162"/>
      <c r="L214" s="36"/>
      <c r="M214" s="162"/>
      <c r="N214" s="162"/>
      <c r="O214" s="162"/>
      <c r="P214" s="162"/>
      <c r="Q214" s="162"/>
      <c r="R214" s="162"/>
      <c r="S214" s="162"/>
      <c r="T214" s="162"/>
      <c r="U214" s="162"/>
      <c r="V214" s="162"/>
      <c r="W214" s="162"/>
      <c r="X214" s="162"/>
      <c r="Y214" s="162"/>
      <c r="Z214" s="162"/>
      <c r="AA214" s="162"/>
      <c r="AB214" s="162"/>
      <c r="AC214" s="162"/>
      <c r="AD214" s="162"/>
      <c r="AE214" s="162"/>
    </row>
    <row r="215" spans="1:31" ht="41.25" customHeight="1">
      <c r="A215" s="162"/>
      <c r="B215" s="162"/>
      <c r="C215" s="162"/>
      <c r="D215" s="166"/>
      <c r="E215" s="166"/>
      <c r="F215" s="166"/>
      <c r="G215" s="162"/>
      <c r="H215" s="176"/>
      <c r="I215" s="22"/>
      <c r="J215" s="162"/>
      <c r="K215" s="162"/>
      <c r="L215" s="36"/>
      <c r="M215" s="162"/>
      <c r="N215" s="162"/>
      <c r="O215" s="162"/>
      <c r="P215" s="162"/>
      <c r="Q215" s="162"/>
      <c r="R215" s="162"/>
      <c r="S215" s="162"/>
      <c r="T215" s="162"/>
      <c r="U215" s="162"/>
      <c r="V215" s="162"/>
      <c r="W215" s="162"/>
      <c r="X215" s="162"/>
      <c r="Y215" s="162"/>
      <c r="Z215" s="162"/>
      <c r="AA215" s="162"/>
      <c r="AB215" s="162"/>
      <c r="AC215" s="162"/>
      <c r="AD215" s="162"/>
      <c r="AE215" s="162"/>
    </row>
    <row r="216" spans="1:31" ht="51.75" customHeight="1">
      <c r="A216" s="162"/>
      <c r="B216" s="162"/>
      <c r="C216" s="162"/>
      <c r="D216" s="166"/>
      <c r="E216" s="166"/>
      <c r="F216" s="166"/>
      <c r="G216" s="162"/>
      <c r="H216" s="176"/>
      <c r="I216" s="22"/>
      <c r="J216" s="162"/>
      <c r="K216" s="162"/>
      <c r="L216" s="36"/>
      <c r="M216" s="162"/>
      <c r="N216" s="162"/>
      <c r="O216" s="162"/>
      <c r="P216" s="162"/>
      <c r="Q216" s="162"/>
      <c r="R216" s="162"/>
      <c r="S216" s="162"/>
      <c r="T216" s="162"/>
      <c r="U216" s="162"/>
      <c r="V216" s="162"/>
      <c r="W216" s="162"/>
      <c r="X216" s="162"/>
      <c r="Y216" s="162"/>
      <c r="Z216" s="162"/>
      <c r="AA216" s="162"/>
      <c r="AB216" s="162"/>
      <c r="AC216" s="162"/>
      <c r="AD216" s="162"/>
      <c r="AE216" s="162"/>
    </row>
    <row r="217" spans="1:31" ht="42" customHeight="1">
      <c r="A217" s="162"/>
      <c r="B217" s="162"/>
      <c r="C217" s="162"/>
      <c r="D217" s="166"/>
      <c r="E217" s="166"/>
      <c r="F217" s="166"/>
      <c r="G217" s="162"/>
      <c r="H217" s="22"/>
      <c r="I217" s="22"/>
      <c r="J217" s="162"/>
      <c r="K217" s="162"/>
      <c r="L217" s="36"/>
      <c r="M217" s="162"/>
      <c r="N217" s="162"/>
      <c r="O217" s="162"/>
      <c r="P217" s="162"/>
      <c r="Q217" s="162"/>
      <c r="R217" s="162"/>
      <c r="S217" s="162"/>
      <c r="T217" s="162"/>
      <c r="U217" s="162"/>
      <c r="V217" s="162"/>
      <c r="W217" s="162"/>
      <c r="X217" s="162"/>
      <c r="Y217" s="162"/>
      <c r="Z217" s="162"/>
      <c r="AA217" s="162"/>
      <c r="AB217" s="162"/>
      <c r="AC217" s="162"/>
      <c r="AD217" s="162"/>
      <c r="AE217" s="162"/>
    </row>
    <row r="218" spans="1:31" s="33" customFormat="1" ht="42" customHeight="1">
      <c r="A218" s="166"/>
      <c r="B218" s="166"/>
      <c r="C218" s="162"/>
      <c r="D218" s="166"/>
      <c r="E218" s="166"/>
      <c r="F218" s="166"/>
      <c r="G218" s="162"/>
      <c r="H218" s="162"/>
      <c r="I218" s="22"/>
      <c r="J218" s="162"/>
      <c r="K218" s="162"/>
      <c r="L218" s="36"/>
      <c r="M218" s="162"/>
      <c r="N218" s="166"/>
      <c r="O218" s="166"/>
      <c r="P218" s="166"/>
      <c r="Q218" s="166"/>
      <c r="R218" s="166"/>
      <c r="S218" s="166"/>
      <c r="T218" s="166"/>
      <c r="U218" s="166"/>
      <c r="V218" s="166"/>
      <c r="W218" s="166"/>
      <c r="X218" s="166"/>
      <c r="Y218" s="166"/>
      <c r="Z218" s="166"/>
      <c r="AA218" s="166"/>
      <c r="AB218" s="166"/>
      <c r="AC218" s="166"/>
      <c r="AD218" s="166"/>
      <c r="AE218" s="166"/>
    </row>
    <row r="219" spans="1:31" s="33" customFormat="1" ht="42" customHeight="1">
      <c r="A219" s="166"/>
      <c r="B219" s="166"/>
      <c r="C219" s="162"/>
      <c r="D219" s="166"/>
      <c r="E219" s="166"/>
      <c r="F219" s="166"/>
      <c r="G219" s="162"/>
      <c r="H219" s="162"/>
      <c r="I219" s="22"/>
      <c r="J219" s="162"/>
      <c r="K219" s="162"/>
      <c r="L219" s="162"/>
      <c r="M219" s="162"/>
      <c r="N219" s="166"/>
      <c r="O219" s="166"/>
      <c r="P219" s="166"/>
      <c r="Q219" s="166"/>
      <c r="R219" s="166"/>
      <c r="S219" s="166"/>
      <c r="T219" s="166"/>
      <c r="U219" s="166"/>
      <c r="V219" s="166"/>
      <c r="W219" s="166"/>
      <c r="X219" s="166"/>
      <c r="Y219" s="166"/>
      <c r="Z219" s="166"/>
      <c r="AA219" s="166"/>
      <c r="AB219" s="166"/>
      <c r="AC219" s="166"/>
      <c r="AD219" s="166"/>
      <c r="AE219" s="166"/>
    </row>
    <row r="220" spans="1:31" s="33" customFormat="1" ht="63.75" customHeight="1">
      <c r="A220" s="166"/>
      <c r="B220" s="166"/>
      <c r="C220" s="162"/>
      <c r="D220" s="166"/>
      <c r="E220" s="166"/>
      <c r="F220" s="166"/>
      <c r="G220" s="162"/>
      <c r="H220" s="162"/>
      <c r="I220" s="35"/>
      <c r="J220" s="162"/>
      <c r="K220" s="162"/>
      <c r="L220" s="162"/>
      <c r="M220" s="162"/>
      <c r="N220" s="166"/>
      <c r="O220" s="166"/>
      <c r="P220" s="166"/>
      <c r="Q220" s="166"/>
      <c r="R220" s="166"/>
      <c r="S220" s="166"/>
      <c r="T220" s="166"/>
      <c r="U220" s="166"/>
      <c r="V220" s="166"/>
      <c r="W220" s="166"/>
      <c r="X220" s="166"/>
      <c r="Y220" s="166"/>
      <c r="Z220" s="166"/>
      <c r="AA220" s="166"/>
      <c r="AB220" s="166"/>
      <c r="AC220" s="166"/>
      <c r="AD220" s="166"/>
      <c r="AE220" s="166"/>
    </row>
    <row r="221" spans="1:31" s="33" customFormat="1" ht="42" customHeight="1">
      <c r="A221" s="166"/>
      <c r="B221" s="166"/>
      <c r="C221" s="162"/>
      <c r="D221" s="166"/>
      <c r="E221" s="166"/>
      <c r="F221" s="166"/>
      <c r="G221" s="162"/>
      <c r="H221" s="162"/>
      <c r="I221" s="162"/>
      <c r="J221" s="162"/>
      <c r="K221" s="162"/>
      <c r="L221" s="162"/>
      <c r="M221" s="35"/>
      <c r="N221" s="166"/>
      <c r="O221" s="166"/>
      <c r="P221" s="166"/>
      <c r="Q221" s="166"/>
      <c r="R221" s="166"/>
      <c r="S221" s="166"/>
      <c r="T221" s="166"/>
      <c r="U221" s="166"/>
      <c r="V221" s="166"/>
      <c r="W221" s="166"/>
      <c r="X221" s="166"/>
      <c r="Y221" s="166"/>
      <c r="Z221" s="166"/>
      <c r="AA221" s="166"/>
      <c r="AB221" s="166"/>
      <c r="AC221" s="166"/>
      <c r="AD221" s="166"/>
      <c r="AE221" s="166"/>
    </row>
    <row r="222" spans="1:31" ht="23.25" customHeight="1">
      <c r="A222" s="162"/>
      <c r="B222" s="162"/>
      <c r="C222" s="162"/>
      <c r="D222" s="166"/>
      <c r="E222" s="166"/>
      <c r="F222" s="166"/>
      <c r="G222" s="162"/>
      <c r="H222" s="162"/>
      <c r="I222" s="162"/>
      <c r="J222" s="162"/>
      <c r="K222" s="162"/>
      <c r="L222" s="162"/>
      <c r="M222" s="162"/>
      <c r="N222" s="162"/>
      <c r="O222" s="162"/>
      <c r="P222" s="162"/>
      <c r="Q222" s="162"/>
      <c r="R222" s="162"/>
      <c r="S222" s="162"/>
      <c r="T222" s="162"/>
      <c r="U222" s="162"/>
      <c r="V222" s="162"/>
      <c r="W222" s="162"/>
      <c r="X222" s="162"/>
      <c r="Y222" s="162"/>
      <c r="Z222" s="162"/>
      <c r="AA222" s="162"/>
      <c r="AB222" s="162"/>
      <c r="AC222" s="162"/>
      <c r="AD222" s="162"/>
      <c r="AE222" s="162"/>
    </row>
    <row r="223" spans="1:31" ht="27.75" customHeight="1">
      <c r="A223" s="162"/>
      <c r="B223" s="162"/>
      <c r="C223" s="162"/>
      <c r="D223" s="166"/>
      <c r="E223" s="166"/>
      <c r="F223" s="166"/>
      <c r="G223" s="162"/>
      <c r="H223" s="162"/>
      <c r="I223" s="162"/>
      <c r="J223" s="162"/>
      <c r="K223" s="162"/>
      <c r="L223" s="162"/>
      <c r="M223" s="162"/>
      <c r="N223" s="162"/>
      <c r="O223" s="162"/>
      <c r="P223" s="162"/>
      <c r="Q223" s="162"/>
      <c r="R223" s="162"/>
      <c r="S223" s="162"/>
      <c r="T223" s="162"/>
      <c r="U223" s="162"/>
      <c r="V223" s="162"/>
      <c r="W223" s="162"/>
      <c r="X223" s="162"/>
      <c r="Y223" s="162"/>
      <c r="Z223" s="162"/>
      <c r="AA223" s="162"/>
      <c r="AB223" s="162"/>
      <c r="AC223" s="162"/>
      <c r="AD223" s="162"/>
      <c r="AE223" s="162"/>
    </row>
    <row r="224" spans="1:31" ht="55.5" customHeight="1">
      <c r="A224" s="162"/>
      <c r="B224" s="162"/>
      <c r="C224" s="162"/>
      <c r="D224" s="166"/>
      <c r="E224" s="166"/>
      <c r="F224" s="166"/>
      <c r="G224" s="162"/>
      <c r="H224" s="162"/>
      <c r="I224" s="162"/>
      <c r="J224" s="162"/>
      <c r="K224" s="162"/>
      <c r="L224" s="162"/>
      <c r="M224" s="162"/>
      <c r="N224" s="162"/>
      <c r="O224" s="162"/>
      <c r="P224" s="162"/>
      <c r="Q224" s="162"/>
      <c r="R224" s="162"/>
      <c r="S224" s="162"/>
      <c r="T224" s="162"/>
      <c r="U224" s="162"/>
      <c r="V224" s="162"/>
      <c r="W224" s="162"/>
      <c r="X224" s="162"/>
      <c r="Y224" s="162"/>
      <c r="Z224" s="162"/>
      <c r="AA224" s="162"/>
      <c r="AB224" s="162"/>
      <c r="AC224" s="162"/>
      <c r="AD224" s="162"/>
      <c r="AE224" s="162"/>
    </row>
    <row r="225" spans="1:31" ht="57.75" customHeight="1">
      <c r="A225" s="162"/>
      <c r="B225" s="162"/>
      <c r="C225" s="162"/>
      <c r="D225" s="166"/>
      <c r="E225" s="166"/>
      <c r="F225" s="166"/>
      <c r="G225" s="162"/>
      <c r="H225" s="162"/>
      <c r="I225" s="162"/>
      <c r="J225" s="162"/>
      <c r="K225" s="162"/>
      <c r="L225" s="162"/>
      <c r="M225" s="162"/>
      <c r="N225" s="162"/>
      <c r="O225" s="162"/>
      <c r="P225" s="162"/>
      <c r="Q225" s="162"/>
      <c r="R225" s="162"/>
      <c r="S225" s="162"/>
      <c r="T225" s="162"/>
      <c r="U225" s="162"/>
      <c r="V225" s="162"/>
      <c r="W225" s="162"/>
      <c r="X225" s="162"/>
      <c r="Y225" s="162"/>
      <c r="Z225" s="162"/>
      <c r="AA225" s="162"/>
      <c r="AB225" s="162"/>
      <c r="AC225" s="162"/>
      <c r="AD225" s="162"/>
      <c r="AE225" s="162"/>
    </row>
    <row r="226" spans="1:31" ht="21.75" customHeight="1">
      <c r="A226" s="162"/>
      <c r="B226" s="162"/>
      <c r="C226" s="162"/>
      <c r="D226" s="166"/>
      <c r="E226" s="166"/>
      <c r="F226" s="166"/>
      <c r="G226" s="162"/>
      <c r="H226" s="162"/>
      <c r="I226" s="162"/>
      <c r="J226" s="162"/>
      <c r="K226" s="162"/>
      <c r="L226" s="162"/>
      <c r="M226" s="162"/>
      <c r="N226" s="162"/>
      <c r="O226" s="162"/>
      <c r="P226" s="162"/>
      <c r="Q226" s="162"/>
      <c r="R226" s="162"/>
      <c r="S226" s="162"/>
      <c r="T226" s="162"/>
      <c r="U226" s="162"/>
      <c r="V226" s="162"/>
      <c r="W226" s="162"/>
      <c r="X226" s="162"/>
      <c r="Y226" s="162"/>
      <c r="Z226" s="162"/>
      <c r="AA226" s="162"/>
      <c r="AB226" s="162"/>
      <c r="AC226" s="162"/>
      <c r="AD226" s="162"/>
      <c r="AE226" s="162"/>
    </row>
    <row r="227" spans="1:31" ht="49.5" customHeight="1">
      <c r="A227" s="162"/>
      <c r="B227" s="162"/>
      <c r="C227" s="162"/>
      <c r="D227" s="166"/>
      <c r="E227" s="166"/>
      <c r="F227" s="166"/>
      <c r="G227" s="162"/>
      <c r="H227" s="162"/>
      <c r="I227" s="162"/>
      <c r="J227" s="162"/>
      <c r="K227" s="162"/>
      <c r="L227" s="162"/>
      <c r="M227" s="162"/>
      <c r="N227" s="162"/>
      <c r="O227" s="162"/>
      <c r="P227" s="162"/>
      <c r="Q227" s="162"/>
      <c r="R227" s="162"/>
      <c r="S227" s="162"/>
      <c r="T227" s="162"/>
      <c r="U227" s="162"/>
      <c r="V227" s="162"/>
      <c r="W227" s="162"/>
      <c r="X227" s="162"/>
      <c r="Y227" s="162"/>
      <c r="Z227" s="162"/>
      <c r="AA227" s="162"/>
      <c r="AB227" s="162"/>
      <c r="AC227" s="162"/>
      <c r="AD227" s="162"/>
      <c r="AE227" s="162"/>
    </row>
    <row r="228" spans="1:31" ht="28.5" customHeight="1">
      <c r="A228" s="162"/>
      <c r="B228" s="162"/>
      <c r="C228" s="162"/>
      <c r="D228" s="166"/>
      <c r="E228" s="166"/>
      <c r="F228" s="166"/>
      <c r="G228" s="162"/>
      <c r="H228" s="162"/>
      <c r="I228" s="162"/>
      <c r="J228" s="162"/>
      <c r="K228" s="162"/>
      <c r="L228" s="162"/>
      <c r="M228" s="162"/>
      <c r="N228" s="162"/>
      <c r="O228" s="162"/>
      <c r="P228" s="162"/>
      <c r="Q228" s="162"/>
      <c r="R228" s="162"/>
      <c r="S228" s="162"/>
      <c r="T228" s="162"/>
      <c r="U228" s="162"/>
      <c r="V228" s="162"/>
      <c r="W228" s="162"/>
      <c r="X228" s="162"/>
      <c r="Y228" s="162"/>
      <c r="Z228" s="162"/>
      <c r="AA228" s="162"/>
      <c r="AB228" s="162"/>
      <c r="AC228" s="162"/>
      <c r="AD228" s="162"/>
      <c r="AE228" s="162"/>
    </row>
    <row r="229" spans="1:31" ht="28.5" customHeight="1">
      <c r="A229" s="162"/>
      <c r="B229" s="162"/>
      <c r="C229" s="162"/>
      <c r="D229" s="166"/>
      <c r="E229" s="166"/>
      <c r="F229" s="166"/>
      <c r="G229" s="162"/>
      <c r="H229" s="162"/>
      <c r="I229" s="162"/>
      <c r="J229" s="162"/>
      <c r="K229" s="162"/>
      <c r="L229" s="162"/>
      <c r="M229" s="162"/>
      <c r="N229" s="162"/>
      <c r="O229" s="162"/>
      <c r="P229" s="162"/>
      <c r="Q229" s="162"/>
      <c r="R229" s="162"/>
      <c r="S229" s="162"/>
      <c r="T229" s="162"/>
      <c r="U229" s="162"/>
      <c r="V229" s="162"/>
      <c r="W229" s="162"/>
      <c r="X229" s="162"/>
      <c r="Y229" s="162"/>
      <c r="Z229" s="162"/>
      <c r="AA229" s="162"/>
      <c r="AB229" s="162"/>
      <c r="AC229" s="162"/>
      <c r="AD229" s="162"/>
      <c r="AE229" s="162"/>
    </row>
    <row r="230" spans="1:31" ht="28.5" customHeight="1">
      <c r="A230" s="162"/>
      <c r="B230" s="162"/>
      <c r="C230" s="162"/>
      <c r="D230" s="166"/>
      <c r="E230" s="166"/>
      <c r="F230" s="166"/>
      <c r="G230" s="162"/>
      <c r="H230" s="162"/>
      <c r="I230" s="162"/>
      <c r="J230" s="162"/>
      <c r="K230" s="162"/>
      <c r="L230" s="162"/>
      <c r="M230" s="162"/>
      <c r="N230" s="162"/>
      <c r="O230" s="162"/>
      <c r="P230" s="162"/>
      <c r="Q230" s="162"/>
      <c r="R230" s="162"/>
      <c r="S230" s="162"/>
      <c r="T230" s="162"/>
      <c r="U230" s="162"/>
      <c r="V230" s="162"/>
      <c r="W230" s="162"/>
      <c r="X230" s="162"/>
      <c r="Y230" s="162"/>
      <c r="Z230" s="162"/>
      <c r="AA230" s="162"/>
      <c r="AB230" s="162"/>
      <c r="AC230" s="162"/>
      <c r="AD230" s="162"/>
      <c r="AE230" s="162"/>
    </row>
    <row r="231" spans="1:31" ht="23.25" customHeight="1">
      <c r="A231" s="162"/>
      <c r="B231" s="162"/>
      <c r="C231" s="162"/>
      <c r="D231" s="166"/>
      <c r="E231" s="166"/>
      <c r="F231" s="166"/>
      <c r="G231" s="162"/>
      <c r="H231" s="162"/>
      <c r="I231" s="162"/>
      <c r="J231" s="162"/>
      <c r="K231" s="162"/>
      <c r="L231" s="162"/>
      <c r="M231" s="162"/>
      <c r="N231" s="35"/>
      <c r="O231" s="162"/>
      <c r="P231" s="162"/>
      <c r="Q231" s="162"/>
      <c r="R231" s="162"/>
      <c r="S231" s="162"/>
      <c r="T231" s="162"/>
      <c r="U231" s="162"/>
      <c r="V231" s="162"/>
      <c r="W231" s="162"/>
      <c r="X231" s="162"/>
      <c r="Y231" s="162"/>
      <c r="Z231" s="162"/>
      <c r="AA231" s="162"/>
      <c r="AB231" s="162"/>
      <c r="AC231" s="162"/>
      <c r="AD231" s="162"/>
      <c r="AE231" s="162"/>
    </row>
    <row r="232" spans="1:31" ht="43.5" customHeight="1">
      <c r="A232" s="162"/>
      <c r="B232" s="162"/>
      <c r="C232" s="162"/>
      <c r="D232" s="166"/>
      <c r="E232" s="166"/>
      <c r="F232" s="166"/>
      <c r="G232" s="162"/>
      <c r="H232" s="162"/>
      <c r="I232" s="162"/>
      <c r="J232" s="162"/>
      <c r="K232" s="162"/>
      <c r="L232" s="162"/>
      <c r="M232" s="162"/>
      <c r="N232" s="35"/>
      <c r="O232" s="162"/>
      <c r="P232" s="162"/>
      <c r="Q232" s="162"/>
      <c r="R232" s="162"/>
      <c r="S232" s="162"/>
      <c r="T232" s="162"/>
      <c r="U232" s="162"/>
      <c r="V232" s="162"/>
      <c r="W232" s="162"/>
      <c r="X232" s="162"/>
      <c r="Y232" s="162"/>
      <c r="Z232" s="162"/>
      <c r="AA232" s="162"/>
      <c r="AB232" s="162"/>
      <c r="AC232" s="162"/>
      <c r="AD232" s="162"/>
      <c r="AE232" s="162"/>
    </row>
    <row r="233" spans="1:31" ht="55.5" customHeight="1">
      <c r="A233" s="162"/>
      <c r="B233" s="162"/>
      <c r="C233" s="162"/>
      <c r="D233" s="166"/>
      <c r="E233" s="166"/>
      <c r="F233" s="166"/>
      <c r="G233" s="162"/>
      <c r="H233" s="162"/>
      <c r="I233" s="162"/>
      <c r="J233" s="162"/>
      <c r="K233" s="162"/>
      <c r="L233" s="162"/>
      <c r="M233" s="162"/>
      <c r="N233" s="162"/>
      <c r="O233" s="162"/>
      <c r="P233" s="162"/>
      <c r="Q233" s="162"/>
      <c r="R233" s="162"/>
      <c r="S233" s="162"/>
      <c r="T233" s="162"/>
      <c r="U233" s="162"/>
      <c r="V233" s="162"/>
      <c r="W233" s="162"/>
      <c r="X233" s="162"/>
      <c r="Y233" s="162"/>
      <c r="Z233" s="162"/>
      <c r="AA233" s="162"/>
      <c r="AB233" s="162"/>
      <c r="AC233" s="162"/>
      <c r="AD233" s="162"/>
      <c r="AE233" s="162"/>
    </row>
    <row r="234" spans="1:31" ht="42.75" customHeight="1">
      <c r="A234" s="162"/>
      <c r="B234" s="162"/>
      <c r="C234" s="162"/>
      <c r="D234" s="166"/>
      <c r="E234" s="166"/>
      <c r="F234" s="166"/>
      <c r="G234" s="162"/>
      <c r="H234" s="162"/>
      <c r="I234" s="162"/>
      <c r="J234" s="162"/>
      <c r="K234" s="162"/>
      <c r="L234" s="162"/>
      <c r="M234" s="162"/>
      <c r="N234" s="35"/>
      <c r="O234" s="162"/>
      <c r="P234" s="162"/>
      <c r="Q234" s="162"/>
      <c r="R234" s="162"/>
      <c r="S234" s="162"/>
      <c r="T234" s="162"/>
      <c r="U234" s="162"/>
      <c r="V234" s="162"/>
      <c r="W234" s="162"/>
      <c r="X234" s="162"/>
      <c r="Y234" s="162"/>
      <c r="Z234" s="162"/>
      <c r="AA234" s="162"/>
      <c r="AB234" s="162"/>
      <c r="AC234" s="162"/>
      <c r="AD234" s="162"/>
      <c r="AE234" s="162"/>
    </row>
    <row r="235" spans="1:31" ht="21.75" customHeight="1">
      <c r="A235" s="162"/>
      <c r="B235" s="162"/>
      <c r="C235" s="162"/>
      <c r="D235" s="166"/>
      <c r="E235" s="166"/>
      <c r="F235" s="166"/>
      <c r="G235" s="162"/>
      <c r="H235" s="162"/>
      <c r="I235" s="162"/>
      <c r="J235" s="162"/>
      <c r="K235" s="162"/>
      <c r="L235" s="162"/>
      <c r="M235" s="162"/>
      <c r="N235" s="35"/>
      <c r="O235" s="162"/>
      <c r="P235" s="162"/>
      <c r="Q235" s="162"/>
      <c r="R235" s="162"/>
      <c r="S235" s="162"/>
      <c r="T235" s="162"/>
      <c r="U235" s="162"/>
      <c r="V235" s="162"/>
      <c r="W235" s="162"/>
      <c r="X235" s="162"/>
      <c r="Y235" s="162"/>
      <c r="Z235" s="162"/>
      <c r="AA235" s="162"/>
      <c r="AB235" s="162"/>
      <c r="AC235" s="162"/>
      <c r="AD235" s="162"/>
      <c r="AE235" s="162"/>
    </row>
    <row r="236" spans="1:31" ht="21.75" customHeight="1">
      <c r="A236" s="162"/>
      <c r="B236" s="162"/>
      <c r="C236" s="162"/>
      <c r="D236" s="166"/>
      <c r="E236" s="166"/>
      <c r="F236" s="166"/>
      <c r="G236" s="162"/>
      <c r="H236" s="162"/>
      <c r="I236" s="162"/>
      <c r="J236" s="162"/>
      <c r="K236" s="162"/>
      <c r="L236" s="162"/>
      <c r="M236" s="162"/>
      <c r="N236" s="35"/>
      <c r="O236" s="162"/>
      <c r="P236" s="162"/>
      <c r="Q236" s="162"/>
      <c r="R236" s="162"/>
      <c r="S236" s="162"/>
      <c r="T236" s="162"/>
      <c r="U236" s="162"/>
      <c r="V236" s="162"/>
      <c r="W236" s="162"/>
      <c r="X236" s="162"/>
      <c r="Y236" s="162"/>
      <c r="Z236" s="162"/>
      <c r="AA236" s="162"/>
      <c r="AB236" s="162"/>
      <c r="AC236" s="162"/>
      <c r="AD236" s="162"/>
      <c r="AE236" s="162"/>
    </row>
    <row r="237" spans="1:31" ht="23.25" customHeight="1">
      <c r="A237" s="162"/>
      <c r="B237" s="162"/>
      <c r="C237" s="162"/>
      <c r="D237" s="166"/>
      <c r="E237" s="166"/>
      <c r="F237" s="166"/>
      <c r="G237" s="162"/>
      <c r="H237" s="162"/>
      <c r="I237" s="162"/>
      <c r="J237" s="162"/>
      <c r="K237" s="162"/>
      <c r="L237" s="162"/>
      <c r="M237" s="162"/>
      <c r="N237" s="162"/>
      <c r="O237" s="162"/>
      <c r="P237" s="162"/>
      <c r="Q237" s="162"/>
      <c r="R237" s="162"/>
      <c r="S237" s="162"/>
      <c r="T237" s="162"/>
      <c r="U237" s="162"/>
      <c r="V237" s="162"/>
      <c r="W237" s="162"/>
      <c r="X237" s="162"/>
      <c r="Y237" s="162"/>
      <c r="Z237" s="162"/>
      <c r="AA237" s="162"/>
      <c r="AB237" s="162"/>
      <c r="AC237" s="162"/>
      <c r="AD237" s="162"/>
      <c r="AE237" s="162"/>
    </row>
    <row r="238" spans="1:31" ht="23.25" customHeight="1">
      <c r="A238" s="162"/>
      <c r="B238" s="162"/>
      <c r="C238" s="162"/>
      <c r="D238" s="166"/>
      <c r="E238" s="166"/>
      <c r="F238" s="166"/>
      <c r="G238" s="162"/>
      <c r="H238" s="162"/>
      <c r="I238" s="162"/>
      <c r="J238" s="162"/>
      <c r="K238" s="162"/>
      <c r="L238" s="162"/>
      <c r="M238" s="162"/>
      <c r="N238" s="162"/>
      <c r="O238" s="162"/>
      <c r="P238" s="162"/>
      <c r="Q238" s="162"/>
      <c r="R238" s="162"/>
      <c r="S238" s="162"/>
      <c r="T238" s="162"/>
      <c r="U238" s="162"/>
      <c r="V238" s="162"/>
      <c r="W238" s="162"/>
      <c r="X238" s="162"/>
      <c r="Y238" s="162"/>
      <c r="Z238" s="162"/>
      <c r="AA238" s="162"/>
      <c r="AB238" s="162"/>
      <c r="AC238" s="162"/>
      <c r="AD238" s="162"/>
      <c r="AE238" s="162"/>
    </row>
    <row r="239" spans="1:31" ht="21.75" customHeight="1">
      <c r="A239" s="162"/>
      <c r="B239" s="162"/>
      <c r="C239" s="162"/>
      <c r="D239" s="166"/>
      <c r="E239" s="166"/>
      <c r="F239" s="166"/>
      <c r="G239" s="162"/>
      <c r="H239" s="162"/>
      <c r="I239" s="162"/>
      <c r="J239" s="162"/>
      <c r="K239" s="162"/>
      <c r="L239" s="162"/>
      <c r="M239" s="162"/>
      <c r="N239" s="162"/>
      <c r="O239" s="162"/>
      <c r="P239" s="162"/>
      <c r="Q239" s="162"/>
      <c r="R239" s="162"/>
      <c r="S239" s="162"/>
      <c r="T239" s="162"/>
      <c r="U239" s="162"/>
      <c r="V239" s="162"/>
      <c r="W239" s="162"/>
      <c r="X239" s="162"/>
      <c r="Y239" s="162"/>
      <c r="Z239" s="162"/>
      <c r="AA239" s="162"/>
      <c r="AB239" s="162"/>
      <c r="AC239" s="162"/>
      <c r="AD239" s="162"/>
      <c r="AE239" s="162"/>
    </row>
    <row r="240" spans="1:31" ht="16.5" customHeight="1">
      <c r="A240" s="162"/>
      <c r="B240" s="162"/>
      <c r="C240" s="162"/>
      <c r="D240" s="166"/>
      <c r="E240" s="166"/>
      <c r="F240" s="166"/>
      <c r="G240" s="162"/>
      <c r="H240" s="162"/>
      <c r="I240" s="162"/>
      <c r="J240" s="162"/>
      <c r="K240" s="162"/>
      <c r="L240" s="162"/>
      <c r="M240" s="162"/>
      <c r="N240" s="162"/>
      <c r="O240" s="162"/>
      <c r="P240" s="162"/>
      <c r="Q240" s="162"/>
      <c r="R240" s="162"/>
      <c r="S240" s="162"/>
      <c r="T240" s="162"/>
      <c r="U240" s="162"/>
      <c r="V240" s="162"/>
      <c r="W240" s="162"/>
      <c r="X240" s="162"/>
      <c r="Y240" s="162"/>
      <c r="Z240" s="162"/>
      <c r="AA240" s="162"/>
      <c r="AB240" s="162"/>
      <c r="AC240" s="162"/>
      <c r="AD240" s="162"/>
      <c r="AE240" s="162"/>
    </row>
    <row r="241" spans="1:31" ht="29.25" customHeight="1">
      <c r="A241" s="162"/>
      <c r="B241" s="162"/>
      <c r="C241" s="162"/>
      <c r="D241" s="166"/>
      <c r="E241" s="166"/>
      <c r="F241" s="166"/>
      <c r="G241" s="162"/>
      <c r="H241" s="162"/>
      <c r="I241" s="162"/>
      <c r="J241" s="162"/>
      <c r="K241" s="162"/>
      <c r="L241" s="162"/>
      <c r="M241" s="162"/>
      <c r="N241" s="162"/>
      <c r="O241" s="162"/>
      <c r="P241" s="162"/>
      <c r="Q241" s="162"/>
      <c r="R241" s="162"/>
      <c r="S241" s="162"/>
      <c r="T241" s="162"/>
      <c r="U241" s="162"/>
      <c r="V241" s="162"/>
      <c r="W241" s="162"/>
      <c r="X241" s="162"/>
      <c r="Y241" s="162"/>
      <c r="Z241" s="162"/>
      <c r="AA241" s="162"/>
      <c r="AB241" s="162"/>
      <c r="AC241" s="162"/>
      <c r="AD241" s="162"/>
      <c r="AE241" s="162"/>
    </row>
    <row r="242" spans="1:31" ht="24.75" customHeight="1">
      <c r="A242" s="162"/>
      <c r="B242" s="162"/>
      <c r="C242" s="162"/>
      <c r="D242" s="166"/>
      <c r="E242" s="166"/>
      <c r="F242" s="166"/>
      <c r="G242" s="162"/>
      <c r="H242" s="162"/>
      <c r="I242" s="162"/>
      <c r="J242" s="162"/>
      <c r="K242" s="162"/>
      <c r="L242" s="162"/>
      <c r="M242" s="162"/>
      <c r="N242" s="162"/>
      <c r="O242" s="162"/>
      <c r="P242" s="162"/>
      <c r="Q242" s="162"/>
      <c r="R242" s="162"/>
      <c r="S242" s="162"/>
      <c r="T242" s="162"/>
      <c r="U242" s="162"/>
      <c r="V242" s="162"/>
      <c r="W242" s="162"/>
      <c r="X242" s="162"/>
      <c r="Y242" s="162"/>
      <c r="Z242" s="162"/>
      <c r="AA242" s="162"/>
      <c r="AB242" s="162"/>
      <c r="AC242" s="162"/>
      <c r="AD242" s="162"/>
      <c r="AE242" s="162"/>
    </row>
    <row r="243" spans="1:31" ht="33" customHeight="1">
      <c r="A243" s="162"/>
      <c r="B243" s="162"/>
      <c r="C243" s="162"/>
      <c r="D243" s="166"/>
      <c r="E243" s="166"/>
      <c r="F243" s="166"/>
      <c r="G243" s="162"/>
      <c r="H243" s="162"/>
      <c r="I243" s="162"/>
      <c r="J243" s="162"/>
      <c r="K243" s="162"/>
      <c r="L243" s="162"/>
      <c r="M243" s="162"/>
      <c r="N243" s="162"/>
      <c r="O243" s="162"/>
      <c r="P243" s="162"/>
      <c r="Q243" s="162"/>
      <c r="R243" s="162"/>
      <c r="S243" s="162"/>
      <c r="T243" s="162"/>
      <c r="U243" s="162"/>
      <c r="V243" s="162"/>
      <c r="W243" s="162"/>
      <c r="X243" s="162"/>
      <c r="Y243" s="162"/>
      <c r="Z243" s="162"/>
      <c r="AA243" s="162"/>
      <c r="AB243" s="162"/>
      <c r="AC243" s="162"/>
      <c r="AD243" s="162"/>
      <c r="AE243" s="162"/>
    </row>
    <row r="245" spans="1:31" ht="15" customHeight="1">
      <c r="A245" s="162"/>
      <c r="B245" s="162"/>
      <c r="C245" s="162"/>
      <c r="D245" s="166"/>
      <c r="E245" s="166"/>
      <c r="F245" s="166"/>
      <c r="G245" s="162"/>
      <c r="H245" s="162"/>
      <c r="I245" s="162"/>
      <c r="J245" s="162"/>
      <c r="K245" s="162"/>
      <c r="L245" s="162"/>
      <c r="M245" s="162"/>
      <c r="N245" s="162"/>
      <c r="O245" s="162"/>
      <c r="P245" s="162"/>
      <c r="Q245" s="162"/>
      <c r="R245" s="162"/>
      <c r="S245" s="162"/>
      <c r="T245" s="162"/>
      <c r="U245" s="162"/>
      <c r="V245" s="162"/>
      <c r="W245" s="162"/>
      <c r="X245" s="162"/>
      <c r="Y245" s="162"/>
      <c r="Z245" s="162"/>
      <c r="AA245" s="162"/>
      <c r="AB245" s="162"/>
      <c r="AC245" s="162"/>
      <c r="AD245" s="162"/>
      <c r="AE245" s="162"/>
    </row>
    <row r="246" spans="1:31" ht="25.5" customHeight="1">
      <c r="A246" s="162"/>
      <c r="B246" s="162"/>
      <c r="C246" s="162"/>
      <c r="D246" s="166"/>
      <c r="E246" s="166"/>
      <c r="F246" s="166"/>
      <c r="G246" s="162"/>
      <c r="H246" s="162"/>
      <c r="I246" s="162"/>
      <c r="J246" s="162"/>
      <c r="K246" s="162"/>
      <c r="L246" s="162"/>
      <c r="M246" s="162"/>
      <c r="N246" s="162"/>
      <c r="O246" s="162"/>
      <c r="P246" s="162"/>
      <c r="Q246" s="162"/>
      <c r="R246" s="162"/>
      <c r="S246" s="162"/>
      <c r="T246" s="162"/>
      <c r="U246" s="162"/>
      <c r="V246" s="162"/>
      <c r="W246" s="162"/>
      <c r="X246" s="162"/>
      <c r="Y246" s="162"/>
      <c r="Z246" s="162"/>
      <c r="AA246" s="162"/>
      <c r="AB246" s="162"/>
      <c r="AC246" s="162"/>
      <c r="AD246" s="162"/>
      <c r="AE246" s="162"/>
    </row>
  </sheetData>
  <sheetProtection sheet="1" insertColumns="0" insertRows="0" deleteRows="0"/>
  <mergeCells count="28">
    <mergeCell ref="C130:G130"/>
    <mergeCell ref="B141:G141"/>
    <mergeCell ref="C142:G142"/>
    <mergeCell ref="C62:G62"/>
    <mergeCell ref="C73:G73"/>
    <mergeCell ref="C1:F1"/>
    <mergeCell ref="B5:G5"/>
    <mergeCell ref="C6:G6"/>
    <mergeCell ref="B50:G50"/>
    <mergeCell ref="C17:G17"/>
    <mergeCell ref="C28:G28"/>
    <mergeCell ref="C38:G38"/>
    <mergeCell ref="D198:D199"/>
    <mergeCell ref="E198:E199"/>
    <mergeCell ref="F198:F199"/>
    <mergeCell ref="C2:E2"/>
    <mergeCell ref="C84:G84"/>
    <mergeCell ref="B96:G96"/>
    <mergeCell ref="C186:G186"/>
    <mergeCell ref="G198:G199"/>
    <mergeCell ref="C164:G164"/>
    <mergeCell ref="C175:G175"/>
    <mergeCell ref="C153:G153"/>
    <mergeCell ref="C51:G51"/>
    <mergeCell ref="C97:G97"/>
    <mergeCell ref="C108:G108"/>
    <mergeCell ref="C119:G119"/>
    <mergeCell ref="C197:G197"/>
  </mergeCells>
  <conditionalFormatting sqref="G15">
    <cfRule type="cellIs" dxfId="23" priority="18" operator="notEqual">
      <formula>$G$7</formula>
    </cfRule>
  </conditionalFormatting>
  <conditionalFormatting sqref="G26">
    <cfRule type="cellIs" dxfId="22" priority="17" operator="notEqual">
      <formula>$G$18</formula>
    </cfRule>
  </conditionalFormatting>
  <conditionalFormatting sqref="G37">
    <cfRule type="cellIs" dxfId="21" priority="16" operator="notEqual">
      <formula>$G$29</formula>
    </cfRule>
  </conditionalFormatting>
  <conditionalFormatting sqref="G48">
    <cfRule type="cellIs" dxfId="20" priority="15" operator="notEqual">
      <formula>$G$40</formula>
    </cfRule>
  </conditionalFormatting>
  <conditionalFormatting sqref="G60">
    <cfRule type="cellIs" dxfId="19" priority="14" operator="notEqual">
      <formula>$G$52</formula>
    </cfRule>
  </conditionalFormatting>
  <conditionalFormatting sqref="G71">
    <cfRule type="cellIs" dxfId="18" priority="13" operator="notEqual">
      <formula>$G$63</formula>
    </cfRule>
  </conditionalFormatting>
  <conditionalFormatting sqref="G82">
    <cfRule type="cellIs" dxfId="17" priority="12" operator="notEqual">
      <formula>$G$74</formula>
    </cfRule>
  </conditionalFormatting>
  <conditionalFormatting sqref="G93:G94">
    <cfRule type="cellIs" dxfId="16" priority="11" operator="notEqual">
      <formula>$G$85</formula>
    </cfRule>
  </conditionalFormatting>
  <conditionalFormatting sqref="G106">
    <cfRule type="cellIs" dxfId="15" priority="10" operator="notEqual">
      <formula>$G$98</formula>
    </cfRule>
  </conditionalFormatting>
  <conditionalFormatting sqref="G117">
    <cfRule type="cellIs" dxfId="14" priority="9" operator="notEqual">
      <formula>$G$109</formula>
    </cfRule>
  </conditionalFormatting>
  <conditionalFormatting sqref="G128">
    <cfRule type="cellIs" dxfId="13" priority="8" operator="notEqual">
      <formula>$G$120</formula>
    </cfRule>
  </conditionalFormatting>
  <conditionalFormatting sqref="G139">
    <cfRule type="cellIs" dxfId="12" priority="7" operator="notEqual">
      <formula>$G$131</formula>
    </cfRule>
  </conditionalFormatting>
  <conditionalFormatting sqref="G151">
    <cfRule type="cellIs" dxfId="11" priority="6" operator="notEqual">
      <formula>$G$143</formula>
    </cfRule>
  </conditionalFormatting>
  <conditionalFormatting sqref="G162">
    <cfRule type="cellIs" dxfId="10" priority="5" operator="notEqual">
      <formula>$G$154</formula>
    </cfRule>
  </conditionalFormatting>
  <conditionalFormatting sqref="G173">
    <cfRule type="cellIs" dxfId="9" priority="4" operator="notEqual">
      <formula>$G$154</formula>
    </cfRule>
  </conditionalFormatting>
  <conditionalFormatting sqref="G184">
    <cfRule type="cellIs" dxfId="8" priority="3" operator="notEqual">
      <formula>$G$176</formula>
    </cfRule>
  </conditionalFormatting>
  <conditionalFormatting sqref="G195">
    <cfRule type="cellIs" dxfId="7" priority="2" operator="notEqual">
      <formula>$G$187</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4 C25 C36 C47 C59 C70 C81 C92 C105 C116 C127 C138 C150 C161 C172 C183 C206 C194" xr:uid="{53748C35-115E-4395-B10C-50CE2F13DC2F}"/>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3 C24 C35 C46 C58 C69 C80 C91 C104 C115 C126 C137 C149 C160 C171 C182 C205 C193" xr:uid="{9DD30DAD-252C-43C8-B2D2-D70E24558917}"/>
    <dataValidation allowBlank="1" showInputMessage="1" showErrorMessage="1" prompt="Services contracted by an organization which follow the normal procurement processes." sqref="C11 C22 C33 C44 C56 C67 C78 C89 C102 C113 C124 C135 C147 C158 C169 C180 C203 C191" xr:uid="{D2D4883A-DF6E-4599-89E1-C25704DD6B71}"/>
    <dataValidation allowBlank="1" showInputMessage="1" showErrorMessage="1" prompt="Includes staff and non-staff travel paid for by the organization directly related to a project." sqref="C12 C23 C34 C45 C57 C68 C79 C90 C103 C114 C125 C136 C148 C159 C170 C181 C204 C192" xr:uid="{F27DF7D7-7F10-4851-B4D7-4F92CEE88467}"/>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0 C21 C32 C43 C55 C66 C77 C88 C101 C112 C123 C134 C146 C157 C168 C179 C202 C190" xr:uid="{28FB34E1-B486-4509-82E8-BD76BC77C49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9 C20 C31 C42 C54 C65 C76 C87 C100 C111 C122 C133 C145 C156 C167 C178 C201 C189" xr:uid="{F098AF50-6738-49DD-B927-47F3EEE74261}"/>
    <dataValidation allowBlank="1" showInputMessage="1" showErrorMessage="1" prompt="Includes all related staff and temporary staff costs including base salary, post adjustment and all staff entitlements." sqref="C8 C19 C30 C41 C53 C64 C75 C86 C99 C110 C121 C132 C144 C155 C166 C177 C200 C188" xr:uid="{340B5EBB-3C3E-458C-BC5F-57C720FFB61A}"/>
    <dataValidation allowBlank="1" showInputMessage="1" showErrorMessage="1" prompt="Output totals must match the original total from Table 1, and will show as red if not. " sqref="G15" xr:uid="{CB4E1972-F42E-40FE-9670-1760DDE11E59}"/>
  </dataValidations>
  <pageMargins left="0.7" right="0.7" top="0.75" bottom="0.75" header="0.3" footer="0.3"/>
  <pageSetup scale="74" orientation="landscape" r:id="rId1"/>
  <rowBreaks count="1" manualBreakCount="1">
    <brk id="61" max="16383" man="1"/>
  </rowBreaks>
  <ignoredErrors>
    <ignoredError sqref="D4 D198:F199 F4" unlockedFormula="1"/>
  </ignoredErrors>
  <legacyDrawing r:id="rId2"/>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Budget Table'!$G$191</xm:f>
            <x14:dxf>
              <font>
                <color rgb="FF9C0006"/>
              </font>
              <fill>
                <patternFill>
                  <bgColor rgb="FFFFC7CE"/>
                </patternFill>
              </fill>
            </x14:dxf>
          </x14:cfRule>
          <xm:sqref>G209</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7206-DF8F-4C09-A3F6-6A5B9323F72F}">
  <sheetPr>
    <tabColor theme="2" tint="-0.499984740745262"/>
  </sheetPr>
  <dimension ref="B1:B16"/>
  <sheetViews>
    <sheetView showGridLines="0" workbookViewId="0"/>
  </sheetViews>
  <sheetFormatPr defaultColWidth="8.85546875" defaultRowHeight="14.45"/>
  <cols>
    <col min="2" max="2" width="73.28515625" customWidth="1"/>
  </cols>
  <sheetData>
    <row r="1" spans="2:2" ht="15" thickBot="1"/>
    <row r="2" spans="2:2" ht="15" thickBot="1">
      <c r="B2" s="100" t="s">
        <v>242</v>
      </c>
    </row>
    <row r="3" spans="2:2">
      <c r="B3" s="101"/>
    </row>
    <row r="4" spans="2:2" ht="30.75" customHeight="1">
      <c r="B4" s="102" t="s">
        <v>243</v>
      </c>
    </row>
    <row r="5" spans="2:2" ht="30.75" customHeight="1">
      <c r="B5" s="102"/>
    </row>
    <row r="6" spans="2:2" ht="57.95">
      <c r="B6" s="102" t="s">
        <v>244</v>
      </c>
    </row>
    <row r="7" spans="2:2">
      <c r="B7" s="102"/>
    </row>
    <row r="8" spans="2:2" ht="57.95">
      <c r="B8" s="102" t="s">
        <v>245</v>
      </c>
    </row>
    <row r="9" spans="2:2">
      <c r="B9" s="102"/>
    </row>
    <row r="10" spans="2:2" ht="57.95">
      <c r="B10" s="102" t="s">
        <v>246</v>
      </c>
    </row>
    <row r="11" spans="2:2">
      <c r="B11" s="102"/>
    </row>
    <row r="12" spans="2:2" ht="29.1">
      <c r="B12" s="102" t="s">
        <v>247</v>
      </c>
    </row>
    <row r="13" spans="2:2">
      <c r="B13" s="102"/>
    </row>
    <row r="14" spans="2:2" ht="57.95">
      <c r="B14" s="102" t="s">
        <v>248</v>
      </c>
    </row>
    <row r="15" spans="2:2">
      <c r="B15" s="102"/>
    </row>
    <row r="16" spans="2:2" ht="44.1" thickBot="1">
      <c r="B16" s="103" t="s">
        <v>249</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B4F5-934D-4955-B89C-92351ADA92DB}">
  <sheetPr>
    <tabColor theme="2" tint="-0.499984740745262"/>
  </sheetPr>
  <dimension ref="B1:D47"/>
  <sheetViews>
    <sheetView showGridLines="0" showZeros="0" topLeftCell="A24" zoomScale="80" zoomScaleNormal="80" zoomScaleSheetLayoutView="70" workbookViewId="0">
      <selection activeCell="B54" sqref="B54"/>
    </sheetView>
  </sheetViews>
  <sheetFormatPr defaultColWidth="8.85546875" defaultRowHeight="14.45"/>
  <cols>
    <col min="2" max="2" width="61.85546875" customWidth="1"/>
    <col min="4" max="4" width="17.85546875" customWidth="1"/>
  </cols>
  <sheetData>
    <row r="1" spans="2:4" ht="15" thickBot="1"/>
    <row r="2" spans="2:4">
      <c r="B2" s="277" t="s">
        <v>250</v>
      </c>
      <c r="C2" s="278"/>
      <c r="D2" s="279"/>
    </row>
    <row r="3" spans="2:4" ht="15" thickBot="1">
      <c r="B3" s="280"/>
      <c r="C3" s="281"/>
      <c r="D3" s="282"/>
    </row>
    <row r="4" spans="2:4" ht="15" thickBot="1"/>
    <row r="5" spans="2:4">
      <c r="B5" s="268" t="s">
        <v>251</v>
      </c>
      <c r="C5" s="269"/>
      <c r="D5" s="270"/>
    </row>
    <row r="6" spans="2:4" ht="15" thickBot="1">
      <c r="B6" s="271"/>
      <c r="C6" s="272"/>
      <c r="D6" s="273"/>
    </row>
    <row r="7" spans="2:4">
      <c r="B7" s="62" t="s">
        <v>252</v>
      </c>
      <c r="C7" s="266">
        <f>SUM('1) Budget Table'!D15:F15,'1) Budget Table'!D25:F25,'1) Budget Table'!D35:F35,'1) Budget Table'!D45:F45)</f>
        <v>870185.19</v>
      </c>
      <c r="D7" s="267"/>
    </row>
    <row r="8" spans="2:4">
      <c r="B8" s="62" t="s">
        <v>253</v>
      </c>
      <c r="C8" s="264">
        <f>SUM(D10:D14)</f>
        <v>0</v>
      </c>
      <c r="D8" s="265"/>
    </row>
    <row r="9" spans="2:4">
      <c r="B9" s="63" t="s">
        <v>254</v>
      </c>
      <c r="C9" s="64" t="s">
        <v>255</v>
      </c>
      <c r="D9" s="65" t="s">
        <v>256</v>
      </c>
    </row>
    <row r="10" spans="2:4" ht="35.1" customHeight="1">
      <c r="B10" s="84"/>
      <c r="C10" s="67"/>
      <c r="D10" s="68">
        <f>$C$7*C10</f>
        <v>0</v>
      </c>
    </row>
    <row r="11" spans="2:4" ht="35.1" customHeight="1">
      <c r="B11" s="84"/>
      <c r="C11" s="67"/>
      <c r="D11" s="68">
        <f>C7*C11</f>
        <v>0</v>
      </c>
    </row>
    <row r="12" spans="2:4" ht="35.1" customHeight="1">
      <c r="B12" s="85"/>
      <c r="C12" s="67"/>
      <c r="D12" s="68">
        <f>C7*C12</f>
        <v>0</v>
      </c>
    </row>
    <row r="13" spans="2:4" ht="35.1" customHeight="1">
      <c r="B13" s="85"/>
      <c r="C13" s="67"/>
      <c r="D13" s="68">
        <f>C7*C13</f>
        <v>0</v>
      </c>
    </row>
    <row r="14" spans="2:4" ht="35.1" customHeight="1" thickBot="1">
      <c r="B14" s="86"/>
      <c r="C14" s="67"/>
      <c r="D14" s="72">
        <f>C7*C14</f>
        <v>0</v>
      </c>
    </row>
    <row r="15" spans="2:4" ht="15" thickBot="1"/>
    <row r="16" spans="2:4">
      <c r="B16" s="268" t="s">
        <v>257</v>
      </c>
      <c r="C16" s="269"/>
      <c r="D16" s="270"/>
    </row>
    <row r="17" spans="2:4" ht="15" thickBot="1">
      <c r="B17" s="274"/>
      <c r="C17" s="275"/>
      <c r="D17" s="276"/>
    </row>
    <row r="18" spans="2:4">
      <c r="B18" s="62" t="s">
        <v>252</v>
      </c>
      <c r="C18" s="266">
        <f>SUM('1) Budget Table'!D57:F57,'1) Budget Table'!D67:F67,'1) Budget Table'!D77:F77,'1) Budget Table'!D87:F87)</f>
        <v>506376.48</v>
      </c>
      <c r="D18" s="267"/>
    </row>
    <row r="19" spans="2:4">
      <c r="B19" s="62" t="s">
        <v>253</v>
      </c>
      <c r="C19" s="264">
        <f>SUM(D21:D25)</f>
        <v>0</v>
      </c>
      <c r="D19" s="265"/>
    </row>
    <row r="20" spans="2:4">
      <c r="B20" s="63" t="s">
        <v>254</v>
      </c>
      <c r="C20" s="64" t="s">
        <v>255</v>
      </c>
      <c r="D20" s="65" t="s">
        <v>256</v>
      </c>
    </row>
    <row r="21" spans="2:4" ht="35.1" customHeight="1">
      <c r="B21" s="66"/>
      <c r="C21" s="67"/>
      <c r="D21" s="68">
        <f>$C$18*C21</f>
        <v>0</v>
      </c>
    </row>
    <row r="22" spans="2:4" ht="35.1" customHeight="1">
      <c r="B22" s="69"/>
      <c r="C22" s="67"/>
      <c r="D22" s="68">
        <f>$C$18*C22</f>
        <v>0</v>
      </c>
    </row>
    <row r="23" spans="2:4" ht="35.1" customHeight="1">
      <c r="B23" s="70"/>
      <c r="C23" s="67"/>
      <c r="D23" s="68">
        <f>$C$18*C23</f>
        <v>0</v>
      </c>
    </row>
    <row r="24" spans="2:4" ht="35.1" customHeight="1">
      <c r="B24" s="70"/>
      <c r="C24" s="67"/>
      <c r="D24" s="68">
        <f>$C$18*C24</f>
        <v>0</v>
      </c>
    </row>
    <row r="25" spans="2:4" ht="35.1" customHeight="1" thickBot="1">
      <c r="B25" s="71"/>
      <c r="C25" s="67"/>
      <c r="D25" s="68">
        <f>$C$18*C25</f>
        <v>0</v>
      </c>
    </row>
    <row r="26" spans="2:4" ht="15" thickBot="1"/>
    <row r="27" spans="2:4">
      <c r="B27" s="268" t="s">
        <v>258</v>
      </c>
      <c r="C27" s="269"/>
      <c r="D27" s="270"/>
    </row>
    <row r="28" spans="2:4" ht="15" thickBot="1">
      <c r="B28" s="271"/>
      <c r="C28" s="272"/>
      <c r="D28" s="273"/>
    </row>
    <row r="29" spans="2:4">
      <c r="B29" s="62" t="s">
        <v>252</v>
      </c>
      <c r="C29" s="266">
        <f>SUM('1) Budget Table'!D99:F99,'1) Budget Table'!D109:F109,'1) Budget Table'!D119:F119,'1) Budget Table'!D129:F129)</f>
        <v>0</v>
      </c>
      <c r="D29" s="267"/>
    </row>
    <row r="30" spans="2:4">
      <c r="B30" s="62" t="s">
        <v>253</v>
      </c>
      <c r="C30" s="264">
        <f>SUM(D32:D36)</f>
        <v>0</v>
      </c>
      <c r="D30" s="265"/>
    </row>
    <row r="31" spans="2:4">
      <c r="B31" s="63" t="s">
        <v>254</v>
      </c>
      <c r="C31" s="64" t="s">
        <v>255</v>
      </c>
      <c r="D31" s="65" t="s">
        <v>256</v>
      </c>
    </row>
    <row r="32" spans="2:4" ht="35.1" customHeight="1">
      <c r="B32" s="66"/>
      <c r="C32" s="67"/>
      <c r="D32" s="68">
        <f>$C$29*C32</f>
        <v>0</v>
      </c>
    </row>
    <row r="33" spans="2:4" ht="35.1" customHeight="1">
      <c r="B33" s="69"/>
      <c r="C33" s="67"/>
      <c r="D33" s="68">
        <f>$C$29*C33</f>
        <v>0</v>
      </c>
    </row>
    <row r="34" spans="2:4" ht="35.1" customHeight="1">
      <c r="B34" s="70"/>
      <c r="C34" s="67"/>
      <c r="D34" s="68">
        <f>$C$29*C34</f>
        <v>0</v>
      </c>
    </row>
    <row r="35" spans="2:4" ht="35.1" customHeight="1">
      <c r="B35" s="70"/>
      <c r="C35" s="67"/>
      <c r="D35" s="68">
        <f>$C$29*C35</f>
        <v>0</v>
      </c>
    </row>
    <row r="36" spans="2:4" ht="35.1" customHeight="1" thickBot="1">
      <c r="B36" s="71"/>
      <c r="C36" s="67"/>
      <c r="D36" s="68">
        <f>$C$29*C36</f>
        <v>0</v>
      </c>
    </row>
    <row r="37" spans="2:4" ht="15" thickBot="1"/>
    <row r="38" spans="2:4">
      <c r="B38" s="268" t="s">
        <v>259</v>
      </c>
      <c r="C38" s="269"/>
      <c r="D38" s="270"/>
    </row>
    <row r="39" spans="2:4" ht="15" thickBot="1">
      <c r="B39" s="271"/>
      <c r="C39" s="272"/>
      <c r="D39" s="273"/>
    </row>
    <row r="40" spans="2:4">
      <c r="B40" s="62" t="s">
        <v>252</v>
      </c>
      <c r="C40" s="266">
        <f>SUM('1) Budget Table'!D141:F141,'1) Budget Table'!D151:F151,'1) Budget Table'!D161:F161,'1) Budget Table'!D171:F171)</f>
        <v>0</v>
      </c>
      <c r="D40" s="267"/>
    </row>
    <row r="41" spans="2:4">
      <c r="B41" s="62" t="s">
        <v>253</v>
      </c>
      <c r="C41" s="264">
        <f>SUM(D43:D47)</f>
        <v>0</v>
      </c>
      <c r="D41" s="265"/>
    </row>
    <row r="42" spans="2:4">
      <c r="B42" s="63" t="s">
        <v>254</v>
      </c>
      <c r="C42" s="64" t="s">
        <v>255</v>
      </c>
      <c r="D42" s="65" t="s">
        <v>256</v>
      </c>
    </row>
    <row r="43" spans="2:4" ht="35.1" customHeight="1">
      <c r="B43" s="66"/>
      <c r="C43" s="67"/>
      <c r="D43" s="68">
        <f>$C$40*C43</f>
        <v>0</v>
      </c>
    </row>
    <row r="44" spans="2:4" ht="35.1" customHeight="1">
      <c r="B44" s="69"/>
      <c r="C44" s="67"/>
      <c r="D44" s="68">
        <f>$C$40*C44</f>
        <v>0</v>
      </c>
    </row>
    <row r="45" spans="2:4" ht="35.1" customHeight="1">
      <c r="B45" s="70"/>
      <c r="C45" s="67"/>
      <c r="D45" s="68">
        <f>$C$40*C45</f>
        <v>0</v>
      </c>
    </row>
    <row r="46" spans="2:4" ht="35.1" customHeight="1">
      <c r="B46" s="70"/>
      <c r="C46" s="67"/>
      <c r="D46" s="68">
        <f>$C$40*C46</f>
        <v>0</v>
      </c>
    </row>
    <row r="47" spans="2:4" ht="35.1" customHeight="1" thickBot="1">
      <c r="B47" s="71"/>
      <c r="C47" s="67"/>
      <c r="D47" s="72">
        <f>$C$40*C47</f>
        <v>0</v>
      </c>
    </row>
  </sheetData>
  <sheetProtection sheet="1" objects="1" scenarios="1"/>
  <mergeCells count="17">
    <mergeCell ref="B2:D3"/>
    <mergeCell ref="C7:D7"/>
    <mergeCell ref="B6:D6"/>
    <mergeCell ref="B5:D5"/>
    <mergeCell ref="C8:D8"/>
    <mergeCell ref="C19:D19"/>
    <mergeCell ref="C30:D30"/>
    <mergeCell ref="B16:D16"/>
    <mergeCell ref="B17:D17"/>
    <mergeCell ref="C18:D18"/>
    <mergeCell ref="B27:D27"/>
    <mergeCell ref="B28:D28"/>
    <mergeCell ref="C41:D41"/>
    <mergeCell ref="C29:D29"/>
    <mergeCell ref="B38:D38"/>
    <mergeCell ref="B39:D39"/>
    <mergeCell ref="C40:D40"/>
  </mergeCells>
  <conditionalFormatting sqref="C30:D30">
    <cfRule type="cellIs" dxfId="5" priority="2" operator="greaterThan">
      <formula>$C$29</formula>
    </cfRule>
    <cfRule type="cellIs" dxfId="4" priority="5" operator="greaterThan">
      <formula>$C$29</formula>
    </cfRule>
  </conditionalFormatting>
  <conditionalFormatting sqref="C8:D8">
    <cfRule type="cellIs" dxfId="3" priority="4" operator="greaterThan">
      <formula>$C$7</formula>
    </cfRule>
  </conditionalFormatting>
  <conditionalFormatting sqref="C19:D19">
    <cfRule type="cellIs" dxfId="2" priority="3" operator="greaterThan">
      <formula>$C$18</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62FAA82D-1219-4AF1-90B6-46166E5347E9}">
          <x14:formula1>
            <xm:f>Sheet2!$A$1:$A$170</xm:f>
          </x14:formula1>
          <xm:sqref>B10:B14 B21:B25 B32:B36 B43:B47</xm:sqref>
        </x14:dataValidation>
        <x14:dataValidation type="list" allowBlank="1" showInputMessage="1" showErrorMessage="1" xr:uid="{0777CB22-5B10-42BE-9A12-0810C4C8B0D2}">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7D0F-866A-4EFE-9FA3-9BBB9DEE4E64}">
  <sheetPr>
    <tabColor theme="2" tint="-0.499984740745262"/>
  </sheetPr>
  <dimension ref="B1:G25"/>
  <sheetViews>
    <sheetView showGridLines="0" topLeftCell="A9" zoomScale="80" zoomScaleNormal="80" workbookViewId="0">
      <selection activeCell="E29" sqref="E29"/>
    </sheetView>
  </sheetViews>
  <sheetFormatPr defaultColWidth="8.85546875" defaultRowHeight="14.45"/>
  <cols>
    <col min="1" max="1" width="12.42578125" customWidth="1"/>
    <col min="2" max="2" width="20.42578125" customWidth="1"/>
    <col min="3" max="5" width="25.42578125" customWidth="1"/>
    <col min="6" max="6" width="24.42578125" customWidth="1"/>
    <col min="7" max="7" width="18.42578125" customWidth="1"/>
    <col min="8" max="8" width="21.7109375" customWidth="1"/>
    <col min="9" max="10" width="15.85546875" bestFit="1" customWidth="1"/>
    <col min="11" max="11" width="11.140625" bestFit="1" customWidth="1"/>
  </cols>
  <sheetData>
    <row r="1" spans="2:6" ht="15" thickBot="1"/>
    <row r="2" spans="2:6" s="56" customFormat="1" ht="15.6">
      <c r="B2" s="283" t="s">
        <v>260</v>
      </c>
      <c r="C2" s="284"/>
      <c r="D2" s="284"/>
      <c r="E2" s="284"/>
      <c r="F2" s="285"/>
    </row>
    <row r="3" spans="2:6" s="56" customFormat="1" ht="15.95" thickBot="1">
      <c r="B3" s="286"/>
      <c r="C3" s="287"/>
      <c r="D3" s="287"/>
      <c r="E3" s="287"/>
      <c r="F3" s="288"/>
    </row>
    <row r="4" spans="2:6" s="56" customFormat="1" ht="15.95" thickBot="1">
      <c r="B4" s="177"/>
      <c r="C4" s="177"/>
      <c r="D4" s="177"/>
      <c r="E4" s="177"/>
      <c r="F4" s="177"/>
    </row>
    <row r="5" spans="2:6" s="56" customFormat="1" ht="15.95" thickBot="1">
      <c r="B5" s="261" t="s">
        <v>201</v>
      </c>
      <c r="C5" s="262"/>
      <c r="D5" s="262"/>
      <c r="E5" s="262"/>
      <c r="F5" s="263"/>
    </row>
    <row r="6" spans="2:6" s="56" customFormat="1" ht="15.6">
      <c r="B6" s="54"/>
      <c r="C6" s="289" t="str">
        <f>'1) Budget Table'!D4</f>
        <v>ACNUR</v>
      </c>
      <c r="D6" s="289" t="str">
        <f>'1) Budget Table'!E4</f>
        <v>OIT</v>
      </c>
      <c r="E6" s="289" t="str">
        <f>'1) Budget Table'!F4</f>
        <v>PNUD</v>
      </c>
      <c r="F6" s="260" t="s">
        <v>201</v>
      </c>
    </row>
    <row r="7" spans="2:6" s="56" customFormat="1" ht="15.6">
      <c r="B7" s="54"/>
      <c r="C7" s="290"/>
      <c r="D7" s="290"/>
      <c r="E7" s="290"/>
      <c r="F7" s="247"/>
    </row>
    <row r="8" spans="2:6" s="56" customFormat="1" ht="30.95">
      <c r="B8" s="11" t="s">
        <v>221</v>
      </c>
      <c r="C8" s="167">
        <f>'2) By Category'!D200</f>
        <v>188889.3</v>
      </c>
      <c r="D8" s="167">
        <f>'2) By Category'!E200</f>
        <v>100766.64</v>
      </c>
      <c r="E8" s="167">
        <f>'2) By Category'!F200</f>
        <v>130701.16</v>
      </c>
      <c r="F8" s="52">
        <f t="shared" ref="F8:F15" si="0">SUM(C8:E8)</f>
        <v>420357.1</v>
      </c>
    </row>
    <row r="9" spans="2:6" s="56" customFormat="1" ht="46.5">
      <c r="B9" s="11" t="s">
        <v>222</v>
      </c>
      <c r="C9" s="167">
        <f>'2) By Category'!D201</f>
        <v>215841.87000000002</v>
      </c>
      <c r="D9" s="167">
        <f>'2) By Category'!E201</f>
        <v>0</v>
      </c>
      <c r="E9" s="167">
        <f>'2) By Category'!F201</f>
        <v>133450.91</v>
      </c>
      <c r="F9" s="53">
        <f t="shared" si="0"/>
        <v>349292.78</v>
      </c>
    </row>
    <row r="10" spans="2:6" s="56" customFormat="1" ht="62.1">
      <c r="B10" s="11" t="s">
        <v>223</v>
      </c>
      <c r="C10" s="167">
        <f>'2) By Category'!D202</f>
        <v>0</v>
      </c>
      <c r="D10" s="167">
        <f>'2) By Category'!E202</f>
        <v>2440</v>
      </c>
      <c r="E10" s="167">
        <f>'2) By Category'!F202</f>
        <v>30001</v>
      </c>
      <c r="F10" s="53">
        <f t="shared" si="0"/>
        <v>32441</v>
      </c>
    </row>
    <row r="11" spans="2:6" s="56" customFormat="1" ht="30.95">
      <c r="B11" s="15" t="s">
        <v>224</v>
      </c>
      <c r="C11" s="167">
        <f>'2) By Category'!D203</f>
        <v>6123.14</v>
      </c>
      <c r="D11" s="167">
        <f>'2) By Category'!E203</f>
        <v>98593.68</v>
      </c>
      <c r="E11" s="167">
        <f>'2) By Category'!F203</f>
        <v>227161</v>
      </c>
      <c r="F11" s="53">
        <f t="shared" si="0"/>
        <v>331877.82</v>
      </c>
    </row>
    <row r="12" spans="2:6" s="56" customFormat="1" ht="15.6">
      <c r="B12" s="11" t="s">
        <v>225</v>
      </c>
      <c r="C12" s="167">
        <f>'2) By Category'!D204</f>
        <v>0</v>
      </c>
      <c r="D12" s="167">
        <f>'2) By Category'!E204</f>
        <v>12500</v>
      </c>
      <c r="E12" s="167">
        <f>'2) By Category'!F204</f>
        <v>32445</v>
      </c>
      <c r="F12" s="53">
        <f t="shared" si="0"/>
        <v>44945</v>
      </c>
    </row>
    <row r="13" spans="2:6" s="56" customFormat="1" ht="46.5">
      <c r="B13" s="11" t="s">
        <v>226</v>
      </c>
      <c r="C13" s="167">
        <f>'2) By Category'!D205</f>
        <v>528738.37</v>
      </c>
      <c r="D13" s="167">
        <f>'2) By Category'!E205</f>
        <v>163343.99</v>
      </c>
      <c r="E13" s="167">
        <f>'2) By Category'!F205</f>
        <v>0</v>
      </c>
      <c r="F13" s="53">
        <f t="shared" si="0"/>
        <v>692082.36</v>
      </c>
    </row>
    <row r="14" spans="2:6" s="56" customFormat="1" ht="31.5" thickBot="1">
      <c r="B14" s="104" t="s">
        <v>227</v>
      </c>
      <c r="C14" s="174">
        <f>'2) By Category'!D206</f>
        <v>0</v>
      </c>
      <c r="D14" s="174">
        <f>'2) By Category'!E206</f>
        <v>17470.21</v>
      </c>
      <c r="E14" s="174">
        <f>'2) By Category'!F206</f>
        <v>24597.48</v>
      </c>
      <c r="F14" s="105">
        <f t="shared" si="0"/>
        <v>42067.69</v>
      </c>
    </row>
    <row r="15" spans="2:6" s="56" customFormat="1" ht="30" customHeight="1">
      <c r="B15" s="178" t="s">
        <v>261</v>
      </c>
      <c r="C15" s="106">
        <f>SUM(C8:C14)</f>
        <v>939592.68</v>
      </c>
      <c r="D15" s="106">
        <f>SUM(D8:D14)</f>
        <v>395114.52</v>
      </c>
      <c r="E15" s="106">
        <f>SUM(E8:E14)</f>
        <v>578356.55000000005</v>
      </c>
      <c r="F15" s="107">
        <f t="shared" si="0"/>
        <v>1913063.7500000002</v>
      </c>
    </row>
    <row r="16" spans="2:6" s="56" customFormat="1" ht="29.25" customHeight="1">
      <c r="B16" s="170" t="s">
        <v>240</v>
      </c>
      <c r="C16" s="108">
        <f>C15*0.065</f>
        <v>61073.524200000007</v>
      </c>
      <c r="D16" s="108">
        <f t="shared" ref="D16:E16" si="1">D15*0.07</f>
        <v>27658.016400000004</v>
      </c>
      <c r="E16" s="108">
        <f t="shared" si="1"/>
        <v>40484.958500000008</v>
      </c>
      <c r="F16" s="207">
        <f>SUM(C16:E16)</f>
        <v>129216.49910000002</v>
      </c>
    </row>
    <row r="17" spans="2:7" s="56" customFormat="1" ht="25.5" customHeight="1" thickBot="1">
      <c r="B17" s="109" t="s">
        <v>8</v>
      </c>
      <c r="C17" s="110">
        <f>C15+C16</f>
        <v>1000666.2042</v>
      </c>
      <c r="D17" s="110">
        <f t="shared" ref="D17:F17" si="2">D15+D16</f>
        <v>422772.53640000004</v>
      </c>
      <c r="E17" s="110">
        <f t="shared" si="2"/>
        <v>618841.5085</v>
      </c>
      <c r="F17" s="206">
        <f t="shared" si="2"/>
        <v>2042280.2491000001</v>
      </c>
      <c r="G17" s="177"/>
    </row>
    <row r="18" spans="2:7" s="56" customFormat="1" ht="15.95" thickBot="1">
      <c r="B18" s="177"/>
      <c r="C18" s="177"/>
      <c r="D18" s="177"/>
      <c r="E18" s="177"/>
      <c r="F18" s="177"/>
      <c r="G18" s="177"/>
    </row>
    <row r="19" spans="2:7" s="56" customFormat="1" ht="15.75" customHeight="1">
      <c r="B19" s="291" t="s">
        <v>204</v>
      </c>
      <c r="C19" s="292"/>
      <c r="D19" s="292"/>
      <c r="E19" s="292"/>
      <c r="F19" s="293"/>
      <c r="G19" s="179"/>
    </row>
    <row r="20" spans="2:7" ht="15.75" customHeight="1">
      <c r="B20" s="294"/>
      <c r="C20" s="244" t="str">
        <f>'1) Budget Table'!D4</f>
        <v>ACNUR</v>
      </c>
      <c r="D20" s="244" t="str">
        <f>'1) Budget Table'!E4</f>
        <v>OIT</v>
      </c>
      <c r="E20" s="244" t="str">
        <f>'1) Budget Table'!F4</f>
        <v>PNUD</v>
      </c>
      <c r="F20" s="244" t="s">
        <v>241</v>
      </c>
      <c r="G20" s="246" t="s">
        <v>205</v>
      </c>
    </row>
    <row r="21" spans="2:7" ht="15.75" customHeight="1">
      <c r="B21" s="295"/>
      <c r="C21" s="245"/>
      <c r="D21" s="245"/>
      <c r="E21" s="245"/>
      <c r="F21" s="245"/>
      <c r="G21" s="247"/>
    </row>
    <row r="22" spans="2:7" ht="23.25" customHeight="1">
      <c r="B22" s="14" t="s">
        <v>206</v>
      </c>
      <c r="C22" s="180">
        <f>'1) Budget Table'!D197</f>
        <v>979999.99999999988</v>
      </c>
      <c r="D22" s="180">
        <f>'1) Budget Table'!E197</f>
        <v>455000</v>
      </c>
      <c r="E22" s="180">
        <f>'1) Budget Table'!F197</f>
        <v>665000</v>
      </c>
      <c r="F22" s="121">
        <f>'1) Budget Table'!G197</f>
        <v>2100000</v>
      </c>
      <c r="G22" s="6">
        <f>'1) Budget Table'!H197</f>
        <v>0.7</v>
      </c>
    </row>
    <row r="23" spans="2:7" ht="24.75" customHeight="1">
      <c r="B23" s="14" t="s">
        <v>207</v>
      </c>
      <c r="C23" s="180">
        <f>'1) Budget Table'!D198</f>
        <v>420000</v>
      </c>
      <c r="D23" s="180">
        <f>'1) Budget Table'!E198</f>
        <v>195000</v>
      </c>
      <c r="E23" s="180">
        <f>'1) Budget Table'!F198</f>
        <v>285000</v>
      </c>
      <c r="F23" s="121">
        <f>'1) Budget Table'!G198</f>
        <v>900000</v>
      </c>
      <c r="G23" s="6">
        <f>'1) Budget Table'!H198</f>
        <v>0.3</v>
      </c>
    </row>
    <row r="24" spans="2:7" ht="24.75" customHeight="1">
      <c r="B24" s="14" t="s">
        <v>262</v>
      </c>
      <c r="C24" s="180">
        <f>'1) Budget Table'!D199</f>
        <v>0</v>
      </c>
      <c r="D24" s="180">
        <f>'1) Budget Table'!E199</f>
        <v>0</v>
      </c>
      <c r="E24" s="180">
        <f>'1) Budget Table'!F199</f>
        <v>0</v>
      </c>
      <c r="F24" s="121">
        <f>'1) Budget Table'!G199</f>
        <v>0</v>
      </c>
      <c r="G24" s="6">
        <f>'1) Budget Table'!H199</f>
        <v>0</v>
      </c>
    </row>
    <row r="25" spans="2:7" ht="15.95" thickBot="1">
      <c r="B25" s="7" t="s">
        <v>241</v>
      </c>
      <c r="C25" s="120">
        <f>'1) Budget Table'!D200</f>
        <v>1400000</v>
      </c>
      <c r="D25" s="120">
        <f>'1) Budget Table'!E200</f>
        <v>650000</v>
      </c>
      <c r="E25" s="120">
        <f>'1) Budget Table'!F200</f>
        <v>950000</v>
      </c>
      <c r="F25" s="122">
        <f>'1) Budget Table'!G200</f>
        <v>3000000</v>
      </c>
      <c r="G25" s="123"/>
    </row>
  </sheetData>
  <sheetProtection sheet="1" objects="1" scenarios="1" formatCells="0" formatColumns="0" formatRows="0"/>
  <mergeCells count="13">
    <mergeCell ref="G20:G21"/>
    <mergeCell ref="B2:F3"/>
    <mergeCell ref="C6:C7"/>
    <mergeCell ref="D6:D7"/>
    <mergeCell ref="E6:E7"/>
    <mergeCell ref="C20:C21"/>
    <mergeCell ref="D20:D21"/>
    <mergeCell ref="E20:E21"/>
    <mergeCell ref="B19:F19"/>
    <mergeCell ref="B5:F5"/>
    <mergeCell ref="F6:F7"/>
    <mergeCell ref="B20:B21"/>
    <mergeCell ref="F20:F21"/>
  </mergeCells>
  <dataValidations count="7">
    <dataValidation allowBlank="1" showInputMessage="1" showErrorMessage="1" prompt="Includes all related staff and temporary staff costs including base salary, post adjustment and all staff entitlements." sqref="B8" xr:uid="{685C32D9-A29E-4AB3-A589-E17EED1B2D7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E9DDC0AE-2185-45F7-BFCB-FDA525A480C6}"/>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77711502-57BE-4DB4-AF61-EF9806395508}"/>
    <dataValidation allowBlank="1" showInputMessage="1" showErrorMessage="1" prompt="Includes staff and non-staff travel paid for by the organization directly related to a project." sqref="B12" xr:uid="{7599ADEE-72AD-45B4-93A0-EDFAEB4D5077}"/>
    <dataValidation allowBlank="1" showInputMessage="1" showErrorMessage="1" prompt="Services contracted by an organization which follow the normal procurement processes." sqref="B11" xr:uid="{E0DB3F96-9659-4639-AF80-B798EAC818A8}"/>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2F0DD795-5EC8-483B-85A0-4555258DC886}"/>
    <dataValidation allowBlank="1" showInputMessage="1" showErrorMessage="1" prompt=" Includes all general operating costs for running an office. Examples include telecommunication, rents, finance charges and other costs which cannot be mapped to other expense categories." sqref="B14" xr:uid="{D281C19F-1EF8-4A9D-BA14-51718AA1EA2B}"/>
  </dataValidations>
  <pageMargins left="0.7" right="0.7" top="0.75" bottom="0.75" header="0.3" footer="0.3"/>
  <pageSetup orientation="portrait" r:id="rId1"/>
  <ignoredErrors>
    <ignoredError sqref="C6:E7 C20:E21"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FB9F449-C4BB-4C52-B0C3-287653B4F981}">
            <xm:f>'1) Budget Table'!$G$191</xm:f>
            <x14:dxf>
              <font>
                <color rgb="FF9C0006"/>
              </font>
              <fill>
                <patternFill>
                  <bgColor rgb="FFFFC7CE"/>
                </patternFill>
              </fill>
            </x14:dxf>
          </x14:cfRule>
          <xm:sqref>F17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5465-8CD8-428B-8440-C6A70E3F1392}">
  <sheetPr>
    <tabColor theme="2" tint="-0.499984740745262"/>
  </sheetPr>
  <dimension ref="A1:A6"/>
  <sheetViews>
    <sheetView workbookViewId="0">
      <selection activeCell="J6" sqref="J6"/>
    </sheetView>
  </sheetViews>
  <sheetFormatPr defaultColWidth="8.85546875" defaultRowHeight="14.45"/>
  <sheetData>
    <row r="1" spans="1:1">
      <c r="A1" s="99">
        <v>0</v>
      </c>
    </row>
    <row r="2" spans="1:1">
      <c r="A2" s="99">
        <v>0.2</v>
      </c>
    </row>
    <row r="3" spans="1:1">
      <c r="A3" s="99">
        <v>0.4</v>
      </c>
    </row>
    <row r="4" spans="1:1">
      <c r="A4" s="99">
        <v>0.6</v>
      </c>
    </row>
    <row r="5" spans="1:1">
      <c r="A5" s="99">
        <v>0.8</v>
      </c>
    </row>
    <row r="6" spans="1:1">
      <c r="A6" s="99">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D6C3-7045-4784-9A71-26257C808563}">
  <dimension ref="A1:B170"/>
  <sheetViews>
    <sheetView topLeftCell="A148" workbookViewId="0">
      <selection activeCell="D3" sqref="D3"/>
    </sheetView>
  </sheetViews>
  <sheetFormatPr defaultColWidth="8.85546875" defaultRowHeight="14.45"/>
  <sheetData>
    <row r="1" spans="1:2">
      <c r="A1" s="57" t="s">
        <v>263</v>
      </c>
      <c r="B1" s="58" t="s">
        <v>264</v>
      </c>
    </row>
    <row r="2" spans="1:2">
      <c r="A2" s="59" t="s">
        <v>265</v>
      </c>
      <c r="B2" s="60" t="s">
        <v>266</v>
      </c>
    </row>
    <row r="3" spans="1:2">
      <c r="A3" s="59" t="s">
        <v>267</v>
      </c>
      <c r="B3" s="60" t="s">
        <v>268</v>
      </c>
    </row>
    <row r="4" spans="1:2">
      <c r="A4" s="59" t="s">
        <v>269</v>
      </c>
      <c r="B4" s="60" t="s">
        <v>270</v>
      </c>
    </row>
    <row r="5" spans="1:2">
      <c r="A5" s="59" t="s">
        <v>271</v>
      </c>
      <c r="B5" s="60" t="s">
        <v>272</v>
      </c>
    </row>
    <row r="6" spans="1:2">
      <c r="A6" s="59" t="s">
        <v>273</v>
      </c>
      <c r="B6" s="60" t="s">
        <v>274</v>
      </c>
    </row>
    <row r="7" spans="1:2">
      <c r="A7" s="59" t="s">
        <v>275</v>
      </c>
      <c r="B7" s="60" t="s">
        <v>276</v>
      </c>
    </row>
    <row r="8" spans="1:2">
      <c r="A8" s="59" t="s">
        <v>277</v>
      </c>
      <c r="B8" s="60" t="s">
        <v>278</v>
      </c>
    </row>
    <row r="9" spans="1:2">
      <c r="A9" s="59" t="s">
        <v>279</v>
      </c>
      <c r="B9" s="60" t="s">
        <v>280</v>
      </c>
    </row>
    <row r="10" spans="1:2">
      <c r="A10" s="59" t="s">
        <v>281</v>
      </c>
      <c r="B10" s="60" t="s">
        <v>282</v>
      </c>
    </row>
    <row r="11" spans="1:2">
      <c r="A11" s="59" t="s">
        <v>283</v>
      </c>
      <c r="B11" s="60" t="s">
        <v>284</v>
      </c>
    </row>
    <row r="12" spans="1:2">
      <c r="A12" s="59" t="s">
        <v>285</v>
      </c>
      <c r="B12" s="60" t="s">
        <v>286</v>
      </c>
    </row>
    <row r="13" spans="1:2">
      <c r="A13" s="59" t="s">
        <v>287</v>
      </c>
      <c r="B13" s="60" t="s">
        <v>288</v>
      </c>
    </row>
    <row r="14" spans="1:2">
      <c r="A14" s="59" t="s">
        <v>289</v>
      </c>
      <c r="B14" s="60" t="s">
        <v>290</v>
      </c>
    </row>
    <row r="15" spans="1:2">
      <c r="A15" s="59" t="s">
        <v>291</v>
      </c>
      <c r="B15" s="60" t="s">
        <v>292</v>
      </c>
    </row>
    <row r="16" spans="1:2">
      <c r="A16" s="59" t="s">
        <v>293</v>
      </c>
      <c r="B16" s="60" t="s">
        <v>294</v>
      </c>
    </row>
    <row r="17" spans="1:2">
      <c r="A17" s="59" t="s">
        <v>295</v>
      </c>
      <c r="B17" s="60" t="s">
        <v>296</v>
      </c>
    </row>
    <row r="18" spans="1:2">
      <c r="A18" s="59" t="s">
        <v>297</v>
      </c>
      <c r="B18" s="60" t="s">
        <v>298</v>
      </c>
    </row>
    <row r="19" spans="1:2">
      <c r="A19" s="59" t="s">
        <v>299</v>
      </c>
      <c r="B19" s="60" t="s">
        <v>300</v>
      </c>
    </row>
    <row r="20" spans="1:2">
      <c r="A20" s="59" t="s">
        <v>301</v>
      </c>
      <c r="B20" s="60" t="s">
        <v>302</v>
      </c>
    </row>
    <row r="21" spans="1:2">
      <c r="A21" s="59" t="s">
        <v>303</v>
      </c>
      <c r="B21" s="60" t="s">
        <v>304</v>
      </c>
    </row>
    <row r="22" spans="1:2">
      <c r="A22" s="59" t="s">
        <v>305</v>
      </c>
      <c r="B22" s="60" t="s">
        <v>306</v>
      </c>
    </row>
    <row r="23" spans="1:2">
      <c r="A23" s="59" t="s">
        <v>307</v>
      </c>
      <c r="B23" s="60" t="s">
        <v>308</v>
      </c>
    </row>
    <row r="24" spans="1:2">
      <c r="A24" s="59" t="s">
        <v>309</v>
      </c>
      <c r="B24" s="60" t="s">
        <v>310</v>
      </c>
    </row>
    <row r="25" spans="1:2">
      <c r="A25" s="59" t="s">
        <v>311</v>
      </c>
      <c r="B25" s="60" t="s">
        <v>312</v>
      </c>
    </row>
    <row r="26" spans="1:2">
      <c r="A26" s="59" t="s">
        <v>313</v>
      </c>
      <c r="B26" s="60" t="s">
        <v>314</v>
      </c>
    </row>
    <row r="27" spans="1:2">
      <c r="A27" s="59" t="s">
        <v>315</v>
      </c>
      <c r="B27" s="60" t="s">
        <v>316</v>
      </c>
    </row>
    <row r="28" spans="1:2">
      <c r="A28" s="59" t="s">
        <v>317</v>
      </c>
      <c r="B28" s="60" t="s">
        <v>318</v>
      </c>
    </row>
    <row r="29" spans="1:2">
      <c r="A29" s="59" t="s">
        <v>319</v>
      </c>
      <c r="B29" s="60" t="s">
        <v>320</v>
      </c>
    </row>
    <row r="30" spans="1:2">
      <c r="A30" s="59" t="s">
        <v>321</v>
      </c>
      <c r="B30" s="60" t="s">
        <v>322</v>
      </c>
    </row>
    <row r="31" spans="1:2">
      <c r="A31" s="59" t="s">
        <v>323</v>
      </c>
      <c r="B31" s="60" t="s">
        <v>324</v>
      </c>
    </row>
    <row r="32" spans="1:2">
      <c r="A32" s="59" t="s">
        <v>325</v>
      </c>
      <c r="B32" s="60" t="s">
        <v>326</v>
      </c>
    </row>
    <row r="33" spans="1:2">
      <c r="A33" s="59" t="s">
        <v>327</v>
      </c>
      <c r="B33" s="60" t="s">
        <v>328</v>
      </c>
    </row>
    <row r="34" spans="1:2">
      <c r="A34" s="59" t="s">
        <v>329</v>
      </c>
      <c r="B34" s="60" t="s">
        <v>330</v>
      </c>
    </row>
    <row r="35" spans="1:2">
      <c r="A35" s="59" t="s">
        <v>331</v>
      </c>
      <c r="B35" s="60" t="s">
        <v>332</v>
      </c>
    </row>
    <row r="36" spans="1:2">
      <c r="A36" s="59" t="s">
        <v>333</v>
      </c>
      <c r="B36" s="60" t="s">
        <v>334</v>
      </c>
    </row>
    <row r="37" spans="1:2">
      <c r="A37" s="59" t="s">
        <v>335</v>
      </c>
      <c r="B37" s="60" t="s">
        <v>336</v>
      </c>
    </row>
    <row r="38" spans="1:2">
      <c r="A38" s="59" t="s">
        <v>337</v>
      </c>
      <c r="B38" s="60" t="s">
        <v>338</v>
      </c>
    </row>
    <row r="39" spans="1:2">
      <c r="A39" s="59" t="s">
        <v>339</v>
      </c>
      <c r="B39" s="60" t="s">
        <v>340</v>
      </c>
    </row>
    <row r="40" spans="1:2">
      <c r="A40" s="59" t="s">
        <v>341</v>
      </c>
      <c r="B40" s="60" t="s">
        <v>342</v>
      </c>
    </row>
    <row r="41" spans="1:2">
      <c r="A41" s="59" t="s">
        <v>343</v>
      </c>
      <c r="B41" s="60" t="s">
        <v>344</v>
      </c>
    </row>
    <row r="42" spans="1:2">
      <c r="A42" s="59" t="s">
        <v>345</v>
      </c>
      <c r="B42" s="60" t="s">
        <v>346</v>
      </c>
    </row>
    <row r="43" spans="1:2">
      <c r="A43" s="59" t="s">
        <v>347</v>
      </c>
      <c r="B43" s="60" t="s">
        <v>348</v>
      </c>
    </row>
    <row r="44" spans="1:2">
      <c r="A44" s="59" t="s">
        <v>349</v>
      </c>
      <c r="B44" s="60" t="s">
        <v>350</v>
      </c>
    </row>
    <row r="45" spans="1:2">
      <c r="A45" s="59" t="s">
        <v>351</v>
      </c>
      <c r="B45" s="60" t="s">
        <v>352</v>
      </c>
    </row>
    <row r="46" spans="1:2">
      <c r="A46" s="59" t="s">
        <v>353</v>
      </c>
      <c r="B46" s="60" t="s">
        <v>354</v>
      </c>
    </row>
    <row r="47" spans="1:2">
      <c r="A47" s="59" t="s">
        <v>355</v>
      </c>
      <c r="B47" s="60" t="s">
        <v>356</v>
      </c>
    </row>
    <row r="48" spans="1:2">
      <c r="A48" s="59" t="s">
        <v>357</v>
      </c>
      <c r="B48" s="60" t="s">
        <v>358</v>
      </c>
    </row>
    <row r="49" spans="1:2">
      <c r="A49" s="59" t="s">
        <v>359</v>
      </c>
      <c r="B49" s="60" t="s">
        <v>360</v>
      </c>
    </row>
    <row r="50" spans="1:2">
      <c r="A50" s="59" t="s">
        <v>361</v>
      </c>
      <c r="B50" s="60" t="s">
        <v>362</v>
      </c>
    </row>
    <row r="51" spans="1:2">
      <c r="A51" s="59" t="s">
        <v>363</v>
      </c>
      <c r="B51" s="60" t="s">
        <v>364</v>
      </c>
    </row>
    <row r="52" spans="1:2">
      <c r="A52" s="59" t="s">
        <v>365</v>
      </c>
      <c r="B52" s="60" t="s">
        <v>366</v>
      </c>
    </row>
    <row r="53" spans="1:2">
      <c r="A53" s="59" t="s">
        <v>367</v>
      </c>
      <c r="B53" s="60" t="s">
        <v>368</v>
      </c>
    </row>
    <row r="54" spans="1:2">
      <c r="A54" s="59" t="s">
        <v>369</v>
      </c>
      <c r="B54" s="60" t="s">
        <v>370</v>
      </c>
    </row>
    <row r="55" spans="1:2">
      <c r="A55" s="59" t="s">
        <v>371</v>
      </c>
      <c r="B55" s="60" t="s">
        <v>372</v>
      </c>
    </row>
    <row r="56" spans="1:2">
      <c r="A56" s="59" t="s">
        <v>373</v>
      </c>
      <c r="B56" s="60" t="s">
        <v>374</v>
      </c>
    </row>
    <row r="57" spans="1:2">
      <c r="A57" s="59" t="s">
        <v>375</v>
      </c>
      <c r="B57" s="60" t="s">
        <v>376</v>
      </c>
    </row>
    <row r="58" spans="1:2">
      <c r="A58" s="59" t="s">
        <v>377</v>
      </c>
      <c r="B58" s="60" t="s">
        <v>378</v>
      </c>
    </row>
    <row r="59" spans="1:2">
      <c r="A59" s="59" t="s">
        <v>379</v>
      </c>
      <c r="B59" s="60" t="s">
        <v>380</v>
      </c>
    </row>
    <row r="60" spans="1:2">
      <c r="A60" s="59" t="s">
        <v>381</v>
      </c>
      <c r="B60" s="60" t="s">
        <v>382</v>
      </c>
    </row>
    <row r="61" spans="1:2">
      <c r="A61" s="59" t="s">
        <v>383</v>
      </c>
      <c r="B61" s="60" t="s">
        <v>384</v>
      </c>
    </row>
    <row r="62" spans="1:2">
      <c r="A62" s="59" t="s">
        <v>385</v>
      </c>
      <c r="B62" s="60" t="s">
        <v>386</v>
      </c>
    </row>
    <row r="63" spans="1:2">
      <c r="A63" s="59" t="s">
        <v>387</v>
      </c>
      <c r="B63" s="60" t="s">
        <v>388</v>
      </c>
    </row>
    <row r="64" spans="1:2">
      <c r="A64" s="59" t="s">
        <v>389</v>
      </c>
      <c r="B64" s="60" t="s">
        <v>390</v>
      </c>
    </row>
    <row r="65" spans="1:2">
      <c r="A65" s="59" t="s">
        <v>391</v>
      </c>
      <c r="B65" s="60" t="s">
        <v>392</v>
      </c>
    </row>
    <row r="66" spans="1:2">
      <c r="A66" s="59" t="s">
        <v>393</v>
      </c>
      <c r="B66" s="60" t="s">
        <v>394</v>
      </c>
    </row>
    <row r="67" spans="1:2">
      <c r="A67" s="59" t="s">
        <v>395</v>
      </c>
      <c r="B67" s="60" t="s">
        <v>396</v>
      </c>
    </row>
    <row r="68" spans="1:2">
      <c r="A68" s="59" t="s">
        <v>397</v>
      </c>
      <c r="B68" s="60" t="s">
        <v>398</v>
      </c>
    </row>
    <row r="69" spans="1:2">
      <c r="A69" s="59" t="s">
        <v>399</v>
      </c>
      <c r="B69" s="60" t="s">
        <v>400</v>
      </c>
    </row>
    <row r="70" spans="1:2">
      <c r="A70" s="59" t="s">
        <v>401</v>
      </c>
      <c r="B70" s="60" t="s">
        <v>402</v>
      </c>
    </row>
    <row r="71" spans="1:2">
      <c r="A71" s="59" t="s">
        <v>403</v>
      </c>
      <c r="B71" s="60" t="s">
        <v>404</v>
      </c>
    </row>
    <row r="72" spans="1:2">
      <c r="A72" s="59" t="s">
        <v>405</v>
      </c>
      <c r="B72" s="60" t="s">
        <v>406</v>
      </c>
    </row>
    <row r="73" spans="1:2">
      <c r="A73" s="59" t="s">
        <v>407</v>
      </c>
      <c r="B73" s="60" t="s">
        <v>408</v>
      </c>
    </row>
    <row r="74" spans="1:2">
      <c r="A74" s="59" t="s">
        <v>409</v>
      </c>
      <c r="B74" s="60" t="s">
        <v>410</v>
      </c>
    </row>
    <row r="75" spans="1:2">
      <c r="A75" s="59" t="s">
        <v>411</v>
      </c>
      <c r="B75" s="61" t="s">
        <v>412</v>
      </c>
    </row>
    <row r="76" spans="1:2">
      <c r="A76" s="59" t="s">
        <v>413</v>
      </c>
      <c r="B76" s="61" t="s">
        <v>414</v>
      </c>
    </row>
    <row r="77" spans="1:2">
      <c r="A77" s="59" t="s">
        <v>415</v>
      </c>
      <c r="B77" s="61" t="s">
        <v>416</v>
      </c>
    </row>
    <row r="78" spans="1:2">
      <c r="A78" s="59" t="s">
        <v>417</v>
      </c>
      <c r="B78" s="61" t="s">
        <v>418</v>
      </c>
    </row>
    <row r="79" spans="1:2">
      <c r="A79" s="59" t="s">
        <v>419</v>
      </c>
      <c r="B79" s="61" t="s">
        <v>420</v>
      </c>
    </row>
    <row r="80" spans="1:2">
      <c r="A80" s="59" t="s">
        <v>421</v>
      </c>
      <c r="B80" s="61" t="s">
        <v>422</v>
      </c>
    </row>
    <row r="81" spans="1:2">
      <c r="A81" s="59" t="s">
        <v>423</v>
      </c>
      <c r="B81" s="61" t="s">
        <v>424</v>
      </c>
    </row>
    <row r="82" spans="1:2">
      <c r="A82" s="59" t="s">
        <v>425</v>
      </c>
      <c r="B82" s="61" t="s">
        <v>426</v>
      </c>
    </row>
    <row r="83" spans="1:2">
      <c r="A83" s="59" t="s">
        <v>427</v>
      </c>
      <c r="B83" s="61" t="s">
        <v>428</v>
      </c>
    </row>
    <row r="84" spans="1:2">
      <c r="A84" s="59" t="s">
        <v>429</v>
      </c>
      <c r="B84" s="61" t="s">
        <v>430</v>
      </c>
    </row>
    <row r="85" spans="1:2">
      <c r="A85" s="59" t="s">
        <v>431</v>
      </c>
      <c r="B85" s="61" t="s">
        <v>432</v>
      </c>
    </row>
    <row r="86" spans="1:2">
      <c r="A86" s="59" t="s">
        <v>433</v>
      </c>
      <c r="B86" s="61" t="s">
        <v>434</v>
      </c>
    </row>
    <row r="87" spans="1:2">
      <c r="A87" s="59" t="s">
        <v>435</v>
      </c>
      <c r="B87" s="61" t="s">
        <v>436</v>
      </c>
    </row>
    <row r="88" spans="1:2">
      <c r="A88" s="59" t="s">
        <v>437</v>
      </c>
      <c r="B88" s="61" t="s">
        <v>438</v>
      </c>
    </row>
    <row r="89" spans="1:2">
      <c r="A89" s="59" t="s">
        <v>439</v>
      </c>
      <c r="B89" s="61" t="s">
        <v>440</v>
      </c>
    </row>
    <row r="90" spans="1:2">
      <c r="A90" s="59" t="s">
        <v>441</v>
      </c>
      <c r="B90" s="61" t="s">
        <v>442</v>
      </c>
    </row>
    <row r="91" spans="1:2">
      <c r="A91" s="59" t="s">
        <v>443</v>
      </c>
      <c r="B91" s="61" t="s">
        <v>444</v>
      </c>
    </row>
    <row r="92" spans="1:2">
      <c r="A92" s="59" t="s">
        <v>445</v>
      </c>
      <c r="B92" s="61" t="s">
        <v>446</v>
      </c>
    </row>
    <row r="93" spans="1:2">
      <c r="A93" s="59" t="s">
        <v>447</v>
      </c>
      <c r="B93" s="61" t="s">
        <v>448</v>
      </c>
    </row>
    <row r="94" spans="1:2">
      <c r="A94" s="59" t="s">
        <v>449</v>
      </c>
      <c r="B94" s="61" t="s">
        <v>450</v>
      </c>
    </row>
    <row r="95" spans="1:2">
      <c r="A95" s="59" t="s">
        <v>451</v>
      </c>
      <c r="B95" s="61" t="s">
        <v>452</v>
      </c>
    </row>
    <row r="96" spans="1:2">
      <c r="A96" s="59" t="s">
        <v>453</v>
      </c>
      <c r="B96" s="61" t="s">
        <v>454</v>
      </c>
    </row>
    <row r="97" spans="1:2">
      <c r="A97" s="59" t="s">
        <v>455</v>
      </c>
      <c r="B97" s="61" t="s">
        <v>456</v>
      </c>
    </row>
    <row r="98" spans="1:2">
      <c r="A98" s="59" t="s">
        <v>457</v>
      </c>
      <c r="B98" s="61" t="s">
        <v>458</v>
      </c>
    </row>
    <row r="99" spans="1:2">
      <c r="A99" s="59" t="s">
        <v>459</v>
      </c>
      <c r="B99" s="61" t="s">
        <v>460</v>
      </c>
    </row>
    <row r="100" spans="1:2">
      <c r="A100" s="59" t="s">
        <v>461</v>
      </c>
      <c r="B100" s="61" t="s">
        <v>462</v>
      </c>
    </row>
    <row r="101" spans="1:2">
      <c r="A101" s="59" t="s">
        <v>463</v>
      </c>
      <c r="B101" s="61" t="s">
        <v>464</v>
      </c>
    </row>
    <row r="102" spans="1:2">
      <c r="A102" s="59" t="s">
        <v>465</v>
      </c>
      <c r="B102" s="61" t="s">
        <v>466</v>
      </c>
    </row>
    <row r="103" spans="1:2">
      <c r="A103" s="59" t="s">
        <v>467</v>
      </c>
      <c r="B103" s="61" t="s">
        <v>468</v>
      </c>
    </row>
    <row r="104" spans="1:2">
      <c r="A104" s="59" t="s">
        <v>469</v>
      </c>
      <c r="B104" s="61" t="s">
        <v>470</v>
      </c>
    </row>
    <row r="105" spans="1:2">
      <c r="A105" s="59" t="s">
        <v>471</v>
      </c>
      <c r="B105" s="61" t="s">
        <v>472</v>
      </c>
    </row>
    <row r="106" spans="1:2">
      <c r="A106" s="59" t="s">
        <v>473</v>
      </c>
      <c r="B106" s="61" t="s">
        <v>474</v>
      </c>
    </row>
    <row r="107" spans="1:2">
      <c r="A107" s="59" t="s">
        <v>475</v>
      </c>
      <c r="B107" s="61" t="s">
        <v>476</v>
      </c>
    </row>
    <row r="108" spans="1:2">
      <c r="A108" s="59" t="s">
        <v>477</v>
      </c>
      <c r="B108" s="61" t="s">
        <v>478</v>
      </c>
    </row>
    <row r="109" spans="1:2">
      <c r="A109" s="59" t="s">
        <v>479</v>
      </c>
      <c r="B109" s="61" t="s">
        <v>480</v>
      </c>
    </row>
    <row r="110" spans="1:2">
      <c r="A110" s="59" t="s">
        <v>481</v>
      </c>
      <c r="B110" s="61" t="s">
        <v>482</v>
      </c>
    </row>
    <row r="111" spans="1:2">
      <c r="A111" s="59" t="s">
        <v>483</v>
      </c>
      <c r="B111" s="61" t="s">
        <v>484</v>
      </c>
    </row>
    <row r="112" spans="1:2">
      <c r="A112" s="59" t="s">
        <v>485</v>
      </c>
      <c r="B112" s="61" t="s">
        <v>486</v>
      </c>
    </row>
    <row r="113" spans="1:2">
      <c r="A113" s="59" t="s">
        <v>487</v>
      </c>
      <c r="B113" s="61" t="s">
        <v>488</v>
      </c>
    </row>
    <row r="114" spans="1:2">
      <c r="A114" s="59" t="s">
        <v>489</v>
      </c>
      <c r="B114" s="61" t="s">
        <v>490</v>
      </c>
    </row>
    <row r="115" spans="1:2">
      <c r="A115" s="59" t="s">
        <v>491</v>
      </c>
      <c r="B115" s="61" t="s">
        <v>492</v>
      </c>
    </row>
    <row r="116" spans="1:2">
      <c r="A116" s="59" t="s">
        <v>493</v>
      </c>
      <c r="B116" s="61" t="s">
        <v>494</v>
      </c>
    </row>
    <row r="117" spans="1:2">
      <c r="A117" s="59" t="s">
        <v>495</v>
      </c>
      <c r="B117" s="61" t="s">
        <v>496</v>
      </c>
    </row>
    <row r="118" spans="1:2">
      <c r="A118" s="59" t="s">
        <v>497</v>
      </c>
      <c r="B118" s="61" t="s">
        <v>498</v>
      </c>
    </row>
    <row r="119" spans="1:2">
      <c r="A119" s="59" t="s">
        <v>499</v>
      </c>
      <c r="B119" s="61" t="s">
        <v>500</v>
      </c>
    </row>
    <row r="120" spans="1:2">
      <c r="A120" s="59" t="s">
        <v>501</v>
      </c>
      <c r="B120" s="61" t="s">
        <v>502</v>
      </c>
    </row>
    <row r="121" spans="1:2">
      <c r="A121" s="59" t="s">
        <v>503</v>
      </c>
      <c r="B121" s="61" t="s">
        <v>504</v>
      </c>
    </row>
    <row r="122" spans="1:2">
      <c r="A122" s="59" t="s">
        <v>505</v>
      </c>
      <c r="B122" s="61" t="s">
        <v>506</v>
      </c>
    </row>
    <row r="123" spans="1:2">
      <c r="A123" s="59" t="s">
        <v>507</v>
      </c>
      <c r="B123" s="61" t="s">
        <v>508</v>
      </c>
    </row>
    <row r="124" spans="1:2">
      <c r="A124" s="59" t="s">
        <v>509</v>
      </c>
      <c r="B124" s="61" t="s">
        <v>510</v>
      </c>
    </row>
    <row r="125" spans="1:2">
      <c r="A125" s="59" t="s">
        <v>511</v>
      </c>
      <c r="B125" s="61" t="s">
        <v>512</v>
      </c>
    </row>
    <row r="126" spans="1:2">
      <c r="A126" s="59" t="s">
        <v>513</v>
      </c>
      <c r="B126" s="61" t="s">
        <v>514</v>
      </c>
    </row>
    <row r="127" spans="1:2">
      <c r="A127" s="59" t="s">
        <v>515</v>
      </c>
      <c r="B127" s="61" t="s">
        <v>516</v>
      </c>
    </row>
    <row r="128" spans="1:2">
      <c r="A128" s="59" t="s">
        <v>517</v>
      </c>
      <c r="B128" s="61" t="s">
        <v>518</v>
      </c>
    </row>
    <row r="129" spans="1:2">
      <c r="A129" s="59" t="s">
        <v>519</v>
      </c>
      <c r="B129" s="61" t="s">
        <v>520</v>
      </c>
    </row>
    <row r="130" spans="1:2">
      <c r="A130" s="59" t="s">
        <v>521</v>
      </c>
      <c r="B130" s="61" t="s">
        <v>522</v>
      </c>
    </row>
    <row r="131" spans="1:2">
      <c r="A131" s="59" t="s">
        <v>523</v>
      </c>
      <c r="B131" s="61" t="s">
        <v>524</v>
      </c>
    </row>
    <row r="132" spans="1:2">
      <c r="A132" s="59" t="s">
        <v>525</v>
      </c>
      <c r="B132" s="61" t="s">
        <v>526</v>
      </c>
    </row>
    <row r="133" spans="1:2">
      <c r="A133" s="59" t="s">
        <v>527</v>
      </c>
      <c r="B133" s="61" t="s">
        <v>528</v>
      </c>
    </row>
    <row r="134" spans="1:2">
      <c r="A134" s="59" t="s">
        <v>529</v>
      </c>
      <c r="B134" s="61" t="s">
        <v>530</v>
      </c>
    </row>
    <row r="135" spans="1:2">
      <c r="A135" s="59" t="s">
        <v>531</v>
      </c>
      <c r="B135" s="61" t="s">
        <v>532</v>
      </c>
    </row>
    <row r="136" spans="1:2">
      <c r="A136" s="59" t="s">
        <v>533</v>
      </c>
      <c r="B136" s="61" t="s">
        <v>534</v>
      </c>
    </row>
    <row r="137" spans="1:2">
      <c r="A137" s="59" t="s">
        <v>535</v>
      </c>
      <c r="B137" s="61" t="s">
        <v>536</v>
      </c>
    </row>
    <row r="138" spans="1:2">
      <c r="A138" s="59" t="s">
        <v>537</v>
      </c>
      <c r="B138" s="61" t="s">
        <v>538</v>
      </c>
    </row>
    <row r="139" spans="1:2">
      <c r="A139" s="59" t="s">
        <v>539</v>
      </c>
      <c r="B139" s="61" t="s">
        <v>540</v>
      </c>
    </row>
    <row r="140" spans="1:2">
      <c r="A140" s="59" t="s">
        <v>541</v>
      </c>
      <c r="B140" s="61" t="s">
        <v>542</v>
      </c>
    </row>
    <row r="141" spans="1:2">
      <c r="A141" s="59" t="s">
        <v>543</v>
      </c>
      <c r="B141" s="61" t="s">
        <v>544</v>
      </c>
    </row>
    <row r="142" spans="1:2">
      <c r="A142" s="59" t="s">
        <v>545</v>
      </c>
      <c r="B142" s="61" t="s">
        <v>546</v>
      </c>
    </row>
    <row r="143" spans="1:2">
      <c r="A143" s="59" t="s">
        <v>547</v>
      </c>
      <c r="B143" s="61" t="s">
        <v>548</v>
      </c>
    </row>
    <row r="144" spans="1:2">
      <c r="A144" s="59" t="s">
        <v>549</v>
      </c>
      <c r="B144" s="61" t="s">
        <v>550</v>
      </c>
    </row>
    <row r="145" spans="1:2">
      <c r="A145" s="59" t="s">
        <v>551</v>
      </c>
      <c r="B145" s="61" t="s">
        <v>552</v>
      </c>
    </row>
    <row r="146" spans="1:2">
      <c r="A146" s="59" t="s">
        <v>553</v>
      </c>
      <c r="B146" s="61" t="s">
        <v>554</v>
      </c>
    </row>
    <row r="147" spans="1:2">
      <c r="A147" s="59" t="s">
        <v>555</v>
      </c>
      <c r="B147" s="61" t="s">
        <v>556</v>
      </c>
    </row>
    <row r="148" spans="1:2">
      <c r="A148" s="59" t="s">
        <v>557</v>
      </c>
      <c r="B148" s="61" t="s">
        <v>558</v>
      </c>
    </row>
    <row r="149" spans="1:2">
      <c r="A149" s="59" t="s">
        <v>559</v>
      </c>
      <c r="B149" s="61" t="s">
        <v>560</v>
      </c>
    </row>
    <row r="150" spans="1:2">
      <c r="A150" s="59" t="s">
        <v>561</v>
      </c>
      <c r="B150" s="61" t="s">
        <v>562</v>
      </c>
    </row>
    <row r="151" spans="1:2">
      <c r="A151" s="59" t="s">
        <v>563</v>
      </c>
      <c r="B151" s="61" t="s">
        <v>564</v>
      </c>
    </row>
    <row r="152" spans="1:2">
      <c r="A152" s="59" t="s">
        <v>565</v>
      </c>
      <c r="B152" s="61" t="s">
        <v>566</v>
      </c>
    </row>
    <row r="153" spans="1:2">
      <c r="A153" s="59" t="s">
        <v>567</v>
      </c>
      <c r="B153" s="61" t="s">
        <v>568</v>
      </c>
    </row>
    <row r="154" spans="1:2">
      <c r="A154" s="59" t="s">
        <v>569</v>
      </c>
      <c r="B154" s="61" t="s">
        <v>570</v>
      </c>
    </row>
    <row r="155" spans="1:2">
      <c r="A155" s="59" t="s">
        <v>571</v>
      </c>
      <c r="B155" s="61" t="s">
        <v>572</v>
      </c>
    </row>
    <row r="156" spans="1:2">
      <c r="A156" s="59" t="s">
        <v>573</v>
      </c>
      <c r="B156" s="61" t="s">
        <v>574</v>
      </c>
    </row>
    <row r="157" spans="1:2">
      <c r="A157" s="59" t="s">
        <v>575</v>
      </c>
      <c r="B157" s="61" t="s">
        <v>576</v>
      </c>
    </row>
    <row r="158" spans="1:2">
      <c r="A158" s="59" t="s">
        <v>577</v>
      </c>
      <c r="B158" s="61" t="s">
        <v>578</v>
      </c>
    </row>
    <row r="159" spans="1:2">
      <c r="A159" s="59" t="s">
        <v>579</v>
      </c>
      <c r="B159" s="61" t="s">
        <v>580</v>
      </c>
    </row>
    <row r="160" spans="1:2">
      <c r="A160" s="59" t="s">
        <v>581</v>
      </c>
      <c r="B160" s="61" t="s">
        <v>582</v>
      </c>
    </row>
    <row r="161" spans="1:2">
      <c r="A161" s="59" t="s">
        <v>583</v>
      </c>
      <c r="B161" s="61" t="s">
        <v>584</v>
      </c>
    </row>
    <row r="162" spans="1:2">
      <c r="A162" s="59" t="s">
        <v>585</v>
      </c>
      <c r="B162" s="61" t="s">
        <v>586</v>
      </c>
    </row>
    <row r="163" spans="1:2">
      <c r="A163" s="59" t="s">
        <v>587</v>
      </c>
      <c r="B163" s="61" t="s">
        <v>588</v>
      </c>
    </row>
    <row r="164" spans="1:2">
      <c r="A164" s="59" t="s">
        <v>589</v>
      </c>
      <c r="B164" s="61" t="s">
        <v>590</v>
      </c>
    </row>
    <row r="165" spans="1:2">
      <c r="A165" s="59" t="s">
        <v>591</v>
      </c>
      <c r="B165" s="61" t="s">
        <v>592</v>
      </c>
    </row>
    <row r="166" spans="1:2">
      <c r="A166" s="59" t="s">
        <v>593</v>
      </c>
      <c r="B166" s="61" t="s">
        <v>594</v>
      </c>
    </row>
    <row r="167" spans="1:2">
      <c r="A167" s="59" t="s">
        <v>595</v>
      </c>
      <c r="B167" s="61" t="s">
        <v>596</v>
      </c>
    </row>
    <row r="168" spans="1:2">
      <c r="A168" s="59" t="s">
        <v>597</v>
      </c>
      <c r="B168" s="61" t="s">
        <v>598</v>
      </c>
    </row>
    <row r="169" spans="1:2">
      <c r="A169" s="59" t="s">
        <v>599</v>
      </c>
      <c r="B169" s="61" t="s">
        <v>600</v>
      </c>
    </row>
    <row r="170" spans="1:2">
      <c r="A170" s="59" t="s">
        <v>601</v>
      </c>
      <c r="B170" s="61" t="s">
        <v>602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cb759e4c-f0d7-4feb-bda3-ed2800574e06" xsi:nil="true"/>
    <lcf76f155ced4ddcb4097134ff3c332f xmlns="b1528a4b-5ccb-40f7-a09e-43427183cd95">
      <Terms xmlns="http://schemas.microsoft.com/office/infopath/2007/PartnerControls"/>
    </lcf76f155ced4ddcb4097134ff3c332f>
    <DocumentType xmlns="f9695bc1-6109-4dcd-a27a-f8a0370b00e2">Annual Report</DocumentType>
    <UploadedBy xmlns="b1528a4b-5ccb-40f7-a09e-43427183cd95">xenia.diaz@un.org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Status xmlns="b1528a4b-5ccb-40f7-a09e-43427183cd95">Finalized - Signature Redacted</Status>
    <ProjectId xmlns="f9695bc1-6109-4dcd-a27a-f8a0370b00e2">MPTF_00006_00967</ProjectId>
    <FundCode xmlns="f9695bc1-6109-4dcd-a27a-f8a0370b00e2">MPTF_00006</FundCode>
    <Comments xmlns="f9695bc1-6109-4dcd-a27a-f8a0370b00e2">Annual Finantial Report 2024 / Reporte anual financiero 2024</Comments>
    <Active xmlns="f9695bc1-6109-4dcd-a27a-f8a0370b00e2">Yes</Active>
    <DocumentDate xmlns="b1528a4b-5ccb-40f7-a09e-43427183cd95">2024-11-15T08:00:00+00:00</DocumentDate>
    <Featured xmlns="b1528a4b-5ccb-40f7-a09e-43427183cd95">1</Featured>
    <FormTypeCode xmlns="b1528a4b-5ccb-40f7-a09e-43427183cd95" xsi:nil="true"/>
  </documentManagement>
</p:properties>
</file>

<file path=customXml/itemProps1.xml><?xml version="1.0" encoding="utf-8"?>
<ds:datastoreItem xmlns:ds="http://schemas.openxmlformats.org/officeDocument/2006/customXml" ds:itemID="{704D02A0-2D3A-4F8D-9A49-583B07354C9A}"/>
</file>

<file path=customXml/itemProps2.xml><?xml version="1.0" encoding="utf-8"?>
<ds:datastoreItem xmlns:ds="http://schemas.openxmlformats.org/officeDocument/2006/customXml" ds:itemID="{A3255540-82D0-41B2-873F-96BE2335424D}"/>
</file>

<file path=customXml/itemProps3.xml><?xml version="1.0" encoding="utf-8"?>
<ds:datastoreItem xmlns:ds="http://schemas.openxmlformats.org/officeDocument/2006/customXml" ds:itemID="{3710F683-3ED7-4623-ADFA-8921435CC57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00140097_Annual Finantial Report 2024_ PBF De Una.xlsx</dc:title>
  <dc:subject/>
  <dc:creator>Jelena Zelenovic</dc:creator>
  <cp:keywords/>
  <dc:description/>
  <cp:lastModifiedBy/>
  <cp:revision/>
  <dcterms:created xsi:type="dcterms:W3CDTF">2017-11-15T21:17:43Z</dcterms:created>
  <dcterms:modified xsi:type="dcterms:W3CDTF">2024-11-14T20:24:48Z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ediaServiceImageTags">
    <vt:lpwstr/>
  </property>
</Properties>
</file>