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8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nadya_aranguren_undp_org/Documents/DIALOGOS PAZ/IRF-PBF/Reportes IRF - PBF/"/>
    </mc:Choice>
  </mc:AlternateContent>
  <xr:revisionPtr revIDLastSave="33" documentId="8_{6D0F0775-BE3B-43D0-A44C-E22A94963AF8}" xr6:coauthVersionLast="47" xr6:coauthVersionMax="47" xr10:uidLastSave="{3C2D933B-CA6A-4468-91C1-74D283607FE3}"/>
  <bookViews>
    <workbookView xWindow="-120" yWindow="-120" windowWidth="20730" windowHeight="11040" xr2:uid="{00000000-000D-0000-FFFF-FFFF00000000}"/>
  </bookViews>
  <sheets>
    <sheet name="Reporte consolidado" sheetId="4" r:id="rId1"/>
    <sheet name="Detalle por agencia" sheetId="5" r:id="rId2"/>
  </sheets>
  <definedNames>
    <definedName name="adminrate" localSheetId="0">#REF!</definedName>
    <definedName name="adminrate">#REF!</definedName>
    <definedName name="exrate" localSheetId="0">#REF!</definedName>
    <definedName name="exrate">#REF!</definedName>
    <definedName name="_xlnm.Print_Area" localSheetId="0">'Reporte consolidado'!$B$1:$F$22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C15" i="4"/>
  <c r="I21" i="5"/>
  <c r="C21" i="5"/>
  <c r="E22" i="4"/>
  <c r="F15" i="4"/>
  <c r="E8" i="4"/>
  <c r="E6" i="4"/>
  <c r="L5" i="5"/>
  <c r="E12" i="4" l="1"/>
  <c r="E8" i="5"/>
  <c r="E10" i="4"/>
  <c r="E11" i="5" l="1"/>
  <c r="E9" i="5"/>
  <c r="E5" i="5"/>
  <c r="E7" i="4" l="1"/>
  <c r="E9" i="4"/>
  <c r="E11" i="4"/>
  <c r="C13" i="4"/>
  <c r="F21" i="5"/>
  <c r="L21" i="5"/>
  <c r="D12" i="4"/>
  <c r="D11" i="4"/>
  <c r="F11" i="4" s="1"/>
  <c r="D10" i="4"/>
  <c r="F10" i="4" s="1"/>
  <c r="D9" i="4"/>
  <c r="D8" i="4"/>
  <c r="F8" i="4" s="1"/>
  <c r="D7" i="4"/>
  <c r="F7" i="4" s="1"/>
  <c r="D6" i="4"/>
  <c r="F6" i="4" l="1"/>
  <c r="F12" i="4"/>
  <c r="F9" i="4"/>
  <c r="D13" i="4"/>
  <c r="E13" i="4"/>
  <c r="I19" i="5"/>
  <c r="K12" i="5"/>
  <c r="J12" i="5"/>
  <c r="F13" i="4" l="1"/>
  <c r="L11" i="5"/>
  <c r="L9" i="5"/>
  <c r="L8" i="5"/>
  <c r="K14" i="5"/>
  <c r="L13" i="5"/>
  <c r="I13" i="5"/>
  <c r="I14" i="5" s="1"/>
  <c r="I12" i="5"/>
  <c r="L10" i="5"/>
  <c r="L6" i="5"/>
  <c r="L12" i="5" l="1"/>
  <c r="J14" i="5"/>
  <c r="L14" i="5" s="1"/>
  <c r="C12" i="5"/>
  <c r="C13" i="5" s="1"/>
  <c r="F11" i="5"/>
  <c r="D10" i="5"/>
  <c r="E10" i="5" s="1"/>
  <c r="F9" i="5"/>
  <c r="F8" i="5"/>
  <c r="F7" i="5"/>
  <c r="F6" i="5"/>
  <c r="F5" i="5"/>
  <c r="D12" i="5" l="1"/>
  <c r="D13" i="5" s="1"/>
  <c r="D14" i="4" s="1"/>
  <c r="E12" i="5"/>
  <c r="F10" i="5"/>
  <c r="C14" i="5"/>
  <c r="D15" i="4" l="1"/>
  <c r="F12" i="5"/>
  <c r="D14" i="5"/>
  <c r="L19" i="5"/>
  <c r="L18" i="5"/>
  <c r="F19" i="5"/>
  <c r="F18" i="5"/>
  <c r="E13" i="5"/>
  <c r="E14" i="4" s="1"/>
  <c r="F14" i="4" s="1"/>
  <c r="F13" i="5" l="1"/>
  <c r="E14" i="5"/>
  <c r="F14" i="5" s="1"/>
  <c r="E15" i="4" l="1"/>
</calcChain>
</file>

<file path=xl/sharedStrings.xml><?xml version="1.0" encoding="utf-8"?>
<sst xmlns="http://schemas.openxmlformats.org/spreadsheetml/2006/main" count="81" uniqueCount="33">
  <si>
    <t>Totales COLOMBIA IRF con corte al 24 de octubre de 2024</t>
  </si>
  <si>
    <t>APROBADO</t>
  </si>
  <si>
    <t>Ejecución</t>
  </si>
  <si>
    <t>Totales</t>
  </si>
  <si>
    <t>Pagada</t>
  </si>
  <si>
    <t>Comprometida Inminente</t>
  </si>
  <si>
    <t xml:space="preserve">Ejecución </t>
  </si>
  <si>
    <t>1. Personal y otro personal</t>
  </si>
  <si>
    <t>2. Suministros, productos básicos, materiales</t>
  </si>
  <si>
    <t>3. Equipo, vehículos y mobiliario (incluida la depreciación)</t>
  </si>
  <si>
    <t>4. Servicios por contratar</t>
  </si>
  <si>
    <t>5. Viajes</t>
  </si>
  <si>
    <t>6. Transferencias y subvenciones a contrapartes</t>
  </si>
  <si>
    <t>7. Gastos generales de funcionamiento y otros</t>
  </si>
  <si>
    <t xml:space="preserve">Total parcial </t>
  </si>
  <si>
    <t>7% de costes indirectos</t>
  </si>
  <si>
    <t>Total</t>
  </si>
  <si>
    <t>Desglose del tramo basado en el rendimiento</t>
  </si>
  <si>
    <t>TRAMOS</t>
  </si>
  <si>
    <t>DESEMBOLSO</t>
  </si>
  <si>
    <t>Agencia receptora 1 - PNUD</t>
  </si>
  <si>
    <t>Agencia receptora 2 - ONU-DDHH</t>
  </si>
  <si>
    <t>Tramo%</t>
  </si>
  <si>
    <t>Primer tramo:</t>
  </si>
  <si>
    <t>Segundo tramo:</t>
  </si>
  <si>
    <t>TOTAL</t>
  </si>
  <si>
    <t>Totales ONU - DDHH</t>
  </si>
  <si>
    <t>Totales ONU - PNUD</t>
  </si>
  <si>
    <t xml:space="preserve">APROBADO </t>
  </si>
  <si>
    <t>4. Servicios por contrata</t>
  </si>
  <si>
    <t>Agencia receptora 2</t>
  </si>
  <si>
    <t>Agencia receptora 3</t>
  </si>
  <si>
    <t>Tercer tramo: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</si>
</sst>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&quot;$&quot;\ #,##0.00;[Red]\-&quot;$&quot;\ #,##0.00"/>
    <numFmt numFmtId="166" formatCode="_-&quot;$&quot;\ * #,##0.00_-;\-&quot;$&quot;\ * #,##0.00_-;_-&quot;$&quot;\ * &quot;-&quot;??_-;_-@_-"/>
    <numFmt numFmtId="167" formatCode="_-[$USD]\ * #,##0.00_-;\-[$USD]\ * #,##0.00_-;_-[$USD]\ * &quot;-&quot;??_-;_-@_-"/>
    <numFmt numFmtId="168" formatCode="_([$$-409]* #,##0_);_([$$-409]* \(#,##0\);_([$$-409]* &quot;-&quot;??_);_(@_)"/>
    <numFmt numFmtId="169" formatCode="_([$USD]\ * #,##0.00_);_([$USD]\ * \(#,##0.00\);_([$USD]\ * &quot;-&quot;??_);_(@_)"/>
    <numFmt numFmtId="170" formatCode="_-[$USD]\ * #,##0_-;\-[$USD]\ * #,##0_-;_-[$USD]\ * &quot;-&quot;??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 tint="0.34998626667073579"/>
        <bgColor rgb="FFD8D8D8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D8D8D8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21">
    <xf numFmtId="0" fontId="0" fillId="0" borderId="0" xfId="0"/>
    <xf numFmtId="0" fontId="7" fillId="3" borderId="7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44" fontId="7" fillId="3" borderId="7" xfId="1" applyNumberFormat="1" applyFont="1" applyFill="1" applyBorder="1" applyAlignment="1">
      <alignment horizontal="center" vertical="center" wrapText="1"/>
    </xf>
    <xf numFmtId="44" fontId="7" fillId="3" borderId="13" xfId="1" applyNumberFormat="1" applyFont="1" applyFill="1" applyBorder="1" applyAlignment="1">
      <alignment horizontal="center" vertical="center" wrapText="1"/>
    </xf>
    <xf numFmtId="0" fontId="4" fillId="5" borderId="35" xfId="1" applyFont="1" applyFill="1" applyBorder="1" applyAlignment="1">
      <alignment vertical="center" wrapText="1"/>
    </xf>
    <xf numFmtId="44" fontId="4" fillId="5" borderId="6" xfId="1" applyNumberFormat="1" applyFont="1" applyFill="1" applyBorder="1" applyAlignment="1">
      <alignment vertical="center" wrapText="1"/>
    </xf>
    <xf numFmtId="0" fontId="4" fillId="5" borderId="44" xfId="1" applyFont="1" applyFill="1" applyBorder="1" applyAlignment="1">
      <alignment vertical="center" wrapText="1"/>
    </xf>
    <xf numFmtId="9" fontId="4" fillId="5" borderId="45" xfId="1" applyNumberFormat="1" applyFont="1" applyFill="1" applyBorder="1" applyAlignment="1">
      <alignment vertical="center" wrapText="1"/>
    </xf>
    <xf numFmtId="9" fontId="4" fillId="5" borderId="36" xfId="1" applyNumberFormat="1" applyFont="1" applyFill="1" applyBorder="1" applyAlignment="1">
      <alignment vertical="center" wrapText="1"/>
    </xf>
    <xf numFmtId="0" fontId="4" fillId="5" borderId="31" xfId="1" applyFont="1" applyFill="1" applyBorder="1" applyAlignment="1">
      <alignment vertical="center" wrapText="1"/>
    </xf>
    <xf numFmtId="167" fontId="3" fillId="5" borderId="6" xfId="1" applyNumberFormat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 wrapText="1"/>
    </xf>
    <xf numFmtId="167" fontId="3" fillId="5" borderId="10" xfId="1" applyNumberFormat="1" applyFont="1" applyFill="1" applyBorder="1" applyAlignment="1">
      <alignment horizontal="right" vertical="center" wrapText="1"/>
    </xf>
    <xf numFmtId="167" fontId="3" fillId="5" borderId="7" xfId="1" applyNumberFormat="1" applyFont="1" applyFill="1" applyBorder="1" applyAlignment="1">
      <alignment horizontal="right" vertical="center" wrapText="1"/>
    </xf>
    <xf numFmtId="44" fontId="4" fillId="8" borderId="23" xfId="1" applyNumberFormat="1" applyFont="1" applyFill="1" applyBorder="1" applyAlignment="1">
      <alignment horizontal="left" vertical="center" wrapText="1"/>
    </xf>
    <xf numFmtId="167" fontId="4" fillId="8" borderId="16" xfId="1" applyNumberFormat="1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left" vertical="center" wrapText="1"/>
    </xf>
    <xf numFmtId="0" fontId="4" fillId="5" borderId="21" xfId="1" applyFont="1" applyFill="1" applyBorder="1" applyAlignment="1">
      <alignment horizontal="left" vertical="center" wrapText="1"/>
    </xf>
    <xf numFmtId="44" fontId="3" fillId="5" borderId="24" xfId="1" applyNumberFormat="1" applyFont="1" applyFill="1" applyBorder="1" applyAlignment="1">
      <alignment horizontal="left" vertical="center" wrapText="1"/>
    </xf>
    <xf numFmtId="9" fontId="3" fillId="5" borderId="36" xfId="1" applyNumberFormat="1" applyFont="1" applyFill="1" applyBorder="1" applyAlignment="1">
      <alignment vertical="center" wrapText="1"/>
    </xf>
    <xf numFmtId="9" fontId="3" fillId="5" borderId="32" xfId="1" applyNumberFormat="1" applyFont="1" applyFill="1" applyBorder="1" applyAlignment="1">
      <alignment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4" fillId="8" borderId="37" xfId="1" applyFont="1" applyFill="1" applyBorder="1" applyAlignment="1">
      <alignment vertical="center" wrapText="1"/>
    </xf>
    <xf numFmtId="167" fontId="4" fillId="8" borderId="46" xfId="1" applyNumberFormat="1" applyFont="1" applyFill="1" applyBorder="1" applyAlignment="1">
      <alignment vertical="center" wrapText="1"/>
    </xf>
    <xf numFmtId="0" fontId="3" fillId="7" borderId="0" xfId="1" applyFont="1" applyFill="1" applyAlignment="1">
      <alignment vertical="center"/>
    </xf>
    <xf numFmtId="0" fontId="2" fillId="7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7" borderId="0" xfId="1" applyNumberFormat="1" applyFont="1" applyFill="1" applyAlignment="1">
      <alignment vertical="center"/>
    </xf>
    <xf numFmtId="0" fontId="4" fillId="7" borderId="0" xfId="1" applyFont="1" applyFill="1" applyAlignment="1">
      <alignment vertical="center"/>
    </xf>
    <xf numFmtId="44" fontId="4" fillId="8" borderId="23" xfId="1" applyNumberFormat="1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4" fontId="3" fillId="5" borderId="25" xfId="1" applyNumberFormat="1" applyFont="1" applyFill="1" applyBorder="1" applyAlignment="1">
      <alignment vertical="center" wrapText="1"/>
    </xf>
    <xf numFmtId="44" fontId="3" fillId="7" borderId="0" xfId="1" applyNumberFormat="1" applyFont="1" applyFill="1" applyAlignment="1">
      <alignment vertical="center"/>
    </xf>
    <xf numFmtId="44" fontId="4" fillId="8" borderId="14" xfId="1" applyNumberFormat="1" applyFont="1" applyFill="1" applyBorder="1" applyAlignment="1">
      <alignment vertical="center" wrapText="1"/>
    </xf>
    <xf numFmtId="167" fontId="4" fillId="8" borderId="8" xfId="1" applyNumberFormat="1" applyFont="1" applyFill="1" applyBorder="1" applyAlignment="1">
      <alignment horizontal="right" vertical="center" wrapText="1"/>
    </xf>
    <xf numFmtId="167" fontId="4" fillId="0" borderId="0" xfId="1" applyNumberFormat="1" applyFont="1" applyAlignment="1">
      <alignment vertical="center"/>
    </xf>
    <xf numFmtId="0" fontId="10" fillId="7" borderId="0" xfId="1" applyFont="1" applyFill="1" applyAlignment="1">
      <alignment vertical="center"/>
    </xf>
    <xf numFmtId="0" fontId="8" fillId="7" borderId="0" xfId="1" applyFont="1" applyFill="1" applyAlignment="1">
      <alignment vertical="center"/>
    </xf>
    <xf numFmtId="9" fontId="9" fillId="8" borderId="38" xfId="1" applyNumberFormat="1" applyFont="1" applyFill="1" applyBorder="1" applyAlignment="1">
      <alignment vertical="center"/>
    </xf>
    <xf numFmtId="0" fontId="9" fillId="8" borderId="46" xfId="1" applyFont="1" applyFill="1" applyBorder="1" applyAlignment="1">
      <alignment vertical="center"/>
    </xf>
    <xf numFmtId="44" fontId="2" fillId="7" borderId="0" xfId="1" applyNumberFormat="1" applyFill="1" applyAlignment="1">
      <alignment vertical="center"/>
    </xf>
    <xf numFmtId="166" fontId="3" fillId="0" borderId="0" xfId="1" applyNumberFormat="1" applyFont="1" applyAlignment="1">
      <alignment vertical="center"/>
    </xf>
    <xf numFmtId="164" fontId="3" fillId="0" borderId="0" xfId="3" applyFont="1" applyAlignment="1">
      <alignment vertical="center"/>
    </xf>
    <xf numFmtId="9" fontId="3" fillId="0" borderId="0" xfId="2" applyFont="1" applyAlignment="1">
      <alignment vertical="center"/>
    </xf>
    <xf numFmtId="166" fontId="2" fillId="0" borderId="0" xfId="1" applyNumberFormat="1" applyAlignment="1">
      <alignment vertical="center"/>
    </xf>
    <xf numFmtId="9" fontId="2" fillId="0" borderId="0" xfId="2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2" fillId="0" borderId="0" xfId="1" applyNumberFormat="1" applyAlignment="1">
      <alignment vertical="center"/>
    </xf>
    <xf numFmtId="44" fontId="4" fillId="8" borderId="47" xfId="1" applyNumberFormat="1" applyFont="1" applyFill="1" applyBorder="1" applyAlignment="1">
      <alignment vertical="center" wrapText="1"/>
    </xf>
    <xf numFmtId="168" fontId="3" fillId="0" borderId="0" xfId="1" applyNumberFormat="1" applyFont="1" applyAlignment="1">
      <alignment vertical="center"/>
    </xf>
    <xf numFmtId="169" fontId="4" fillId="0" borderId="0" xfId="1" applyNumberFormat="1" applyFont="1" applyAlignment="1">
      <alignment vertical="center"/>
    </xf>
    <xf numFmtId="170" fontId="3" fillId="0" borderId="7" xfId="1" applyNumberFormat="1" applyFont="1" applyBorder="1" applyAlignment="1">
      <alignment horizontal="left" vertical="center" wrapText="1"/>
    </xf>
    <xf numFmtId="170" fontId="3" fillId="5" borderId="13" xfId="1" applyNumberFormat="1" applyFont="1" applyFill="1" applyBorder="1" applyAlignment="1">
      <alignment horizontal="left" vertical="center" wrapText="1"/>
    </xf>
    <xf numFmtId="170" fontId="3" fillId="5" borderId="22" xfId="1" applyNumberFormat="1" applyFont="1" applyFill="1" applyBorder="1" applyAlignment="1">
      <alignment horizontal="left" vertical="center" wrapText="1"/>
    </xf>
    <xf numFmtId="170" fontId="3" fillId="5" borderId="7" xfId="1" applyNumberFormat="1" applyFont="1" applyFill="1" applyBorder="1" applyAlignment="1">
      <alignment horizontal="left" vertical="center" wrapText="1"/>
    </xf>
    <xf numFmtId="170" fontId="4" fillId="8" borderId="16" xfId="1" applyNumberFormat="1" applyFont="1" applyFill="1" applyBorder="1" applyAlignment="1">
      <alignment horizontal="left" vertical="center" wrapText="1"/>
    </xf>
    <xf numFmtId="170" fontId="3" fillId="5" borderId="17" xfId="1" applyNumberFormat="1" applyFont="1" applyFill="1" applyBorder="1" applyAlignment="1">
      <alignment horizontal="left" vertical="center" wrapText="1"/>
    </xf>
    <xf numFmtId="170" fontId="3" fillId="5" borderId="19" xfId="1" applyNumberFormat="1" applyFont="1" applyFill="1" applyBorder="1" applyAlignment="1">
      <alignment horizontal="left" vertical="center" wrapText="1"/>
    </xf>
    <xf numFmtId="170" fontId="3" fillId="5" borderId="10" xfId="1" applyNumberFormat="1" applyFont="1" applyFill="1" applyBorder="1" applyAlignment="1">
      <alignment horizontal="right" vertical="center" wrapText="1"/>
    </xf>
    <xf numFmtId="170" fontId="3" fillId="0" borderId="10" xfId="1" applyNumberFormat="1" applyFont="1" applyBorder="1" applyAlignment="1">
      <alignment horizontal="right" vertical="center" wrapText="1"/>
    </xf>
    <xf numFmtId="170" fontId="3" fillId="0" borderId="11" xfId="1" applyNumberFormat="1" applyFont="1" applyBorder="1" applyAlignment="1">
      <alignment horizontal="right" vertical="center" wrapText="1"/>
    </xf>
    <xf numFmtId="170" fontId="3" fillId="5" borderId="7" xfId="1" applyNumberFormat="1" applyFont="1" applyFill="1" applyBorder="1" applyAlignment="1">
      <alignment horizontal="right" vertical="center" wrapText="1"/>
    </xf>
    <xf numFmtId="170" fontId="3" fillId="0" borderId="7" xfId="1" applyNumberFormat="1" applyFont="1" applyBorder="1" applyAlignment="1">
      <alignment horizontal="right" vertical="center" wrapText="1"/>
    </xf>
    <xf numFmtId="170" fontId="3" fillId="0" borderId="13" xfId="1" applyNumberFormat="1" applyFont="1" applyBorder="1" applyAlignment="1">
      <alignment horizontal="right" vertical="center" wrapText="1"/>
    </xf>
    <xf numFmtId="170" fontId="3" fillId="5" borderId="22" xfId="1" applyNumberFormat="1" applyFont="1" applyFill="1" applyBorder="1" applyAlignment="1">
      <alignment horizontal="right" vertical="center" wrapText="1"/>
    </xf>
    <xf numFmtId="170" fontId="3" fillId="0" borderId="22" xfId="1" applyNumberFormat="1" applyFont="1" applyBorder="1" applyAlignment="1">
      <alignment horizontal="right" vertical="center" wrapText="1"/>
    </xf>
    <xf numFmtId="170" fontId="3" fillId="0" borderId="18" xfId="1" applyNumberFormat="1" applyFont="1" applyBorder="1" applyAlignment="1">
      <alignment horizontal="right" vertical="center" wrapText="1"/>
    </xf>
    <xf numFmtId="170" fontId="4" fillId="8" borderId="48" xfId="1" applyNumberFormat="1" applyFont="1" applyFill="1" applyBorder="1" applyAlignment="1">
      <alignment vertical="center" wrapText="1"/>
    </xf>
    <xf numFmtId="170" fontId="4" fillId="9" borderId="48" xfId="1" applyNumberFormat="1" applyFont="1" applyFill="1" applyBorder="1" applyAlignment="1">
      <alignment vertical="center" wrapText="1"/>
    </xf>
    <xf numFmtId="170" fontId="4" fillId="9" borderId="49" xfId="1" applyNumberFormat="1" applyFont="1" applyFill="1" applyBorder="1" applyAlignment="1">
      <alignment vertical="center" wrapText="1"/>
    </xf>
    <xf numFmtId="170" fontId="1" fillId="6" borderId="40" xfId="0" applyNumberFormat="1" applyFont="1" applyFill="1" applyBorder="1" applyAlignment="1">
      <alignment vertical="center" wrapText="1"/>
    </xf>
    <xf numFmtId="170" fontId="3" fillId="0" borderId="40" xfId="1" applyNumberFormat="1" applyFont="1" applyBorder="1" applyAlignment="1">
      <alignment vertical="center" wrapText="1"/>
    </xf>
    <xf numFmtId="170" fontId="3" fillId="5" borderId="43" xfId="1" applyNumberFormat="1" applyFont="1" applyFill="1" applyBorder="1" applyAlignment="1">
      <alignment vertical="center" wrapText="1"/>
    </xf>
    <xf numFmtId="170" fontId="4" fillId="8" borderId="8" xfId="1" applyNumberFormat="1" applyFont="1" applyFill="1" applyBorder="1" applyAlignment="1">
      <alignment vertical="center" wrapText="1"/>
    </xf>
    <xf numFmtId="170" fontId="4" fillId="9" borderId="8" xfId="1" applyNumberFormat="1" applyFont="1" applyFill="1" applyBorder="1" applyAlignment="1">
      <alignment vertical="center" wrapText="1"/>
    </xf>
    <xf numFmtId="170" fontId="4" fillId="8" borderId="15" xfId="1" applyNumberFormat="1" applyFont="1" applyFill="1" applyBorder="1" applyAlignment="1">
      <alignment vertical="center" wrapText="1"/>
    </xf>
    <xf numFmtId="170" fontId="3" fillId="5" borderId="13" xfId="1" applyNumberFormat="1" applyFont="1" applyFill="1" applyBorder="1" applyAlignment="1">
      <alignment horizontal="right" vertical="center" wrapText="1"/>
    </xf>
    <xf numFmtId="170" fontId="3" fillId="5" borderId="18" xfId="1" applyNumberFormat="1" applyFont="1" applyFill="1" applyBorder="1" applyAlignment="1">
      <alignment horizontal="right" vertical="center" wrapText="1"/>
    </xf>
    <xf numFmtId="170" fontId="4" fillId="8" borderId="16" xfId="1" applyNumberFormat="1" applyFont="1" applyFill="1" applyBorder="1" applyAlignment="1">
      <alignment horizontal="right" vertical="center" wrapText="1"/>
    </xf>
    <xf numFmtId="170" fontId="4" fillId="8" borderId="20" xfId="1" applyNumberFormat="1" applyFont="1" applyFill="1" applyBorder="1" applyAlignment="1">
      <alignment horizontal="right" vertical="center" wrapText="1"/>
    </xf>
    <xf numFmtId="170" fontId="3" fillId="5" borderId="40" xfId="1" applyNumberFormat="1" applyFont="1" applyFill="1" applyBorder="1" applyAlignment="1">
      <alignment horizontal="right" vertical="center" wrapText="1"/>
    </xf>
    <xf numFmtId="170" fontId="3" fillId="5" borderId="43" xfId="1" applyNumberFormat="1" applyFont="1" applyFill="1" applyBorder="1" applyAlignment="1">
      <alignment horizontal="right" vertical="center" wrapText="1"/>
    </xf>
    <xf numFmtId="170" fontId="4" fillId="8" borderId="8" xfId="1" applyNumberFormat="1" applyFont="1" applyFill="1" applyBorder="1" applyAlignment="1">
      <alignment horizontal="right" vertical="center" wrapText="1"/>
    </xf>
    <xf numFmtId="170" fontId="4" fillId="8" borderId="15" xfId="1" applyNumberFormat="1" applyFont="1" applyFill="1" applyBorder="1" applyAlignment="1">
      <alignment horizontal="right" vertical="center" wrapText="1"/>
    </xf>
    <xf numFmtId="170" fontId="3" fillId="5" borderId="11" xfId="1" applyNumberFormat="1" applyFont="1" applyFill="1" applyBorder="1" applyAlignment="1">
      <alignment horizontal="right" vertical="center" wrapText="1"/>
    </xf>
    <xf numFmtId="170" fontId="3" fillId="5" borderId="6" xfId="1" applyNumberFormat="1" applyFont="1" applyFill="1" applyBorder="1" applyAlignment="1">
      <alignment vertical="center" wrapText="1"/>
    </xf>
    <xf numFmtId="170" fontId="3" fillId="5" borderId="5" xfId="1" applyNumberFormat="1" applyFont="1" applyFill="1" applyBorder="1" applyAlignment="1">
      <alignment vertical="center" wrapText="1"/>
    </xf>
    <xf numFmtId="170" fontId="1" fillId="6" borderId="17" xfId="0" applyNumberFormat="1" applyFont="1" applyFill="1" applyBorder="1" applyAlignment="1">
      <alignment horizontal="left" vertical="center" wrapText="1"/>
    </xf>
    <xf numFmtId="170" fontId="4" fillId="8" borderId="46" xfId="1" applyNumberFormat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vertical="center"/>
    </xf>
    <xf numFmtId="0" fontId="7" fillId="3" borderId="28" xfId="1" applyFont="1" applyFill="1" applyBorder="1" applyAlignment="1">
      <alignment horizontal="center" vertical="center" wrapText="1"/>
    </xf>
    <xf numFmtId="0" fontId="8" fillId="4" borderId="29" xfId="1" applyFont="1" applyFill="1" applyBorder="1" applyAlignment="1">
      <alignment vertical="center"/>
    </xf>
    <xf numFmtId="0" fontId="8" fillId="4" borderId="30" xfId="1" applyFont="1" applyFill="1" applyBorder="1" applyAlignment="1">
      <alignment vertical="center"/>
    </xf>
    <xf numFmtId="0" fontId="7" fillId="3" borderId="5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/>
    </xf>
    <xf numFmtId="0" fontId="4" fillId="3" borderId="21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7" fillId="3" borderId="3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32" xfId="1" applyFont="1" applyFill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7" fillId="3" borderId="39" xfId="1" applyFont="1" applyFill="1" applyBorder="1" applyAlignment="1">
      <alignment horizontal="center"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E68C0-C99F-4D22-9AA2-48C86D97F82C}">
  <sheetPr>
    <tabColor rgb="FFA5A5A5"/>
  </sheetPr>
  <dimension ref="A2:Y997"/>
  <sheetViews>
    <sheetView showGridLines="0" tabSelected="1" topLeftCell="A14" zoomScaleNormal="100" zoomScaleSheetLayoutView="100" workbookViewId="0">
      <selection activeCell="D27" sqref="D27"/>
    </sheetView>
  </sheetViews>
  <sheetFormatPr defaultColWidth="14.42578125" defaultRowHeight="15" customHeight="1"/>
  <cols>
    <col min="1" max="1" width="5.28515625" style="33" customWidth="1"/>
    <col min="2" max="2" width="32.5703125" style="33" customWidth="1"/>
    <col min="3" max="3" width="25.42578125" style="33" customWidth="1"/>
    <col min="4" max="4" width="22.28515625" style="33" customWidth="1"/>
    <col min="5" max="5" width="20.7109375" style="33" bestFit="1" customWidth="1"/>
    <col min="6" max="6" width="24.42578125" style="33" customWidth="1"/>
    <col min="7" max="7" width="23" style="33" customWidth="1"/>
    <col min="8" max="8" width="17.28515625" style="33" bestFit="1" customWidth="1"/>
    <col min="9" max="9" width="13.85546875" style="33" customWidth="1"/>
    <col min="10" max="25" width="8.85546875" style="33" customWidth="1"/>
    <col min="26" max="16384" width="14.42578125" style="33"/>
  </cols>
  <sheetData>
    <row r="2" spans="1:25" ht="12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32.1" customHeight="1">
      <c r="A3" s="32"/>
      <c r="B3" s="98" t="s">
        <v>0</v>
      </c>
      <c r="C3" s="99"/>
      <c r="D3" s="99"/>
      <c r="E3" s="99"/>
      <c r="F3" s="100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15.75">
      <c r="A4" s="32"/>
      <c r="B4" s="108"/>
      <c r="C4" s="101" t="s">
        <v>1</v>
      </c>
      <c r="D4" s="1" t="s">
        <v>2</v>
      </c>
      <c r="E4" s="1" t="s">
        <v>2</v>
      </c>
      <c r="F4" s="2" t="s">
        <v>3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ht="31.5">
      <c r="A5" s="32"/>
      <c r="B5" s="109"/>
      <c r="C5" s="102"/>
      <c r="D5" s="3" t="s">
        <v>4</v>
      </c>
      <c r="E5" s="3" t="s">
        <v>5</v>
      </c>
      <c r="F5" s="4" t="s">
        <v>6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16.5">
      <c r="A6" s="32"/>
      <c r="B6" s="17" t="s">
        <v>7</v>
      </c>
      <c r="C6" s="63">
        <v>600079.79</v>
      </c>
      <c r="D6" s="60">
        <f>+'Detalle por agencia'!D5+'Detalle por agencia'!J5</f>
        <v>165645.63</v>
      </c>
      <c r="E6" s="60">
        <f>+'Detalle por agencia'!E5+'Detalle por agencia'!K5</f>
        <v>318213.7</v>
      </c>
      <c r="F6" s="61">
        <f>D6+E6</f>
        <v>483859.33</v>
      </c>
      <c r="G6" s="5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ht="32.25">
      <c r="A7" s="32"/>
      <c r="B7" s="17" t="s">
        <v>8</v>
      </c>
      <c r="C7" s="63">
        <v>0</v>
      </c>
      <c r="D7" s="60">
        <f>+'Detalle por agencia'!D6+'Detalle por agencia'!J6</f>
        <v>0</v>
      </c>
      <c r="E7" s="60">
        <f>+'Detalle por agencia'!E6+'Detalle por agencia'!K6</f>
        <v>0</v>
      </c>
      <c r="F7" s="61">
        <f t="shared" ref="F7:F12" si="0">D7+E7</f>
        <v>0</v>
      </c>
      <c r="G7" s="50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ht="32.25">
      <c r="A8" s="32"/>
      <c r="B8" s="17" t="s">
        <v>9</v>
      </c>
      <c r="C8" s="63">
        <v>103451.55</v>
      </c>
      <c r="D8" s="60">
        <f>+'Detalle por agencia'!D7+'Detalle por agencia'!J7</f>
        <v>0</v>
      </c>
      <c r="E8" s="60">
        <f>+'Detalle por agencia'!E7+'Detalle por agencia'!K7</f>
        <v>39000</v>
      </c>
      <c r="F8" s="61">
        <f>D8+E8</f>
        <v>39000</v>
      </c>
      <c r="G8" s="50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6.5">
      <c r="A9" s="32"/>
      <c r="B9" s="17" t="s">
        <v>10</v>
      </c>
      <c r="C9" s="63">
        <v>1109102.97</v>
      </c>
      <c r="D9" s="60">
        <f>+'Detalle por agencia'!D8+'Detalle por agencia'!J8</f>
        <v>313016.11</v>
      </c>
      <c r="E9" s="60">
        <f>+'Detalle por agencia'!E8+'Detalle por agencia'!K8</f>
        <v>381858.76</v>
      </c>
      <c r="F9" s="61">
        <f>D9+E9</f>
        <v>694874.87</v>
      </c>
      <c r="G9" s="50"/>
      <c r="H9" s="32"/>
      <c r="I9" s="50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6.5">
      <c r="A10" s="32"/>
      <c r="B10" s="17" t="s">
        <v>11</v>
      </c>
      <c r="C10" s="63">
        <v>378199.71</v>
      </c>
      <c r="D10" s="60">
        <f>+'Detalle por agencia'!D9+'Detalle por agencia'!J9</f>
        <v>33295.759999999995</v>
      </c>
      <c r="E10" s="60">
        <f>+'Detalle por agencia'!E9+'Detalle por agencia'!K9</f>
        <v>117726</v>
      </c>
      <c r="F10" s="61">
        <f>D10+E10</f>
        <v>151021.76000000001</v>
      </c>
      <c r="G10" s="50"/>
      <c r="H10" s="32"/>
      <c r="I10" s="50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32.25">
      <c r="A11" s="32"/>
      <c r="B11" s="17" t="s">
        <v>12</v>
      </c>
      <c r="C11" s="63">
        <v>536418.6</v>
      </c>
      <c r="D11" s="60">
        <f>+'Detalle por agencia'!D10+'Detalle por agencia'!J10</f>
        <v>37594.32</v>
      </c>
      <c r="E11" s="60">
        <f>+'Detalle por agencia'!E10+'Detalle por agencia'!K10</f>
        <v>448273.19</v>
      </c>
      <c r="F11" s="61">
        <f>D11+E11</f>
        <v>485867.51</v>
      </c>
      <c r="G11" s="50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32.25">
      <c r="A12" s="32"/>
      <c r="B12" s="18" t="s">
        <v>13</v>
      </c>
      <c r="C12" s="62">
        <v>76485.700000000012</v>
      </c>
      <c r="D12" s="62">
        <f>+'Detalle por agencia'!D11+'Detalle por agencia'!J11</f>
        <v>31628.95</v>
      </c>
      <c r="E12" s="63">
        <f>+'Detalle por agencia'!E11+'Detalle por agencia'!K11</f>
        <v>36259.08</v>
      </c>
      <c r="F12" s="61">
        <f t="shared" si="0"/>
        <v>67888.03</v>
      </c>
      <c r="G12" s="5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30" customHeight="1">
      <c r="A13" s="32"/>
      <c r="B13" s="15" t="s">
        <v>14</v>
      </c>
      <c r="C13" s="64">
        <f>SUM(C6:C12)</f>
        <v>2803738.3200000003</v>
      </c>
      <c r="D13" s="64">
        <f>SUM(D6:D12)</f>
        <v>581180.7699999999</v>
      </c>
      <c r="E13" s="64">
        <f t="shared" ref="E13" si="1">SUM(E6:E12)</f>
        <v>1341330.73</v>
      </c>
      <c r="F13" s="64">
        <f>SUM(F6:F12)</f>
        <v>1922511.5</v>
      </c>
      <c r="G13" s="5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30" customHeight="1">
      <c r="A14" s="32"/>
      <c r="B14" s="19" t="s">
        <v>15</v>
      </c>
      <c r="C14" s="96">
        <v>196261.68240000005</v>
      </c>
      <c r="D14" s="65">
        <f>+'Detalle por agencia'!D13+'Detalle por agencia'!J13</f>
        <v>40586.99</v>
      </c>
      <c r="E14" s="65">
        <f>+'Detalle por agencia'!E13+'Detalle por agencia'!K13</f>
        <v>93988.815300000017</v>
      </c>
      <c r="F14" s="66">
        <f>+D14+E14</f>
        <v>134575.80530000001</v>
      </c>
      <c r="G14" s="50"/>
      <c r="H14" s="5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30" customHeight="1">
      <c r="A15" s="32"/>
      <c r="B15" s="15" t="s">
        <v>16</v>
      </c>
      <c r="C15" s="64">
        <f>+C13+C14</f>
        <v>3000000.0024000006</v>
      </c>
      <c r="D15" s="64">
        <f t="shared" ref="D15:E15" si="2">+D13+D14</f>
        <v>621767.75999999989</v>
      </c>
      <c r="E15" s="64">
        <f t="shared" si="2"/>
        <v>1435319.5452999999</v>
      </c>
      <c r="F15" s="64">
        <f>+F13+F14</f>
        <v>2057087.3053000001</v>
      </c>
      <c r="G15" s="50"/>
      <c r="H15" s="34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6.5" thickBot="1">
      <c r="A16" s="32"/>
      <c r="B16" s="32"/>
      <c r="C16" s="32"/>
      <c r="D16" s="32"/>
      <c r="E16" s="32"/>
      <c r="F16" s="32"/>
      <c r="G16" s="50"/>
      <c r="H16" s="5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.75">
      <c r="A17" s="32"/>
      <c r="B17" s="103" t="s">
        <v>17</v>
      </c>
      <c r="C17" s="104"/>
      <c r="D17" s="104"/>
      <c r="E17" s="104"/>
      <c r="F17" s="105"/>
      <c r="G17" s="34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33.950000000000003" customHeight="1">
      <c r="B18" s="110" t="s">
        <v>18</v>
      </c>
      <c r="C18" s="106" t="s">
        <v>19</v>
      </c>
      <c r="D18" s="106" t="s">
        <v>20</v>
      </c>
      <c r="E18" s="106" t="s">
        <v>21</v>
      </c>
      <c r="F18" s="113" t="s">
        <v>22</v>
      </c>
    </row>
    <row r="19" spans="1:25" ht="15.75" customHeight="1" thickBot="1">
      <c r="B19" s="111"/>
      <c r="C19" s="107"/>
      <c r="D19" s="112"/>
      <c r="E19" s="112"/>
      <c r="F19" s="114"/>
    </row>
    <row r="20" spans="1:25" ht="23.25" customHeight="1">
      <c r="B20" s="5" t="s">
        <v>23</v>
      </c>
      <c r="C20" s="94">
        <v>2100000.0022900002</v>
      </c>
      <c r="D20" s="94">
        <v>1409749</v>
      </c>
      <c r="E20" s="67">
        <v>690250.77</v>
      </c>
      <c r="F20" s="20">
        <v>0.7</v>
      </c>
      <c r="H20" s="53"/>
    </row>
    <row r="21" spans="1:25" ht="24.75" customHeight="1">
      <c r="B21" s="10" t="s">
        <v>24</v>
      </c>
      <c r="C21" s="95">
        <v>900000.00240999996</v>
      </c>
      <c r="D21" s="95">
        <v>604178.47470000002</v>
      </c>
      <c r="E21" s="94">
        <v>295821.76</v>
      </c>
      <c r="F21" s="21">
        <v>0.3</v>
      </c>
    </row>
    <row r="22" spans="1:25" ht="24.95" customHeight="1">
      <c r="B22" s="15" t="s">
        <v>25</v>
      </c>
      <c r="C22" s="64">
        <v>3000000.0046999999</v>
      </c>
      <c r="D22" s="64">
        <f>D20+D21</f>
        <v>2013927.4747000001</v>
      </c>
      <c r="E22" s="64">
        <f>E20+E21</f>
        <v>986072.53</v>
      </c>
      <c r="F22" s="16"/>
    </row>
    <row r="23" spans="1:25" ht="15.75" customHeight="1"/>
    <row r="24" spans="1:25" ht="15.75" customHeight="1">
      <c r="F24" s="54"/>
    </row>
    <row r="25" spans="1:25" ht="15.75" customHeight="1"/>
    <row r="26" spans="1:25" ht="15.75" customHeight="1">
      <c r="D26" s="55"/>
    </row>
    <row r="27" spans="1:25" ht="15.75" customHeight="1">
      <c r="D27" s="56"/>
    </row>
    <row r="28" spans="1:25" ht="15.75" customHeight="1"/>
    <row r="29" spans="1:25" ht="15.75" customHeight="1"/>
    <row r="30" spans="1:25" ht="15.75" customHeight="1">
      <c r="D30" s="54"/>
    </row>
    <row r="31" spans="1:25" ht="15.75" customHeight="1"/>
    <row r="32" spans="1:25" ht="15.75" customHeight="1"/>
    <row r="33" s="33" customFormat="1" ht="15.75" customHeight="1"/>
    <row r="34" s="33" customFormat="1" ht="15.75" customHeight="1"/>
    <row r="35" s="33" customFormat="1" ht="15.75" customHeight="1"/>
    <row r="36" s="33" customFormat="1" ht="15.75" customHeight="1"/>
    <row r="37" s="33" customFormat="1" ht="15.75" customHeight="1"/>
    <row r="38" s="33" customFormat="1" ht="15.75" customHeight="1"/>
    <row r="39" s="33" customFormat="1" ht="15.75" customHeight="1"/>
    <row r="40" s="33" customFormat="1" ht="15.75" customHeight="1"/>
    <row r="41" s="33" customFormat="1" ht="15.75" customHeight="1"/>
    <row r="42" s="33" customFormat="1" ht="15.75" customHeight="1"/>
    <row r="43" s="33" customFormat="1" ht="15.75" customHeight="1"/>
    <row r="44" s="33" customFormat="1" ht="15.75" customHeight="1"/>
    <row r="45" s="33" customFormat="1" ht="15.75" customHeight="1"/>
    <row r="46" s="33" customFormat="1" ht="15.75" customHeight="1"/>
    <row r="47" s="33" customFormat="1" ht="15.75" customHeight="1"/>
    <row r="48" s="33" customFormat="1" ht="15.75" customHeight="1"/>
    <row r="49" s="33" customFormat="1" ht="15.75" customHeight="1"/>
    <row r="50" s="33" customFormat="1" ht="15.75" customHeight="1"/>
    <row r="51" s="33" customFormat="1" ht="15.75" customHeight="1"/>
    <row r="52" s="33" customFormat="1" ht="15.75" customHeight="1"/>
    <row r="53" s="33" customFormat="1" ht="15.75" customHeight="1"/>
    <row r="54" s="33" customFormat="1" ht="15.75" customHeight="1"/>
    <row r="55" s="33" customFormat="1" ht="15.75" customHeight="1"/>
    <row r="56" s="33" customFormat="1" ht="15.75" customHeight="1"/>
    <row r="57" s="33" customFormat="1" ht="15.75" customHeight="1"/>
    <row r="58" s="33" customFormat="1" ht="15.75" customHeight="1"/>
    <row r="59" s="33" customFormat="1" ht="15.75" customHeight="1"/>
    <row r="60" s="33" customFormat="1" ht="15.75" customHeight="1"/>
    <row r="61" s="33" customFormat="1" ht="15.75" customHeight="1"/>
    <row r="62" s="33" customFormat="1" ht="15.75" customHeight="1"/>
    <row r="63" s="33" customFormat="1" ht="15.75" customHeight="1"/>
    <row r="64" s="33" customFormat="1" ht="15.75" customHeight="1"/>
    <row r="65" s="33" customFormat="1" ht="15.75" customHeight="1"/>
    <row r="66" s="33" customFormat="1" ht="15.75" customHeight="1"/>
    <row r="67" s="33" customFormat="1" ht="15.75" customHeight="1"/>
    <row r="68" s="33" customFormat="1" ht="15.75" customHeight="1"/>
    <row r="69" s="33" customFormat="1" ht="15.75" customHeight="1"/>
    <row r="70" s="33" customFormat="1" ht="15.75" customHeight="1"/>
    <row r="71" s="33" customFormat="1" ht="15.75" customHeight="1"/>
    <row r="72" s="33" customFormat="1" ht="15.75" customHeight="1"/>
    <row r="73" s="33" customFormat="1" ht="15.75" customHeight="1"/>
    <row r="74" s="33" customFormat="1" ht="15.75" customHeight="1"/>
    <row r="75" s="33" customFormat="1" ht="15.75" customHeight="1"/>
    <row r="76" s="33" customFormat="1" ht="15.75" customHeight="1"/>
    <row r="77" s="33" customFormat="1" ht="15.75" customHeight="1"/>
    <row r="78" s="33" customFormat="1" ht="15.75" customHeight="1"/>
    <row r="79" s="33" customFormat="1" ht="15.75" customHeight="1"/>
    <row r="80" s="33" customFormat="1" ht="15.75" customHeight="1"/>
    <row r="81" s="33" customFormat="1" ht="15.75" customHeight="1"/>
    <row r="82" s="33" customFormat="1" ht="15.75" customHeight="1"/>
    <row r="83" s="33" customFormat="1" ht="15.75" customHeight="1"/>
    <row r="84" s="33" customFormat="1" ht="15.75" customHeight="1"/>
    <row r="85" s="33" customFormat="1" ht="15.75" customHeight="1"/>
    <row r="86" s="33" customFormat="1" ht="15.75" customHeight="1"/>
    <row r="87" s="33" customFormat="1" ht="15.75" customHeight="1"/>
    <row r="88" s="33" customFormat="1" ht="15.75" customHeight="1"/>
    <row r="89" s="33" customFormat="1" ht="15.75" customHeight="1"/>
    <row r="90" s="33" customFormat="1" ht="15.75" customHeight="1"/>
    <row r="91" s="33" customFormat="1" ht="15.75" customHeight="1"/>
    <row r="92" s="33" customFormat="1" ht="15.75" customHeight="1"/>
    <row r="93" s="33" customFormat="1" ht="15.75" customHeight="1"/>
    <row r="94" s="33" customFormat="1" ht="15.75" customHeight="1"/>
    <row r="95" s="33" customFormat="1" ht="15.75" customHeight="1"/>
    <row r="96" s="33" customFormat="1" ht="15.75" customHeight="1"/>
    <row r="97" s="33" customFormat="1" ht="15.75" customHeight="1"/>
    <row r="98" s="33" customFormat="1" ht="15.75" customHeight="1"/>
    <row r="99" s="33" customFormat="1" ht="15.75" customHeight="1"/>
    <row r="100" s="33" customFormat="1" ht="15.75" customHeight="1"/>
    <row r="101" s="33" customFormat="1" ht="15.75" customHeight="1"/>
    <row r="102" s="33" customFormat="1" ht="15.75" customHeight="1"/>
    <row r="103" s="33" customFormat="1" ht="15.75" customHeight="1"/>
    <row r="104" s="33" customFormat="1" ht="15.75" customHeight="1"/>
    <row r="105" s="33" customFormat="1" ht="15.75" customHeight="1"/>
    <row r="106" s="33" customFormat="1" ht="15.75" customHeight="1"/>
    <row r="107" s="33" customFormat="1" ht="15.75" customHeight="1"/>
    <row r="108" s="33" customFormat="1" ht="15.75" customHeight="1"/>
    <row r="109" s="33" customFormat="1" ht="15.75" customHeight="1"/>
    <row r="110" s="33" customFormat="1" ht="15.75" customHeight="1"/>
    <row r="111" s="33" customFormat="1" ht="15.75" customHeight="1"/>
    <row r="112" s="33" customFormat="1" ht="15.75" customHeight="1"/>
    <row r="113" s="33" customFormat="1" ht="15.75" customHeight="1"/>
    <row r="114" s="33" customFormat="1" ht="15.75" customHeight="1"/>
    <row r="115" s="33" customFormat="1" ht="15.75" customHeight="1"/>
    <row r="116" s="33" customFormat="1" ht="15.75" customHeight="1"/>
    <row r="117" s="33" customFormat="1" ht="15.75" customHeight="1"/>
    <row r="118" s="33" customFormat="1" ht="15.75" customHeight="1"/>
    <row r="119" s="33" customFormat="1" ht="15.75" customHeight="1"/>
    <row r="120" s="33" customFormat="1" ht="15.75" customHeight="1"/>
    <row r="121" s="33" customFormat="1" ht="15.75" customHeight="1"/>
    <row r="122" s="33" customFormat="1" ht="15.75" customHeight="1"/>
    <row r="123" s="33" customFormat="1" ht="15.75" customHeight="1"/>
    <row r="124" s="33" customFormat="1" ht="15.75" customHeight="1"/>
    <row r="125" s="33" customFormat="1" ht="15.75" customHeight="1"/>
    <row r="126" s="33" customFormat="1" ht="15.75" customHeight="1"/>
    <row r="127" s="33" customFormat="1" ht="15.75" customHeight="1"/>
    <row r="128" s="33" customFormat="1" ht="15.75" customHeight="1"/>
    <row r="129" s="33" customFormat="1" ht="15.75" customHeight="1"/>
    <row r="130" s="33" customFormat="1" ht="15.75" customHeight="1"/>
    <row r="131" s="33" customFormat="1" ht="15.75" customHeight="1"/>
    <row r="132" s="33" customFormat="1" ht="15.75" customHeight="1"/>
    <row r="133" s="33" customFormat="1" ht="15.75" customHeight="1"/>
    <row r="134" s="33" customFormat="1" ht="15.75" customHeight="1"/>
    <row r="135" s="33" customFormat="1" ht="15.75" customHeight="1"/>
    <row r="136" s="33" customFormat="1" ht="15.75" customHeight="1"/>
    <row r="137" s="33" customFormat="1" ht="15.75" customHeight="1"/>
    <row r="138" s="33" customFormat="1" ht="15.75" customHeight="1"/>
    <row r="139" s="33" customFormat="1" ht="15.75" customHeight="1"/>
    <row r="140" s="33" customFormat="1" ht="15.75" customHeight="1"/>
    <row r="141" s="33" customFormat="1" ht="15.75" customHeight="1"/>
    <row r="142" s="33" customFormat="1" ht="15.75" customHeight="1"/>
    <row r="143" s="33" customFormat="1" ht="15.75" customHeight="1"/>
    <row r="144" s="33" customFormat="1" ht="15.75" customHeight="1"/>
    <row r="145" s="33" customFormat="1" ht="15.75" customHeight="1"/>
    <row r="146" s="33" customFormat="1" ht="15.75" customHeight="1"/>
    <row r="147" s="33" customFormat="1" ht="15.75" customHeight="1"/>
    <row r="148" s="33" customFormat="1" ht="15.75" customHeight="1"/>
    <row r="149" s="33" customFormat="1" ht="15.75" customHeight="1"/>
    <row r="150" s="33" customFormat="1" ht="15.75" customHeight="1"/>
    <row r="151" s="33" customFormat="1" ht="15.75" customHeight="1"/>
    <row r="152" s="33" customFormat="1" ht="15.75" customHeight="1"/>
    <row r="153" s="33" customFormat="1" ht="15.75" customHeight="1"/>
    <row r="154" s="33" customFormat="1" ht="15.75" customHeight="1"/>
    <row r="155" s="33" customFormat="1" ht="15.75" customHeight="1"/>
    <row r="156" s="33" customFormat="1" ht="15.75" customHeight="1"/>
    <row r="157" s="33" customFormat="1" ht="15.75" customHeight="1"/>
    <row r="158" s="33" customFormat="1" ht="15.75" customHeight="1"/>
    <row r="159" s="33" customFormat="1" ht="15.75" customHeight="1"/>
    <row r="160" s="33" customFormat="1" ht="15.75" customHeight="1"/>
    <row r="161" s="33" customFormat="1" ht="15.75" customHeight="1"/>
    <row r="162" s="33" customFormat="1" ht="15.75" customHeight="1"/>
    <row r="163" s="33" customFormat="1" ht="15.75" customHeight="1"/>
    <row r="164" s="33" customFormat="1" ht="15.75" customHeight="1"/>
    <row r="165" s="33" customFormat="1" ht="15.75" customHeight="1"/>
    <row r="166" s="33" customFormat="1" ht="15.75" customHeight="1"/>
    <row r="167" s="33" customFormat="1" ht="15.75" customHeight="1"/>
    <row r="168" s="33" customFormat="1" ht="15.75" customHeight="1"/>
    <row r="169" s="33" customFormat="1" ht="15.75" customHeight="1"/>
    <row r="170" s="33" customFormat="1" ht="15.75" customHeight="1"/>
    <row r="171" s="33" customFormat="1" ht="15.75" customHeight="1"/>
    <row r="172" s="33" customFormat="1" ht="15.75" customHeight="1"/>
    <row r="173" s="33" customFormat="1" ht="15.75" customHeight="1"/>
    <row r="174" s="33" customFormat="1" ht="15.75" customHeight="1"/>
    <row r="175" s="33" customFormat="1" ht="15.75" customHeight="1"/>
    <row r="176" s="33" customFormat="1" ht="15.75" customHeight="1"/>
    <row r="177" s="33" customFormat="1" ht="15.75" customHeight="1"/>
    <row r="178" s="33" customFormat="1" ht="15.75" customHeight="1"/>
    <row r="179" s="33" customFormat="1" ht="15.75" customHeight="1"/>
    <row r="180" s="33" customFormat="1" ht="15.75" customHeight="1"/>
    <row r="181" s="33" customFormat="1" ht="15.75" customHeight="1"/>
    <row r="182" s="33" customFormat="1" ht="15.75" customHeight="1"/>
    <row r="183" s="33" customFormat="1" ht="15.75" customHeight="1"/>
    <row r="184" s="33" customFormat="1" ht="15.75" customHeight="1"/>
    <row r="185" s="33" customFormat="1" ht="15.75" customHeight="1"/>
    <row r="186" s="33" customFormat="1" ht="15.75" customHeight="1"/>
    <row r="187" s="33" customFormat="1" ht="15.75" customHeight="1"/>
    <row r="188" s="33" customFormat="1" ht="15.75" customHeight="1"/>
    <row r="189" s="33" customFormat="1" ht="15.75" customHeight="1"/>
    <row r="190" s="33" customFormat="1" ht="15.75" customHeight="1"/>
    <row r="191" s="33" customFormat="1" ht="15.75" customHeight="1"/>
    <row r="192" s="33" customFormat="1" ht="15.75" customHeight="1"/>
    <row r="193" s="33" customFormat="1" ht="15.75" customHeight="1"/>
    <row r="194" s="33" customFormat="1" ht="15.75" customHeight="1"/>
    <row r="195" s="33" customFormat="1" ht="15.75" customHeight="1"/>
    <row r="196" s="33" customFormat="1" ht="15.75" customHeight="1"/>
    <row r="197" s="33" customFormat="1" ht="15.75" customHeight="1"/>
    <row r="198" s="33" customFormat="1" ht="15.75" customHeight="1"/>
    <row r="199" s="33" customFormat="1" ht="15.75" customHeight="1"/>
    <row r="200" s="33" customFormat="1" ht="15.75" customHeight="1"/>
    <row r="201" s="33" customFormat="1" ht="15.75" customHeight="1"/>
    <row r="202" s="33" customFormat="1" ht="15.75" customHeight="1"/>
    <row r="203" s="33" customFormat="1" ht="15.75" customHeight="1"/>
    <row r="204" s="33" customFormat="1" ht="15.75" customHeight="1"/>
    <row r="205" s="33" customFormat="1" ht="15.75" customHeight="1"/>
    <row r="206" s="33" customFormat="1" ht="15.75" customHeight="1"/>
    <row r="207" s="33" customFormat="1" ht="15.75" customHeight="1"/>
    <row r="208" s="33" customFormat="1" ht="15.75" customHeight="1"/>
    <row r="209" s="33" customFormat="1" ht="15.75" customHeight="1"/>
    <row r="210" s="33" customFormat="1" ht="15.75" customHeight="1"/>
    <row r="211" s="33" customFormat="1" ht="15.75" customHeight="1"/>
    <row r="212" s="33" customFormat="1" ht="15.75" customHeight="1"/>
    <row r="213" s="33" customFormat="1" ht="15.75" customHeight="1"/>
    <row r="214" s="33" customFormat="1" ht="15.75" customHeight="1"/>
    <row r="215" s="33" customFormat="1" ht="15.75" customHeight="1"/>
    <row r="216" s="33" customFormat="1" ht="15.75" customHeight="1"/>
    <row r="217" s="33" customFormat="1" ht="15.75" customHeight="1"/>
    <row r="218" s="33" customFormat="1" ht="15.75" customHeight="1"/>
    <row r="219" s="33" customFormat="1" ht="15.75" customHeight="1"/>
    <row r="220" s="33" customFormat="1" ht="15.75" customHeight="1"/>
    <row r="221" s="33" customFormat="1" ht="15.75" customHeight="1"/>
    <row r="222" s="33" customFormat="1" ht="15.75" customHeight="1"/>
    <row r="223" s="33" customFormat="1" ht="15.75" customHeight="1"/>
    <row r="224" s="33" customFormat="1" ht="15.75" customHeight="1"/>
    <row r="225" s="33" customFormat="1" ht="15.75" customHeight="1"/>
    <row r="226" s="33" customFormat="1" ht="15.75" customHeight="1"/>
    <row r="227" s="33" customFormat="1" ht="15.75" customHeight="1"/>
    <row r="228" s="33" customFormat="1" ht="15.75" customHeight="1"/>
    <row r="229" s="33" customFormat="1" ht="15.75" customHeight="1"/>
    <row r="230" s="33" customFormat="1" ht="15.75" customHeight="1"/>
    <row r="231" s="33" customFormat="1" ht="15.75" customHeight="1"/>
    <row r="232" s="33" customFormat="1" ht="15.75" customHeight="1"/>
    <row r="233" s="33" customFormat="1" ht="15.75" customHeight="1"/>
    <row r="234" s="33" customFormat="1" ht="15.75" customHeight="1"/>
    <row r="235" s="33" customFormat="1" ht="15.75" customHeight="1"/>
    <row r="236" s="33" customFormat="1" ht="15.75" customHeight="1"/>
    <row r="237" s="33" customFormat="1" ht="15.75" customHeight="1"/>
    <row r="238" s="33" customFormat="1" ht="15.75" customHeight="1"/>
    <row r="239" s="33" customFormat="1" ht="15.75" customHeight="1"/>
    <row r="240" s="33" customFormat="1" ht="15.75" customHeight="1"/>
    <row r="241" s="33" customFormat="1" ht="15.75" customHeight="1"/>
    <row r="242" s="33" customFormat="1" ht="15.75" customHeight="1"/>
    <row r="243" s="33" customFormat="1" ht="15.75" customHeight="1"/>
    <row r="244" s="33" customFormat="1" ht="15.75" customHeight="1"/>
    <row r="245" s="33" customFormat="1" ht="15.75" customHeight="1"/>
    <row r="246" s="33" customFormat="1" ht="15.75" customHeight="1"/>
    <row r="247" s="33" customFormat="1" ht="15.75" customHeight="1"/>
    <row r="248" s="33" customFormat="1" ht="15.75" customHeight="1"/>
    <row r="249" s="33" customFormat="1" ht="15.75" customHeight="1"/>
    <row r="250" s="33" customFormat="1" ht="15.75" customHeight="1"/>
    <row r="251" s="33" customFormat="1" ht="15.75" customHeight="1"/>
    <row r="252" s="33" customFormat="1" ht="15.75" customHeight="1"/>
    <row r="253" s="33" customFormat="1" ht="15.75" customHeight="1"/>
    <row r="254" s="33" customFormat="1" ht="15.75" customHeight="1"/>
    <row r="255" s="33" customFormat="1" ht="15.75" customHeight="1"/>
    <row r="256" s="33" customFormat="1" ht="15.75" customHeight="1"/>
    <row r="257" s="33" customFormat="1" ht="15.75" customHeight="1"/>
    <row r="258" s="33" customFormat="1" ht="15.75" customHeight="1"/>
    <row r="259" s="33" customFormat="1" ht="15.75" customHeight="1"/>
    <row r="260" s="33" customFormat="1" ht="15.75" customHeight="1"/>
    <row r="261" s="33" customFormat="1" ht="15.75" customHeight="1"/>
    <row r="262" s="33" customFormat="1" ht="15.75" customHeight="1"/>
    <row r="263" s="33" customFormat="1" ht="15.75" customHeight="1"/>
    <row r="264" s="33" customFormat="1" ht="15.75" customHeight="1"/>
    <row r="265" s="33" customFormat="1" ht="15.75" customHeight="1"/>
    <row r="266" s="33" customFormat="1" ht="15.75" customHeight="1"/>
    <row r="267" s="33" customFormat="1" ht="15.75" customHeight="1"/>
    <row r="268" s="33" customFormat="1" ht="15.75" customHeight="1"/>
    <row r="269" s="33" customFormat="1" ht="15.75" customHeight="1"/>
    <row r="270" s="33" customFormat="1" ht="15.75" customHeight="1"/>
    <row r="271" s="33" customFormat="1" ht="15.75" customHeight="1"/>
    <row r="272" s="33" customFormat="1" ht="15.75" customHeight="1"/>
    <row r="273" s="33" customFormat="1" ht="15.75" customHeight="1"/>
    <row r="274" s="33" customFormat="1" ht="15.75" customHeight="1"/>
    <row r="275" s="33" customFormat="1" ht="15.75" customHeight="1"/>
    <row r="276" s="33" customFormat="1" ht="15.75" customHeight="1"/>
    <row r="277" s="33" customFormat="1" ht="15.75" customHeight="1"/>
    <row r="278" s="33" customFormat="1" ht="15.75" customHeight="1"/>
    <row r="279" s="33" customFormat="1" ht="15.75" customHeight="1"/>
    <row r="280" s="33" customFormat="1" ht="15.75" customHeight="1"/>
    <row r="281" s="33" customFormat="1" ht="15.75" customHeight="1"/>
    <row r="282" s="33" customFormat="1" ht="15.75" customHeight="1"/>
    <row r="283" s="33" customFormat="1" ht="15.75" customHeight="1"/>
    <row r="284" s="33" customFormat="1" ht="15.75" customHeight="1"/>
    <row r="285" s="33" customFormat="1" ht="15.75" customHeight="1"/>
    <row r="286" s="33" customFormat="1" ht="15.75" customHeight="1"/>
    <row r="287" s="33" customFormat="1" ht="15.75" customHeight="1"/>
    <row r="288" s="33" customFormat="1" ht="15.75" customHeight="1"/>
    <row r="289" s="33" customFormat="1" ht="15.75" customHeight="1"/>
    <row r="290" s="33" customFormat="1" ht="15.75" customHeight="1"/>
    <row r="291" s="33" customFormat="1" ht="15.75" customHeight="1"/>
    <row r="292" s="33" customFormat="1" ht="15.75" customHeight="1"/>
    <row r="293" s="33" customFormat="1" ht="15.75" customHeight="1"/>
    <row r="294" s="33" customFormat="1" ht="15.75" customHeight="1"/>
    <row r="295" s="33" customFormat="1" ht="15.75" customHeight="1"/>
    <row r="296" s="33" customFormat="1" ht="15.75" customHeight="1"/>
    <row r="297" s="33" customFormat="1" ht="15.75" customHeight="1"/>
    <row r="298" s="33" customFormat="1" ht="15.75" customHeight="1"/>
    <row r="299" s="33" customFormat="1" ht="15.75" customHeight="1"/>
    <row r="300" s="33" customFormat="1" ht="15.75" customHeight="1"/>
    <row r="301" s="33" customFormat="1" ht="15.75" customHeight="1"/>
    <row r="302" s="33" customFormat="1" ht="15.75" customHeight="1"/>
    <row r="303" s="33" customFormat="1" ht="15.75" customHeight="1"/>
    <row r="304" s="33" customFormat="1" ht="15.75" customHeight="1"/>
    <row r="305" s="33" customFormat="1" ht="15.75" customHeight="1"/>
    <row r="306" s="33" customFormat="1" ht="15.75" customHeight="1"/>
    <row r="307" s="33" customFormat="1" ht="15.75" customHeight="1"/>
    <row r="308" s="33" customFormat="1" ht="15.75" customHeight="1"/>
    <row r="309" s="33" customFormat="1" ht="15.75" customHeight="1"/>
    <row r="310" s="33" customFormat="1" ht="15.75" customHeight="1"/>
    <row r="311" s="33" customFormat="1" ht="15.75" customHeight="1"/>
    <row r="312" s="33" customFormat="1" ht="15.75" customHeight="1"/>
    <row r="313" s="33" customFormat="1" ht="15.75" customHeight="1"/>
    <row r="314" s="33" customFormat="1" ht="15.75" customHeight="1"/>
    <row r="315" s="33" customFormat="1" ht="15.75" customHeight="1"/>
    <row r="316" s="33" customFormat="1" ht="15.75" customHeight="1"/>
    <row r="317" s="33" customFormat="1" ht="15.75" customHeight="1"/>
    <row r="318" s="33" customFormat="1" ht="15.75" customHeight="1"/>
    <row r="319" s="33" customFormat="1" ht="15.75" customHeight="1"/>
    <row r="320" s="33" customFormat="1" ht="15.75" customHeight="1"/>
    <row r="321" s="33" customFormat="1" ht="15.75" customHeight="1"/>
    <row r="322" s="33" customFormat="1" ht="15.75" customHeight="1"/>
    <row r="323" s="33" customFormat="1" ht="15.75" customHeight="1"/>
    <row r="324" s="33" customFormat="1" ht="15.75" customHeight="1"/>
    <row r="325" s="33" customFormat="1" ht="15.75" customHeight="1"/>
    <row r="326" s="33" customFormat="1" ht="15.75" customHeight="1"/>
    <row r="327" s="33" customFormat="1" ht="15.75" customHeight="1"/>
    <row r="328" s="33" customFormat="1" ht="15.75" customHeight="1"/>
    <row r="329" s="33" customFormat="1" ht="15.75" customHeight="1"/>
    <row r="330" s="33" customFormat="1" ht="15.75" customHeight="1"/>
    <row r="331" s="33" customFormat="1" ht="15.75" customHeight="1"/>
    <row r="332" s="33" customFormat="1" ht="15.75" customHeight="1"/>
    <row r="333" s="33" customFormat="1" ht="15.75" customHeight="1"/>
    <row r="334" s="33" customFormat="1" ht="15.75" customHeight="1"/>
    <row r="335" s="33" customFormat="1" ht="15.75" customHeight="1"/>
    <row r="336" s="33" customFormat="1" ht="15.75" customHeight="1"/>
    <row r="337" s="33" customFormat="1" ht="15.75" customHeight="1"/>
    <row r="338" s="33" customFormat="1" ht="15.75" customHeight="1"/>
    <row r="339" s="33" customFormat="1" ht="15.75" customHeight="1"/>
    <row r="340" s="33" customFormat="1" ht="15.75" customHeight="1"/>
    <row r="341" s="33" customFormat="1" ht="15.75" customHeight="1"/>
    <row r="342" s="33" customFormat="1" ht="15.75" customHeight="1"/>
    <row r="343" s="33" customFormat="1" ht="15.75" customHeight="1"/>
    <row r="344" s="33" customFormat="1" ht="15.75" customHeight="1"/>
    <row r="345" s="33" customFormat="1" ht="15.75" customHeight="1"/>
    <row r="346" s="33" customFormat="1" ht="15.75" customHeight="1"/>
    <row r="347" s="33" customFormat="1" ht="15.75" customHeight="1"/>
    <row r="348" s="33" customFormat="1" ht="15.75" customHeight="1"/>
    <row r="349" s="33" customFormat="1" ht="15.75" customHeight="1"/>
    <row r="350" s="33" customFormat="1" ht="15.75" customHeight="1"/>
    <row r="351" s="33" customFormat="1" ht="15.75" customHeight="1"/>
    <row r="352" s="33" customFormat="1" ht="15.75" customHeight="1"/>
    <row r="353" s="33" customFormat="1" ht="15.75" customHeight="1"/>
    <row r="354" s="33" customFormat="1" ht="15.75" customHeight="1"/>
    <row r="355" s="33" customFormat="1" ht="15.75" customHeight="1"/>
    <row r="356" s="33" customFormat="1" ht="15.75" customHeight="1"/>
    <row r="357" s="33" customFormat="1" ht="15.75" customHeight="1"/>
    <row r="358" s="33" customFormat="1" ht="15.75" customHeight="1"/>
    <row r="359" s="33" customFormat="1" ht="15.75" customHeight="1"/>
    <row r="360" s="33" customFormat="1" ht="15.75" customHeight="1"/>
    <row r="361" s="33" customFormat="1" ht="15.75" customHeight="1"/>
    <row r="362" s="33" customFormat="1" ht="15.75" customHeight="1"/>
    <row r="363" s="33" customFormat="1" ht="15.75" customHeight="1"/>
    <row r="364" s="33" customFormat="1" ht="15.75" customHeight="1"/>
    <row r="365" s="33" customFormat="1" ht="15.75" customHeight="1"/>
    <row r="366" s="33" customFormat="1" ht="15.75" customHeight="1"/>
    <row r="367" s="33" customFormat="1" ht="15.75" customHeight="1"/>
    <row r="368" s="33" customFormat="1" ht="15.75" customHeight="1"/>
    <row r="369" s="33" customFormat="1" ht="15.75" customHeight="1"/>
    <row r="370" s="33" customFormat="1" ht="15.75" customHeight="1"/>
    <row r="371" s="33" customFormat="1" ht="15.75" customHeight="1"/>
    <row r="372" s="33" customFormat="1" ht="15.75" customHeight="1"/>
    <row r="373" s="33" customFormat="1" ht="15.75" customHeight="1"/>
    <row r="374" s="33" customFormat="1" ht="15.75" customHeight="1"/>
    <row r="375" s="33" customFormat="1" ht="15.75" customHeight="1"/>
    <row r="376" s="33" customFormat="1" ht="15.75" customHeight="1"/>
    <row r="377" s="33" customFormat="1" ht="15.75" customHeight="1"/>
    <row r="378" s="33" customFormat="1" ht="15.75" customHeight="1"/>
    <row r="379" s="33" customFormat="1" ht="15.75" customHeight="1"/>
    <row r="380" s="33" customFormat="1" ht="15.75" customHeight="1"/>
    <row r="381" s="33" customFormat="1" ht="15.75" customHeight="1"/>
    <row r="382" s="33" customFormat="1" ht="15.75" customHeight="1"/>
    <row r="383" s="33" customFormat="1" ht="15.75" customHeight="1"/>
    <row r="384" s="33" customFormat="1" ht="15.75" customHeight="1"/>
    <row r="385" s="33" customFormat="1" ht="15.75" customHeight="1"/>
    <row r="386" s="33" customFormat="1" ht="15.75" customHeight="1"/>
    <row r="387" s="33" customFormat="1" ht="15.75" customHeight="1"/>
    <row r="388" s="33" customFormat="1" ht="15.75" customHeight="1"/>
    <row r="389" s="33" customFormat="1" ht="15.75" customHeight="1"/>
    <row r="390" s="33" customFormat="1" ht="15.75" customHeight="1"/>
    <row r="391" s="33" customFormat="1" ht="15.75" customHeight="1"/>
    <row r="392" s="33" customFormat="1" ht="15.75" customHeight="1"/>
    <row r="393" s="33" customFormat="1" ht="15.75" customHeight="1"/>
    <row r="394" s="33" customFormat="1" ht="15.75" customHeight="1"/>
    <row r="395" s="33" customFormat="1" ht="15.75" customHeight="1"/>
    <row r="396" s="33" customFormat="1" ht="15.75" customHeight="1"/>
    <row r="397" s="33" customFormat="1" ht="15.75" customHeight="1"/>
    <row r="398" s="33" customFormat="1" ht="15.75" customHeight="1"/>
    <row r="399" s="33" customFormat="1" ht="15.75" customHeight="1"/>
    <row r="400" s="33" customFormat="1" ht="15.75" customHeight="1"/>
    <row r="401" s="33" customFormat="1" ht="15.75" customHeight="1"/>
    <row r="402" s="33" customFormat="1" ht="15.75" customHeight="1"/>
    <row r="403" s="33" customFormat="1" ht="15.75" customHeight="1"/>
    <row r="404" s="33" customFormat="1" ht="15.75" customHeight="1"/>
    <row r="405" s="33" customFormat="1" ht="15.75" customHeight="1"/>
    <row r="406" s="33" customFormat="1" ht="15.75" customHeight="1"/>
    <row r="407" s="33" customFormat="1" ht="15.75" customHeight="1"/>
    <row r="408" s="33" customFormat="1" ht="15.75" customHeight="1"/>
    <row r="409" s="33" customFormat="1" ht="15.75" customHeight="1"/>
    <row r="410" s="33" customFormat="1" ht="15.75" customHeight="1"/>
    <row r="411" s="33" customFormat="1" ht="15.75" customHeight="1"/>
    <row r="412" s="33" customFormat="1" ht="15.75" customHeight="1"/>
    <row r="413" s="33" customFormat="1" ht="15.75" customHeight="1"/>
    <row r="414" s="33" customFormat="1" ht="15.75" customHeight="1"/>
    <row r="415" s="33" customFormat="1" ht="15.75" customHeight="1"/>
    <row r="416" s="33" customFormat="1" ht="15.75" customHeight="1"/>
    <row r="417" s="33" customFormat="1" ht="15.75" customHeight="1"/>
    <row r="418" s="33" customFormat="1" ht="15.75" customHeight="1"/>
    <row r="419" s="33" customFormat="1" ht="15.75" customHeight="1"/>
    <row r="420" s="33" customFormat="1" ht="15.75" customHeight="1"/>
    <row r="421" s="33" customFormat="1" ht="15.75" customHeight="1"/>
    <row r="422" s="33" customFormat="1" ht="15.75" customHeight="1"/>
    <row r="423" s="33" customFormat="1" ht="15.75" customHeight="1"/>
    <row r="424" s="33" customFormat="1" ht="15.75" customHeight="1"/>
    <row r="425" s="33" customFormat="1" ht="15.75" customHeight="1"/>
    <row r="426" s="33" customFormat="1" ht="15.75" customHeight="1"/>
    <row r="427" s="33" customFormat="1" ht="15.75" customHeight="1"/>
    <row r="428" s="33" customFormat="1" ht="15.75" customHeight="1"/>
    <row r="429" s="33" customFormat="1" ht="15.75" customHeight="1"/>
    <row r="430" s="33" customFormat="1" ht="15.75" customHeight="1"/>
    <row r="431" s="33" customFormat="1" ht="15.75" customHeight="1"/>
    <row r="432" s="33" customFormat="1" ht="15.75" customHeight="1"/>
    <row r="433" s="33" customFormat="1" ht="15.75" customHeight="1"/>
    <row r="434" s="33" customFormat="1" ht="15.75" customHeight="1"/>
    <row r="435" s="33" customFormat="1" ht="15.75" customHeight="1"/>
    <row r="436" s="33" customFormat="1" ht="15.75" customHeight="1"/>
    <row r="437" s="33" customFormat="1" ht="15.75" customHeight="1"/>
    <row r="438" s="33" customFormat="1" ht="15.75" customHeight="1"/>
    <row r="439" s="33" customFormat="1" ht="15.75" customHeight="1"/>
    <row r="440" s="33" customFormat="1" ht="15.75" customHeight="1"/>
    <row r="441" s="33" customFormat="1" ht="15.75" customHeight="1"/>
    <row r="442" s="33" customFormat="1" ht="15.75" customHeight="1"/>
    <row r="443" s="33" customFormat="1" ht="15.75" customHeight="1"/>
    <row r="444" s="33" customFormat="1" ht="15.75" customHeight="1"/>
    <row r="445" s="33" customFormat="1" ht="15.75" customHeight="1"/>
    <row r="446" s="33" customFormat="1" ht="15.75" customHeight="1"/>
    <row r="447" s="33" customFormat="1" ht="15.75" customHeight="1"/>
    <row r="448" s="33" customFormat="1" ht="15.75" customHeight="1"/>
    <row r="449" s="33" customFormat="1" ht="15.75" customHeight="1"/>
    <row r="450" s="33" customFormat="1" ht="15.75" customHeight="1"/>
    <row r="451" s="33" customFormat="1" ht="15.75" customHeight="1"/>
    <row r="452" s="33" customFormat="1" ht="15.75" customHeight="1"/>
    <row r="453" s="33" customFormat="1" ht="15.75" customHeight="1"/>
    <row r="454" s="33" customFormat="1" ht="15.75" customHeight="1"/>
    <row r="455" s="33" customFormat="1" ht="15.75" customHeight="1"/>
    <row r="456" s="33" customFormat="1" ht="15.75" customHeight="1"/>
    <row r="457" s="33" customFormat="1" ht="15.75" customHeight="1"/>
    <row r="458" s="33" customFormat="1" ht="15.75" customHeight="1"/>
    <row r="459" s="33" customFormat="1" ht="15.75" customHeight="1"/>
    <row r="460" s="33" customFormat="1" ht="15.75" customHeight="1"/>
    <row r="461" s="33" customFormat="1" ht="15.75" customHeight="1"/>
    <row r="462" s="33" customFormat="1" ht="15.75" customHeight="1"/>
    <row r="463" s="33" customFormat="1" ht="15.75" customHeight="1"/>
    <row r="464" s="33" customFormat="1" ht="15.75" customHeight="1"/>
    <row r="465" s="33" customFormat="1" ht="15.75" customHeight="1"/>
    <row r="466" s="33" customFormat="1" ht="15.75" customHeight="1"/>
    <row r="467" s="33" customFormat="1" ht="15.75" customHeight="1"/>
    <row r="468" s="33" customFormat="1" ht="15.75" customHeight="1"/>
    <row r="469" s="33" customFormat="1" ht="15.75" customHeight="1"/>
    <row r="470" s="33" customFormat="1" ht="15.75" customHeight="1"/>
    <row r="471" s="33" customFormat="1" ht="15.75" customHeight="1"/>
    <row r="472" s="33" customFormat="1" ht="15.75" customHeight="1"/>
    <row r="473" s="33" customFormat="1" ht="15.75" customHeight="1"/>
    <row r="474" s="33" customFormat="1" ht="15.75" customHeight="1"/>
    <row r="475" s="33" customFormat="1" ht="15.75" customHeight="1"/>
    <row r="476" s="33" customFormat="1" ht="15.75" customHeight="1"/>
    <row r="477" s="33" customFormat="1" ht="15.75" customHeight="1"/>
    <row r="478" s="33" customFormat="1" ht="15.75" customHeight="1"/>
    <row r="479" s="33" customFormat="1" ht="15.75" customHeight="1"/>
    <row r="480" s="33" customFormat="1" ht="15.75" customHeight="1"/>
    <row r="481" s="33" customFormat="1" ht="15.75" customHeight="1"/>
    <row r="482" s="33" customFormat="1" ht="15.75" customHeight="1"/>
    <row r="483" s="33" customFormat="1" ht="15.75" customHeight="1"/>
    <row r="484" s="33" customFormat="1" ht="15.75" customHeight="1"/>
    <row r="485" s="33" customFormat="1" ht="15.75" customHeight="1"/>
    <row r="486" s="33" customFormat="1" ht="15.75" customHeight="1"/>
    <row r="487" s="33" customFormat="1" ht="15.75" customHeight="1"/>
    <row r="488" s="33" customFormat="1" ht="15.75" customHeight="1"/>
    <row r="489" s="33" customFormat="1" ht="15.75" customHeight="1"/>
    <row r="490" s="33" customFormat="1" ht="15.75" customHeight="1"/>
    <row r="491" s="33" customFormat="1" ht="15.75" customHeight="1"/>
    <row r="492" s="33" customFormat="1" ht="15.75" customHeight="1"/>
    <row r="493" s="33" customFormat="1" ht="15.75" customHeight="1"/>
    <row r="494" s="33" customFormat="1" ht="15.75" customHeight="1"/>
    <row r="495" s="33" customFormat="1" ht="15.75" customHeight="1"/>
    <row r="496" s="33" customFormat="1" ht="15.75" customHeight="1"/>
    <row r="497" s="33" customFormat="1" ht="15.75" customHeight="1"/>
    <row r="498" s="33" customFormat="1" ht="15.75" customHeight="1"/>
    <row r="499" s="33" customFormat="1" ht="15.75" customHeight="1"/>
    <row r="500" s="33" customFormat="1" ht="15.75" customHeight="1"/>
    <row r="501" s="33" customFormat="1" ht="15.75" customHeight="1"/>
    <row r="502" s="33" customFormat="1" ht="15.75" customHeight="1"/>
    <row r="503" s="33" customFormat="1" ht="15.75" customHeight="1"/>
    <row r="504" s="33" customFormat="1" ht="15.75" customHeight="1"/>
    <row r="505" s="33" customFormat="1" ht="15.75" customHeight="1"/>
    <row r="506" s="33" customFormat="1" ht="15.75" customHeight="1"/>
    <row r="507" s="33" customFormat="1" ht="15.75" customHeight="1"/>
    <row r="508" s="33" customFormat="1" ht="15.75" customHeight="1"/>
    <row r="509" s="33" customFormat="1" ht="15.75" customHeight="1"/>
    <row r="510" s="33" customFormat="1" ht="15.75" customHeight="1"/>
    <row r="511" s="33" customFormat="1" ht="15.75" customHeight="1"/>
    <row r="512" s="33" customFormat="1" ht="15.75" customHeight="1"/>
    <row r="513" s="33" customFormat="1" ht="15.75" customHeight="1"/>
    <row r="514" s="33" customFormat="1" ht="15.75" customHeight="1"/>
    <row r="515" s="33" customFormat="1" ht="15.75" customHeight="1"/>
    <row r="516" s="33" customFormat="1" ht="15.75" customHeight="1"/>
    <row r="517" s="33" customFormat="1" ht="15.75" customHeight="1"/>
    <row r="518" s="33" customFormat="1" ht="15.75" customHeight="1"/>
    <row r="519" s="33" customFormat="1" ht="15.75" customHeight="1"/>
    <row r="520" s="33" customFormat="1" ht="15.75" customHeight="1"/>
    <row r="521" s="33" customFormat="1" ht="15.75" customHeight="1"/>
    <row r="522" s="33" customFormat="1" ht="15.75" customHeight="1"/>
    <row r="523" s="33" customFormat="1" ht="15.75" customHeight="1"/>
    <row r="524" s="33" customFormat="1" ht="15.75" customHeight="1"/>
    <row r="525" s="33" customFormat="1" ht="15.75" customHeight="1"/>
    <row r="526" s="33" customFormat="1" ht="15.75" customHeight="1"/>
    <row r="527" s="33" customFormat="1" ht="15.75" customHeight="1"/>
    <row r="528" s="33" customFormat="1" ht="15.75" customHeight="1"/>
    <row r="529" s="33" customFormat="1" ht="15.75" customHeight="1"/>
    <row r="530" s="33" customFormat="1" ht="15.75" customHeight="1"/>
    <row r="531" s="33" customFormat="1" ht="15.75" customHeight="1"/>
    <row r="532" s="33" customFormat="1" ht="15.75" customHeight="1"/>
    <row r="533" s="33" customFormat="1" ht="15.75" customHeight="1"/>
    <row r="534" s="33" customFormat="1" ht="15.75" customHeight="1"/>
    <row r="535" s="33" customFormat="1" ht="15.75" customHeight="1"/>
    <row r="536" s="33" customFormat="1" ht="15.75" customHeight="1"/>
    <row r="537" s="33" customFormat="1" ht="15.75" customHeight="1"/>
    <row r="538" s="33" customFormat="1" ht="15.75" customHeight="1"/>
    <row r="539" s="33" customFormat="1" ht="15.75" customHeight="1"/>
    <row r="540" s="33" customFormat="1" ht="15.75" customHeight="1"/>
    <row r="541" s="33" customFormat="1" ht="15.75" customHeight="1"/>
    <row r="542" s="33" customFormat="1" ht="15.75" customHeight="1"/>
    <row r="543" s="33" customFormat="1" ht="15.75" customHeight="1"/>
    <row r="544" s="33" customFormat="1" ht="15.75" customHeight="1"/>
    <row r="545" s="33" customFormat="1" ht="15.75" customHeight="1"/>
    <row r="546" s="33" customFormat="1" ht="15.75" customHeight="1"/>
    <row r="547" s="33" customFormat="1" ht="15.75" customHeight="1"/>
    <row r="548" s="33" customFormat="1" ht="15.75" customHeight="1"/>
    <row r="549" s="33" customFormat="1" ht="15.75" customHeight="1"/>
    <row r="550" s="33" customFormat="1" ht="15.75" customHeight="1"/>
    <row r="551" s="33" customFormat="1" ht="15.75" customHeight="1"/>
    <row r="552" s="33" customFormat="1" ht="15.75" customHeight="1"/>
    <row r="553" s="33" customFormat="1" ht="15.75" customHeight="1"/>
    <row r="554" s="33" customFormat="1" ht="15.75" customHeight="1"/>
    <row r="555" s="33" customFormat="1" ht="15.75" customHeight="1"/>
    <row r="556" s="33" customFormat="1" ht="15.75" customHeight="1"/>
    <row r="557" s="33" customFormat="1" ht="15.75" customHeight="1"/>
    <row r="558" s="33" customFormat="1" ht="15.75" customHeight="1"/>
    <row r="559" s="33" customFormat="1" ht="15.75" customHeight="1"/>
    <row r="560" s="33" customFormat="1" ht="15.75" customHeight="1"/>
    <row r="561" s="33" customFormat="1" ht="15.75" customHeight="1"/>
    <row r="562" s="33" customFormat="1" ht="15.75" customHeight="1"/>
    <row r="563" s="33" customFormat="1" ht="15.75" customHeight="1"/>
    <row r="564" s="33" customFormat="1" ht="15.75" customHeight="1"/>
    <row r="565" s="33" customFormat="1" ht="15.75" customHeight="1"/>
    <row r="566" s="33" customFormat="1" ht="15.75" customHeight="1"/>
    <row r="567" s="33" customFormat="1" ht="15.75" customHeight="1"/>
    <row r="568" s="33" customFormat="1" ht="15.75" customHeight="1"/>
    <row r="569" s="33" customFormat="1" ht="15.75" customHeight="1"/>
    <row r="570" s="33" customFormat="1" ht="15.75" customHeight="1"/>
    <row r="571" s="33" customFormat="1" ht="15.75" customHeight="1"/>
    <row r="572" s="33" customFormat="1" ht="15.75" customHeight="1"/>
    <row r="573" s="33" customFormat="1" ht="15.75" customHeight="1"/>
    <row r="574" s="33" customFormat="1" ht="15.75" customHeight="1"/>
    <row r="575" s="33" customFormat="1" ht="15.75" customHeight="1"/>
    <row r="576" s="33" customFormat="1" ht="15.75" customHeight="1"/>
    <row r="577" s="33" customFormat="1" ht="15.75" customHeight="1"/>
    <row r="578" s="33" customFormat="1" ht="15.75" customHeight="1"/>
    <row r="579" s="33" customFormat="1" ht="15.75" customHeight="1"/>
    <row r="580" s="33" customFormat="1" ht="15.75" customHeight="1"/>
    <row r="581" s="33" customFormat="1" ht="15.75" customHeight="1"/>
    <row r="582" s="33" customFormat="1" ht="15.75" customHeight="1"/>
    <row r="583" s="33" customFormat="1" ht="15.75" customHeight="1"/>
    <row r="584" s="33" customFormat="1" ht="15.75" customHeight="1"/>
    <row r="585" s="33" customFormat="1" ht="15.75" customHeight="1"/>
    <row r="586" s="33" customFormat="1" ht="15.75" customHeight="1"/>
    <row r="587" s="33" customFormat="1" ht="15.75" customHeight="1"/>
    <row r="588" s="33" customFormat="1" ht="15.75" customHeight="1"/>
    <row r="589" s="33" customFormat="1" ht="15.75" customHeight="1"/>
    <row r="590" s="33" customFormat="1" ht="15.75" customHeight="1"/>
    <row r="591" s="33" customFormat="1" ht="15.75" customHeight="1"/>
    <row r="592" s="33" customFormat="1" ht="15.75" customHeight="1"/>
    <row r="593" s="33" customFormat="1" ht="15.75" customHeight="1"/>
    <row r="594" s="33" customFormat="1" ht="15.75" customHeight="1"/>
    <row r="595" s="33" customFormat="1" ht="15.75" customHeight="1"/>
    <row r="596" s="33" customFormat="1" ht="15.75" customHeight="1"/>
    <row r="597" s="33" customFormat="1" ht="15.75" customHeight="1"/>
    <row r="598" s="33" customFormat="1" ht="15.75" customHeight="1"/>
    <row r="599" s="33" customFormat="1" ht="15.75" customHeight="1"/>
    <row r="600" s="33" customFormat="1" ht="15.75" customHeight="1"/>
    <row r="601" s="33" customFormat="1" ht="15.75" customHeight="1"/>
    <row r="602" s="33" customFormat="1" ht="15.75" customHeight="1"/>
    <row r="603" s="33" customFormat="1" ht="15.75" customHeight="1"/>
    <row r="604" s="33" customFormat="1" ht="15.75" customHeight="1"/>
    <row r="605" s="33" customFormat="1" ht="15.75" customHeight="1"/>
    <row r="606" s="33" customFormat="1" ht="15.75" customHeight="1"/>
    <row r="607" s="33" customFormat="1" ht="15.75" customHeight="1"/>
    <row r="608" s="33" customFormat="1" ht="15.75" customHeight="1"/>
    <row r="609" s="33" customFormat="1" ht="15.75" customHeight="1"/>
    <row r="610" s="33" customFormat="1" ht="15.75" customHeight="1"/>
    <row r="611" s="33" customFormat="1" ht="15.75" customHeight="1"/>
    <row r="612" s="33" customFormat="1" ht="15.75" customHeight="1"/>
    <row r="613" s="33" customFormat="1" ht="15.75" customHeight="1"/>
    <row r="614" s="33" customFormat="1" ht="15.75" customHeight="1"/>
    <row r="615" s="33" customFormat="1" ht="15.75" customHeight="1"/>
    <row r="616" s="33" customFormat="1" ht="15.75" customHeight="1"/>
    <row r="617" s="33" customFormat="1" ht="15.75" customHeight="1"/>
    <row r="618" s="33" customFormat="1" ht="15.75" customHeight="1"/>
    <row r="619" s="33" customFormat="1" ht="15.75" customHeight="1"/>
    <row r="620" s="33" customFormat="1" ht="15.75" customHeight="1"/>
    <row r="621" s="33" customFormat="1" ht="15.75" customHeight="1"/>
    <row r="622" s="33" customFormat="1" ht="15.75" customHeight="1"/>
    <row r="623" s="33" customFormat="1" ht="15.75" customHeight="1"/>
    <row r="624" s="33" customFormat="1" ht="15.75" customHeight="1"/>
    <row r="625" s="33" customFormat="1" ht="15.75" customHeight="1"/>
    <row r="626" s="33" customFormat="1" ht="15.75" customHeight="1"/>
    <row r="627" s="33" customFormat="1" ht="15.75" customHeight="1"/>
    <row r="628" s="33" customFormat="1" ht="15.75" customHeight="1"/>
    <row r="629" s="33" customFormat="1" ht="15.75" customHeight="1"/>
    <row r="630" s="33" customFormat="1" ht="15.75" customHeight="1"/>
    <row r="631" s="33" customFormat="1" ht="15.75" customHeight="1"/>
    <row r="632" s="33" customFormat="1" ht="15.75" customHeight="1"/>
    <row r="633" s="33" customFormat="1" ht="15.75" customHeight="1"/>
    <row r="634" s="33" customFormat="1" ht="15.75" customHeight="1"/>
    <row r="635" s="33" customFormat="1" ht="15.75" customHeight="1"/>
    <row r="636" s="33" customFormat="1" ht="15.75" customHeight="1"/>
    <row r="637" s="33" customFormat="1" ht="15.75" customHeight="1"/>
    <row r="638" s="33" customFormat="1" ht="15.75" customHeight="1"/>
    <row r="639" s="33" customFormat="1" ht="15.75" customHeight="1"/>
    <row r="640" s="33" customFormat="1" ht="15.75" customHeight="1"/>
    <row r="641" s="33" customFormat="1" ht="15.75" customHeight="1"/>
    <row r="642" s="33" customFormat="1" ht="15.75" customHeight="1"/>
    <row r="643" s="33" customFormat="1" ht="15.75" customHeight="1"/>
    <row r="644" s="33" customFormat="1" ht="15.75" customHeight="1"/>
    <row r="645" s="33" customFormat="1" ht="15.75" customHeight="1"/>
    <row r="646" s="33" customFormat="1" ht="15.75" customHeight="1"/>
    <row r="647" s="33" customFormat="1" ht="15.75" customHeight="1"/>
    <row r="648" s="33" customFormat="1" ht="15.75" customHeight="1"/>
    <row r="649" s="33" customFormat="1" ht="15.75" customHeight="1"/>
    <row r="650" s="33" customFormat="1" ht="15.75" customHeight="1"/>
    <row r="651" s="33" customFormat="1" ht="15.75" customHeight="1"/>
    <row r="652" s="33" customFormat="1" ht="15.75" customHeight="1"/>
    <row r="653" s="33" customFormat="1" ht="15.75" customHeight="1"/>
    <row r="654" s="33" customFormat="1" ht="15.75" customHeight="1"/>
    <row r="655" s="33" customFormat="1" ht="15.75" customHeight="1"/>
    <row r="656" s="33" customFormat="1" ht="15.75" customHeight="1"/>
    <row r="657" s="33" customFormat="1" ht="15.75" customHeight="1"/>
    <row r="658" s="33" customFormat="1" ht="15.75" customHeight="1"/>
    <row r="659" s="33" customFormat="1" ht="15.75" customHeight="1"/>
    <row r="660" s="33" customFormat="1" ht="15.75" customHeight="1"/>
    <row r="661" s="33" customFormat="1" ht="15.75" customHeight="1"/>
    <row r="662" s="33" customFormat="1" ht="15.75" customHeight="1"/>
    <row r="663" s="33" customFormat="1" ht="15.75" customHeight="1"/>
    <row r="664" s="33" customFormat="1" ht="15.75" customHeight="1"/>
    <row r="665" s="33" customFormat="1" ht="15.75" customHeight="1"/>
    <row r="666" s="33" customFormat="1" ht="15.75" customHeight="1"/>
    <row r="667" s="33" customFormat="1" ht="15.75" customHeight="1"/>
    <row r="668" s="33" customFormat="1" ht="15.75" customHeight="1"/>
    <row r="669" s="33" customFormat="1" ht="15.75" customHeight="1"/>
    <row r="670" s="33" customFormat="1" ht="15.75" customHeight="1"/>
    <row r="671" s="33" customFormat="1" ht="15.75" customHeight="1"/>
    <row r="672" s="33" customFormat="1" ht="15.75" customHeight="1"/>
    <row r="673" s="33" customFormat="1" ht="15.75" customHeight="1"/>
    <row r="674" s="33" customFormat="1" ht="15.75" customHeight="1"/>
    <row r="675" s="33" customFormat="1" ht="15.75" customHeight="1"/>
    <row r="676" s="33" customFormat="1" ht="15.75" customHeight="1"/>
    <row r="677" s="33" customFormat="1" ht="15.75" customHeight="1"/>
    <row r="678" s="33" customFormat="1" ht="15.75" customHeight="1"/>
    <row r="679" s="33" customFormat="1" ht="15.75" customHeight="1"/>
    <row r="680" s="33" customFormat="1" ht="15.75" customHeight="1"/>
    <row r="681" s="33" customFormat="1" ht="15.75" customHeight="1"/>
    <row r="682" s="33" customFormat="1" ht="15.75" customHeight="1"/>
    <row r="683" s="33" customFormat="1" ht="15.75" customHeight="1"/>
    <row r="684" s="33" customFormat="1" ht="15.75" customHeight="1"/>
    <row r="685" s="33" customFormat="1" ht="15.75" customHeight="1"/>
    <row r="686" s="33" customFormat="1" ht="15.75" customHeight="1"/>
    <row r="687" s="33" customFormat="1" ht="15.75" customHeight="1"/>
    <row r="688" s="33" customFormat="1" ht="15.75" customHeight="1"/>
    <row r="689" s="33" customFormat="1" ht="15.75" customHeight="1"/>
    <row r="690" s="33" customFormat="1" ht="15.75" customHeight="1"/>
    <row r="691" s="33" customFormat="1" ht="15.75" customHeight="1"/>
    <row r="692" s="33" customFormat="1" ht="15.75" customHeight="1"/>
    <row r="693" s="33" customFormat="1" ht="15.75" customHeight="1"/>
    <row r="694" s="33" customFormat="1" ht="15.75" customHeight="1"/>
    <row r="695" s="33" customFormat="1" ht="15.75" customHeight="1"/>
    <row r="696" s="33" customFormat="1" ht="15.75" customHeight="1"/>
    <row r="697" s="33" customFormat="1" ht="15.75" customHeight="1"/>
    <row r="698" s="33" customFormat="1" ht="15.75" customHeight="1"/>
    <row r="699" s="33" customFormat="1" ht="15.75" customHeight="1"/>
    <row r="700" s="33" customFormat="1" ht="15.75" customHeight="1"/>
    <row r="701" s="33" customFormat="1" ht="15.75" customHeight="1"/>
    <row r="702" s="33" customFormat="1" ht="15.75" customHeight="1"/>
    <row r="703" s="33" customFormat="1" ht="15.75" customHeight="1"/>
    <row r="704" s="33" customFormat="1" ht="15.75" customHeight="1"/>
    <row r="705" s="33" customFormat="1" ht="15.75" customHeight="1"/>
    <row r="706" s="33" customFormat="1" ht="15.75" customHeight="1"/>
    <row r="707" s="33" customFormat="1" ht="15.75" customHeight="1"/>
    <row r="708" s="33" customFormat="1" ht="15.75" customHeight="1"/>
    <row r="709" s="33" customFormat="1" ht="15.75" customHeight="1"/>
    <row r="710" s="33" customFormat="1" ht="15.75" customHeight="1"/>
    <row r="711" s="33" customFormat="1" ht="15.75" customHeight="1"/>
    <row r="712" s="33" customFormat="1" ht="15.75" customHeight="1"/>
    <row r="713" s="33" customFormat="1" ht="15.75" customHeight="1"/>
    <row r="714" s="33" customFormat="1" ht="15.75" customHeight="1"/>
    <row r="715" s="33" customFormat="1" ht="15.75" customHeight="1"/>
    <row r="716" s="33" customFormat="1" ht="15.75" customHeight="1"/>
    <row r="717" s="33" customFormat="1" ht="15.75" customHeight="1"/>
    <row r="718" s="33" customFormat="1" ht="15.75" customHeight="1"/>
    <row r="719" s="33" customFormat="1" ht="15.75" customHeight="1"/>
    <row r="720" s="33" customFormat="1" ht="15.75" customHeight="1"/>
    <row r="721" s="33" customFormat="1" ht="15.75" customHeight="1"/>
    <row r="722" s="33" customFormat="1" ht="15.75" customHeight="1"/>
    <row r="723" s="33" customFormat="1" ht="15.75" customHeight="1"/>
    <row r="724" s="33" customFormat="1" ht="15.75" customHeight="1"/>
    <row r="725" s="33" customFormat="1" ht="15.75" customHeight="1"/>
    <row r="726" s="33" customFormat="1" ht="15.75" customHeight="1"/>
    <row r="727" s="33" customFormat="1" ht="15.75" customHeight="1"/>
    <row r="728" s="33" customFormat="1" ht="15.75" customHeight="1"/>
    <row r="729" s="33" customFormat="1" ht="15.75" customHeight="1"/>
    <row r="730" s="33" customFormat="1" ht="15.75" customHeight="1"/>
    <row r="731" s="33" customFormat="1" ht="15.75" customHeight="1"/>
    <row r="732" s="33" customFormat="1" ht="15.75" customHeight="1"/>
    <row r="733" s="33" customFormat="1" ht="15.75" customHeight="1"/>
    <row r="734" s="33" customFormat="1" ht="15.75" customHeight="1"/>
    <row r="735" s="33" customFormat="1" ht="15.75" customHeight="1"/>
    <row r="736" s="33" customFormat="1" ht="15.75" customHeight="1"/>
    <row r="737" s="33" customFormat="1" ht="15.75" customHeight="1"/>
    <row r="738" s="33" customFormat="1" ht="15.75" customHeight="1"/>
    <row r="739" s="33" customFormat="1" ht="15.75" customHeight="1"/>
    <row r="740" s="33" customFormat="1" ht="15.75" customHeight="1"/>
    <row r="741" s="33" customFormat="1" ht="15.75" customHeight="1"/>
    <row r="742" s="33" customFormat="1" ht="15.75" customHeight="1"/>
    <row r="743" s="33" customFormat="1" ht="15.75" customHeight="1"/>
    <row r="744" s="33" customFormat="1" ht="15.75" customHeight="1"/>
    <row r="745" s="33" customFormat="1" ht="15.75" customHeight="1"/>
    <row r="746" s="33" customFormat="1" ht="15.75" customHeight="1"/>
    <row r="747" s="33" customFormat="1" ht="15.75" customHeight="1"/>
    <row r="748" s="33" customFormat="1" ht="15.75" customHeight="1"/>
    <row r="749" s="33" customFormat="1" ht="15.75" customHeight="1"/>
    <row r="750" s="33" customFormat="1" ht="15.75" customHeight="1"/>
    <row r="751" s="33" customFormat="1" ht="15.75" customHeight="1"/>
    <row r="752" s="33" customFormat="1" ht="15.75" customHeight="1"/>
    <row r="753" s="33" customFormat="1" ht="15.75" customHeight="1"/>
    <row r="754" s="33" customFormat="1" ht="15.75" customHeight="1"/>
    <row r="755" s="33" customFormat="1" ht="15.75" customHeight="1"/>
    <row r="756" s="33" customFormat="1" ht="15.75" customHeight="1"/>
    <row r="757" s="33" customFormat="1" ht="15.75" customHeight="1"/>
    <row r="758" s="33" customFormat="1" ht="15.75" customHeight="1"/>
    <row r="759" s="33" customFormat="1" ht="15.75" customHeight="1"/>
    <row r="760" s="33" customFormat="1" ht="15.75" customHeight="1"/>
    <row r="761" s="33" customFormat="1" ht="15.75" customHeight="1"/>
    <row r="762" s="33" customFormat="1" ht="15.75" customHeight="1"/>
    <row r="763" s="33" customFormat="1" ht="15.75" customHeight="1"/>
    <row r="764" s="33" customFormat="1" ht="15.75" customHeight="1"/>
    <row r="765" s="33" customFormat="1" ht="15.75" customHeight="1"/>
    <row r="766" s="33" customFormat="1" ht="15.75" customHeight="1"/>
    <row r="767" s="33" customFormat="1" ht="15.75" customHeight="1"/>
    <row r="768" s="33" customFormat="1" ht="15.75" customHeight="1"/>
    <row r="769" s="33" customFormat="1" ht="15.75" customHeight="1"/>
    <row r="770" s="33" customFormat="1" ht="15.75" customHeight="1"/>
    <row r="771" s="33" customFormat="1" ht="15.75" customHeight="1"/>
    <row r="772" s="33" customFormat="1" ht="15.75" customHeight="1"/>
    <row r="773" s="33" customFormat="1" ht="15.75" customHeight="1"/>
    <row r="774" s="33" customFormat="1" ht="15.75" customHeight="1"/>
    <row r="775" s="33" customFormat="1" ht="15.75" customHeight="1"/>
    <row r="776" s="33" customFormat="1" ht="15.75" customHeight="1"/>
    <row r="777" s="33" customFormat="1" ht="15.75" customHeight="1"/>
    <row r="778" s="33" customFormat="1" ht="15.75" customHeight="1"/>
    <row r="779" s="33" customFormat="1" ht="15.75" customHeight="1"/>
    <row r="780" s="33" customFormat="1" ht="15.75" customHeight="1"/>
    <row r="781" s="33" customFormat="1" ht="15.75" customHeight="1"/>
    <row r="782" s="33" customFormat="1" ht="15.75" customHeight="1"/>
    <row r="783" s="33" customFormat="1" ht="15.75" customHeight="1"/>
    <row r="784" s="33" customFormat="1" ht="15.75" customHeight="1"/>
    <row r="785" s="33" customFormat="1" ht="15.75" customHeight="1"/>
    <row r="786" s="33" customFormat="1" ht="15.75" customHeight="1"/>
    <row r="787" s="33" customFormat="1" ht="15.75" customHeight="1"/>
    <row r="788" s="33" customFormat="1" ht="15.75" customHeight="1"/>
    <row r="789" s="33" customFormat="1" ht="15.75" customHeight="1"/>
    <row r="790" s="33" customFormat="1" ht="15.75" customHeight="1"/>
    <row r="791" s="33" customFormat="1" ht="15.75" customHeight="1"/>
    <row r="792" s="33" customFormat="1" ht="15.75" customHeight="1"/>
    <row r="793" s="33" customFormat="1" ht="15.75" customHeight="1"/>
    <row r="794" s="33" customFormat="1" ht="15.75" customHeight="1"/>
    <row r="795" s="33" customFormat="1" ht="15.75" customHeight="1"/>
    <row r="796" s="33" customFormat="1" ht="15.75" customHeight="1"/>
    <row r="797" s="33" customFormat="1" ht="15.75" customHeight="1"/>
    <row r="798" s="33" customFormat="1" ht="15.75" customHeight="1"/>
    <row r="799" s="33" customFormat="1" ht="15.75" customHeight="1"/>
    <row r="800" s="33" customFormat="1" ht="15.75" customHeight="1"/>
    <row r="801" s="33" customFormat="1" ht="15.75" customHeight="1"/>
    <row r="802" s="33" customFormat="1" ht="15.75" customHeight="1"/>
    <row r="803" s="33" customFormat="1" ht="15.75" customHeight="1"/>
    <row r="804" s="33" customFormat="1" ht="15.75" customHeight="1"/>
    <row r="805" s="33" customFormat="1" ht="15.75" customHeight="1"/>
    <row r="806" s="33" customFormat="1" ht="15.75" customHeight="1"/>
    <row r="807" s="33" customFormat="1" ht="15.75" customHeight="1"/>
    <row r="808" s="33" customFormat="1" ht="15.75" customHeight="1"/>
    <row r="809" s="33" customFormat="1" ht="15.75" customHeight="1"/>
    <row r="810" s="33" customFormat="1" ht="15.75" customHeight="1"/>
    <row r="811" s="33" customFormat="1" ht="15.75" customHeight="1"/>
    <row r="812" s="33" customFormat="1" ht="15.75" customHeight="1"/>
    <row r="813" s="33" customFormat="1" ht="15.75" customHeight="1"/>
    <row r="814" s="33" customFormat="1" ht="15.75" customHeight="1"/>
    <row r="815" s="33" customFormat="1" ht="15.75" customHeight="1"/>
    <row r="816" s="33" customFormat="1" ht="15.75" customHeight="1"/>
    <row r="817" s="33" customFormat="1" ht="15.75" customHeight="1"/>
    <row r="818" s="33" customFormat="1" ht="15.75" customHeight="1"/>
    <row r="819" s="33" customFormat="1" ht="15.75" customHeight="1"/>
    <row r="820" s="33" customFormat="1" ht="15.75" customHeight="1"/>
    <row r="821" s="33" customFormat="1" ht="15.75" customHeight="1"/>
    <row r="822" s="33" customFormat="1" ht="15.75" customHeight="1"/>
    <row r="823" s="33" customFormat="1" ht="15.75" customHeight="1"/>
    <row r="824" s="33" customFormat="1" ht="15.75" customHeight="1"/>
    <row r="825" s="33" customFormat="1" ht="15.75" customHeight="1"/>
    <row r="826" s="33" customFormat="1" ht="15.75" customHeight="1"/>
    <row r="827" s="33" customFormat="1" ht="15.75" customHeight="1"/>
    <row r="828" s="33" customFormat="1" ht="15.75" customHeight="1"/>
    <row r="829" s="33" customFormat="1" ht="15.75" customHeight="1"/>
    <row r="830" s="33" customFormat="1" ht="15.75" customHeight="1"/>
    <row r="831" s="33" customFormat="1" ht="15.75" customHeight="1"/>
    <row r="832" s="33" customFormat="1" ht="15.75" customHeight="1"/>
    <row r="833" s="33" customFormat="1" ht="15.75" customHeight="1"/>
    <row r="834" s="33" customFormat="1" ht="15.75" customHeight="1"/>
    <row r="835" s="33" customFormat="1" ht="15.75" customHeight="1"/>
    <row r="836" s="33" customFormat="1" ht="15.75" customHeight="1"/>
    <row r="837" s="33" customFormat="1" ht="15.75" customHeight="1"/>
    <row r="838" s="33" customFormat="1" ht="15.75" customHeight="1"/>
    <row r="839" s="33" customFormat="1" ht="15.75" customHeight="1"/>
    <row r="840" s="33" customFormat="1" ht="15.75" customHeight="1"/>
    <row r="841" s="33" customFormat="1" ht="15.75" customHeight="1"/>
    <row r="842" s="33" customFormat="1" ht="15.75" customHeight="1"/>
    <row r="843" s="33" customFormat="1" ht="15.75" customHeight="1"/>
    <row r="844" s="33" customFormat="1" ht="15.75" customHeight="1"/>
    <row r="845" s="33" customFormat="1" ht="15.75" customHeight="1"/>
    <row r="846" s="33" customFormat="1" ht="15.75" customHeight="1"/>
    <row r="847" s="33" customFormat="1" ht="15.75" customHeight="1"/>
    <row r="848" s="33" customFormat="1" ht="15.75" customHeight="1"/>
    <row r="849" s="33" customFormat="1" ht="15.75" customHeight="1"/>
    <row r="850" s="33" customFormat="1" ht="15.75" customHeight="1"/>
    <row r="851" s="33" customFormat="1" ht="15.75" customHeight="1"/>
    <row r="852" s="33" customFormat="1" ht="15.75" customHeight="1"/>
    <row r="853" s="33" customFormat="1" ht="15.75" customHeight="1"/>
    <row r="854" s="33" customFormat="1" ht="15.75" customHeight="1"/>
    <row r="855" s="33" customFormat="1" ht="15.75" customHeight="1"/>
    <row r="856" s="33" customFormat="1" ht="15.75" customHeight="1"/>
    <row r="857" s="33" customFormat="1" ht="15.75" customHeight="1"/>
    <row r="858" s="33" customFormat="1" ht="15.75" customHeight="1"/>
    <row r="859" s="33" customFormat="1" ht="15.75" customHeight="1"/>
    <row r="860" s="33" customFormat="1" ht="15.75" customHeight="1"/>
    <row r="861" s="33" customFormat="1" ht="15.75" customHeight="1"/>
    <row r="862" s="33" customFormat="1" ht="15.75" customHeight="1"/>
    <row r="863" s="33" customFormat="1" ht="15.75" customHeight="1"/>
    <row r="864" s="33" customFormat="1" ht="15.75" customHeight="1"/>
    <row r="865" s="33" customFormat="1" ht="15.75" customHeight="1"/>
    <row r="866" s="33" customFormat="1" ht="15.75" customHeight="1"/>
    <row r="867" s="33" customFormat="1" ht="15.75" customHeight="1"/>
    <row r="868" s="33" customFormat="1" ht="15.75" customHeight="1"/>
    <row r="869" s="33" customFormat="1" ht="15.75" customHeight="1"/>
    <row r="870" s="33" customFormat="1" ht="15.75" customHeight="1"/>
    <row r="871" s="33" customFormat="1" ht="15.75" customHeight="1"/>
    <row r="872" s="33" customFormat="1" ht="15.75" customHeight="1"/>
    <row r="873" s="33" customFormat="1" ht="15.75" customHeight="1"/>
    <row r="874" s="33" customFormat="1" ht="15.75" customHeight="1"/>
    <row r="875" s="33" customFormat="1" ht="15.75" customHeight="1"/>
    <row r="876" s="33" customFormat="1" ht="15.75" customHeight="1"/>
    <row r="877" s="33" customFormat="1" ht="15.75" customHeight="1"/>
    <row r="878" s="33" customFormat="1" ht="15.75" customHeight="1"/>
    <row r="879" s="33" customFormat="1" ht="15.75" customHeight="1"/>
    <row r="880" s="33" customFormat="1" ht="15.75" customHeight="1"/>
    <row r="881" s="33" customFormat="1" ht="15.75" customHeight="1"/>
    <row r="882" s="33" customFormat="1" ht="15.75" customHeight="1"/>
    <row r="883" s="33" customFormat="1" ht="15.75" customHeight="1"/>
    <row r="884" s="33" customFormat="1" ht="15.75" customHeight="1"/>
    <row r="885" s="33" customFormat="1" ht="15.75" customHeight="1"/>
    <row r="886" s="33" customFormat="1" ht="15.75" customHeight="1"/>
    <row r="887" s="33" customFormat="1" ht="15.75" customHeight="1"/>
    <row r="888" s="33" customFormat="1" ht="15.75" customHeight="1"/>
    <row r="889" s="33" customFormat="1" ht="15.75" customHeight="1"/>
    <row r="890" s="33" customFormat="1" ht="15.75" customHeight="1"/>
    <row r="891" s="33" customFormat="1" ht="15.75" customHeight="1"/>
    <row r="892" s="33" customFormat="1" ht="15.75" customHeight="1"/>
    <row r="893" s="33" customFormat="1" ht="15.75" customHeight="1"/>
    <row r="894" s="33" customFormat="1" ht="15.75" customHeight="1"/>
    <row r="895" s="33" customFormat="1" ht="15.75" customHeight="1"/>
    <row r="896" s="33" customFormat="1" ht="15.75" customHeight="1"/>
    <row r="897" s="33" customFormat="1" ht="15.75" customHeight="1"/>
    <row r="898" s="33" customFormat="1" ht="15.75" customHeight="1"/>
    <row r="899" s="33" customFormat="1" ht="15.75" customHeight="1"/>
    <row r="900" s="33" customFormat="1" ht="15.75" customHeight="1"/>
    <row r="901" s="33" customFormat="1" ht="15.75" customHeight="1"/>
    <row r="902" s="33" customFormat="1" ht="15.75" customHeight="1"/>
    <row r="903" s="33" customFormat="1" ht="15.75" customHeight="1"/>
    <row r="904" s="33" customFormat="1" ht="15.75" customHeight="1"/>
    <row r="905" s="33" customFormat="1" ht="15.75" customHeight="1"/>
    <row r="906" s="33" customFormat="1" ht="15.75" customHeight="1"/>
    <row r="907" s="33" customFormat="1" ht="15.75" customHeight="1"/>
    <row r="908" s="33" customFormat="1" ht="15.75" customHeight="1"/>
    <row r="909" s="33" customFormat="1" ht="15.75" customHeight="1"/>
    <row r="910" s="33" customFormat="1" ht="15.75" customHeight="1"/>
    <row r="911" s="33" customFormat="1" ht="15.75" customHeight="1"/>
    <row r="912" s="33" customFormat="1" ht="15.75" customHeight="1"/>
    <row r="913" s="33" customFormat="1" ht="15.75" customHeight="1"/>
    <row r="914" s="33" customFormat="1" ht="15.75" customHeight="1"/>
    <row r="915" s="33" customFormat="1" ht="15.75" customHeight="1"/>
    <row r="916" s="33" customFormat="1" ht="15.75" customHeight="1"/>
    <row r="917" s="33" customFormat="1" ht="15.75" customHeight="1"/>
    <row r="918" s="33" customFormat="1" ht="15.75" customHeight="1"/>
    <row r="919" s="33" customFormat="1" ht="15.75" customHeight="1"/>
    <row r="920" s="33" customFormat="1" ht="15.75" customHeight="1"/>
    <row r="921" s="33" customFormat="1" ht="15.75" customHeight="1"/>
    <row r="922" s="33" customFormat="1" ht="15.75" customHeight="1"/>
    <row r="923" s="33" customFormat="1" ht="15.75" customHeight="1"/>
    <row r="924" s="33" customFormat="1" ht="15.75" customHeight="1"/>
    <row r="925" s="33" customFormat="1" ht="15.75" customHeight="1"/>
    <row r="926" s="33" customFormat="1" ht="15.75" customHeight="1"/>
    <row r="927" s="33" customFormat="1" ht="15.75" customHeight="1"/>
    <row r="928" s="33" customFormat="1" ht="15.75" customHeight="1"/>
    <row r="929" s="33" customFormat="1" ht="15.75" customHeight="1"/>
    <row r="930" s="33" customFormat="1" ht="15.75" customHeight="1"/>
    <row r="931" s="33" customFormat="1" ht="15.75" customHeight="1"/>
    <row r="932" s="33" customFormat="1" ht="15.75" customHeight="1"/>
    <row r="933" s="33" customFormat="1" ht="15.75" customHeight="1"/>
    <row r="934" s="33" customFormat="1" ht="15.75" customHeight="1"/>
    <row r="935" s="33" customFormat="1" ht="15.75" customHeight="1"/>
    <row r="936" s="33" customFormat="1" ht="15.75" customHeight="1"/>
    <row r="937" s="33" customFormat="1" ht="15.75" customHeight="1"/>
    <row r="938" s="33" customFormat="1" ht="15.75" customHeight="1"/>
    <row r="939" s="33" customFormat="1" ht="15.75" customHeight="1"/>
    <row r="940" s="33" customFormat="1" ht="15.75" customHeight="1"/>
    <row r="941" s="33" customFormat="1" ht="15.75" customHeight="1"/>
    <row r="942" s="33" customFormat="1" ht="15.75" customHeight="1"/>
    <row r="943" s="33" customFormat="1" ht="15.75" customHeight="1"/>
    <row r="944" s="33" customFormat="1" ht="15.75" customHeight="1"/>
    <row r="945" s="33" customFormat="1" ht="15.75" customHeight="1"/>
    <row r="946" s="33" customFormat="1" ht="15.75" customHeight="1"/>
    <row r="947" s="33" customFormat="1" ht="15.75" customHeight="1"/>
    <row r="948" s="33" customFormat="1" ht="15.75" customHeight="1"/>
    <row r="949" s="33" customFormat="1" ht="15.75" customHeight="1"/>
    <row r="950" s="33" customFormat="1" ht="15.75" customHeight="1"/>
    <row r="951" s="33" customFormat="1" ht="15.75" customHeight="1"/>
    <row r="952" s="33" customFormat="1" ht="15.75" customHeight="1"/>
    <row r="953" s="33" customFormat="1" ht="15.75" customHeight="1"/>
    <row r="954" s="33" customFormat="1" ht="15.75" customHeight="1"/>
    <row r="955" s="33" customFormat="1" ht="15.75" customHeight="1"/>
    <row r="956" s="33" customFormat="1" ht="15.75" customHeight="1"/>
    <row r="957" s="33" customFormat="1" ht="15.75" customHeight="1"/>
    <row r="958" s="33" customFormat="1" ht="15.75" customHeight="1"/>
    <row r="959" s="33" customFormat="1" ht="15.75" customHeight="1"/>
    <row r="960" s="33" customFormat="1" ht="15.75" customHeight="1"/>
    <row r="961" s="33" customFormat="1" ht="15.75" customHeight="1"/>
    <row r="962" s="33" customFormat="1" ht="15.75" customHeight="1"/>
    <row r="963" s="33" customFormat="1" ht="15.75" customHeight="1"/>
    <row r="964" s="33" customFormat="1" ht="15.75" customHeight="1"/>
    <row r="965" s="33" customFormat="1" ht="15.75" customHeight="1"/>
    <row r="966" s="33" customFormat="1" ht="15.75" customHeight="1"/>
    <row r="967" s="33" customFormat="1" ht="15.75" customHeight="1"/>
    <row r="968" s="33" customFormat="1" ht="15.75" customHeight="1"/>
    <row r="969" s="33" customFormat="1" ht="15.75" customHeight="1"/>
    <row r="970" s="33" customFormat="1" ht="15.75" customHeight="1"/>
    <row r="971" s="33" customFormat="1" ht="15.75" customHeight="1"/>
    <row r="972" s="33" customFormat="1" ht="15.75" customHeight="1"/>
    <row r="973" s="33" customFormat="1" ht="15.75" customHeight="1"/>
    <row r="974" s="33" customFormat="1" ht="15.75" customHeight="1"/>
    <row r="975" s="33" customFormat="1" ht="15.75" customHeight="1"/>
    <row r="976" s="33" customFormat="1" ht="15.75" customHeight="1"/>
    <row r="977" s="33" customFormat="1" ht="15.75" customHeight="1"/>
    <row r="978" s="33" customFormat="1" ht="15.75" customHeight="1"/>
    <row r="979" s="33" customFormat="1" ht="15.75" customHeight="1"/>
    <row r="980" s="33" customFormat="1" ht="15.75" customHeight="1"/>
    <row r="981" s="33" customFormat="1" ht="15.75" customHeight="1"/>
    <row r="982" s="33" customFormat="1" ht="15.75" customHeight="1"/>
    <row r="983" s="33" customFormat="1" ht="15.75" customHeight="1"/>
    <row r="984" s="33" customFormat="1" ht="15.75" customHeight="1"/>
    <row r="985" s="33" customFormat="1" ht="15.75" customHeight="1"/>
    <row r="986" s="33" customFormat="1" ht="15.75" customHeight="1"/>
    <row r="987" s="33" customFormat="1" ht="15.75" customHeight="1"/>
    <row r="988" s="33" customFormat="1" ht="15.75" customHeight="1"/>
    <row r="989" s="33" customFormat="1" ht="15.75" customHeight="1"/>
    <row r="990" s="33" customFormat="1" ht="15.75" customHeight="1"/>
    <row r="991" s="33" customFormat="1" ht="15.75" customHeight="1"/>
    <row r="992" s="33" customFormat="1" ht="15.75" customHeight="1"/>
    <row r="993" s="33" customFormat="1" ht="15.75" customHeight="1"/>
    <row r="994" s="33" customFormat="1" ht="15.75" customHeight="1"/>
    <row r="995" s="33" customFormat="1" ht="15.75" customHeight="1"/>
    <row r="996" s="33" customFormat="1" ht="15.75" customHeight="1"/>
    <row r="997" s="33" customFormat="1" ht="15.75" customHeight="1"/>
  </sheetData>
  <mergeCells count="9">
    <mergeCell ref="B3:F3"/>
    <mergeCell ref="C4:C5"/>
    <mergeCell ref="B17:F17"/>
    <mergeCell ref="C18:C19"/>
    <mergeCell ref="B4:B5"/>
    <mergeCell ref="B18:B19"/>
    <mergeCell ref="D18:D19"/>
    <mergeCell ref="E18:E19"/>
    <mergeCell ref="F18:F19"/>
  </mergeCells>
  <pageMargins left="0.7" right="0.7" top="0.75" bottom="0.75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432B-F153-624A-9CF1-2E8A5899C2D3}">
  <dimension ref="A1:Z996"/>
  <sheetViews>
    <sheetView topLeftCell="B10" zoomScale="99" workbookViewId="0">
      <selection activeCell="K22" sqref="K22"/>
    </sheetView>
  </sheetViews>
  <sheetFormatPr defaultColWidth="14.42578125" defaultRowHeight="15"/>
  <cols>
    <col min="1" max="1" width="3" style="31" customWidth="1"/>
    <col min="2" max="2" width="26.28515625" style="33" customWidth="1"/>
    <col min="3" max="3" width="18.42578125" style="33" customWidth="1"/>
    <col min="4" max="5" width="17.85546875" style="33" bestFit="1" customWidth="1"/>
    <col min="6" max="6" width="17" style="33" customWidth="1"/>
    <col min="7" max="7" width="10.28515625" style="31" customWidth="1"/>
    <col min="8" max="8" width="27" style="33" customWidth="1"/>
    <col min="9" max="9" width="18.85546875" style="33" customWidth="1"/>
    <col min="10" max="11" width="17.85546875" style="33" bestFit="1" customWidth="1"/>
    <col min="12" max="12" width="18.7109375" style="33" customWidth="1"/>
    <col min="13" max="13" width="17.42578125" style="33" bestFit="1" customWidth="1"/>
    <col min="14" max="14" width="20.28515625" style="33" customWidth="1"/>
    <col min="15" max="26" width="8.85546875" style="33" customWidth="1"/>
    <col min="27" max="16384" width="14.42578125" style="33"/>
  </cols>
  <sheetData>
    <row r="1" spans="1:26" s="31" customFormat="1" ht="16.5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>
      <c r="A2" s="30"/>
      <c r="B2" s="115" t="s">
        <v>26</v>
      </c>
      <c r="C2" s="116"/>
      <c r="D2" s="116"/>
      <c r="E2" s="116"/>
      <c r="F2" s="117"/>
      <c r="G2" s="30"/>
      <c r="H2" s="115" t="s">
        <v>27</v>
      </c>
      <c r="I2" s="116"/>
      <c r="J2" s="116"/>
      <c r="K2" s="116"/>
      <c r="L2" s="117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2.5" customHeight="1">
      <c r="A3" s="30"/>
      <c r="B3" s="108"/>
      <c r="C3" s="101" t="s">
        <v>28</v>
      </c>
      <c r="D3" s="1" t="s">
        <v>2</v>
      </c>
      <c r="E3" s="1" t="s">
        <v>2</v>
      </c>
      <c r="F3" s="2" t="s">
        <v>3</v>
      </c>
      <c r="G3" s="30"/>
      <c r="H3" s="108"/>
      <c r="I3" s="101" t="s">
        <v>28</v>
      </c>
      <c r="J3" s="1" t="s">
        <v>2</v>
      </c>
      <c r="K3" s="1" t="s">
        <v>2</v>
      </c>
      <c r="L3" s="2" t="s">
        <v>3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32.25" thickBot="1">
      <c r="A4" s="30"/>
      <c r="B4" s="109"/>
      <c r="C4" s="102"/>
      <c r="D4" s="3" t="s">
        <v>4</v>
      </c>
      <c r="E4" s="3" t="s">
        <v>5</v>
      </c>
      <c r="F4" s="4" t="s">
        <v>6</v>
      </c>
      <c r="G4" s="30"/>
      <c r="H4" s="109"/>
      <c r="I4" s="102"/>
      <c r="J4" s="3" t="s">
        <v>4</v>
      </c>
      <c r="K4" s="3" t="s">
        <v>5</v>
      </c>
      <c r="L4" s="4" t="s">
        <v>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31.5">
      <c r="A5" s="30"/>
      <c r="B5" s="7" t="s">
        <v>7</v>
      </c>
      <c r="C5" s="67">
        <v>239263.79</v>
      </c>
      <c r="D5" s="68">
        <v>2161</v>
      </c>
      <c r="E5" s="68">
        <f>+C5-D5</f>
        <v>237102.79</v>
      </c>
      <c r="F5" s="93">
        <f t="shared" ref="F5:F14" si="0">+D5+E5</f>
        <v>239263.79</v>
      </c>
      <c r="G5" s="30"/>
      <c r="H5" s="7" t="s">
        <v>7</v>
      </c>
      <c r="I5" s="67">
        <v>360816</v>
      </c>
      <c r="J5" s="68">
        <v>163484.63</v>
      </c>
      <c r="K5" s="68">
        <v>81110.91</v>
      </c>
      <c r="L5" s="69">
        <f>+J5+K5</f>
        <v>244595.54</v>
      </c>
      <c r="M5" s="34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31.5">
      <c r="A6" s="30"/>
      <c r="B6" s="5" t="s">
        <v>8</v>
      </c>
      <c r="C6" s="70">
        <v>0</v>
      </c>
      <c r="D6" s="71">
        <v>0</v>
      </c>
      <c r="E6" s="71">
        <v>0</v>
      </c>
      <c r="F6" s="85">
        <f t="shared" si="0"/>
        <v>0</v>
      </c>
      <c r="G6" s="30"/>
      <c r="H6" s="5" t="s">
        <v>8</v>
      </c>
      <c r="I6" s="70">
        <v>0</v>
      </c>
      <c r="J6" s="71">
        <v>0</v>
      </c>
      <c r="K6" s="71">
        <v>0</v>
      </c>
      <c r="L6" s="72">
        <f t="shared" ref="L6:L10" si="1">+J6+K6</f>
        <v>0</v>
      </c>
      <c r="M6" s="32"/>
      <c r="N6" s="58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47.25">
      <c r="A7" s="30"/>
      <c r="B7" s="5" t="s">
        <v>9</v>
      </c>
      <c r="C7" s="70">
        <v>65000</v>
      </c>
      <c r="D7" s="71">
        <v>0</v>
      </c>
      <c r="E7" s="71">
        <v>39000</v>
      </c>
      <c r="F7" s="85">
        <f t="shared" si="0"/>
        <v>39000</v>
      </c>
      <c r="G7" s="35"/>
      <c r="H7" s="5" t="s">
        <v>9</v>
      </c>
      <c r="I7" s="70">
        <v>38451.550000000003</v>
      </c>
      <c r="J7" s="71">
        <v>0</v>
      </c>
      <c r="K7" s="71">
        <v>0</v>
      </c>
      <c r="L7" s="72">
        <v>0</v>
      </c>
      <c r="M7" s="32"/>
      <c r="N7" s="58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.75">
      <c r="A8" s="30"/>
      <c r="B8" s="5" t="s">
        <v>29</v>
      </c>
      <c r="C8" s="70">
        <v>363763.82</v>
      </c>
      <c r="D8" s="71">
        <v>15000</v>
      </c>
      <c r="E8" s="71">
        <f>103885+92839</f>
        <v>196724</v>
      </c>
      <c r="F8" s="85">
        <f t="shared" si="0"/>
        <v>211724</v>
      </c>
      <c r="G8" s="30"/>
      <c r="H8" s="5" t="s">
        <v>10</v>
      </c>
      <c r="I8" s="70">
        <v>745339.15</v>
      </c>
      <c r="J8" s="71">
        <v>298016.11</v>
      </c>
      <c r="K8" s="71">
        <v>185134.76</v>
      </c>
      <c r="L8" s="72">
        <f>+J8+K8</f>
        <v>483150.87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.75">
      <c r="A9" s="30"/>
      <c r="B9" s="5" t="s">
        <v>11</v>
      </c>
      <c r="C9" s="70">
        <v>217114.35</v>
      </c>
      <c r="D9" s="71">
        <v>10491</v>
      </c>
      <c r="E9" s="71">
        <f>98217+19509</f>
        <v>117726</v>
      </c>
      <c r="F9" s="85">
        <f t="shared" si="0"/>
        <v>128217</v>
      </c>
      <c r="G9" s="30"/>
      <c r="H9" s="5" t="s">
        <v>11</v>
      </c>
      <c r="I9" s="70">
        <v>161085.36000000002</v>
      </c>
      <c r="J9" s="71">
        <v>22804.76</v>
      </c>
      <c r="K9" s="71">
        <v>0</v>
      </c>
      <c r="L9" s="72">
        <f t="shared" si="1"/>
        <v>22804.76</v>
      </c>
      <c r="M9" s="34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51.75" customHeight="1">
      <c r="A10" s="30"/>
      <c r="B10" s="5" t="s">
        <v>12</v>
      </c>
      <c r="C10" s="70">
        <v>0</v>
      </c>
      <c r="D10" s="71">
        <f>+C10</f>
        <v>0</v>
      </c>
      <c r="E10" s="71">
        <f>+D10</f>
        <v>0</v>
      </c>
      <c r="F10" s="85">
        <f t="shared" si="0"/>
        <v>0</v>
      </c>
      <c r="G10" s="30"/>
      <c r="H10" s="5" t="s">
        <v>12</v>
      </c>
      <c r="I10" s="70">
        <v>536418.6</v>
      </c>
      <c r="J10" s="71">
        <v>37594.32</v>
      </c>
      <c r="K10" s="71">
        <v>448273.19</v>
      </c>
      <c r="L10" s="72">
        <f t="shared" si="1"/>
        <v>485867.51</v>
      </c>
      <c r="M10" s="3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31.5">
      <c r="A11" s="30"/>
      <c r="B11" s="10" t="s">
        <v>13</v>
      </c>
      <c r="C11" s="73">
        <v>36421.15</v>
      </c>
      <c r="D11" s="71">
        <v>0</v>
      </c>
      <c r="E11" s="71">
        <f>10803+16086</f>
        <v>26889</v>
      </c>
      <c r="F11" s="86">
        <f t="shared" si="0"/>
        <v>26889</v>
      </c>
      <c r="G11" s="30"/>
      <c r="H11" s="10" t="s">
        <v>13</v>
      </c>
      <c r="I11" s="73">
        <v>40064.550000000003</v>
      </c>
      <c r="J11" s="74">
        <v>31628.95</v>
      </c>
      <c r="K11" s="74">
        <v>9370.08</v>
      </c>
      <c r="L11" s="75">
        <f>+J11+K11</f>
        <v>40999.03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s="39" customFormat="1" ht="15.75">
      <c r="A12" s="36"/>
      <c r="B12" s="37" t="s">
        <v>14</v>
      </c>
      <c r="C12" s="87">
        <f>SUM(C5:C11)</f>
        <v>921563.1100000001</v>
      </c>
      <c r="D12" s="87">
        <f>SUM(D5:D11)</f>
        <v>27652</v>
      </c>
      <c r="E12" s="87">
        <f>SUM(E5:E11)</f>
        <v>617441.79</v>
      </c>
      <c r="F12" s="88">
        <f t="shared" si="0"/>
        <v>645093.79</v>
      </c>
      <c r="G12" s="36"/>
      <c r="H12" s="57" t="s">
        <v>14</v>
      </c>
      <c r="I12" s="76">
        <f>SUM(I5:I11)</f>
        <v>1882175.2100000002</v>
      </c>
      <c r="J12" s="77">
        <f>SUM(J5:J11)</f>
        <v>553528.77</v>
      </c>
      <c r="K12" s="77">
        <f t="shared" ref="K12" si="2">SUM(K5:K11)</f>
        <v>723888.94000000006</v>
      </c>
      <c r="L12" s="78">
        <f>SUM(L5:L11)</f>
        <v>1277417.7100000002</v>
      </c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5.75">
      <c r="A13" s="30"/>
      <c r="B13" s="40" t="s">
        <v>15</v>
      </c>
      <c r="C13" s="89">
        <f>C12*0.07</f>
        <v>64509.417700000013</v>
      </c>
      <c r="D13" s="89">
        <f>D12*0.07</f>
        <v>1935.64</v>
      </c>
      <c r="E13" s="89">
        <f>E12*0.07</f>
        <v>43220.92530000001</v>
      </c>
      <c r="F13" s="90">
        <f t="shared" si="0"/>
        <v>45156.565300000009</v>
      </c>
      <c r="G13" s="41"/>
      <c r="H13" s="40" t="s">
        <v>15</v>
      </c>
      <c r="I13" s="79">
        <f>I12*0.07</f>
        <v>131752.26470000003</v>
      </c>
      <c r="J13" s="80">
        <v>38651.35</v>
      </c>
      <c r="K13" s="80">
        <v>50767.89</v>
      </c>
      <c r="L13" s="81">
        <f>+J13+K13</f>
        <v>89419.239999999991</v>
      </c>
      <c r="M13" s="34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s="39" customFormat="1" ht="15.75">
      <c r="A14" s="36"/>
      <c r="B14" s="42" t="s">
        <v>16</v>
      </c>
      <c r="C14" s="91">
        <f>SUM(C12:C13)</f>
        <v>986072.52770000009</v>
      </c>
      <c r="D14" s="91">
        <f>SUM(D12:D13)</f>
        <v>29587.64</v>
      </c>
      <c r="E14" s="91">
        <f>SUM(E12:E13)</f>
        <v>660662.71530000004</v>
      </c>
      <c r="F14" s="92">
        <f t="shared" si="0"/>
        <v>690250.35530000005</v>
      </c>
      <c r="G14" s="36"/>
      <c r="H14" s="42" t="s">
        <v>16</v>
      </c>
      <c r="I14" s="82">
        <f>SUM(I12:I13)</f>
        <v>2013927.4747000001</v>
      </c>
      <c r="J14" s="83">
        <f>SUM(J12:J13)</f>
        <v>592180.12</v>
      </c>
      <c r="K14" s="83">
        <f>SUM(K12:K13)</f>
        <v>774656.83000000007</v>
      </c>
      <c r="L14" s="84">
        <f>+J14+K14</f>
        <v>1366836.9500000002</v>
      </c>
      <c r="M14" s="44"/>
      <c r="N14" s="59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31" customFormat="1" ht="16.5" thickBo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>
      <c r="A16" s="30"/>
      <c r="B16" s="118" t="s">
        <v>17</v>
      </c>
      <c r="C16" s="119"/>
      <c r="D16" s="119"/>
      <c r="E16" s="119"/>
      <c r="F16" s="120"/>
      <c r="G16" s="45"/>
      <c r="H16" s="103" t="s">
        <v>17</v>
      </c>
      <c r="I16" s="104"/>
      <c r="J16" s="104"/>
      <c r="K16" s="104"/>
      <c r="L16" s="105"/>
      <c r="M16" s="34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2:12" ht="35.25" customHeight="1" thickBot="1">
      <c r="B17" s="22"/>
      <c r="C17" s="23" t="s">
        <v>19</v>
      </c>
      <c r="D17" s="12" t="s">
        <v>30</v>
      </c>
      <c r="E17" s="12" t="s">
        <v>31</v>
      </c>
      <c r="F17" s="24" t="s">
        <v>22</v>
      </c>
      <c r="G17" s="46"/>
      <c r="H17" s="25"/>
      <c r="I17" s="23" t="s">
        <v>19</v>
      </c>
      <c r="J17" s="26" t="s">
        <v>30</v>
      </c>
      <c r="K17" s="26" t="s">
        <v>31</v>
      </c>
      <c r="L17" s="27" t="s">
        <v>22</v>
      </c>
    </row>
    <row r="18" spans="2:12" ht="16.5">
      <c r="B18" s="7" t="s">
        <v>23</v>
      </c>
      <c r="C18" s="67">
        <v>690250.77</v>
      </c>
      <c r="D18" s="13"/>
      <c r="E18" s="13"/>
      <c r="F18" s="8">
        <f>C18/C14</f>
        <v>0.70000000061861567</v>
      </c>
      <c r="H18" s="5" t="s">
        <v>23</v>
      </c>
      <c r="I18" s="94">
        <v>1409749</v>
      </c>
      <c r="J18" s="6"/>
      <c r="K18" s="11">
        <v>0</v>
      </c>
      <c r="L18" s="9">
        <f>I18/I14</f>
        <v>0.69999988465820984</v>
      </c>
    </row>
    <row r="19" spans="2:12" ht="16.5">
      <c r="B19" s="5" t="s">
        <v>24</v>
      </c>
      <c r="C19" s="70">
        <v>295821.76</v>
      </c>
      <c r="D19" s="14"/>
      <c r="E19" s="14"/>
      <c r="F19" s="9">
        <f>C19/C14</f>
        <v>0.30000000171386987</v>
      </c>
      <c r="H19" s="5" t="s">
        <v>24</v>
      </c>
      <c r="I19" s="94">
        <f>+I14-I18</f>
        <v>604178.47470000014</v>
      </c>
      <c r="J19" s="6"/>
      <c r="K19" s="11">
        <v>0</v>
      </c>
      <c r="L19" s="9">
        <f>I19/I14</f>
        <v>0.30000011534179011</v>
      </c>
    </row>
    <row r="20" spans="2:12" ht="16.5">
      <c r="B20" s="5" t="s">
        <v>32</v>
      </c>
      <c r="C20" s="70">
        <v>0</v>
      </c>
      <c r="D20" s="14"/>
      <c r="E20" s="14"/>
      <c r="F20" s="9">
        <v>0</v>
      </c>
      <c r="H20" s="5" t="s">
        <v>32</v>
      </c>
      <c r="I20" s="94">
        <v>0</v>
      </c>
      <c r="J20" s="6"/>
      <c r="K20" s="11">
        <v>0</v>
      </c>
      <c r="L20" s="9">
        <v>0</v>
      </c>
    </row>
    <row r="21" spans="2:12" ht="16.5">
      <c r="B21" s="28" t="s">
        <v>25</v>
      </c>
      <c r="C21" s="91">
        <f>SUM(C18:C20)</f>
        <v>986072.53</v>
      </c>
      <c r="D21" s="43"/>
      <c r="E21" s="43"/>
      <c r="F21" s="47">
        <f>SUM(F18:F20)</f>
        <v>1.0000000023324855</v>
      </c>
      <c r="H21" s="28" t="s">
        <v>25</v>
      </c>
      <c r="I21" s="97">
        <f>SUM(I18:I20)</f>
        <v>2013927.4747000001</v>
      </c>
      <c r="J21" s="48"/>
      <c r="K21" s="29">
        <v>0</v>
      </c>
      <c r="L21" s="47">
        <f>SUM(L18:L20)</f>
        <v>1</v>
      </c>
    </row>
    <row r="22" spans="2:12" s="31" customFormat="1"/>
    <row r="23" spans="2:12" s="31" customFormat="1">
      <c r="C23" s="49"/>
    </row>
    <row r="24" spans="2:12" s="31" customFormat="1"/>
    <row r="25" spans="2:12" s="31" customFormat="1" ht="15.75" customHeight="1"/>
    <row r="26" spans="2:12" s="31" customFormat="1" ht="15.75" customHeight="1"/>
    <row r="27" spans="2:12" s="31" customFormat="1" ht="15.75" customHeight="1"/>
    <row r="28" spans="2:12" s="31" customFormat="1" ht="15.75" customHeight="1"/>
    <row r="29" spans="2:12" s="31" customFormat="1" ht="15.75" customHeight="1"/>
    <row r="30" spans="2:12" s="31" customFormat="1" ht="15.75" customHeight="1"/>
    <row r="31" spans="2:12" s="31" customFormat="1" ht="15.75" customHeight="1"/>
    <row r="32" spans="2:12" s="31" customFormat="1" ht="15.75" customHeight="1"/>
    <row r="33" s="31" customFormat="1" ht="15.75" customHeight="1"/>
    <row r="34" s="31" customFormat="1" ht="15.75" customHeight="1"/>
    <row r="35" s="31" customFormat="1" ht="15.75" customHeight="1"/>
    <row r="36" s="31" customFormat="1" ht="15.75" customHeight="1"/>
    <row r="37" s="31" customFormat="1" ht="15.75" customHeight="1"/>
    <row r="38" s="31" customFormat="1" ht="15.75" customHeight="1"/>
    <row r="39" s="31" customFormat="1" ht="15.75" customHeight="1"/>
    <row r="40" s="31" customFormat="1" ht="15.75" customHeight="1"/>
    <row r="41" s="31" customFormat="1" ht="15.75" customHeight="1"/>
    <row r="42" s="31" customFormat="1" ht="15.75" customHeight="1"/>
    <row r="43" s="31" customFormat="1" ht="15.75" customHeight="1"/>
    <row r="44" s="31" customFormat="1" ht="15.75" customHeight="1"/>
    <row r="45" s="31" customFormat="1" ht="15.75" customHeight="1"/>
    <row r="46" s="31" customFormat="1" ht="15.75" customHeight="1"/>
    <row r="47" s="31" customFormat="1" ht="15.75" customHeight="1"/>
    <row r="48" s="31" customFormat="1" ht="15.75" customHeight="1"/>
    <row r="49" s="31" customFormat="1" ht="15.75" customHeight="1"/>
    <row r="50" s="31" customFormat="1" ht="15.75" customHeight="1"/>
    <row r="51" s="31" customFormat="1" ht="15.75" customHeight="1"/>
    <row r="52" s="31" customFormat="1" ht="15.75" customHeight="1"/>
    <row r="53" s="31" customFormat="1" ht="15.75" customHeight="1"/>
    <row r="54" s="31" customFormat="1" ht="15.75" customHeight="1"/>
    <row r="55" s="31" customFormat="1" ht="15.75" customHeight="1"/>
    <row r="56" s="31" customFormat="1" ht="15.75" customHeight="1"/>
    <row r="57" s="31" customFormat="1" ht="15.75" customHeight="1"/>
    <row r="58" s="31" customFormat="1" ht="15.75" customHeight="1"/>
    <row r="59" s="31" customFormat="1" ht="15.75" customHeight="1"/>
    <row r="60" s="31" customFormat="1" ht="15.75" customHeight="1"/>
    <row r="61" s="31" customFormat="1" ht="15.75" customHeight="1"/>
    <row r="62" s="31" customFormat="1" ht="15.75" customHeight="1"/>
    <row r="63" s="31" customFormat="1" ht="15.75" customHeight="1"/>
    <row r="64" s="31" customFormat="1" ht="15.75" customHeight="1"/>
    <row r="65" s="31" customFormat="1" ht="15.75" customHeight="1"/>
    <row r="66" s="31" customFormat="1" ht="15.75" customHeight="1"/>
    <row r="67" s="31" customFormat="1" ht="15.75" customHeight="1"/>
    <row r="68" s="31" customFormat="1" ht="15.75" customHeight="1"/>
    <row r="69" s="31" customFormat="1" ht="15.75" customHeight="1"/>
    <row r="70" s="31" customFormat="1" ht="15.75" customHeight="1"/>
    <row r="71" s="31" customFormat="1" ht="15.75" customHeight="1"/>
    <row r="72" s="31" customFormat="1" ht="15.75" customHeight="1"/>
    <row r="73" s="31" customFormat="1" ht="15.75" customHeight="1"/>
    <row r="74" s="31" customFormat="1" ht="15.75" customHeight="1"/>
    <row r="75" s="31" customFormat="1" ht="15.75" customHeight="1"/>
    <row r="76" s="31" customFormat="1" ht="15.75" customHeight="1"/>
    <row r="77" s="31" customFormat="1" ht="15.75" customHeight="1"/>
    <row r="78" s="31" customFormat="1" ht="15.75" customHeight="1"/>
    <row r="79" s="31" customFormat="1" ht="15.75" customHeight="1"/>
    <row r="80" s="31" customFormat="1" ht="15.75" customHeight="1"/>
    <row r="81" s="31" customFormat="1" ht="15.75" customHeight="1"/>
    <row r="82" s="31" customFormat="1" ht="15.75" customHeight="1"/>
    <row r="83" s="31" customFormat="1" ht="15.75" customHeight="1"/>
    <row r="84" s="31" customFormat="1" ht="15.75" customHeight="1"/>
    <row r="85" s="31" customFormat="1" ht="15.75" customHeight="1"/>
    <row r="86" s="31" customFormat="1" ht="15.75" customHeight="1"/>
    <row r="87" s="31" customFormat="1" ht="15.75" customHeight="1"/>
    <row r="88" s="31" customFormat="1" ht="15.75" customHeight="1"/>
    <row r="89" s="31" customFormat="1" ht="15.75" customHeight="1"/>
    <row r="90" s="31" customFormat="1" ht="15.75" customHeight="1"/>
    <row r="91" s="31" customFormat="1" ht="15.75" customHeight="1"/>
    <row r="92" s="31" customFormat="1" ht="15.75" customHeight="1"/>
    <row r="93" s="31" customFormat="1" ht="15.75" customHeight="1"/>
    <row r="94" s="31" customFormat="1" ht="15.75" customHeight="1"/>
    <row r="95" s="31" customFormat="1" ht="15.75" customHeight="1"/>
    <row r="96" s="31" customFormat="1" ht="15.75" customHeight="1"/>
    <row r="97" s="31" customFormat="1" ht="15.75" customHeight="1"/>
    <row r="98" s="31" customFormat="1" ht="15.75" customHeight="1"/>
    <row r="99" s="31" customFormat="1" ht="15.75" customHeight="1"/>
    <row r="100" s="31" customFormat="1" ht="15.75" customHeight="1"/>
    <row r="101" s="31" customFormat="1" ht="15.75" customHeight="1"/>
    <row r="102" s="31" customFormat="1" ht="15.75" customHeight="1"/>
    <row r="103" s="31" customFormat="1" ht="15.75" customHeight="1"/>
    <row r="104" s="31" customFormat="1" ht="15.75" customHeight="1"/>
    <row r="105" s="31" customFormat="1" ht="15.75" customHeight="1"/>
    <row r="106" s="31" customFormat="1" ht="15.75" customHeight="1"/>
    <row r="107" s="31" customFormat="1" ht="15.75" customHeight="1"/>
    <row r="108" s="31" customFormat="1" ht="15.75" customHeight="1"/>
    <row r="109" s="31" customFormat="1" ht="15.75" customHeight="1"/>
    <row r="110" s="31" customFormat="1" ht="15.75" customHeight="1"/>
    <row r="111" s="31" customFormat="1" ht="15.75" customHeight="1"/>
    <row r="112" s="31" customFormat="1" ht="15.75" customHeight="1"/>
    <row r="113" s="31" customFormat="1" ht="15.75" customHeight="1"/>
    <row r="114" s="31" customFormat="1" ht="15.75" customHeight="1"/>
    <row r="115" s="31" customFormat="1" ht="15.75" customHeight="1"/>
    <row r="116" s="31" customFormat="1" ht="15.75" customHeight="1"/>
    <row r="117" s="31" customFormat="1" ht="15.75" customHeight="1"/>
    <row r="118" s="31" customFormat="1" ht="15.75" customHeight="1"/>
    <row r="119" s="31" customFormat="1" ht="15.75" customHeight="1"/>
    <row r="120" s="31" customFormat="1" ht="15.75" customHeight="1"/>
    <row r="121" s="31" customFormat="1" ht="15.75" customHeight="1"/>
    <row r="122" s="31" customFormat="1" ht="15.75" customHeight="1"/>
    <row r="123" s="31" customFormat="1" ht="15.75" customHeight="1"/>
    <row r="124" s="31" customFormat="1" ht="15.75" customHeight="1"/>
    <row r="125" s="31" customFormat="1" ht="15.75" customHeight="1"/>
    <row r="126" s="31" customFormat="1" ht="15.75" customHeight="1"/>
    <row r="127" s="31" customFormat="1" ht="15.75" customHeight="1"/>
    <row r="128" s="31" customFormat="1" ht="15.75" customHeight="1"/>
    <row r="129" s="31" customFormat="1" ht="15.75" customHeight="1"/>
    <row r="130" s="31" customFormat="1" ht="15.75" customHeight="1"/>
    <row r="131" s="31" customFormat="1" ht="15.75" customHeight="1"/>
    <row r="132" s="31" customFormat="1" ht="15.75" customHeight="1"/>
    <row r="133" s="31" customFormat="1" ht="15.75" customHeight="1"/>
    <row r="134" s="31" customFormat="1" ht="15.75" customHeight="1"/>
    <row r="135" s="31" customFormat="1" ht="15.75" customHeight="1"/>
    <row r="136" s="31" customFormat="1" ht="15.75" customHeight="1"/>
    <row r="137" s="31" customFormat="1" ht="15.75" customHeight="1"/>
    <row r="138" s="31" customFormat="1" ht="15.75" customHeight="1"/>
    <row r="139" s="31" customFormat="1" ht="15.75" customHeight="1"/>
    <row r="140" s="31" customFormat="1" ht="15.75" customHeight="1"/>
    <row r="141" s="31" customFormat="1" ht="15.75" customHeight="1"/>
    <row r="142" s="31" customFormat="1" ht="15.75" customHeight="1"/>
    <row r="143" s="31" customFormat="1" ht="15.75" customHeight="1"/>
    <row r="144" s="31" customFormat="1" ht="15.75" customHeight="1"/>
    <row r="145" s="31" customFormat="1" ht="15.75" customHeight="1"/>
    <row r="146" s="31" customFormat="1" ht="15.75" customHeight="1"/>
    <row r="147" s="31" customFormat="1" ht="15.75" customHeight="1"/>
    <row r="148" s="31" customFormat="1" ht="15.75" customHeight="1"/>
    <row r="149" s="31" customFormat="1" ht="15.75" customHeight="1"/>
    <row r="150" s="31" customFormat="1" ht="15.75" customHeight="1"/>
    <row r="151" s="31" customFormat="1" ht="15.75" customHeight="1"/>
    <row r="152" s="31" customFormat="1" ht="15.75" customHeight="1"/>
    <row r="153" s="31" customFormat="1" ht="15.75" customHeight="1"/>
    <row r="154" s="31" customFormat="1" ht="15.75" customHeight="1"/>
    <row r="155" s="31" customFormat="1" ht="15.75" customHeight="1"/>
    <row r="156" s="31" customFormat="1" ht="15.75" customHeight="1"/>
    <row r="157" s="31" customFormat="1" ht="15.75" customHeight="1"/>
    <row r="158" s="31" customFormat="1" ht="15.75" customHeight="1"/>
    <row r="159" s="31" customFormat="1" ht="15.75" customHeight="1"/>
    <row r="160" s="31" customFormat="1" ht="15.75" customHeight="1"/>
    <row r="161" s="31" customFormat="1" ht="15.75" customHeight="1"/>
    <row r="162" s="31" customFormat="1" ht="15.75" customHeight="1"/>
    <row r="163" s="31" customFormat="1" ht="15.75" customHeight="1"/>
    <row r="164" s="31" customFormat="1" ht="15.75" customHeight="1"/>
    <row r="165" s="31" customFormat="1" ht="15.75" customHeight="1"/>
    <row r="166" s="31" customFormat="1" ht="15.75" customHeight="1"/>
    <row r="167" s="31" customFormat="1" ht="15.75" customHeight="1"/>
    <row r="168" s="31" customFormat="1" ht="15.75" customHeight="1"/>
    <row r="169" s="31" customFormat="1" ht="15.75" customHeight="1"/>
    <row r="170" s="31" customFormat="1" ht="15.75" customHeight="1"/>
    <row r="171" s="31" customFormat="1" ht="15.75" customHeight="1"/>
    <row r="172" s="31" customFormat="1" ht="15.75" customHeight="1"/>
    <row r="173" s="31" customFormat="1" ht="15.75" customHeight="1"/>
    <row r="174" s="31" customFormat="1" ht="15.75" customHeight="1"/>
    <row r="175" s="31" customFormat="1" ht="15.75" customHeight="1"/>
    <row r="176" s="31" customFormat="1" ht="15.75" customHeight="1"/>
    <row r="177" s="31" customFormat="1" ht="15.75" customHeight="1"/>
    <row r="178" s="31" customFormat="1" ht="15.75" customHeight="1"/>
    <row r="179" s="31" customFormat="1" ht="15.75" customHeight="1"/>
    <row r="180" s="31" customFormat="1" ht="15.75" customHeight="1"/>
    <row r="181" s="31" customFormat="1" ht="15.75" customHeight="1"/>
    <row r="182" s="31" customFormat="1" ht="15.75" customHeight="1"/>
    <row r="183" s="31" customFormat="1" ht="15.75" customHeight="1"/>
    <row r="184" s="31" customFormat="1" ht="15.75" customHeight="1"/>
    <row r="185" s="31" customFormat="1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B2:F2"/>
    <mergeCell ref="C3:C4"/>
    <mergeCell ref="B16:F16"/>
    <mergeCell ref="H2:L2"/>
    <mergeCell ref="I3:I4"/>
    <mergeCell ref="H16:L16"/>
    <mergeCell ref="B3:B4"/>
    <mergeCell ref="H3:H4"/>
  </mergeCells>
  <pageMargins left="0.7" right="0.7" top="0.75" bottom="0.75" header="0.3" footer="0.3"/>
  <ignoredErrors>
    <ignoredError sqref="L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3" ma:contentTypeDescription="Create a new document." ma:contentTypeScope="" ma:versionID="ab392a1d1dd7bc71460ca5b60b8d7c92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9132508cc6b1f2ad4e2d62dffaf87b22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dexed="true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dexed="true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4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f9695bc1-6109-4dcd-a27a-f8a0370b00e2">Annual Report</DocumentType>
    <UploadedBy xmlns="b1528a4b-5ccb-40f7-a09e-43427183cd95">irene.rojas@undp.org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TaxCatchAll xmlns="cb759e4c-f0d7-4feb-bda3-ed2800574e06" xsi:nil="true"/>
    <Status xmlns="b1528a4b-5ccb-40f7-a09e-43427183cd95">Finalized - Signature Redacted</Status>
    <lcf76f155ced4ddcb4097134ff3c332f xmlns="b1528a4b-5ccb-40f7-a09e-43427183cd95">
      <Terms xmlns="http://schemas.microsoft.com/office/infopath/2007/PartnerControls"/>
    </lcf76f155ced4ddcb4097134ff3c332f>
    <ProjectId xmlns="f9695bc1-6109-4dcd-a27a-f8a0370b00e2">MPTF_00006_01004</ProjectId>
    <FundCode xmlns="f9695bc1-6109-4dcd-a27a-f8a0370b00e2">MPTF_00006</FundCode>
    <Comments xmlns="f9695bc1-6109-4dcd-a27a-f8a0370b00e2">Financial Annual Report</Comments>
    <Active xmlns="f9695bc1-6109-4dcd-a27a-f8a0370b00e2">Yes</Active>
    <DocumentDate xmlns="b1528a4b-5ccb-40f7-a09e-43427183cd95">2024-11-15T08:00:00+00:00</DocumentDate>
    <Featured xmlns="b1528a4b-5ccb-40f7-a09e-43427183cd95">1</Featured>
    <FormTypeCode xmlns="b1528a4b-5ccb-40f7-a09e-43427183cd95" xsi:nil="true"/>
  </documentManagement>
</p:properties>
</file>

<file path=customXml/itemProps1.xml><?xml version="1.0" encoding="utf-8"?>
<ds:datastoreItem xmlns:ds="http://schemas.openxmlformats.org/officeDocument/2006/customXml" ds:itemID="{31ECA299-80E9-4654-A174-695D88715B99}"/>
</file>

<file path=customXml/itemProps2.xml><?xml version="1.0" encoding="utf-8"?>
<ds:datastoreItem xmlns:ds="http://schemas.openxmlformats.org/officeDocument/2006/customXml" ds:itemID="{1A810FEE-10E3-4953-83BE-DC8E10C3C3A4}"/>
</file>

<file path=customXml/itemProps3.xml><?xml version="1.0" encoding="utf-8"?>
<ds:datastoreItem xmlns:ds="http://schemas.openxmlformats.org/officeDocument/2006/customXml" ds:itemID="{6C6A5603-4955-42A6-963C-63E8FE57FF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13112024_Reporte financiero IRF-PNUD-ONU DDHH Colombia.xlsx</dc:title>
  <dc:subject/>
  <dc:creator>Contadora Proyecto</dc:creator>
  <cp:keywords/>
  <dc:description/>
  <cp:lastModifiedBy>Leidy Brigitte Gomez Castaneda</cp:lastModifiedBy>
  <cp:revision/>
  <dcterms:created xsi:type="dcterms:W3CDTF">2023-11-14T23:35:57Z</dcterms:created>
  <dcterms:modified xsi:type="dcterms:W3CDTF">2024-11-15T17:24:41Z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</Properties>
</file>