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undp-my.sharepoint.com/personal/njuiri_thomas_kimaru_undp_org/Documents/Desktop/2024/SSR/Progress Reports/"/>
    </mc:Choice>
  </mc:AlternateContent>
  <xr:revisionPtr revIDLastSave="218" documentId="8_{67D2A22C-030C-415E-BA11-BEA056FDF5C7}" xr6:coauthVersionLast="47" xr6:coauthVersionMax="47" xr10:uidLastSave="{9A52D7E3-F76F-4D55-9233-E1373F85875C}"/>
  <bookViews>
    <workbookView xWindow="-110" yWindow="-110" windowWidth="19420" windowHeight="11500" firstSheet="1" activeTab="1" xr2:uid="{00000000-000D-0000-FFFF-FFFF00000000}"/>
  </bookViews>
  <sheets>
    <sheet name="Instructions" sheetId="9" r:id="rId1"/>
    <sheet name="1 Budget Table" sheetId="11" r:id="rId2"/>
    <sheet name="2) By Category" sheetId="5" r:id="rId3"/>
    <sheet name="3) Explanatory Notes" sheetId="3" r:id="rId4"/>
    <sheet name=" 4)PBP &amp; SDGs codes" sheetId="6" r:id="rId5"/>
    <sheet name="SG Dashboard Codes" sheetId="10" r:id="rId6"/>
    <sheet name="5) -For MPTF Use-" sheetId="4" r:id="rId7"/>
    <sheet name="Dropdowns" sheetId="8" state="hidden" r:id="rId8"/>
    <sheet name="Sheet2" sheetId="7" state="hidden" r:id="rId9"/>
  </sheets>
  <externalReferences>
    <externalReference r:id="rId10"/>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3" i="11" l="1"/>
  <c r="D116" i="11"/>
  <c r="H111" i="11"/>
  <c r="F111" i="11"/>
  <c r="F106" i="11"/>
  <c r="E106" i="11"/>
  <c r="D106" i="11"/>
  <c r="F98" i="11"/>
  <c r="E98" i="11"/>
  <c r="D98" i="11"/>
  <c r="I89" i="11"/>
  <c r="F89" i="11"/>
  <c r="E89" i="11"/>
  <c r="D89" i="11"/>
  <c r="G87" i="11"/>
  <c r="G86" i="11"/>
  <c r="G85" i="11"/>
  <c r="G84" i="11"/>
  <c r="F82" i="11"/>
  <c r="E82" i="11"/>
  <c r="D82" i="11"/>
  <c r="G81" i="11"/>
  <c r="H82" i="11" s="1"/>
  <c r="G77" i="11"/>
  <c r="I82" i="11"/>
  <c r="I75" i="11"/>
  <c r="F75" i="11"/>
  <c r="E75" i="11"/>
  <c r="D75" i="11"/>
  <c r="G74" i="11"/>
  <c r="H75" i="11" s="1"/>
  <c r="I66" i="11"/>
  <c r="F66" i="11"/>
  <c r="E66" i="11"/>
  <c r="D66" i="11"/>
  <c r="G60" i="11"/>
  <c r="G59" i="11"/>
  <c r="G58" i="11"/>
  <c r="G57" i="11"/>
  <c r="G56" i="11"/>
  <c r="G55" i="11"/>
  <c r="G54" i="11"/>
  <c r="F51" i="11"/>
  <c r="E51" i="11"/>
  <c r="D51" i="11"/>
  <c r="G50" i="11"/>
  <c r="G49" i="11"/>
  <c r="G48" i="11"/>
  <c r="G47" i="11"/>
  <c r="G46" i="11"/>
  <c r="I43" i="11"/>
  <c r="F43" i="11"/>
  <c r="E43" i="11"/>
  <c r="D43" i="11"/>
  <c r="G41" i="11"/>
  <c r="G40" i="11"/>
  <c r="G39" i="11"/>
  <c r="G38" i="11"/>
  <c r="G37" i="11"/>
  <c r="G36" i="11"/>
  <c r="I33" i="11"/>
  <c r="F33" i="11"/>
  <c r="E33" i="11"/>
  <c r="D33" i="11"/>
  <c r="G32" i="11"/>
  <c r="G31" i="11"/>
  <c r="G30" i="11"/>
  <c r="G29" i="11"/>
  <c r="G28" i="11"/>
  <c r="G27" i="11"/>
  <c r="G26" i="11"/>
  <c r="I24" i="11"/>
  <c r="F24" i="11"/>
  <c r="E24" i="11"/>
  <c r="D24" i="11"/>
  <c r="G23" i="11"/>
  <c r="G22" i="11"/>
  <c r="G21" i="11"/>
  <c r="G20" i="11"/>
  <c r="G19" i="11"/>
  <c r="G18" i="11"/>
  <c r="G17" i="11"/>
  <c r="G16" i="11"/>
  <c r="G15" i="11"/>
  <c r="I13" i="11"/>
  <c r="F13" i="11"/>
  <c r="E13" i="11"/>
  <c r="D13" i="11"/>
  <c r="G10" i="11"/>
  <c r="G9" i="11"/>
  <c r="G8" i="11"/>
  <c r="G7" i="11"/>
  <c r="G16" i="6"/>
  <c r="H21" i="6" s="1"/>
  <c r="G34" i="6"/>
  <c r="H38" i="6" s="1"/>
  <c r="H39" i="6"/>
  <c r="C34" i="6"/>
  <c r="G25" i="6"/>
  <c r="H30" i="6" s="1"/>
  <c r="C7" i="6"/>
  <c r="D11" i="6" s="1"/>
  <c r="D31" i="10"/>
  <c r="D20" i="4"/>
  <c r="E20" i="4"/>
  <c r="C20" i="4"/>
  <c r="D6" i="4"/>
  <c r="E6" i="4"/>
  <c r="C6" i="4"/>
  <c r="E197" i="5"/>
  <c r="F197" i="5"/>
  <c r="D197" i="5"/>
  <c r="E4" i="5"/>
  <c r="F4" i="5"/>
  <c r="D4" i="5"/>
  <c r="G24" i="4"/>
  <c r="G23" i="4"/>
  <c r="G22" i="4"/>
  <c r="D199" i="5"/>
  <c r="E205" i="5"/>
  <c r="F205" i="5"/>
  <c r="E204" i="5"/>
  <c r="F204" i="5"/>
  <c r="E203" i="5"/>
  <c r="F203" i="5"/>
  <c r="E202" i="5"/>
  <c r="F202" i="5"/>
  <c r="E201" i="5"/>
  <c r="F201" i="5"/>
  <c r="E200" i="5"/>
  <c r="F200" i="5"/>
  <c r="D201" i="5"/>
  <c r="D202" i="5"/>
  <c r="D203" i="5"/>
  <c r="D204" i="5"/>
  <c r="D205" i="5"/>
  <c r="D200" i="5"/>
  <c r="E199" i="5"/>
  <c r="F199" i="5"/>
  <c r="D206" i="5"/>
  <c r="D207" i="5"/>
  <c r="D208" i="5"/>
  <c r="F194" i="5"/>
  <c r="E194" i="5"/>
  <c r="D194" i="5"/>
  <c r="G193" i="5"/>
  <c r="G192" i="5"/>
  <c r="G191" i="5"/>
  <c r="G190" i="5"/>
  <c r="G189" i="5"/>
  <c r="G188" i="5"/>
  <c r="G187" i="5"/>
  <c r="E186" i="5"/>
  <c r="F186" i="5"/>
  <c r="D186" i="5"/>
  <c r="G186" i="5" s="1"/>
  <c r="G194" i="5"/>
  <c r="D14" i="4"/>
  <c r="E14" i="4"/>
  <c r="E13" i="4"/>
  <c r="D12" i="4"/>
  <c r="E12" i="4"/>
  <c r="D11" i="4"/>
  <c r="E11" i="4"/>
  <c r="D10" i="4"/>
  <c r="E10" i="4"/>
  <c r="D9" i="4"/>
  <c r="E9" i="4"/>
  <c r="C14" i="4"/>
  <c r="C10" i="4"/>
  <c r="C11" i="4"/>
  <c r="C12" i="4"/>
  <c r="C13" i="4"/>
  <c r="C9" i="4"/>
  <c r="D8" i="4"/>
  <c r="E8" i="4"/>
  <c r="C8" i="4"/>
  <c r="G154" i="5"/>
  <c r="G155" i="5"/>
  <c r="G156" i="5"/>
  <c r="G157" i="5"/>
  <c r="G158" i="5"/>
  <c r="G159" i="5"/>
  <c r="G160" i="5"/>
  <c r="D161" i="5"/>
  <c r="E161" i="5"/>
  <c r="F161" i="5"/>
  <c r="G165" i="5"/>
  <c r="G166" i="5"/>
  <c r="G167" i="5"/>
  <c r="G168" i="5"/>
  <c r="G169" i="5"/>
  <c r="G170" i="5"/>
  <c r="G171" i="5"/>
  <c r="D172" i="5"/>
  <c r="E172" i="5"/>
  <c r="F172" i="5"/>
  <c r="G176" i="5"/>
  <c r="G177" i="5"/>
  <c r="G178" i="5"/>
  <c r="G179" i="5"/>
  <c r="G180" i="5"/>
  <c r="G181" i="5"/>
  <c r="G182" i="5"/>
  <c r="D183" i="5"/>
  <c r="E183" i="5"/>
  <c r="F183" i="5"/>
  <c r="F150" i="5"/>
  <c r="E150" i="5"/>
  <c r="D150" i="5"/>
  <c r="G149" i="5"/>
  <c r="G148" i="5"/>
  <c r="G147" i="5"/>
  <c r="G146" i="5"/>
  <c r="G145" i="5"/>
  <c r="G144" i="5"/>
  <c r="G143" i="5"/>
  <c r="G109" i="5"/>
  <c r="G110" i="5"/>
  <c r="G111" i="5"/>
  <c r="G112" i="5"/>
  <c r="G113" i="5"/>
  <c r="G114" i="5"/>
  <c r="G115" i="5"/>
  <c r="D116" i="5"/>
  <c r="E116" i="5"/>
  <c r="F116" i="5"/>
  <c r="G120" i="5"/>
  <c r="G121" i="5"/>
  <c r="G122" i="5"/>
  <c r="G123" i="5"/>
  <c r="G124" i="5"/>
  <c r="G125" i="5"/>
  <c r="G126" i="5"/>
  <c r="D127" i="5"/>
  <c r="E127" i="5"/>
  <c r="F127" i="5"/>
  <c r="G131" i="5"/>
  <c r="G132" i="5"/>
  <c r="G133" i="5"/>
  <c r="G134" i="5"/>
  <c r="G135" i="5"/>
  <c r="G136" i="5"/>
  <c r="G137" i="5"/>
  <c r="D138" i="5"/>
  <c r="E138" i="5"/>
  <c r="F138" i="5"/>
  <c r="F105" i="5"/>
  <c r="E105" i="5"/>
  <c r="D105" i="5"/>
  <c r="G104" i="5"/>
  <c r="G103" i="5"/>
  <c r="G102" i="5"/>
  <c r="G101" i="5"/>
  <c r="G100" i="5"/>
  <c r="G99" i="5"/>
  <c r="G98" i="5"/>
  <c r="G64" i="5"/>
  <c r="G65" i="5"/>
  <c r="G66" i="5"/>
  <c r="G67" i="5"/>
  <c r="G68" i="5"/>
  <c r="G69" i="5"/>
  <c r="G70" i="5"/>
  <c r="D71" i="5"/>
  <c r="E71" i="5"/>
  <c r="F71" i="5"/>
  <c r="G75" i="5"/>
  <c r="G76" i="5"/>
  <c r="G77" i="5"/>
  <c r="G78" i="5"/>
  <c r="G79" i="5"/>
  <c r="G80" i="5"/>
  <c r="G81" i="5"/>
  <c r="D82" i="5"/>
  <c r="E82" i="5"/>
  <c r="F82" i="5"/>
  <c r="G86" i="5"/>
  <c r="G87" i="5"/>
  <c r="G88" i="5"/>
  <c r="G89" i="5"/>
  <c r="G90" i="5"/>
  <c r="G91" i="5"/>
  <c r="G92" i="5"/>
  <c r="D93" i="5"/>
  <c r="E93" i="5"/>
  <c r="F93" i="5"/>
  <c r="G53" i="5"/>
  <c r="G54" i="5"/>
  <c r="G55" i="5"/>
  <c r="G56" i="5"/>
  <c r="G57" i="5"/>
  <c r="G58" i="5"/>
  <c r="G59" i="5"/>
  <c r="D60" i="5"/>
  <c r="E60" i="5"/>
  <c r="F60" i="5"/>
  <c r="G19" i="5"/>
  <c r="G20" i="5"/>
  <c r="G21" i="5"/>
  <c r="G22" i="5"/>
  <c r="G23" i="5"/>
  <c r="G24" i="5"/>
  <c r="G25" i="5"/>
  <c r="D26" i="5"/>
  <c r="E26" i="5"/>
  <c r="F26" i="5"/>
  <c r="G30" i="5"/>
  <c r="G31" i="5"/>
  <c r="G32" i="5"/>
  <c r="G33" i="5"/>
  <c r="G34" i="5"/>
  <c r="G35" i="5"/>
  <c r="G36" i="5"/>
  <c r="D37" i="5"/>
  <c r="E37" i="5"/>
  <c r="F37" i="5"/>
  <c r="G41" i="5"/>
  <c r="G42" i="5"/>
  <c r="G43" i="5"/>
  <c r="G44" i="5"/>
  <c r="G45" i="5"/>
  <c r="G46" i="5"/>
  <c r="G47" i="5"/>
  <c r="D48" i="5"/>
  <c r="E48" i="5"/>
  <c r="F48" i="5"/>
  <c r="E15" i="5"/>
  <c r="F15" i="5"/>
  <c r="G8" i="5"/>
  <c r="G9" i="5"/>
  <c r="G10" i="5"/>
  <c r="G11" i="5"/>
  <c r="G12" i="5"/>
  <c r="G13" i="5"/>
  <c r="G14" i="5"/>
  <c r="D15" i="5"/>
  <c r="G127" i="5"/>
  <c r="G204" i="5"/>
  <c r="G172" i="5"/>
  <c r="G199" i="5"/>
  <c r="D13" i="4"/>
  <c r="F13" i="4"/>
  <c r="G202" i="5"/>
  <c r="G200" i="5"/>
  <c r="F10" i="4"/>
  <c r="C15" i="4"/>
  <c r="F14" i="4"/>
  <c r="F8" i="4"/>
  <c r="F11" i="4"/>
  <c r="F12" i="4"/>
  <c r="E15" i="4"/>
  <c r="F9" i="4"/>
  <c r="G205" i="5"/>
  <c r="G203" i="5"/>
  <c r="G201" i="5"/>
  <c r="F206" i="5"/>
  <c r="E206" i="5"/>
  <c r="G116" i="5"/>
  <c r="G150" i="5"/>
  <c r="G161" i="5"/>
  <c r="G138" i="5"/>
  <c r="G183" i="5"/>
  <c r="G71" i="5"/>
  <c r="G105" i="5"/>
  <c r="G93" i="5"/>
  <c r="G82" i="5"/>
  <c r="G60" i="5"/>
  <c r="G37" i="5"/>
  <c r="G26" i="5"/>
  <c r="G48" i="5"/>
  <c r="G15" i="5"/>
  <c r="E175" i="5"/>
  <c r="F175" i="5"/>
  <c r="E164" i="5"/>
  <c r="F164" i="5"/>
  <c r="E153" i="5"/>
  <c r="F153" i="5"/>
  <c r="E142" i="5"/>
  <c r="F142" i="5"/>
  <c r="E130" i="5"/>
  <c r="F130" i="5"/>
  <c r="E119" i="5"/>
  <c r="F119" i="5"/>
  <c r="E108" i="5"/>
  <c r="F108" i="5"/>
  <c r="C25" i="6"/>
  <c r="F97" i="5"/>
  <c r="G97" i="5" s="1"/>
  <c r="E85" i="5"/>
  <c r="E74" i="5"/>
  <c r="F74" i="5"/>
  <c r="E63" i="5"/>
  <c r="F63" i="5"/>
  <c r="E52" i="5"/>
  <c r="F52" i="5"/>
  <c r="E40" i="5"/>
  <c r="F40" i="5"/>
  <c r="F29" i="5"/>
  <c r="E18" i="5"/>
  <c r="F18" i="5"/>
  <c r="D18" i="5"/>
  <c r="G7" i="6"/>
  <c r="E16" i="4"/>
  <c r="E17" i="4"/>
  <c r="C16" i="4"/>
  <c r="C17" i="4"/>
  <c r="E207" i="5"/>
  <c r="E208" i="5"/>
  <c r="F207" i="5"/>
  <c r="F208" i="5"/>
  <c r="E7" i="5"/>
  <c r="D15" i="4"/>
  <c r="E97" i="5"/>
  <c r="G206" i="5"/>
  <c r="F85" i="5"/>
  <c r="G18" i="5"/>
  <c r="E29" i="5"/>
  <c r="F15" i="4"/>
  <c r="F16" i="4"/>
  <c r="F17" i="4"/>
  <c r="D16" i="4"/>
  <c r="D17" i="4"/>
  <c r="G207" i="5"/>
  <c r="G208" i="5"/>
  <c r="D175" i="5"/>
  <c r="G175" i="5" s="1"/>
  <c r="D164" i="5"/>
  <c r="G164" i="5"/>
  <c r="D153" i="5"/>
  <c r="G153" i="5"/>
  <c r="D130" i="5"/>
  <c r="G130" i="5"/>
  <c r="D119" i="5"/>
  <c r="G119" i="5"/>
  <c r="D108" i="5"/>
  <c r="G108" i="5"/>
  <c r="D85" i="5"/>
  <c r="G85" i="5" s="1"/>
  <c r="D74" i="5"/>
  <c r="G74" i="5"/>
  <c r="D63" i="5"/>
  <c r="G63" i="5"/>
  <c r="D40" i="5"/>
  <c r="G40" i="5"/>
  <c r="D7" i="5"/>
  <c r="D97" i="5"/>
  <c r="D142" i="5"/>
  <c r="G142" i="5"/>
  <c r="D37" i="6"/>
  <c r="D52" i="5"/>
  <c r="G52" i="5"/>
  <c r="C16" i="6"/>
  <c r="D20" i="6" s="1"/>
  <c r="D29" i="5"/>
  <c r="G29" i="5"/>
  <c r="D24" i="4"/>
  <c r="D23" i="4"/>
  <c r="D25" i="4"/>
  <c r="D22" i="4"/>
  <c r="C22" i="4"/>
  <c r="C24" i="4"/>
  <c r="C25" i="4"/>
  <c r="C23" i="4"/>
  <c r="D38" i="6"/>
  <c r="D39" i="6"/>
  <c r="D12" i="6"/>
  <c r="C35" i="6"/>
  <c r="I113" i="11" l="1"/>
  <c r="H37" i="6"/>
  <c r="G35" i="6" s="1"/>
  <c r="H19" i="6"/>
  <c r="H13" i="11"/>
  <c r="H43" i="11"/>
  <c r="H24" i="11"/>
  <c r="H33" i="11"/>
  <c r="H51" i="11"/>
  <c r="G82" i="11"/>
  <c r="G51" i="11"/>
  <c r="G33" i="11"/>
  <c r="G43" i="11"/>
  <c r="H89" i="11"/>
  <c r="G75" i="11"/>
  <c r="H66" i="11"/>
  <c r="D100" i="11"/>
  <c r="F100" i="11"/>
  <c r="F101" i="11" s="1"/>
  <c r="F102" i="11" s="1"/>
  <c r="E100" i="11"/>
  <c r="E101" i="11" s="1"/>
  <c r="E102" i="11" s="1"/>
  <c r="G24" i="11"/>
  <c r="G66" i="11"/>
  <c r="G89" i="11"/>
  <c r="G13" i="11"/>
  <c r="F7" i="5"/>
  <c r="G7" i="5" s="1"/>
  <c r="D10" i="6"/>
  <c r="C8" i="6" s="1"/>
  <c r="H20" i="6"/>
  <c r="G17" i="6"/>
  <c r="D28" i="6"/>
  <c r="D29" i="6"/>
  <c r="D30" i="6"/>
  <c r="H28" i="6"/>
  <c r="H29" i="6"/>
  <c r="D19" i="6"/>
  <c r="D21" i="6"/>
  <c r="H12" i="6"/>
  <c r="H10" i="6"/>
  <c r="H11" i="6"/>
  <c r="G100" i="11" l="1"/>
  <c r="G101" i="11" s="1"/>
  <c r="G102" i="11" s="1"/>
  <c r="D101" i="11"/>
  <c r="D102" i="11" s="1"/>
  <c r="D108" i="11" s="1"/>
  <c r="E110" i="11"/>
  <c r="E109" i="11"/>
  <c r="E108" i="11"/>
  <c r="C26" i="6"/>
  <c r="G26" i="6"/>
  <c r="C17" i="6"/>
  <c r="G8" i="6"/>
  <c r="I114" i="11" l="1"/>
  <c r="D109" i="11"/>
  <c r="G109" i="11" s="1"/>
  <c r="D110" i="11"/>
  <c r="G110" i="11" s="1"/>
  <c r="D117" i="11"/>
  <c r="D114" i="11"/>
  <c r="E111" i="11"/>
  <c r="G108" i="11"/>
  <c r="E23" i="4"/>
  <c r="F23" i="4"/>
  <c r="E25" i="4"/>
  <c r="E22" i="4"/>
  <c r="F24" i="4"/>
  <c r="E24" i="4"/>
  <c r="D111" i="11" l="1"/>
  <c r="G111" i="11" s="1"/>
  <c r="F25" i="4"/>
  <c r="F2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Deborah Gribaudo</author>
  </authors>
  <commentList>
    <comment ref="C7" authorId="0" shapeId="0" xr:uid="{05595CD5-9BA3-4002-B3F2-E8A68DB758ED}">
      <text>
        <r>
          <rPr>
            <sz val="11"/>
            <color theme="1"/>
            <rFont val="Calibri"/>
            <family val="2"/>
            <scheme val="minor"/>
          </rPr>
          <t xml:space="preserve">This cell is pre-populated according to tab 1) Budget table
</t>
        </r>
      </text>
    </comment>
    <comment ref="G7" authorId="0" shapeId="0" xr:uid="{D5C8FAA3-F612-4DF6-A7DA-A9A179F150F3}">
      <text>
        <r>
          <rPr>
            <sz val="11"/>
            <color theme="1"/>
            <rFont val="Calibri"/>
            <family val="2"/>
            <scheme val="minor"/>
          </rPr>
          <t xml:space="preserve">This cell is pre-populated according to tab 1) Budget table
</t>
        </r>
      </text>
    </comment>
    <comment ref="C8" authorId="0" shapeId="0" xr:uid="{57BC2722-BE6E-443C-8A9B-A2AAE1242410}">
      <text>
        <r>
          <rPr>
            <sz val="11"/>
            <color theme="1"/>
            <rFont val="Calibri"/>
            <family val="2"/>
            <scheme val="minor"/>
          </rPr>
          <t xml:space="preserve">this amount is calculated according to the % per SDG target that you need to enter in the cells below, highlighted in yellow </t>
        </r>
      </text>
    </comment>
    <comment ref="G8" authorId="0" shapeId="0" xr:uid="{4587ADE9-EACA-466E-9CC7-EB9C247BA11E}">
      <text>
        <r>
          <rPr>
            <sz val="11"/>
            <color theme="1"/>
            <rFont val="Calibri"/>
            <family val="2"/>
            <scheme val="minor"/>
          </rPr>
          <t xml:space="preserve">this amount is calculated according to the % per Peacebuilding priority, that you need to enter in the cells below, highlighted in yellow. 
</t>
        </r>
      </text>
    </comment>
    <comment ref="B10" authorId="0" shapeId="0" xr:uid="{41D44E62-A763-4894-A29A-DE80B10844B3}">
      <text>
        <r>
          <rPr>
            <sz val="11"/>
            <color theme="1"/>
            <rFont val="Calibri"/>
            <family val="2"/>
            <scheme val="minor"/>
          </rPr>
          <t xml:space="preserve">Please use the drop down meanu, to select the relevant SDGs targets (maximum 3 SDGs targets per outcome) 
</t>
        </r>
      </text>
    </comment>
    <comment ref="F10" authorId="0" shapeId="0" xr:uid="{8E74368F-F349-4090-883A-6EEA67A5521E}">
      <text>
        <r>
          <rPr>
            <sz val="11"/>
            <color theme="1"/>
            <rFont val="Calibri"/>
            <family val="2"/>
            <scheme val="minor"/>
          </rPr>
          <t xml:space="preserve">Please use the drop-down menu, to select the relevant Peacebuilding Priority areas (maximum 2 Peacebuilding priority area per outcome) Please see the PBP descriptions in the next tabs, for more details
</t>
        </r>
      </text>
    </comment>
  </commentList>
</comments>
</file>

<file path=xl/sharedStrings.xml><?xml version="1.0" encoding="utf-8"?>
<sst xmlns="http://schemas.openxmlformats.org/spreadsheetml/2006/main" count="1197" uniqueCount="878">
  <si>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</si>
  <si>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</si>
  <si>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t>Table 1 - PBF project budget by outcome, output and activity</t>
  </si>
  <si>
    <t>Total</t>
  </si>
  <si>
    <t xml:space="preserve">OUTCOME 1: </t>
  </si>
  <si>
    <t>Output 1.1:</t>
  </si>
  <si>
    <t>Activity 1.1.1:</t>
  </si>
  <si>
    <t>Activity 1.1.2:</t>
  </si>
  <si>
    <t>Activity 1.1.3:</t>
  </si>
  <si>
    <t>Activity 1.1.4</t>
  </si>
  <si>
    <t>Output Total</t>
  </si>
  <si>
    <t>Output 1.2:</t>
  </si>
  <si>
    <t>Activity 1.2.1</t>
  </si>
  <si>
    <t>Activity 1.2.2</t>
  </si>
  <si>
    <t>Activity 1.2.3</t>
  </si>
  <si>
    <t>Activity 1.2.4</t>
  </si>
  <si>
    <t>Activity 1.2.5</t>
  </si>
  <si>
    <t>Activity 1.2.6</t>
  </si>
  <si>
    <t>Activity 1.2.7</t>
  </si>
  <si>
    <t>Activity 1.2.8</t>
  </si>
  <si>
    <t>Output 1.3:</t>
  </si>
  <si>
    <t>Activity 1.3.1</t>
  </si>
  <si>
    <t>Activity 1.3.2</t>
  </si>
  <si>
    <t>Activity 1.3.3</t>
  </si>
  <si>
    <t>Activity 1.3.4</t>
  </si>
  <si>
    <t>Activity 1.3.5</t>
  </si>
  <si>
    <t>Activity 1.3.6</t>
  </si>
  <si>
    <t>Activity 1.3.7</t>
  </si>
  <si>
    <t>Activity 1.4.1</t>
  </si>
  <si>
    <t>Activity 1.4.2</t>
  </si>
  <si>
    <t>Activity 1.4.3</t>
  </si>
  <si>
    <t>Activity 1.4.4</t>
  </si>
  <si>
    <t>Activity 1.4.5</t>
  </si>
  <si>
    <t>Activity 1.4.6</t>
  </si>
  <si>
    <t>Activity 2.1.1</t>
  </si>
  <si>
    <t>Activity 2.1.2</t>
  </si>
  <si>
    <t>Activity 2.1.3</t>
  </si>
  <si>
    <t>Activity 2.1.4</t>
  </si>
  <si>
    <t>Output 2.2</t>
  </si>
  <si>
    <t>Activity 2.2.1</t>
  </si>
  <si>
    <t>Activity 2.2.2</t>
  </si>
  <si>
    <t>Activity 2.2.3</t>
  </si>
  <si>
    <t>Activity 2.2.4</t>
  </si>
  <si>
    <t>Activity 2.2.5</t>
  </si>
  <si>
    <t>Activity 2.2.6</t>
  </si>
  <si>
    <t>Activity 2.2.7</t>
  </si>
  <si>
    <t>Output 2.3</t>
  </si>
  <si>
    <t>Activity 2.3.1</t>
  </si>
  <si>
    <t>Activity 2.3.2</t>
  </si>
  <si>
    <t>Activity 2.3.3</t>
  </si>
  <si>
    <t>Activity 2.3.4</t>
  </si>
  <si>
    <t>Activity 2.3.5</t>
  </si>
  <si>
    <t>Activity 2.3.6</t>
  </si>
  <si>
    <t>Activity 2.3.7</t>
  </si>
  <si>
    <t>Output 2.4</t>
  </si>
  <si>
    <t>Activity 2.4.1</t>
  </si>
  <si>
    <t>Activity 2.4.2</t>
  </si>
  <si>
    <t>Activity 2.4.3</t>
  </si>
  <si>
    <t>Activity 2.4.4</t>
  </si>
  <si>
    <t>Activity 2.4.5</t>
  </si>
  <si>
    <t>Output 3.1</t>
  </si>
  <si>
    <t>Output 3.3</t>
  </si>
  <si>
    <t>Output 3.4</t>
  </si>
  <si>
    <t>Output 4.1</t>
  </si>
  <si>
    <t>Output 4.2</t>
  </si>
  <si>
    <t>Output 4.3</t>
  </si>
  <si>
    <t>Output 4.4</t>
  </si>
  <si>
    <t>Additional personnel costs</t>
  </si>
  <si>
    <t>Additional operational costs</t>
  </si>
  <si>
    <t>Monitoring budget</t>
  </si>
  <si>
    <t>Budget for independent final evaluation</t>
  </si>
  <si>
    <t>Total Additional Costs</t>
  </si>
  <si>
    <t>Totals</t>
  </si>
  <si>
    <t>Sub-Total Project Budget</t>
  </si>
  <si>
    <t>Indirect support costs (7%):</t>
  </si>
  <si>
    <t>Performance-Based Tranche Breakdown</t>
  </si>
  <si>
    <t>Tranche %</t>
  </si>
  <si>
    <t>First Tranche:</t>
  </si>
  <si>
    <t>Second Tranche:</t>
  </si>
  <si>
    <t>Third Tranche</t>
  </si>
  <si>
    <t>Total:</t>
  </si>
  <si>
    <t>Total Expenditure</t>
  </si>
  <si>
    <t>% Towards GEWE</t>
  </si>
  <si>
    <t>Delivery Rate:</t>
  </si>
  <si>
    <t>% Towards M&amp;E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</si>
  <si>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</si>
  <si>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Table 2 - Output breakdown by UN budget categories</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</si>
  <si>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</si>
  <si>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</si>
  <si>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</si>
  <si>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</si>
  <si>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</si>
  <si>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</si>
  <si>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</si>
  <si>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</si>
  <si>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</si>
  <si>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</si>
  <si>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</si>
  <si>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</si>
  <si>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</si>
  <si>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</si>
  <si>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</si>
  <si>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Output 2.1</t>
  </si>
  <si>
    <t>OUTCOME 3</t>
  </si>
  <si>
    <t>Output 3.2</t>
  </si>
  <si>
    <t>OUTCOME 4</t>
  </si>
  <si>
    <t>Additional Costs</t>
  </si>
  <si>
    <t>Additional Cost Totals from Table 1</t>
  </si>
  <si>
    <t xml:space="preserve">Subtotal </t>
  </si>
  <si>
    <t>7% Indirect Costs</t>
  </si>
  <si>
    <t>TOTAL</t>
  </si>
  <si>
    <t>Annex 1: MPTFO Guidance on UN Cost Categories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</si>
  <si>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</si>
  <si>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</si>
  <si>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</si>
  <si>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</si>
  <si>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</si>
  <si>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</si>
  <si>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</si>
  <si>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r>
      <rPr>
        <b/>
        <sz val="11"/>
        <color rgb="FF000000"/>
        <rFont val="Calibri"/>
        <family val="2"/>
        <scheme val="minor"/>
      </rPr>
      <t>For project team use</t>
    </r>
    <r>
      <rPr>
        <sz val="11"/>
        <color rgb="FFFF0000"/>
        <rFont val="Calibri"/>
        <family val="2"/>
        <scheme val="minor"/>
      </rPr>
      <t xml:space="preserve"> </t>
    </r>
    <r>
      <rPr>
        <b/>
        <sz val="11"/>
        <color rgb="FFFF0000"/>
        <rFont val="Calibri"/>
        <family val="2"/>
        <scheme val="minor"/>
      </rPr>
      <t>(Before completing this section, please read the SG dasboard coding guidelines)</t>
    </r>
  </si>
  <si>
    <t>Outcome 1</t>
  </si>
  <si>
    <t>Outcome Budget</t>
  </si>
  <si>
    <t>Total Outcome Budget Towards SDGs</t>
  </si>
  <si>
    <t>Total Outcome Budget Towards Peacebuilding Priority Areas</t>
  </si>
  <si>
    <r>
      <rPr>
        <b/>
        <sz val="11"/>
        <color rgb="FF000000"/>
        <rFont val="Calibri"/>
        <family val="2"/>
        <scheme val="minor"/>
      </rPr>
      <t xml:space="preserve">SDG target </t>
    </r>
    <r>
      <rPr>
        <b/>
        <sz val="11"/>
        <color rgb="FFFF0000"/>
        <rFont val="Calibri"/>
        <family val="2"/>
        <scheme val="minor"/>
      </rPr>
      <t xml:space="preserve">( Please select a maximum of 3) </t>
    </r>
  </si>
  <si>
    <t>SDG %</t>
  </si>
  <si>
    <t>Total Towards SDG</t>
  </si>
  <si>
    <r>
      <rPr>
        <b/>
        <sz val="11"/>
        <color rgb="FF000000"/>
        <rFont val="Calibri"/>
        <family val="2"/>
      </rPr>
      <t xml:space="preserve">SG Dashboard Code </t>
    </r>
    <r>
      <rPr>
        <b/>
        <sz val="11"/>
        <color rgb="FFFF0000"/>
        <rFont val="Calibri"/>
        <family val="2"/>
      </rPr>
      <t>( Please select a maximum of 2)</t>
    </r>
  </si>
  <si>
    <t>PB Areas %</t>
  </si>
  <si>
    <t>Total Towards PB Areas</t>
  </si>
  <si>
    <t>1.1 By 2030, eradicate extreme poverty for all people everywhere, currently measured as people living on less than $1.25 a day</t>
  </si>
  <si>
    <t>Outcome 2</t>
  </si>
  <si>
    <t>Outcome 3</t>
  </si>
  <si>
    <t>Outcome 4</t>
  </si>
  <si>
    <r>
      <rPr>
        <b/>
        <sz val="11"/>
        <color rgb="FF000000"/>
        <rFont val="Calibri"/>
        <family val="2"/>
        <scheme val="minor"/>
      </rPr>
      <t xml:space="preserve">SG Dashboard Code </t>
    </r>
    <r>
      <rPr>
        <b/>
        <sz val="11"/>
        <color rgb="FFFF0000"/>
        <rFont val="Calibri"/>
        <family val="2"/>
        <scheme val="minor"/>
      </rPr>
      <t>( Please select a maximum of 2)</t>
    </r>
  </si>
  <si>
    <t>SG Dashboard codes (yellow = proposed additions)</t>
  </si>
  <si>
    <t>Coverage/description</t>
  </si>
  <si>
    <t>OECD DAC CRS "Purpose" Code</t>
  </si>
  <si>
    <t>PB1</t>
  </si>
  <si>
    <t>Political process</t>
  </si>
  <si>
    <t>Electoral processes</t>
  </si>
  <si>
    <t>Support electoral management bodies and processes, election preparation and observation, voters' education.</t>
  </si>
  <si>
    <t>15151: Elections</t>
  </si>
  <si>
    <t>Facilitating and promoting inclusive dialogue</t>
  </si>
  <si>
    <t>Promote inclusive dialogue, enable different groups in society (e.g. youth, women, marginalized) to make their voices heard through participation in dialogue processes.</t>
  </si>
  <si>
    <t>15220: Civilian peace-building, conflict prevention and resolution</t>
  </si>
  <si>
    <t>Reconciliation</t>
  </si>
  <si>
    <t>Support reconciliation among groups in society, and between the state and the population by building or rebuilding relationships damaged by violence, which may include trauma healing, truth telling, truth and reconciliation commissions, defining a shared vision, addressing long-standing grievances and dialogue with the main goal to reconcile dialogue partners.</t>
  </si>
  <si>
    <t>Conflict management capacities, mediation and dialogue capacities and infrastructures for peace at national and subnational level</t>
  </si>
  <si>
    <t>Capacity building, monitoring, information exchange. Support formal mediation and dialogue mechanisms. Support to the implementation of peace agreements generally. Support conflict management institutions, such as ombudsmen, alternative dispute resolution, arbitration and mediation, traditional authorities (see also category “Access to justice”). Deliver equipment and training of civilian and military conflict management personnel. Participation in international civilian peace missions such as those supported by the UN Department of Political and Peacebuilding Affairs (UNDPPA) or the European Union (European Security and Defense Policy).</t>
  </si>
  <si>
    <t>1.4.1</t>
  </si>
  <si>
    <t>Peace agreement implementation</t>
  </si>
  <si>
    <t>Sub-category from the above description: "Support to the implementation of peace agreements generally."</t>
  </si>
  <si>
    <t>1.4.2</t>
  </si>
  <si>
    <t>Mediation</t>
  </si>
  <si>
    <t>Sub-category from the above description: "Support conflict management institutions, such as...mediation."</t>
  </si>
  <si>
    <t>1.4.3</t>
  </si>
  <si>
    <t>Early warning mechanisms</t>
  </si>
  <si>
    <t>Sub-category from the above description: "Support conflict management institutions, such as...alternative dispute resolution."</t>
  </si>
  <si>
    <t>1.4.4</t>
  </si>
  <si>
    <t>Community violence reduction (CVR)</t>
  </si>
  <si>
    <t>1.4.5</t>
  </si>
  <si>
    <t>Peace infrastructures</t>
  </si>
  <si>
    <t>Sub-category from the above description: "Support conflict management institutions...Deliver equipment and training of civilian...conflict management personnel..."</t>
  </si>
  <si>
    <t>Legislatures and political parties</t>
  </si>
  <si>
    <t>Strengthen key functions of legislatures/parliaments, including subnational assemblies and councils (representation; oversight; legislation); capacity building to improve legislatures’ committees and administrative procedures; research and information management systems; provide training programmes for legislators and support personnel. Strengthen party systems and assist political parties.</t>
  </si>
  <si>
    <t>15152: Legislatures and political parties</t>
  </si>
  <si>
    <t>Democratic participation</t>
  </si>
  <si>
    <t xml:space="preserve">Support the exercise of democracy and diverse forms of participation of citizens beyond elections; direct democracy instruments, such as referenda and citizens’ initiatives; curricula and teaching for democratic education at various levels. </t>
  </si>
  <si>
    <t>15150: Democratic participation and civil society</t>
  </si>
  <si>
    <t>Civil society, communities and civic engagement</t>
  </si>
  <si>
    <t>Support peacebuilding activities of civil society. Support organizations that support, represent and advocate for their members and/or social groups/communities (e.g. women, youth) and monitor, engage and hold governments accountable. Enable the population to participate and act in the public sphere, support the development and protection of a civic space beyond state-oriented democratic participation, mobilize communities for a specific cause.</t>
  </si>
  <si>
    <t>1.7.1</t>
  </si>
  <si>
    <t>Inter-community relationships</t>
  </si>
  <si>
    <t>Sub-category from the above description: "Support peacebuilding activities of civil society. Support organizations that support, represent and advocate for their members and/or social groups/communities...support the development and protection of a civic space beyond state-oriented democratic participation, mobilize communities for a specific cause."</t>
  </si>
  <si>
    <t>1.7.2</t>
  </si>
  <si>
    <t>State-society relationships</t>
  </si>
  <si>
    <t>Sub-category from the above description: "Support organizations that...monitor, engage and hold governments accountable. Enable the population to participate and act in the public sphere..."</t>
  </si>
  <si>
    <t>Women empowerment and gender equality</t>
  </si>
  <si>
    <t>Support women and girls (as well as men and boys) and institutions and organizations (governmental and non-governmental) working for gender equality and women’s empowerment.</t>
  </si>
  <si>
    <t>15170: Women's rights organisations and movements, and government institutions</t>
  </si>
  <si>
    <t>Youth empowerment and participation</t>
  </si>
  <si>
    <t>Support children, adolescents and young adults as well as institutions and organizations (governmental and non-governmental) working for youth empowerment and participation.</t>
  </si>
  <si>
    <t>N/A - When developing SG Dashboard codes, PBSO observed that there is no matching OECD DAC CRS Code for the youth empowerment and participation peacebuilding priority.</t>
  </si>
  <si>
    <t>Media and free flow of information</t>
  </si>
  <si>
    <t xml:space="preserve">Support free and uncensored flow of information on public issues; activities that increase the editorial and technical skills and the integrity of the print and broadcast media, e.g. training of journalists. </t>
  </si>
  <si>
    <t>15153: Media and free flow of information</t>
  </si>
  <si>
    <t>Other</t>
  </si>
  <si>
    <t>PB2</t>
  </si>
  <si>
    <t>Safety and Security</t>
  </si>
  <si>
    <t>Mine action</t>
  </si>
  <si>
    <t>All activities, related to land mines, explosive remnants of war, and improvised explosive devices (IEDs) which have benefits to developing countries as their main objective, including removal of land mines and explosive remnants of war, training on IED threat mitigation, and stockpile destruction and management; risk education and awareness raising; rehabilitation, reintegration and assistance to victims (if medical, see also category 5.2 "Health"); and research and development on demining and clearance, as well as capacity development of national institutions in the area of mine action.</t>
  </si>
  <si>
    <t>15250: Removal of land mines and explosive remnants of war</t>
  </si>
  <si>
    <t>Small arms and light weapons</t>
  </si>
  <si>
    <t>Control, prevent and/or reduce the proliferation of small arms and light weapons (SALW); support governmental and non-governmental initiatives in this area; conversion of production facilities from military to civilian outputs.</t>
  </si>
  <si>
    <t>15240: Reintegration and SALW control</t>
  </si>
  <si>
    <t>Sexual and gender-based violence</t>
  </si>
  <si>
    <t>Support programmes designed to prevent and eliminate all forms of violence against women and girls/gender-based violence, which encompasses a broad range of forms of physical, sexual and psychological violence, including but not limited to: intimate partner violence (domestic violence); sexual violence; female genital mutilation/cutting (FGM/C); child, early and forced marriage; acid throwing; honour killings; and trafficking of women and girls). Prevention activities may include efforts to empower women and girls (see also category "Women empowerment and gender equality); change attitudes, norms and behaviour (see also category 1.7 "Civil society, communities and civic engagement"); adopt and enact legal reforms and strengthen implementation of laws and policies on ending violence against women and girls (see also category 3.1 "Rule of law"), including through strengthening institutional capacity (see also category 3.4 "Capacity of justice institutions").
Interventions to respond to violence against women and girls/gender-based violence may include expanding access to services, including legal assistance (see also category 3.2 "Access to justice"), psychosocial counselling and health care (see also category 5.2 "Health"); training personnel to respond more effectively to the needs of survivors; and ensuring investigation, prosecution and punishment of perpetrators of violence (see also category "Performance and independence of justice institutions").</t>
  </si>
  <si>
    <t>15180: Ending violence against women and girls</t>
  </si>
  <si>
    <t>Child soldiers</t>
  </si>
  <si>
    <t>Support adoption and application of legislation designed to prevent the recruitment of child soldiers, and to demobilize, disarm, reintegrate, repatriate and resettle (DDR) child soldiers (see also category 6.1 "Employment generation and livelihoods, particularly for youth and demobilized former combatants"); support governmental and non-governmental initiatives in this area.</t>
  </si>
  <si>
    <t>15261: Child soldiers (prevention and demobilisation)</t>
  </si>
  <si>
    <t>Disarmament, demobilization and reintegration  (DDR)</t>
  </si>
  <si>
    <t>Support the implementation of integrated disarmament, demobilization and reintegration processes, targeting former combatants, including women and children, persons formerly associated with armed forces and groups, as well as receiving communities. Support the development of national and local capacities on DDR, including coordination mechanisms and national strategies. Advance gender-responsive initiatives to ensure women’s meaningful participation across all stages of the DDR process. Promote the sustainable social, economic and political reintegration of former members of armed groups into society. Develop community-based initiatives aimed at reducing violence, promoting community resilience, preventing recruitment into armed groups, and increasing communities’ capacity to absorb ex-combatants. Promote effective weapons and ammunition management to reduce arms proliferation and increase security conditions. Support the rehabilitation and reintegration of combatants who voluntarily disengage from armed groups. Provide technical support to mediation processes, particularly on DDR provisions. Support the implementation of transitional security arrangements (other than "child soldiers"; see also category 6.1 "Employment generation and livelihoods, particularly for youth and demobilized former combatants").</t>
  </si>
  <si>
    <t>Police</t>
  </si>
  <si>
    <t>Support police affairs and services; improve police-community relations inland and at borders. Support the maintenance of law and order and public safety.</t>
  </si>
  <si>
    <t>15132: Police</t>
  </si>
  <si>
    <t>Security sector governance</t>
  </si>
  <si>
    <t>Assist parliament and government entities in reviewing and reforming the security system to improve democratic governance and civilian control as well as its ability to sustain peace; assist the legislature in improving civilian oversight and democratic control of budgeting, management, accountability and auditing of security expenditure, including military budgets, as part of a public expenditure management programme; assist civil society in enhancing its competence and capacity to scrutinize the security system so that it is managed in accordance with democratic norms and principles of accountability, transparency and good governance. Improving security sector-community relations (other than police), including of border security forces.</t>
  </si>
  <si>
    <t>15210: Security system management and reform</t>
  </si>
  <si>
    <t>2.7.1</t>
  </si>
  <si>
    <t>PVE</t>
  </si>
  <si>
    <t>Support preventative approaches to the underlying drivers that create vulnerabilities to violent extremism by enhancing the capacity of individuals and communities to resist it. Learn more here: www.international-alert.org/publications/preventing-violent-extremism-toolkit/</t>
  </si>
  <si>
    <t>N/A - No corresponding "purpose code" exists among OECD DAC CRS Codes</t>
  </si>
  <si>
    <t>PB3</t>
  </si>
  <si>
    <t>Rule of Law and Human Rights</t>
  </si>
  <si>
    <t>Rule of law</t>
  </si>
  <si>
    <t>Promote the equality of all persons before the law and prevent arbitrary use of power. Improve legal frameworks, constitutions, laws and regulations; legislative and constitutional drafting and review; legal reform; integration of formal and informal systems of law.</t>
  </si>
  <si>
    <t>3.1.1</t>
  </si>
  <si>
    <t>Constitutional reform</t>
  </si>
  <si>
    <t>Sub-category from the above description: "...Measures that support the improvement of legal frameworks, constitutions, laws and regulations; legislative and constitutional drafting and review; legal reform; integration of formal and informal systems of law..."</t>
  </si>
  <si>
    <t>15130: Legal and judicial development</t>
  </si>
  <si>
    <t>Acces to justice (including informal or traditional mechanisms)</t>
  </si>
  <si>
    <t>Improve individuals' access to justice, especially of marginalized groups, including displaced persons. Includes legal aid and counsel; public legal education; dissemination of information on entitlements and remedies for injustice; awareness campaigns. Includes access to traditional, indigenous and paralegal practices that fall outside the formal legal system, Ombudsmen, alternative dispute resolution, arbitration and mediation mechanisms.</t>
  </si>
  <si>
    <t>Performance and independence of justice institutions</t>
  </si>
  <si>
    <t>Support the performance and independence of institutions, systems and procedures of the justice sector, both formal and informal, including ministries of justice, the interior and home affairs. Strengthen the performance of judges and courts; legal drafting services; bar and lawyers associations. Including traditional, indigenous and paralegal practices that fall outside the formal legal system. Measures to enhance public trust in justice institutions.</t>
  </si>
  <si>
    <t>Capacity of justice institutions, including prisons</t>
  </si>
  <si>
    <t>Improve capacity of institutions, systems and procedures of the justice sector, including (but not limited to) prisons, e.g. through professional legal education; equipment.</t>
  </si>
  <si>
    <t>15137: Prisons</t>
  </si>
  <si>
    <t>3.4.1</t>
  </si>
  <si>
    <t>Penitentiary system</t>
  </si>
  <si>
    <t>Sub-category from the above description: "Improve capacity of...prisons." Support the improvement of penitentiary system and respond to protection needs, supporting resilience in places of detention, including prisons.</t>
  </si>
  <si>
    <t>Transitional justice, including mechanisms for truth seeking, accountability, reparation and guarantee of non-recurrence</t>
  </si>
  <si>
    <t>Support transitional justice arrangements and institutions, including mechanisms for truth seeking, accountability, reparation and guarantee of non-recurrence.</t>
  </si>
  <si>
    <t>15130: Legal and judicial development
15220: Civilian peace-building, conflict prevention and resolution</t>
  </si>
  <si>
    <t>Protection of civilians</t>
  </si>
  <si>
    <t>Activities aimed at protecting civilians from physical harm, protecting their lives and dignity, preventing destruction of livelihoods through violence and conflict, creating an environment conducive to the prevention of violence against civilians (e.g. community alert networks, non-armed protection force, reporting systems); includes compliance with and accountability for applicable international humanitarian and refugee law. Actions aimed at preventing forced displacement, and at protecting internally displaced persons (IDPs) and refugees, as well as migrants (see also category 5.5 “Safe and sustainable return and (re-) integration of internally displaced persons, refugees and migrants ).</t>
  </si>
  <si>
    <t>N/A - When developing SG Dashboard codes, PBSO observed that there is no matching OECD DAC CRS Code for the protection of civilians peacebuilding priority.</t>
  </si>
  <si>
    <t>Human Rights</t>
  </si>
  <si>
    <t>Support specialized official human rights institutions and mechanisms at universal, regional, national and local levels in their statutory roles to promote and protect civil and political, economic, social and cultural rights as defined in international treaties, conventions and covenants; translation of international human rights commitments into national legislation; reporting and follow-up; human rights dialogue. Support human rights defenders and human rights NGOs; human rights advocacy, activism, mobilization; awareness raising and public human rights education. Human rights programming targeting specific groups, e.g. children, persons with disabilities, migrants, ethnic, religious, linguistic and sexual minorities, indigenous people and those suffering from caste discrimination, victims of trafficking, victims of torture.</t>
  </si>
  <si>
    <t>15160: Human rights</t>
  </si>
  <si>
    <t>3.7.1</t>
  </si>
  <si>
    <t>Hate speech</t>
  </si>
  <si>
    <t>Sub-category from the above description: "...Human rights programming targeting specific groups, e.g. children, persons with disabilities, migrants, ethnic, religious, linguistic and sexual minorities, indigenous people and those suffering from caste discrimination, victims of trafficking, victims of torture."</t>
  </si>
  <si>
    <t>3.7.2</t>
  </si>
  <si>
    <t>Protection of human rights defenders</t>
  </si>
  <si>
    <t>Sub-category from the above description: "...Support human rights defenders and human rights NGOs..."</t>
  </si>
  <si>
    <t>PB4</t>
  </si>
  <si>
    <t>Core Government Functions</t>
  </si>
  <si>
    <t>Center of government and executive coordination</t>
  </si>
  <si>
    <t>Support the administration and operation of executive office. Capacity building in executive branch and office of the chief executive at all levels of government (monarch, governor-general, president, prime minister, governor, mayor, etc.).</t>
  </si>
  <si>
    <t>15154: Executive office</t>
  </si>
  <si>
    <t>Basic public administration at the national and subnational level</t>
  </si>
  <si>
    <t>Institution-building assistance to strengthen core public sector management systems and capacities, including human resource management. This includes support to ministries and all levels of public administration for the delivery of basic public services, interaction between civil servants and the population, including e-government.</t>
  </si>
  <si>
    <t>15110: Public sector policy and administrative management</t>
  </si>
  <si>
    <t>Multi-dimensional risk management (violence, disasters, climate change, etc.)</t>
  </si>
  <si>
    <t>Build the responsiveness, capability and capacity of international, regional, national and local actors to crises. Support institutional capacities of national and local government, specialized humanitarian bodies and civil society organizations to anticipate, respond and recover from the impact of potential, imminent and current risks, hazardous events and emergency situations that pose threats of humanitarian crisis or social/political destabilization. Including early-warning systems, risk analysis and assessment, mitigation, preparedness, such as stockpiling of emergency items and training and capacity building aimed to increase the speed and effectiveness of relevant action in the occurrence of crisis (see also category 6.3 “Management of natural resources and climate change”).</t>
  </si>
  <si>
    <t>74020: Multi-hazard response preparedness</t>
  </si>
  <si>
    <t>Anti-corruption organizations, institutions, measures and transparency</t>
  </si>
  <si>
    <t>Support specialized organizations, institutions and frameworks for the prevention of and combat against corruption, bribery, money-laundering and other aspects of organized crime, with or without law enforcement powers, e.g. anti-corruption commissions and monitoring bodies, special investigation services, institutions and initiatives of integrity and ethics oversight, specialized NGOs, other civil society and citizens’ organizations directly concerned with corruption. Awareness-raising among the population, civil society, local and national, formal and informal authorities.</t>
  </si>
  <si>
    <t>15113: Anti-corruption organisations and institutions</t>
  </si>
  <si>
    <t>4.4.1</t>
  </si>
  <si>
    <t>Organized crime</t>
  </si>
  <si>
    <t>Sub-category from the above description: "Support specialized organizations, institutions and frameworks for the prevention of and combat against...organized crime..."</t>
  </si>
  <si>
    <t>Public sector policy and administrative management</t>
  </si>
  <si>
    <t>Support the development and implementation of government policies, including support to ministries and all levels of public administration. This includes general public policy management, coordination, planning and reform; organizational development; civil service reform; development planning, monitoring and evaluation</t>
  </si>
  <si>
    <t>Public finance management at national and subnational level</t>
  </si>
  <si>
    <t>Support fiscal policy and planning; support to ministries of finance; strengthen financial and managerial accountability; public expenditure management; improve financial management systems; budget planning; inter-governmental fiscal relations, public audit, public debt. Including local and subnational government financial management.</t>
  </si>
  <si>
    <t>15111: Public finance management (PFM)</t>
  </si>
  <si>
    <t>Decentralization and subnational governance</t>
  </si>
  <si>
    <t>Decentralization processes (including political, administrative and fiscal dimensions); intergovernmental relations and federalism; strengthening departments of regional and local government, regional and local authorities and their national associations.</t>
  </si>
  <si>
    <t>15112: Decentralisation and support to subnational government</t>
  </si>
  <si>
    <t>PB5</t>
  </si>
  <si>
    <t>Basic Services</t>
  </si>
  <si>
    <t>Water and sanitation</t>
  </si>
  <si>
    <t>Water sector policy and administrative management; water resources conservation; water supply and sanitation; drinking water; waste management; education and training in water supply and sanitation.</t>
  </si>
  <si>
    <t>140: Water Supply &amp; Sanitation</t>
  </si>
  <si>
    <t>Health</t>
  </si>
  <si>
    <t>Health policy and administrative management; medical education, training, research; medical services; basic health care and infrastructure; disease control; control and treatment of substance abuse; mental health; population policy, reproductive health care; health education.</t>
  </si>
  <si>
    <t>120: Health
130: Population Policies/Programmes &amp; Reproductive Health</t>
  </si>
  <si>
    <t>5.2.1</t>
  </si>
  <si>
    <t>MHPSS/Trauma</t>
  </si>
  <si>
    <t>Promotion of programmes and interventions which support mental health and well-being resiliency; prevention, care and support to individuals vulnerable to suicide.</t>
  </si>
  <si>
    <t>12340: Promotion of mental health and well-being</t>
  </si>
  <si>
    <t>Education</t>
  </si>
  <si>
    <t>Support basic education of youth and adults through various means: Education policy and administrative management; education facilities and training; primary education for youth and adults; school feeding; secondary education; vocational training; tertiary education.</t>
  </si>
  <si>
    <t>110: Education</t>
  </si>
  <si>
    <t>Food security</t>
  </si>
  <si>
    <t>Food security policy, programs and activities; institution capacity strengthening; policies, programmes for the reduction of food loss/waste; food security information systems, data collection, statistics, analysis tools, methods; coordination and governance mechanism. Short- or longer-term household food security programmes and activities that improve the access of households to nutritionally adequate diets, and increase household resilience. Emergency food assistance, including provision and distribution of food; cash and vouchers for the purchase of food; non-medical nutritional interventions for the benefit of crisis-affected people, including refugees and internally displaced people in developing countries in emergency situations. Includes logistical costs.</t>
  </si>
  <si>
    <t>43071: Food security policy and administrative management
43072: Household food security programmes
52010: Food assistance
72040: Emergency food assistance</t>
  </si>
  <si>
    <t>Safe and sustainable return and (re-)integration of internally displaced persons, refugees and migrants</t>
  </si>
  <si>
    <t>Assist IDPs and refugees with their integration in host communities; assist refugees with their safe, dignified, informed and voluntary return to their country of origin; assist refugees with their sustainable reintegration in their country of origin (see also categories 3.2 “Access to justice” and 3.6 “Protection of civilians”); capacity building of for better (re-)integration of displaced persons; support governmental and non-governmental initiatives in this area. Supporting durable solutions for refugees and IDPs. Assist countries and communities to support orderly, safe, regular and responsible migration and mobility of people, including assistance to migrants for their sustainable integration, return and reintegration in their country of origin.</t>
  </si>
  <si>
    <t>15190: Facilitation of orderly, safe, regular and responsible migration and mobility</t>
  </si>
  <si>
    <t>PB6</t>
  </si>
  <si>
    <t>Economy</t>
  </si>
  <si>
    <t xml:space="preserve">Employment generation and livelihoods (e.g., in agriculture and public works), particularly for women, youth and demobilized </t>
  </si>
  <si>
    <t>Support conflict-sensitive and peacebuilding-relevant employment policy and planning; institution capacity building and advice; employment creation and income-generation programmes (e.g., in agriculture and public works), contributing to increased resilience; skills programmes, vocational training and apprenticeships, including activities specifically designed for the needs of women and vulnerable groups, such as youth and demobilized former combatants. Includes programmes on micro finance and credit co-operatives, etc. (see also category 2.5 “Disarmament, demobilization and reintegration (DDR)”).</t>
  </si>
  <si>
    <t>16020: Employment creation</t>
  </si>
  <si>
    <t>6.1.1</t>
  </si>
  <si>
    <t>Small grants facility</t>
  </si>
  <si>
    <t>Sub-category from the above description: "...Includes programmes on micro finance..."</t>
  </si>
  <si>
    <t>Economic recovery through enterprise recovery, including value chain</t>
  </si>
  <si>
    <t>Support economic recovery, enterprise recovery through conflict-sensitive and peacebuilding-relevant public sector policies and institutional support to the business environment and investment climate; public and private provision of business development services, including support to private organizations representing businesses. Direct support to improve the productive capacity and business management of micro, small and medium-sized enterprises, including accounting, auditing, advisory services, technological transfer and skill upgrading.</t>
  </si>
  <si>
    <t>250: Business &amp; Other Services
320: Industry, Mining, Construction</t>
  </si>
  <si>
    <t>6.2.1</t>
  </si>
  <si>
    <t>Public-private partnership</t>
  </si>
  <si>
    <t>Sub-category from the above description: "Support economic recovery, enterprise recovery through conflict-sensitive and peacebuilding-relevant public sector policies and institutional support to the business environment and investment climate; public and private provision of business development services..."</t>
  </si>
  <si>
    <t>250: Business &amp; Other Services</t>
  </si>
  <si>
    <t>6.2.2</t>
  </si>
  <si>
    <t>Innovative/blended finance</t>
  </si>
  <si>
    <t>Sub-category from the above description: "Support economic recovery, enterprise recovery through conflict-sensitive and peacebuilding-relevant...support to private organizations representing businesses. Direct support to improve the productive capacity...of micro, small and medium-sized enterprises..."</t>
  </si>
  <si>
    <t>Management of natural resources (including land and extractives) and climate change</t>
  </si>
  <si>
    <t>Support sustainable management of natural resources with a view to managing conflicts and sustaining peace. Fair and sustainable agricultural development and use of land resources, including land reform and land (use) rights; land inventories, cadastre and information systems, institution capacity building and advice; soil degradation control; soil improvement; drainage of water logged areas; soil desalination; agricultural land surveys; land reclamation; erosion control, desertification control. Sustainable forestry development, including afforestation, erosion and desertification control. Sustainable water management, including fishery development, river basins development. Sustainable mineral resource management, including mineral and mining sector policy, planning and programmes; mining legislation, mining cadastre, mineral resources inventory, information systems, transparency (e.g. on concessions, contracts, tenders, revenues, royalties), institution capacity building and advice; mineral extraction and processing, infrastructure, technology, economics, safety and environment management. Support activities related to adaptation and mitigation to the impacts of climate change with a view to managing conflicts and sustaining peace.</t>
  </si>
  <si>
    <t>310: Agriculture, Forestry, Fishing
32210: Mineral/mining policy and administrative management
32220: Mineral prospection and exploration</t>
  </si>
  <si>
    <t>6.3.1</t>
  </si>
  <si>
    <t>Transhumance</t>
  </si>
  <si>
    <t>Sub-category from the above description: "Support sustainable management of natural resources with a view to managing conflicts and sustaining peace..."
"Agricultural sector policy, planning and programmes; aid to agricultural ministries;  institution capacity building and advice."
"Animal health and management, genetic resources, feed resources."</t>
  </si>
  <si>
    <t>310: Agriculture, Forestry, Fishing
31110: Agricultural policy and administrative management
31195: Livestock/veterinary services</t>
  </si>
  <si>
    <t>6.3.2</t>
  </si>
  <si>
    <t>Land</t>
  </si>
  <si>
    <t>Sub-category from the above description: "Fair and sustainable agricultural development and use of land resources, including land reform and land (use) rights; land inventories, cadastre and information systems, institution capacity building and advice; soil degradation control; soil improvement; drainage of water logged areas; soil desalination; agricultural land surveys; land reclamation; erosion control, desertification control. Sustainable forestry development, including afforestation, erosion and desertification control."</t>
  </si>
  <si>
    <t>6.3.3</t>
  </si>
  <si>
    <t>Water</t>
  </si>
  <si>
    <t>Sub-category from the above description: "Sustainable water management, including fishery development, river basins development."
"Water sector policy and governance, including legislation, regulation, planning and management as well as transboundary management of water; institutional capacity development; activities supporting the Integrated Water Resource Management approach (IWRM)."</t>
  </si>
  <si>
    <t>310: Agriculture, Forestry, Fishing
14010: Water sector policy and administrative management</t>
  </si>
  <si>
    <t>6.3.4</t>
  </si>
  <si>
    <t>Renewable energy</t>
  </si>
  <si>
    <t>Sub-category from the above description: "Sustainable mineral resource management, including mineral and mining sector policy, planning and programmes; mining legislation, mining cadastre, mineral resources inventory, information systems, transparency (e.g. on concessions, contracts, tenders, revenues, royalties), institution capacity building and advice; mineral extraction and processing, infrastructure, technology, economics, safety and environment management."
"Renewable energy generation programmes."</t>
  </si>
  <si>
    <t>32210: Mineral/mining policy and administrative management
32220: Mineral prospection and exploration
23210: Energy generation, renewable sources</t>
  </si>
  <si>
    <t>6.3.5</t>
  </si>
  <si>
    <t>Climate change adaptation</t>
  </si>
  <si>
    <t>Sub-category from the above description: "Support activities related to adaptation and mitigation to the impacts of climate change with a view to managing conflicts and sustaining peace."
"Environmental policy and administrative management;…Biodiversity;...Environmental education/training; Environmental research."</t>
  </si>
  <si>
    <t>310: Agriculture, Forestry, Fishing
32210: Mineral/mining policy and administrative management
32220: Mineral prospection and exploration
410: General Environment Protection</t>
  </si>
  <si>
    <t>Basic infrastructure rehabilitation and development</t>
  </si>
  <si>
    <t xml:space="preserve">Infrastructure rehabilitation and development to facilitate recovery and resilience building and enable populations to restore their livelihoods in the wake of an emergency situation: restoring pre-existing and building essential infrastructure and facilities (e.g. roads, bridges, irrigation, water and sanitation, shelter, health care services, education). Includes longer-term reconstruction (“build back better”) or construction of new infrastructure (see also categories 5.1 “Water and sanitation”, 5.2 “Health”, 5.3 “Education”, and other categories for relevant sectors). </t>
  </si>
  <si>
    <t>73010: Immediate post-emergency reconstruction and rehabilitation</t>
  </si>
  <si>
    <t>For MPTFO Use</t>
  </si>
  <si>
    <t xml:space="preserve">Sub-Total </t>
  </si>
  <si>
    <t>Third Tranche:</t>
  </si>
  <si>
    <t>Other peacebuilding objectives not related to specific SDG target</t>
  </si>
  <si>
    <t>Other PB activities - Not PB areas related</t>
  </si>
  <si>
    <t>1.1</t>
  </si>
  <si>
    <t>1.1 Electoral processes</t>
  </si>
  <si>
    <t>PB1 Political Process</t>
  </si>
  <si>
    <t>1.2 By 2030, reduce at least by half the proportion of men, women and children of all ages living in poverty in all its dimensions according to national definitions</t>
  </si>
  <si>
    <t>1.2</t>
  </si>
  <si>
    <t>1.2 Facilitating and promoting inclusive dialogue</t>
  </si>
  <si>
    <t>1.3 Implement nationally appropriate social protection systems and measures for all, including floors, and by 2030 achieve substantial coverage of the poor and the vulnerable</t>
  </si>
  <si>
    <t>1.3</t>
  </si>
  <si>
    <t>1.3 Reconciliation</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</si>
  <si>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</si>
  <si>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</si>
  <si>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1.4 Conflict management capacities, mediation and dialogue capacities and infrastructures for peace at national and subnational level</t>
  </si>
  <si>
    <t>1.5 By 2030, build the resilience of the poor and those in vulnerable situations and reduce their exposure and vulnerability to climate-related extreme events and other economic, social and environmental shocks and disasters</t>
  </si>
  <si>
    <t>1.5</t>
  </si>
  <si>
    <t>1.4.1 Peace agreement implementation</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</si>
  <si>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</si>
  <si>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</si>
  <si>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1.4.2 Mediation</t>
  </si>
  <si>
    <t>1.b Create sound policy frameworks at the national, regional and international levels, based on pro-poor and gender-sensitive development strategies, to support accelerated investment in poverty eradication actions</t>
  </si>
  <si>
    <t>1.b</t>
  </si>
  <si>
    <t>1.4.3 Early warning mechanisms</t>
  </si>
  <si>
    <t>2.1 By 2030, end hunger and ensure access by all people, in particular the poor and people in vulnerable situations, including infants, to safe, nutritious and sufficient food all year round</t>
  </si>
  <si>
    <t>2.1</t>
  </si>
  <si>
    <t>1.4.4 Community violence reduction (CVR)</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</si>
  <si>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</si>
  <si>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</si>
  <si>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1.4.5 Peace infrastructures</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</si>
  <si>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</si>
  <si>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</si>
  <si>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1.4.6 Other</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</si>
  <si>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</si>
  <si>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</si>
  <si>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1.5 Legislatures and political parties</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</si>
  <si>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</si>
  <si>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</si>
  <si>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1.6 Democratic participation</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</si>
  <si>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</si>
  <si>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</si>
  <si>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1.7 Civil society, communities and civic engagement</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</si>
  <si>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</si>
  <si>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</si>
  <si>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1.7.1 Inter-community relationships</t>
  </si>
  <si>
    <t>2.c Adopt measures to ensure the proper functioning of food commodity markets and their derivatives and facilitate timely access to market information, including on food reserves, in order to help limit extreme food price volatility</t>
  </si>
  <si>
    <t>2.c</t>
  </si>
  <si>
    <t>1.7.2 State-society relationships</t>
  </si>
  <si>
    <t>3.1 By 2030, reduce the global maternal mortality ratio to less than 70 per 100,000 live births</t>
  </si>
  <si>
    <t>3.1</t>
  </si>
  <si>
    <t>1.7.3 Other</t>
  </si>
  <si>
    <t>3.2 By 2030, end preventable deaths of newborns and children under 5 years of age, with all countries aiming to reduce neonatal mortality to at least as low as 12 per 1,000 live births and under-5 mortality to at least as low as 25 per 1,000 live births</t>
  </si>
  <si>
    <t>3.2</t>
  </si>
  <si>
    <t>1.8 Women empowerment and gender equality</t>
  </si>
  <si>
    <t>3.3 By 2030, end the epidemics of AIDS, tuberculosis, malaria and neglected tropical diseases and combat hepatitis, water-borne diseases and other communicable diseases</t>
  </si>
  <si>
    <t>3.3</t>
  </si>
  <si>
    <t>1.9 Youth empowerment and participation</t>
  </si>
  <si>
    <t>3.4  By 2030, reduce by one third premature mortality from non-communicable diseases through prevention and treatment and promote mental health and well-being</t>
  </si>
  <si>
    <t>3.4</t>
  </si>
  <si>
    <t>1.10 Media and free flow of information</t>
  </si>
  <si>
    <t>3.5 Strengthen the prevention and treatment of substance abuse, including narcotic drug abuse and harmful use of alcohol</t>
  </si>
  <si>
    <t>3.5</t>
  </si>
  <si>
    <t>1.11 Other</t>
  </si>
  <si>
    <t>3.6 By 2020, halve the number of global deaths and injuries from road traffic accidents</t>
  </si>
  <si>
    <t>3.6</t>
  </si>
  <si>
    <t>2.1 Mine action</t>
  </si>
  <si>
    <t>PB2 Safety and Security</t>
  </si>
  <si>
    <t>3.7 By 2030, ensure universal access to sexual and reproductive health-care services, including for family planning, information and education, and the integration of reproductive health into national strategies and programmes</t>
  </si>
  <si>
    <t>3.7</t>
  </si>
  <si>
    <t>2.2 Small arms and light weapons</t>
  </si>
  <si>
    <t>3.8 Achieve universal health coverage, including financial risk protection, access to quality essential health-care services and access to safe, effective, quality and affordable essential medicines and vaccines for all</t>
  </si>
  <si>
    <t>3.8</t>
  </si>
  <si>
    <t>2.3 Sexual and gender-based violence</t>
  </si>
  <si>
    <t>3.9 By 2030, substantially reduce the number of deaths and illnesses from hazardous chemicals and air, water and soil pollution and contamination</t>
  </si>
  <si>
    <t>3.9</t>
  </si>
  <si>
    <t>2.4 Child soldiers</t>
  </si>
  <si>
    <t>3.a Strengthen the implementation of the World Health Organization Framework Convention on Tobacco Control in all countries, as appropriate</t>
  </si>
  <si>
    <t>3.a</t>
  </si>
  <si>
    <t>2.5 Disarmament, demobilization and reintegration (DDR)</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</si>
  <si>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</si>
  <si>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</si>
  <si>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2.6 Police</t>
  </si>
  <si>
    <t>3.c Substantially increase health financing and the recruitment, development, training and retention of the health workforce in developing countries, especially in least developed countries and small island developing States</t>
  </si>
  <si>
    <t>3.c</t>
  </si>
  <si>
    <t>2.7 Security sector governance</t>
  </si>
  <si>
    <t>3.d Strengthen the capacity of all countries, in particular developing countries, for early warning, risk reduction and management of national and global health risks</t>
  </si>
  <si>
    <t>3.d</t>
  </si>
  <si>
    <t>2.7.1 PVE</t>
  </si>
  <si>
    <t>4.1 By 2030, ensure that all girls and boys complete free, equitable and quality primary and secondary education leading to relevant and effective learning outcomes</t>
  </si>
  <si>
    <t>4.1</t>
  </si>
  <si>
    <t>2.7.2 Other</t>
  </si>
  <si>
    <t>4.2 By 2030, ensure that all girls and boys have access to quality early childhood development, care and pre-primary education so that they are ready for primary education</t>
  </si>
  <si>
    <t>4.2</t>
  </si>
  <si>
    <t>2.8 Other</t>
  </si>
  <si>
    <t>4.3 By 2030, ensure equal access for all women and men to affordable and quality technical, vocational and tertiary education, including university</t>
  </si>
  <si>
    <t>4.3</t>
  </si>
  <si>
    <t>3.1 Rule of law</t>
  </si>
  <si>
    <t>PB3 Rule of Law and Human Rights</t>
  </si>
  <si>
    <t>4.4 By 2030, substantially increase the number of youth and adults who have relevant skills, including technical and vocational skills, for employment, decent jobs and entrepreneurship</t>
  </si>
  <si>
    <t>4.4</t>
  </si>
  <si>
    <t>3.1.1 Constitutional reform</t>
  </si>
  <si>
    <t>4.5 By 2030, eliminate gender disparities in education and ensure equal access to all levels of education and vocational training for the vulnerable, including persons with disabilities, indigenous peoples and children in vulnerable situations</t>
  </si>
  <si>
    <t>4.5</t>
  </si>
  <si>
    <t>3.1.2 Other</t>
  </si>
  <si>
    <t>4.6 By 2030, ensure that all youth and a substantial proportion of adults, both men and women, achieve literacy and numeracy</t>
  </si>
  <si>
    <t>4.6</t>
  </si>
  <si>
    <t>3.2 Access to justice (including informal or traditional mechanisms)</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</si>
  <si>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</si>
  <si>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</si>
  <si>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3.3 Performance and independence of justice institutions</t>
  </si>
  <si>
    <t>4.a Build and upgrade education facilities that are child, disability and gender sensitive and provide safe, non-violent, inclusive and effective learning environments for all</t>
  </si>
  <si>
    <t>4.a</t>
  </si>
  <si>
    <t>3.4 Capacity of justice institutions, including prisons</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</si>
  <si>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</si>
  <si>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</si>
  <si>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3.4.1 Penitentiary system</t>
  </si>
  <si>
    <t>4.c By 2030, substantially increase the supply of qualified teachers, including through international cooperation for teacher training in developing countries, especially least developed countries and small island developing States</t>
  </si>
  <si>
    <t>4.c</t>
  </si>
  <si>
    <t>3.4.2 Other</t>
  </si>
  <si>
    <t>5.1 End all forms of discrimination against all women and girls everywhere</t>
  </si>
  <si>
    <t>5.1</t>
  </si>
  <si>
    <t>3.5 Transitional justice, including mechanisms for truth seeking, accountability, reparation and guarantee of non-recurrence</t>
  </si>
  <si>
    <t>5.2 Eliminate all forms of violence against all women and girls in the public and private spheres, including trafficking and sexual and other types of exploitation</t>
  </si>
  <si>
    <t>5.2</t>
  </si>
  <si>
    <t>3.6 Protection of civilians</t>
  </si>
  <si>
    <t>5.3 Eliminate all harmful practices, such as child, early and forced marriage and female genital mutilation</t>
  </si>
  <si>
    <t>5.3</t>
  </si>
  <si>
    <t>3.7 Human Rights</t>
  </si>
  <si>
    <t>5.4 Recognize and value unpaid care and domestic work through the provision of public services, infrastructure and social protection policies and the promotion of shared responsibility within the household and the family as nationally appropriate</t>
  </si>
  <si>
    <t>5.4</t>
  </si>
  <si>
    <t>3.7.1 Hate speech</t>
  </si>
  <si>
    <t>5.5 Ensure women’s full and effective participation and equal opportunities for leadership at all levels of decision-making in political, economic and public life</t>
  </si>
  <si>
    <t>5.5</t>
  </si>
  <si>
    <t>3.7.2 Protection of human rights defenders</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</si>
  <si>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</si>
  <si>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</si>
  <si>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3.7.3 Other</t>
  </si>
  <si>
    <t>5.a Undertake reforms to give women equal rights to economic resources, as well as access to ownership and control over land and other forms of property, financial services, inheritance and natural resources, in accordance with national laws</t>
  </si>
  <si>
    <t>5.a</t>
  </si>
  <si>
    <t>3.8 Other</t>
  </si>
  <si>
    <t>5.b Enhance the use of enabling technology, in particular information and communications technology, to promote the empowerment of women</t>
  </si>
  <si>
    <t>5.b</t>
  </si>
  <si>
    <t>4.1 Center of government and executive coordination</t>
  </si>
  <si>
    <t>PB4 Core Government Functions</t>
  </si>
  <si>
    <t>5.c Adopt and strengthen sound policies and enforceable legislation for the promotion of gender equality and the empowerment of all women and girls at all levels</t>
  </si>
  <si>
    <t>5.c</t>
  </si>
  <si>
    <t>4.2 Basic public administration at the national and subnational level</t>
  </si>
  <si>
    <t>6.1 By 2030, achieve universal and equitable access to safe and affordable drinking water for all</t>
  </si>
  <si>
    <t>6.1</t>
  </si>
  <si>
    <t>4.3 Multi-dimensional risk management (violence, disasters, climate change, etc.)</t>
  </si>
  <si>
    <t>6.2 By 2030, achieve access to adequate and equitable sanitation and hygiene for all and end open defecation, paying special attention to the needs of women and girls and those in vulnerable situations</t>
  </si>
  <si>
    <t>6.2</t>
  </si>
  <si>
    <t>4.4 Anti-corruption organizations, institutions, measures and transparency</t>
  </si>
  <si>
    <t>6.3 By 2030, improve water quality by reducing pollution, eliminating dumping and minimizing release of hazardous chemicals and materials, halving the proportion of untreated wastewater and substantially increasing recycling and safe reuse globally</t>
  </si>
  <si>
    <t>6.3</t>
  </si>
  <si>
    <t>4.4.1 Organized crime</t>
  </si>
  <si>
    <t>6.4 By 2030, substantially increase water-use efficiency across all sectors and ensure sustainable withdrawals and supply of freshwater to address water scarcity and substantially reduce the number of people suffering from water scarcity</t>
  </si>
  <si>
    <t>6.4</t>
  </si>
  <si>
    <t>4.4.2 Other</t>
  </si>
  <si>
    <t>6.5 By 2030, implement integrated water resources management at all levels, including through transboundary cooperation as appropriate</t>
  </si>
  <si>
    <t>6.5</t>
  </si>
  <si>
    <t>4.5 Public sector policy and administrative management</t>
  </si>
  <si>
    <t>6.6 By 2020, protect and restore water-related ecosystems, including mountains, forests, wetlands, rivers, aquifers and lakes</t>
  </si>
  <si>
    <t>6.6</t>
  </si>
  <si>
    <t>4.6 Public finance management at national and subnational level</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</si>
  <si>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</si>
  <si>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</si>
  <si>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4.7 Decentralization and subnational governance</t>
  </si>
  <si>
    <t>6.b Support and strengthen the participation of local communities in improving water and sanitation management</t>
  </si>
  <si>
    <t>6.b</t>
  </si>
  <si>
    <t>4.8 Other</t>
  </si>
  <si>
    <t>7.1 By 2030, ensure universal access to affordable, reliable and modern energy services</t>
  </si>
  <si>
    <t>7.1</t>
  </si>
  <si>
    <t>5.1 Water and sanitation</t>
  </si>
  <si>
    <t>PB5 Basic Services</t>
  </si>
  <si>
    <t>7.2 By 2030, increase substantially the share of renewable energy in the global energy mix</t>
  </si>
  <si>
    <t>7.2</t>
  </si>
  <si>
    <t>5.2 Health</t>
  </si>
  <si>
    <t>7.3 By 2030, double the global rate of improvement in energy efficiency</t>
  </si>
  <si>
    <t>7.3</t>
  </si>
  <si>
    <t>5.2.1 MHPSS/Trauma</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</si>
  <si>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</si>
  <si>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</si>
  <si>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5.2.2 Other</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</si>
  <si>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</si>
  <si>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</si>
  <si>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5.3 Education</t>
  </si>
  <si>
    <t>8.1 Sustain per capita economic growth in accordance with national circumstances and, in particular, at least 7 per cent gross domestic product growth per annum in the least developed countries</t>
  </si>
  <si>
    <t>8.1</t>
  </si>
  <si>
    <t>5.4 Food security</t>
  </si>
  <si>
    <t>8.2 Achieve higher levels of economic productivity through diversification, technological upgrading and innovation, including through a focus on high-value added and labour-intensive sectors</t>
  </si>
  <si>
    <t>8.2</t>
  </si>
  <si>
    <t>5.5 Safe and sustainable return and (re-)integration of internally displaced persons, refugees and migrants</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</si>
  <si>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</si>
  <si>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</si>
  <si>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5.6 Other</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</si>
  <si>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</si>
  <si>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</si>
  <si>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6.1 Employment generation and livelihoods (e.g., in agriculture and public works), particularly for women, youth and demobilized former combatants</t>
  </si>
  <si>
    <t>PB6 Economy</t>
  </si>
  <si>
    <t>8.5 By 2030, achieve full and productive employment and decent work for all women and men, including for young people and persons with disabilities, and equal pay for work of equal value</t>
  </si>
  <si>
    <t>8.5</t>
  </si>
  <si>
    <t>6.1.1 Small grants facility</t>
  </si>
  <si>
    <t>8.6 By 2020, substantially reduce the proportion of youth not in employment, education or training</t>
  </si>
  <si>
    <t>8.6</t>
  </si>
  <si>
    <t>6.1.2 Other</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</si>
  <si>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</si>
  <si>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</si>
  <si>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6.2 Economic recovery through enterprise recovery, including value chain</t>
  </si>
  <si>
    <t>8.8  Protect labour rights and promote safe and secure working environments for all workers, including migrant workers, in particular women migrants, and those in precarious employment</t>
  </si>
  <si>
    <t>8.8</t>
  </si>
  <si>
    <t>6.2.1 Public-private partnership</t>
  </si>
  <si>
    <t>8.9 By 2030, devise and implement policies to promote sustainable tourism that creates jobs and promotes local culture and products</t>
  </si>
  <si>
    <t>8.9</t>
  </si>
  <si>
    <t>6.2.2 Innovative/blended finance</t>
  </si>
  <si>
    <t>8.10 Strengthen the capacity of domestic financial institutions to encourage and expand access to banking, insurance and financial services for all</t>
  </si>
  <si>
    <t>8.10</t>
  </si>
  <si>
    <t>6.2.3 Other</t>
  </si>
  <si>
    <t>8.a Increase Aid for Trade support for developing countries, in particular least developed countries, including through the Enhanced Integrated Framework for Trade-related Technical Assistance to Least Developed Countries</t>
  </si>
  <si>
    <t>8.a</t>
  </si>
  <si>
    <t>6.3 Management of natural resources (including land and extractives) and climate change</t>
  </si>
  <si>
    <t>8.b By 2020, develop and operationalize a global strategy for youth employment and implement the Global Jobs Pact of the International Labour Organization</t>
  </si>
  <si>
    <t>8.b</t>
  </si>
  <si>
    <t>6.3.1 Transhumance</t>
  </si>
  <si>
    <t>9.1 Develop quality, reliable, sustainable and resilient infrastructure, including regional and trans-border infrastructure, to support economic development and human well-being, with a focus on affordable and equitable access for all</t>
  </si>
  <si>
    <t>9.1</t>
  </si>
  <si>
    <t>6.3.2 Land</t>
  </si>
  <si>
    <t>9.2 Promote inclusive and sustainable industrialization and, by 2030, significantly raise industry’s share of employment and gross domestic product, in line with national circumstances, and double its share in least developed countries</t>
  </si>
  <si>
    <t>9.2</t>
  </si>
  <si>
    <t>6.3.3 Water</t>
  </si>
  <si>
    <t>9.3 Increase the access of small-scale industrial and other enterprises, in particular in developing countries, to financial services, including affordable credit, and their integration into value chains and markets</t>
  </si>
  <si>
    <t>9.3</t>
  </si>
  <si>
    <t>6.3.4 Renewable energy</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</si>
  <si>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</si>
  <si>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</si>
  <si>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6.3.5 Climate change adaptation</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</si>
  <si>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</si>
  <si>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</si>
  <si>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6.3.6 Other</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</si>
  <si>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</si>
  <si>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</si>
  <si>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6.4 Basic infrastructure rehabilitation and development</t>
  </si>
  <si>
    <t>9.b Support domestic technology development, research and innovation in developing countries, including by ensuring a conducive policy environment for, inter alia, industrial diversification and value addition to commodities</t>
  </si>
  <si>
    <t>9.b</t>
  </si>
  <si>
    <t>6.5 Other</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</si>
  <si>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</si>
  <si>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</si>
  <si>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</si>
  <si>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</si>
  <si>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</si>
  <si>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</si>
  <si>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</si>
  <si>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</si>
  <si>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</si>
  <si>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</si>
  <si>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</si>
  <si>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</si>
  <si>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</si>
  <si>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</si>
  <si>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</si>
  <si>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</si>
  <si>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</si>
  <si>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</si>
  <si>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</si>
  <si>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</si>
  <si>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</si>
  <si>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</si>
  <si>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</si>
  <si>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</si>
  <si>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</si>
  <si>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</si>
  <si>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</si>
  <si>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</si>
  <si>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</si>
  <si>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</si>
  <si>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</si>
  <si>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</si>
  <si>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</si>
  <si>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</si>
  <si>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</si>
  <si>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</si>
  <si>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</si>
  <si>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</si>
  <si>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</si>
  <si>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</si>
  <si>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</si>
  <si>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</si>
  <si>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</si>
  <si>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</si>
  <si>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</si>
  <si>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</si>
  <si>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</si>
  <si>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</si>
  <si>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</si>
  <si>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</si>
  <si>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</si>
  <si>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</si>
  <si>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</si>
  <si>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</si>
  <si>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</si>
  <si>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</si>
  <si>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</si>
  <si>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</si>
  <si>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</si>
  <si>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</si>
  <si>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</si>
  <si>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</si>
  <si>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</si>
  <si>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</si>
  <si>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</si>
  <si>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</si>
  <si>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</si>
  <si>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</si>
  <si>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</si>
  <si>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</si>
  <si>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</si>
  <si>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</si>
  <si>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</si>
  <si>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</si>
  <si>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</si>
  <si>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</si>
  <si>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</si>
  <si>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</si>
  <si>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</si>
  <si>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</si>
  <si>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</si>
  <si>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</si>
  <si>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</si>
  <si>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</si>
  <si>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</si>
  <si>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</si>
  <si>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</si>
  <si>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</si>
  <si>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</si>
  <si>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</si>
  <si>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</si>
  <si>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</si>
  <si>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</si>
  <si>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</si>
  <si>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</si>
  <si>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</si>
  <si>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</si>
  <si>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</si>
  <si>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</si>
  <si>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</si>
  <si>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</si>
  <si>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</si>
  <si>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</si>
  <si>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</si>
  <si>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</si>
  <si>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</si>
  <si>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</si>
  <si>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</si>
  <si>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</si>
  <si>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</si>
  <si>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</si>
  <si>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</si>
  <si>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</si>
  <si>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</si>
  <si>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</si>
  <si>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</si>
  <si>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</si>
  <si>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</si>
  <si>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</si>
  <si>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</si>
  <si>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</si>
  <si>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</si>
  <si>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</si>
  <si>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</si>
  <si>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</si>
  <si>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</si>
  <si>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</si>
  <si>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</si>
  <si>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</si>
  <si>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</si>
  <si>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</si>
  <si>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</si>
  <si>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</si>
  <si>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</si>
  <si>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</si>
  <si>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</si>
  <si>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</si>
  <si>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</si>
  <si>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</si>
  <si>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</si>
  <si>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</si>
  <si>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</si>
  <si>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</si>
  <si>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</si>
  <si>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</si>
  <si>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</si>
  <si>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</si>
  <si>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</si>
  <si>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</si>
  <si>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</si>
  <si>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</si>
  <si>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</si>
  <si>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</si>
  <si>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</si>
  <si>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</si>
  <si>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</si>
  <si>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</si>
  <si>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</si>
  <si>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</si>
  <si>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</si>
  <si>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</si>
  <si>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</si>
  <si>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</si>
  <si>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</si>
  <si>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</si>
  <si>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</si>
  <si>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</si>
  <si>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</si>
  <si>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</si>
  <si>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</si>
  <si>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</si>
  <si>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</si>
  <si>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</si>
  <si>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</si>
  <si>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</si>
  <si>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</si>
  <si>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</si>
  <si>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</si>
  <si>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</si>
  <si>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</si>
  <si>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r>
      <rPr>
        <b/>
        <sz val="11"/>
        <color theme="1"/>
        <rFont val="Times New Roman"/>
        <family val="1"/>
      </rPr>
      <t>Outcome/ Output</t>
    </r>
    <r>
      <rPr>
        <sz val="11"/>
        <color theme="1"/>
        <rFont val="Times New Roman"/>
        <family val="1"/>
      </rPr>
      <t xml:space="preserve"> number</t>
    </r>
  </si>
  <si>
    <r>
      <rPr>
        <b/>
        <sz val="11"/>
        <color theme="1"/>
        <rFont val="Times New Roman"/>
        <family val="1"/>
      </rPr>
      <t>Description</t>
    </r>
    <r>
      <rPr>
        <sz val="11"/>
        <color theme="1"/>
        <rFont val="Times New Roman"/>
        <family val="1"/>
      </rPr>
      <t xml:space="preserve"> (Text)</t>
    </r>
  </si>
  <si>
    <t>Recipient Organization 1 UNDP</t>
  </si>
  <si>
    <t>Recipient Organization 2 UNODC</t>
  </si>
  <si>
    <t>Recipient Organization 3 OHCHR</t>
  </si>
  <si>
    <r>
      <rPr>
        <b/>
        <sz val="11"/>
        <color theme="1"/>
        <rFont val="Times New Roman"/>
        <family val="1"/>
      </rPr>
      <t>% of budget</t>
    </r>
    <r>
      <rPr>
        <sz val="11"/>
        <color theme="1"/>
        <rFont val="Times New Roman"/>
        <family val="1"/>
      </rPr>
      <t xml:space="preserve"> per activity  allocated to </t>
    </r>
    <r>
      <rPr>
        <b/>
        <sz val="11"/>
        <color theme="1"/>
        <rFont val="Times New Roman"/>
        <family val="1"/>
      </rPr>
      <t>Gender Equality and Women's Empowerment (GEWE)</t>
    </r>
    <r>
      <rPr>
        <sz val="11"/>
        <color theme="1"/>
        <rFont val="Times New Roman"/>
        <family val="1"/>
      </rPr>
      <t xml:space="preserve"> (if any):</t>
    </r>
  </si>
  <si>
    <r>
      <t xml:space="preserve">Current level of </t>
    </r>
    <r>
      <rPr>
        <b/>
        <sz val="11"/>
        <color theme="1"/>
        <rFont val="Times New Roman"/>
        <family val="1"/>
      </rPr>
      <t xml:space="preserve">expenditure/ commitment </t>
    </r>
    <r>
      <rPr>
        <sz val="11"/>
        <color theme="1"/>
        <rFont val="Times New Roman"/>
        <family val="1"/>
      </rPr>
      <t>(To be completed at time of project progress reporting)</t>
    </r>
    <r>
      <rPr>
        <b/>
        <sz val="11"/>
        <color theme="1"/>
        <rFont val="Times New Roman"/>
        <family val="1"/>
      </rPr>
      <t xml:space="preserve"> </t>
    </r>
  </si>
  <si>
    <r>
      <rPr>
        <b/>
        <sz val="11"/>
        <color theme="1"/>
        <rFont val="Times New Roman"/>
        <family val="1"/>
      </rPr>
      <t xml:space="preserve">GEWE justification </t>
    </r>
    <r>
      <rPr>
        <sz val="11"/>
        <color theme="1"/>
        <rFont val="Times New Roman"/>
        <family val="1"/>
      </rPr>
      <t>(e.g. training includes session on gender equality, specific efforts made to ensure equal representation of women and men etc.)</t>
    </r>
  </si>
  <si>
    <r>
      <t xml:space="preserve">Any other </t>
    </r>
    <r>
      <rPr>
        <b/>
        <sz val="11"/>
        <color theme="1"/>
        <rFont val="Times New Roman"/>
        <family val="1"/>
      </rPr>
      <t>remarks</t>
    </r>
    <r>
      <rPr>
        <sz val="11"/>
        <color theme="1"/>
        <rFont val="Times New Roman"/>
        <family val="1"/>
      </rPr>
      <t xml:space="preserve"> (e.g. on types of inputs provided or budget justification, esp. for TA or travel costs)</t>
    </r>
  </si>
  <si>
    <t>Strengthened security institutions to promote   implementation of   gender responsive Security Sector Reform, ensuring adherence to the rule of law and human rights in The Gambia</t>
  </si>
  <si>
    <t xml:space="preserve">Strengthened legal frameworks, policies and knowledge to effectively support the implementation of Security Sector Reform in The Gambia </t>
  </si>
  <si>
    <t>Support the review of the Gambia Armed Forces Act, Prison Act and Strategies (Ministry of Defense &amp;Ministry of Interior) to transform security sector into a more professional, accountable and   responsive to security needs of the citizens in line with international best practices and human rights standards.</t>
  </si>
  <si>
    <t xml:space="preserve">45% resources to be used for the development of Gender policy. Revision of GAF and GPF Acts and strageies to further mainstream gender </t>
  </si>
  <si>
    <t>Conduct advocacy among the relevant institutions including the National Assembly, CSOs, IPC, Media, National Human Rights Commision and policy makers on passage of National Security Council Bill, draft constitution, and key legislations through lobbying, consultations, town hall meetings, and training sessions. </t>
  </si>
  <si>
    <t>Composition of target audience should be gender disaggregated, 40% being women.  Training to include session on gender equality</t>
  </si>
  <si>
    <t>In collaboration with ONS, support the simplification, translation into local languages and dissemination of SSR strategy and gender policy for security institutions.</t>
  </si>
  <si>
    <t>Simplification and dissemination of simplified gender policy to the security institutions and public</t>
  </si>
  <si>
    <t>Conduct outreach activities at national and grassroot levels to increase awareness of the SSR strategy and the gender policy for inclusive participation and ownership.</t>
  </si>
  <si>
    <t>Outreach activities to include gender eaulity in SSR</t>
  </si>
  <si>
    <t xml:space="preserve">Enhanced capacity of the Office of National Security capacity and relevant state institutions to effectively coordinate the implementation of the SSR </t>
  </si>
  <si>
    <t>Equip ONS management centre as required to ensure functionality, including information and communication equipment to enhance intra and inter-agency communication and information sharing.</t>
  </si>
  <si>
    <t>Assign a National UNV within the ONS to assist implementation of the communication strategy, build communication capacity of security institutions and coordinate outreach activities within the security sector and the communities.</t>
  </si>
  <si>
    <t xml:space="preserve">Training of ONS and security instituions staff will be gender disaggregated to include women. Outreach activities to include gender equality </t>
  </si>
  <si>
    <t xml:space="preserve">Support the development and review of training curricula, accreditation of training courses, training manuals to ensure respect for human rights and the rule of law in line with TRRC Recommendations. </t>
  </si>
  <si>
    <t>Developed curricula and training courses to integrate gender components</t>
  </si>
  <si>
    <t xml:space="preserve">Support continuous professional development of personnel working on the SSR agenda in collaborative leadership and strategic planning skills. </t>
  </si>
  <si>
    <t xml:space="preserve">Gender representation to be conidered in the continous professional development programme; training to include sessions on gender equality </t>
  </si>
  <si>
    <t xml:space="preserve">Support Ministry of Justice (MOJ) and relevant security sector institutions to fulfil relevant international treaty reporting obligations pertaining to the Security Sector during the Project cycle. </t>
  </si>
  <si>
    <t xml:space="preserve">Training  to include sessions on gender equlity; gender representation will be considered </t>
  </si>
  <si>
    <t>Support security sector engagement with MOJ and the National Mechanism for Reporting and Follow-up on the implementation of concluding observations and recommendations from international treaty reporting obligations pertaining to SSR such as the International Covenant on Civil and Rights ICCPR), Convention Against Torture (CAT), International Convention on the Protection of All Persons from Enforced Disappearance (ICED) and Convention on the Elimination of Discrimination Against Women (CEDAW)</t>
  </si>
  <si>
    <t xml:space="preserve">Gender representation will be considered  in all engagement sessions </t>
  </si>
  <si>
    <t xml:space="preserve">Support graduates through the UTG graduate scheme to gain knowledge and experience on SSR to advance the SSR agenda at institutional and community levels.    </t>
  </si>
  <si>
    <t xml:space="preserve">At least 40% of graduates  posted security sector institutions will be young women  </t>
  </si>
  <si>
    <t xml:space="preserve">Develop and implement a Senior Managers course in the security sector to improve capacity in public administration, planning and implementation and budget management.  </t>
  </si>
  <si>
    <t>The Senior Managers course will include sections on gender equality</t>
  </si>
  <si>
    <t>Activity 1.2.9</t>
  </si>
  <si>
    <t xml:space="preserve">Support ONS in undertaking dedicated advocacy with the security sector institutions to increase their own accountability and responsiveness in the monitoring of arrests and intimidation actions of their personnel. </t>
  </si>
  <si>
    <t>Advocacy to target 30% female security personnel</t>
  </si>
  <si>
    <t xml:space="preserve">Strengthened accountability, data and knowledge management for real-time and evidence-based decision making within the security sector    </t>
  </si>
  <si>
    <t xml:space="preserve">In collaboration with ONS, conduct a comprehensive national survey on security needs and concerns to understand security challenges faced by the population and the perception of young Gambians on the security forces with the view to strengthen community-security engagements, ownership and data-driven interventions for sustainability. </t>
  </si>
  <si>
    <t>The survey will will target at least 40% women as respondents</t>
  </si>
  <si>
    <t xml:space="preserve">Conduct in-depth research study and evidence generation on barriers impeding recruitment, retention, and career advancement with particular attention to women in security institutions and disseminate to the national and local stakeholders.    </t>
  </si>
  <si>
    <t>Research study will exclusiely focus only on barriers impeding the participation and leadership of women in security sector</t>
  </si>
  <si>
    <t xml:space="preserve">Establish a Monitoring, Evaluation and Learning (MEL) Framework at ONS to track progress in the implementation of the SSR Strategy and other legislations and policy instruments/ MEL to be linked to the integrated data and reporting dashboard. </t>
  </si>
  <si>
    <t xml:space="preserve">MEL to mainstream gender components </t>
  </si>
  <si>
    <t>Revamp the integrated security sector data/reporting dashboard at ONS. (This is to collate real-time data and information within the security institutions and share with the public and stakeholders By following a systematic data management strategy and implementation methodology -to be determined in Terms of Reference of the consultant- which will outline the data sets to be collected, collection frequency, data storage and verification mechanisms, it enables stakeholders to make evidence-based decisions in the implementation of the SSR strategy).</t>
  </si>
  <si>
    <t xml:space="preserve">Information collated across security institutions will be disaggregated by gender </t>
  </si>
  <si>
    <t xml:space="preserve">Support ONS’s and individual security institutions’ personnel (GAF, GPF, GPS, DLEAG) capacity on data and knowledge management and integrated system. (This is to effectively coordinate, collate and report data at central level in real time for evidence-based decision making).   </t>
  </si>
  <si>
    <t>Training to include sessions on gender equality; gender representation in the training to be prioritized</t>
  </si>
  <si>
    <t xml:space="preserve">Facilitate knowledge sharing and exchange of best practices for representatives of GPF, GPS, DLEAG and GAF human rights and gender units in the sub-region  </t>
  </si>
  <si>
    <t xml:space="preserve">The sub-region knowledge sharing missions will have at least 30% women  representation </t>
  </si>
  <si>
    <t>Conduct a Human Rights Due Diligence Review within the security sector to establish HR human rights violations level based on HRDDP risk assessment criteria.  (the criteria include analysis of compliance or non-compliance with international humanitarian, human rights and refugee law; accountability records; preventions mechanisms; existing legislations and frameworks, among others).</t>
  </si>
  <si>
    <t>The assessment will ensure at least 40% respondents are women</t>
  </si>
  <si>
    <t xml:space="preserve">Output 1.4 </t>
  </si>
  <si>
    <t xml:space="preserve">Enhanced gender responsive security sector through increased women’s participation and representation in decision making roles
</t>
  </si>
  <si>
    <t>In collaboration with ONS and DCAF, develop and support implementation of gender action plan for all security institutions to address challenges experienced by women in the security sector and promote women’s meaningful participation in the peace and security agenda. (The gender policy will be implemented through the action plan. Same consultant to develop the plan)</t>
  </si>
  <si>
    <t xml:space="preserve">Support national and regional peer to peer mentorship programs within the security sector to increase women partcipation in decision making and leadership positions.  </t>
  </si>
  <si>
    <t>Identify and train male gender champions. (GAF, GPF, DLEAG, GPS) to promote women's participation in leadership and advocate for the elimination of all forms of GBV within the security sector</t>
  </si>
  <si>
    <t xml:space="preserve">Minor refurbishment of facilities within security sector institutions, using a phased approach and based on recommendations of in-depth assessment to meet the specific needs of women, ensuring their safety, dignity and comfort. (This will include the minor renovation of existing washroom facilities; provision of materials/equipment for hygiene such as handwashing stations, toilet seats, sanitary bins, and bags to attract more women to join and stay in security institutions. The activity will also measure the proportion of female officers reporting satisfaction with the refurbished gender-responsive facilities). 
</t>
  </si>
  <si>
    <t>Develop and disseminate simplified pocketbooks on Gender, Sexual Harassment and abuse to enhance knowledge, raise awareness, and provide practical guidance on fostering a respectful and gender-inclusive environment.</t>
  </si>
  <si>
    <t xml:space="preserve">Strengthened civilian oversight mechanisms to ensure accountability and transparency in the implementation   of   security sector.   </t>
  </si>
  <si>
    <t>Capacity of the National Assembly to engage and support the SSR processes is enhanced</t>
  </si>
  <si>
    <t>Conduct a needs assessment of the role of the National Assembly in the SSR process during and after the Jammeh era.  (The assessment will inform the development of a handbook on the role of the National Assembly in SSR).</t>
  </si>
  <si>
    <t>Gender component will be part of the study</t>
  </si>
  <si>
    <t xml:space="preserve">Develop handbook on the role of National Assembly and the Office of the Clerk in SSR processes. (The book will enable continuous referencing and awareness creation within the institution and sustain awareness of their role in SSR especially for all NAMs. This will also strengthen institutional memory at the Office of the Clerk. The handbook will draw on good practices on parliaments and SSR reforms in the sub-region).          </t>
  </si>
  <si>
    <t>The hand book will include gender representation in SSR and gaps that should be filled increasingly</t>
  </si>
  <si>
    <t xml:space="preserve">Organize training sessions for members of the National Assembly and office of the clerk on SSR, human rights and democratic governance (The training, guided by the developed handbook will focus on the NA, Office of the Clerk, Standing Committees on Defence and Security, Finance &amp; Public Accounts Committee, Standing Committee on Human Rights, Gender Committee, and National Youth Parliament. The intervention will enhance their engagement and ownership of the SSR, including supporting the SSR agenda and relevant legislative reform processes). </t>
  </si>
  <si>
    <t>The five women members of national assembly  members and at least 2 female staff from the office of the clerk will participate in the training</t>
  </si>
  <si>
    <t xml:space="preserve">Support participation of National Assembly members from the relevant committees including the speaker of the National Assembly to participate in regional networks of parliamentarians with oversight of security sector. (  To visit the Network of African Parliamentarians Members of Défense and Security Committees (REPAM-CDS)]. Participating NAMs will be from Standing Committees on Defence and Security, Finance &amp; Public Accounts Committee, Standing Committee on Human Rights, Gender Committee, and National Youth Parliament. ) </t>
  </si>
  <si>
    <t>All five women NAMs will participate in the regional networks meetings</t>
  </si>
  <si>
    <t xml:space="preserve">Capacity of the National Human Rights Commission to carry out its oversight functions, coordinate stakeholders and contribute to SSR is enhanced </t>
  </si>
  <si>
    <t xml:space="preserve">Build capacity of NHRC commissioners and staff on SSR to carry out their oversight function effectively in the SSR process. (This will ensure NHRC Commissioners and staff will acquire the relevant skills, so the reform process is compliant with national and international human rights standards).     </t>
  </si>
  <si>
    <t>The training has session on gender equality in SSR and  all female staff will participate</t>
  </si>
  <si>
    <t xml:space="preserve">Facilitate the NHRC’s creation of a Civilian Coordination Platform. (This will coordinate civilian oversight mechanisms to ensure all oversight institutions have a clear understanding of their role, identify specific areas of engagement during the course of the project, support quarterly engagement of all civilian oversight mechanisms to facilitate communication and coordinate monitoring of cases of harassment and/or arrest of civil society actors while undertaking their duties. The NHRC will coordinate this platform to facilitate collaborative initiatives among participating entities.) </t>
  </si>
  <si>
    <t xml:space="preserve">Women oversight institutions to be members of the coordination platform. Leadership of the platform to consider gender equality. </t>
  </si>
  <si>
    <t>Support NHRC and ONS, in collaboration with research/academic institutions, commission a study on the inclusion of women, youth, persons with disabilities and rural communities in the SSR process and disseminate findings. (The study is to determine the current level of inclusion of the targeted groups, as well as to provide recommendations for the greater/enhanced inclusion of the targeted groups to advance a more inclusive and effective SSR process)</t>
  </si>
  <si>
    <t>Part of the the study will focus on women inclusion in SSR processes</t>
  </si>
  <si>
    <r>
      <t>Support the NHRC and ONS implement targeted activities to support the inclusion of marginalized groups and communities (women, youth, persons with disabilities and rural communities) in SSR based on the recommendations of the study.</t>
    </r>
    <r>
      <rPr>
        <sz val="11"/>
        <color rgb="FF000000"/>
        <rFont val="Arial"/>
        <family val="2"/>
      </rPr>
      <t> </t>
    </r>
    <r>
      <rPr>
        <sz val="11"/>
        <color rgb="FF000000"/>
        <rFont val="Times New Roman"/>
        <family val="1"/>
      </rPr>
      <t> </t>
    </r>
  </si>
  <si>
    <t xml:space="preserve">Some of the activities to be implemented will focus on supporting women </t>
  </si>
  <si>
    <t xml:space="preserve">Support the NHRC to collaborate with ONS to disseminate and advise law enforcement agencies to implement SSR recommendations from the UN Human Rights Council and relevant treaty bodies. (The advice on recommendations to prioritize and implement would be based on recommendations issued by the Human Rights Council and treaty bodies after considering Universal Periodic Review report and state reports and after consideration of the Gambia’s periodic reports).   </t>
  </si>
  <si>
    <t xml:space="preserve">Women to be represented in support activities </t>
  </si>
  <si>
    <t xml:space="preserve">Support the NHRC build capacity of the National Assembly Members and security sector institutions based on recommendations issued by the UN Human Rights Council, UN, AU treaty bodies and special mechanism.  (The project will focus on GPS, GAF, GPF, DLEAG and the relevant National Assembly committees to ensure they have acquired knowledge to implement the recommendations)       </t>
  </si>
  <si>
    <t>Women from the National Assembly and security sector to be represented in capacity building sessions</t>
  </si>
  <si>
    <t xml:space="preserve">Support NHRC’s initiative to develop training manuals and strengthen the capacities of human rights units​ ​of GPF, GPS, DLEAG and the GAF. ​ </t>
  </si>
  <si>
    <t>All human rights units shluld have women</t>
  </si>
  <si>
    <t xml:space="preserve">Civil society and Office of the Ombudsman Office of Ombudsman is better able to participate effectively and engage in meaningful oversight and accountability of the SSR process.   </t>
  </si>
  <si>
    <t xml:space="preserve">Build the capacity of the Coalition of CSOs on SSR and other advocacy groups to actively participate in the oversight, communication, and implementation of SRR processes. (This entails supporting CSOs to develop and implement, a code of conduct/guideline and innovative approaches to ensure inclusive participation of women, youth and PWDs at regional levels in the SSR processes and holding the duty bearers accountable) </t>
  </si>
  <si>
    <t>Trainings to include sessions on gender equality</t>
  </si>
  <si>
    <t>Support the capacity of the Office of Ombudsman to investigate complaints of wrongdoings reported by the public and service members against security institutions.</t>
  </si>
  <si>
    <t>Capacity building to be gender disaggregated to include women</t>
  </si>
  <si>
    <t xml:space="preserve">Support the Office of Ombudsman develop a communication strategy and revamp online reporting platforms (website, social media platforms and corporate email addresses) to improve engagements with citizens and enhance reporting and address wrongdoings committed by security personnel. </t>
  </si>
  <si>
    <t xml:space="preserve">Gender mainstreaming in the monitoring mechanisms to be considered </t>
  </si>
  <si>
    <t xml:space="preserve">In collaboration with the ONS and GPU, develop a training manual to train media outlets across the country on professional coverage of SSR issues, and embed the training manual at curriculum of UTG school of journalism.       </t>
  </si>
  <si>
    <t xml:space="preserve">Training to include sessions on gender equality; media personnel to be trained will be gender disaggregated to ensure women participation </t>
  </si>
  <si>
    <t xml:space="preserve">Build the capacity of Inter Party Committee (IPC) on SSR, support outreach activities to raise awareness on SSR strategy and gender policy among its regional branches, and promote participation in national platforms on SSR as envisaged by the SSR strategy.  </t>
  </si>
  <si>
    <t xml:space="preserve">Training to include sessions on gender equality; Participants to be  gender disaggregated to ensure women participation </t>
  </si>
  <si>
    <t>In collaboration with the Office for National Security (ONS), Civil Society Organizations (CSOs), conduct nationwide outreach activities using media outlets to raise awareness about Security sector reform strategy and gender policy.</t>
  </si>
  <si>
    <t xml:space="preserve">Outreach initiatives to have gender components </t>
  </si>
  <si>
    <t>Support the establishment of CSOs and security sector platform to promote collaborative engagements and dialogue on emerging issues in the implementation of SSR. (this is to foster collaboration, improve communication and partnership to effectively handle emerging SSR challenges through a unified platform).</t>
  </si>
  <si>
    <t>Platform memners to consitute 35% women</t>
  </si>
  <si>
    <t xml:space="preserve">Strengthened Civil-Security relation to improve trust and confidence in the Security sector.  </t>
  </si>
  <si>
    <t xml:space="preserve">Establish Civil-Security Committees to be piloted in three regions (Greater Banjul area, URR and LRR) to build trust and confidence between civilians and security institutions. (The committees will achieve this through social activities such as sports (e.g. football matches), dialogue sessions, etc. The composition of the committees will include regional Governor, Technical Advisory Committee (TAC), Village Development Committee (VDCs), Ward Development Committee (WDCs), CSOs, Women, Youth and Persons with Disability Groups; Local Government and Security Institutions with oversight functions by ONS). </t>
  </si>
  <si>
    <t xml:space="preserve">At least 40% of participants in the Civil-Security Committess will be women </t>
  </si>
  <si>
    <t>Support capacity building of community radio personnel on SSR to effectively communicate and facilitate awareness sessions at community levels using community radio. (The capacity will include building their knowledge on the SSR strategy, RF-NDP SSR components, legislations, policies, and processes involved targeting a wider audience)</t>
  </si>
  <si>
    <t>Training to target 35% women as participants</t>
  </si>
  <si>
    <t xml:space="preserve">Raise awareness using community radio stations to reach a wider audience on the SSR processes. (The approach will be to bring security personnel and community members together to have joint engagement panel on SSR. During the sessions, the public will be allowed to engage through call-in to the station during discussions) </t>
  </si>
  <si>
    <t>Gender components of SSR strategy to be included in the community radios awareness sessions</t>
  </si>
  <si>
    <t>Build the capacity of Community Based structures on SSR to lead dialogue and communication between community members and the security actors. (The capacity will include building their knowledge on the SSR strategy, RF-NDP SSR components, legislations, policies as well as their communication and facilitation skills. The target beneficiaries will be the Village development Committees, The Gambia Federation of the Disabled, religious leaders, Women, and youth groups)</t>
  </si>
  <si>
    <t xml:space="preserve">20% women community based structures to be targeted </t>
  </si>
  <si>
    <t xml:space="preserve">Raise public awareness on mechanisms of reporting complaints by civilians and security personnel.  (These mechanisms include the Office of Ombudsman, CSOs platform, the existing toll-free lines to promote accountability thereby influencing trust and confident of the public. The awareness strategy will include town hall meetings, Bantaba engagements and community radios) </t>
  </si>
  <si>
    <t>Reporitng mechasnisms for cases of SGBV to be oncluded in the awareness sessions</t>
  </si>
  <si>
    <r>
      <t xml:space="preserve">$ Towards GEWE </t>
    </r>
    <r>
      <rPr>
        <sz val="11"/>
        <color theme="1"/>
        <rFont val="Times New Roman"/>
        <family val="1"/>
      </rPr>
      <t>(includes indirect costs)</t>
    </r>
  </si>
  <si>
    <r>
      <t xml:space="preserve">$ Towards M&amp;E </t>
    </r>
    <r>
      <rPr>
        <sz val="11"/>
        <color theme="1"/>
        <rFont val="Times New Roman"/>
        <family val="1"/>
      </rPr>
      <t>(includes indirect costs)</t>
    </r>
  </si>
  <si>
    <t>Support the capacity of security institutions (GAF, GPF, GPS and DLEAG) to prevent and respond to cases of sexual harassment, exploitation and abuse, in partnership with DCAF. (The intervention will prioritize capacity building activities based on recommendations of the findings of in-depth assessment- Activity 1.3.2. The activity will also conduct survey to measure the change in women’s satisfaction regarding strengthened technical capacity to prevent and respond to SGBV-related issues.)</t>
  </si>
  <si>
    <t>Delivery Enabling Services (DES)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</si>
</sst>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quot;$&quot;#,##0_);[Red]\(&quot;$&quot;#,##0\)"/>
    <numFmt numFmtId="166" formatCode="_(&quot;$&quot;* #,##0_);_(&quot;$&quot;* \(#,##0\);_(&quot;$&quot;* &quot;-&quot;??_);_(@_)"/>
  </numFmts>
  <fonts count="35"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4"/>
      <color theme="1"/>
      <name val="Calibri"/>
      <family val="2"/>
      <scheme val="minor"/>
    </font>
    <font>
      <sz val="14"/>
      <color theme="1"/>
      <name val="Calibri"/>
      <family val="2"/>
      <scheme val="minor"/>
    </font>
    <font>
      <b/>
      <sz val="24"/>
      <color rgb="FF00B0F0"/>
      <name val="Calibri"/>
      <family val="2"/>
      <scheme val="minor"/>
    </font>
    <font>
      <b/>
      <u/>
      <sz val="18"/>
      <color theme="1"/>
      <name val="Calibri"/>
      <family val="2"/>
      <scheme val="minor"/>
    </font>
    <font>
      <i/>
      <sz val="14"/>
      <color theme="1"/>
      <name val="Calibri"/>
      <family val="2"/>
      <scheme val="minor"/>
    </font>
    <font>
      <sz val="10"/>
      <color rgb="FF000000"/>
      <name val="Arial"/>
      <family val="2"/>
    </font>
    <font>
      <u/>
      <sz val="11"/>
      <color theme="10"/>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rgb="FFFF0000"/>
      <name val="Calibri"/>
      <family val="2"/>
      <scheme val="minor"/>
    </font>
    <font>
      <b/>
      <sz val="11"/>
      <color rgb="FF000000"/>
      <name val="Calibri"/>
      <family val="2"/>
    </font>
    <font>
      <b/>
      <sz val="11"/>
      <color rgb="FFFF0000"/>
      <name val="Calibri"/>
      <family val="2"/>
    </font>
    <font>
      <b/>
      <sz val="11"/>
      <color theme="1"/>
      <name val="Calibri"/>
      <family val="2"/>
    </font>
    <font>
      <sz val="11"/>
      <color theme="1"/>
      <name val="Times New Roman"/>
      <family val="1"/>
    </font>
    <font>
      <b/>
      <sz val="11"/>
      <color theme="1"/>
      <name val="Times New Roman"/>
      <family val="1"/>
    </font>
    <font>
      <sz val="11"/>
      <color rgb="FF000000"/>
      <name val="Times New Roman"/>
      <family val="1"/>
    </font>
    <font>
      <b/>
      <sz val="11"/>
      <color rgb="FF000000"/>
      <name val="Times New Roman"/>
      <family val="1"/>
    </font>
    <font>
      <sz val="11"/>
      <color rgb="FF000000"/>
      <name val="Arial"/>
      <family val="2"/>
    </font>
  </fonts>
  <fills count="1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9D9D9"/>
        <bgColor rgb="FF000000"/>
      </patternFill>
    </fill>
    <fill>
      <patternFill patternType="solid">
        <fgColor theme="0"/>
        <bgColor rgb="FF000000"/>
      </patternFill>
    </fill>
    <fill>
      <patternFill patternType="solid">
        <fgColor theme="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6E0B4"/>
        <bgColor indexed="64"/>
      </patternFill>
    </fill>
    <fill>
      <patternFill patternType="solid">
        <fgColor rgb="FFFFFFCC"/>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5" tint="0.39997558519241921"/>
        <bgColor indexed="64"/>
      </patternFill>
    </fill>
  </fills>
  <borders count="6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s>
  <cellStyleXfs count="5">
    <xf numFmtId="0" fontId="0"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22" fillId="0" borderId="0" applyNumberFormat="0" applyFill="0" applyBorder="0" applyAlignment="0" applyProtection="0"/>
  </cellStyleXfs>
  <cellXfs count="432">
    <xf numFmtId="0" fontId="0" fillId="0" borderId="0" xfId="0"/>
    <xf numFmtId="0" fontId="6" fillId="0" borderId="0" xfId="0" applyFont="1" applyAlignment="1">
      <alignment vertical="center" wrapText="1"/>
    </xf>
    <xf numFmtId="9" fontId="2" fillId="2" borderId="9" xfId="2" applyFont="1" applyFill="1" applyBorder="1" applyAlignment="1">
      <alignment vertical="center" wrapText="1"/>
    </xf>
    <xf numFmtId="0" fontId="2" fillId="2" borderId="12" xfId="0" applyFont="1" applyFill="1" applyBorder="1" applyAlignment="1">
      <alignment vertical="center" wrapText="1"/>
    </xf>
    <xf numFmtId="0" fontId="7" fillId="2" borderId="8" xfId="0" applyFont="1" applyFill="1" applyBorder="1" applyAlignment="1">
      <alignment vertical="center" wrapText="1"/>
    </xf>
    <xf numFmtId="164" fontId="7" fillId="3" borderId="0" xfId="1" applyFont="1" applyFill="1" applyBorder="1" applyAlignment="1" applyProtection="1">
      <alignment vertical="center" wrapText="1"/>
    </xf>
    <xf numFmtId="0" fontId="2" fillId="2" borderId="8" xfId="0" applyFont="1" applyFill="1" applyBorder="1" applyAlignment="1">
      <alignment vertical="center" wrapText="1"/>
    </xf>
    <xf numFmtId="0" fontId="7" fillId="2" borderId="8" xfId="0" applyFont="1" applyFill="1" applyBorder="1" applyAlignment="1" applyProtection="1">
      <alignment vertical="center" wrapText="1"/>
      <protection locked="0"/>
    </xf>
    <xf numFmtId="164" fontId="2" fillId="3" borderId="0" xfId="0" applyNumberFormat="1" applyFont="1" applyFill="1" applyAlignment="1">
      <alignment vertical="center" wrapText="1"/>
    </xf>
    <xf numFmtId="0" fontId="0" fillId="3" borderId="0" xfId="0" applyFill="1" applyAlignment="1">
      <alignment horizontal="center" vertical="center" wrapText="1"/>
    </xf>
    <xf numFmtId="0" fontId="12" fillId="0" borderId="0" xfId="0" applyFont="1" applyAlignment="1">
      <alignment wrapText="1"/>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vertical="center" wrapText="1"/>
    </xf>
    <xf numFmtId="0" fontId="2" fillId="3" borderId="0" xfId="0" applyFont="1" applyFill="1" applyAlignment="1">
      <alignment horizontal="left"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0" fontId="5" fillId="0" borderId="0" xfId="0" applyFont="1" applyAlignment="1">
      <alignment wrapText="1"/>
    </xf>
    <xf numFmtId="0" fontId="5" fillId="3" borderId="0" xfId="0" applyFont="1" applyFill="1" applyAlignment="1">
      <alignment wrapText="1"/>
    </xf>
    <xf numFmtId="164" fontId="2" fillId="4" borderId="3" xfId="1" applyFont="1" applyFill="1" applyBorder="1" applyAlignment="1" applyProtection="1">
      <alignment wrapText="1"/>
    </xf>
    <xf numFmtId="164" fontId="2" fillId="0" borderId="0" xfId="0" applyNumberFormat="1" applyFont="1" applyAlignment="1">
      <alignment wrapText="1"/>
    </xf>
    <xf numFmtId="164" fontId="6" fillId="0" borderId="0" xfId="1" applyFont="1" applyFill="1" applyBorder="1" applyAlignment="1">
      <alignment horizontal="right" vertical="center" wrapText="1"/>
    </xf>
    <xf numFmtId="164" fontId="2" fillId="2" borderId="3" xfId="0" applyNumberFormat="1" applyFont="1" applyFill="1" applyBorder="1" applyAlignment="1">
      <alignment wrapText="1"/>
    </xf>
    <xf numFmtId="0" fontId="6" fillId="2" borderId="39" xfId="0" applyFont="1" applyFill="1" applyBorder="1" applyAlignment="1">
      <alignment vertical="center" wrapText="1"/>
    </xf>
    <xf numFmtId="164" fontId="2" fillId="2" borderId="39" xfId="0" applyNumberFormat="1" applyFont="1" applyFill="1" applyBorder="1" applyAlignment="1">
      <alignment wrapText="1"/>
    </xf>
    <xf numFmtId="0" fontId="2" fillId="2" borderId="13" xfId="0" applyFont="1" applyFill="1" applyBorder="1" applyAlignment="1">
      <alignment horizontal="left" wrapText="1"/>
    </xf>
    <xf numFmtId="164" fontId="2" fillId="2" borderId="13" xfId="0" applyNumberFormat="1" applyFont="1" applyFill="1" applyBorder="1" applyAlignment="1">
      <alignment horizontal="center" wrapText="1"/>
    </xf>
    <xf numFmtId="164" fontId="2" fillId="2" borderId="13" xfId="0" applyNumberFormat="1" applyFont="1" applyFill="1" applyBorder="1" applyAlignment="1">
      <alignment wrapText="1"/>
    </xf>
    <xf numFmtId="164" fontId="2" fillId="4" borderId="3" xfId="1" applyFont="1" applyFill="1" applyBorder="1" applyAlignment="1">
      <alignment wrapText="1"/>
    </xf>
    <xf numFmtId="0" fontId="2" fillId="3" borderId="40" xfId="0" applyFont="1" applyFill="1" applyBorder="1" applyAlignment="1">
      <alignment horizontal="left" wrapText="1"/>
    </xf>
    <xf numFmtId="0" fontId="2" fillId="3" borderId="41" xfId="0" applyFont="1" applyFill="1" applyBorder="1" applyAlignment="1">
      <alignment horizontal="left" wrapText="1"/>
    </xf>
    <xf numFmtId="0" fontId="2" fillId="3" borderId="42" xfId="0" applyFont="1" applyFill="1" applyBorder="1" applyAlignment="1">
      <alignment horizontal="left" wrapText="1"/>
    </xf>
    <xf numFmtId="164" fontId="2" fillId="3" borderId="4" xfId="1" applyFont="1" applyFill="1" applyBorder="1" applyAlignment="1" applyProtection="1">
      <alignment wrapText="1"/>
    </xf>
    <xf numFmtId="164" fontId="2" fillId="3" borderId="1" xfId="1" applyFont="1" applyFill="1" applyBorder="1" applyAlignment="1">
      <alignment wrapText="1"/>
    </xf>
    <xf numFmtId="164" fontId="2" fillId="3" borderId="2" xfId="0" applyNumberFormat="1" applyFont="1" applyFill="1" applyBorder="1" applyAlignment="1">
      <alignment wrapText="1"/>
    </xf>
    <xf numFmtId="164" fontId="2" fillId="3" borderId="1" xfId="1" applyFont="1" applyFill="1" applyBorder="1" applyAlignment="1" applyProtection="1">
      <alignment wrapText="1"/>
    </xf>
    <xf numFmtId="164" fontId="2" fillId="2" borderId="38" xfId="0" applyNumberFormat="1" applyFont="1" applyFill="1" applyBorder="1" applyAlignment="1">
      <alignment wrapText="1"/>
    </xf>
    <xf numFmtId="164" fontId="2" fillId="2" borderId="9" xfId="0" applyNumberFormat="1" applyFont="1" applyFill="1" applyBorder="1" applyAlignment="1">
      <alignment wrapText="1"/>
    </xf>
    <xf numFmtId="0" fontId="2" fillId="2" borderId="11" xfId="0" applyFont="1" applyFill="1" applyBorder="1" applyAlignment="1">
      <alignment horizontal="center" wrapText="1"/>
    </xf>
    <xf numFmtId="164" fontId="2" fillId="2" borderId="34" xfId="0" applyNumberFormat="1" applyFont="1" applyFill="1" applyBorder="1" applyAlignment="1">
      <alignment wrapText="1"/>
    </xf>
    <xf numFmtId="0" fontId="5" fillId="0" borderId="0" xfId="0" applyFont="1"/>
    <xf numFmtId="164" fontId="2" fillId="2" borderId="4" xfId="0" applyNumberFormat="1" applyFont="1" applyFill="1" applyBorder="1" applyAlignment="1">
      <alignment wrapText="1"/>
    </xf>
    <xf numFmtId="164" fontId="2" fillId="3" borderId="1" xfId="0" applyNumberFormat="1" applyFont="1" applyFill="1" applyBorder="1" applyAlignment="1">
      <alignment wrapText="1"/>
    </xf>
    <xf numFmtId="0" fontId="2" fillId="2" borderId="32" xfId="0" applyFont="1" applyFill="1" applyBorder="1" applyAlignment="1">
      <alignment wrapText="1"/>
    </xf>
    <xf numFmtId="164" fontId="2" fillId="2" borderId="33" xfId="0" applyNumberFormat="1" applyFont="1" applyFill="1" applyBorder="1" applyAlignment="1">
      <alignment wrapText="1"/>
    </xf>
    <xf numFmtId="9" fontId="0" fillId="0" borderId="0" xfId="2" applyFont="1"/>
    <xf numFmtId="0" fontId="3"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7" fillId="2" borderId="12" xfId="0" applyFont="1" applyFill="1" applyBorder="1" applyAlignment="1">
      <alignment vertical="center" wrapText="1"/>
    </xf>
    <xf numFmtId="164" fontId="2" fillId="2" borderId="14" xfId="0" applyNumberFormat="1" applyFont="1" applyFill="1" applyBorder="1" applyAlignment="1">
      <alignment wrapText="1"/>
    </xf>
    <xf numFmtId="164" fontId="2" fillId="2" borderId="52" xfId="1" applyFont="1" applyFill="1" applyBorder="1" applyAlignment="1">
      <alignment wrapText="1"/>
    </xf>
    <xf numFmtId="164" fontId="2" fillId="2" borderId="29" xfId="0" applyNumberFormat="1" applyFont="1" applyFill="1" applyBorder="1" applyAlignment="1">
      <alignment wrapText="1"/>
    </xf>
    <xf numFmtId="164" fontId="2" fillId="2" borderId="3" xfId="1" applyFont="1" applyFill="1" applyBorder="1" applyAlignment="1">
      <alignment wrapText="1"/>
    </xf>
    <xf numFmtId="164" fontId="2" fillId="2" borderId="12" xfId="1" applyFont="1" applyFill="1" applyBorder="1" applyAlignment="1" applyProtection="1">
      <alignment wrapText="1"/>
    </xf>
    <xf numFmtId="164" fontId="2" fillId="2" borderId="13" xfId="1" applyFont="1" applyFill="1" applyBorder="1" applyAlignment="1">
      <alignment wrapText="1"/>
    </xf>
    <xf numFmtId="164" fontId="13" fillId="0" borderId="0" xfId="1" applyFont="1" applyBorder="1" applyAlignment="1">
      <alignment wrapText="1"/>
    </xf>
    <xf numFmtId="164" fontId="0" fillId="0" borderId="0" xfId="1" applyFont="1" applyBorder="1" applyAlignment="1">
      <alignment wrapText="1"/>
    </xf>
    <xf numFmtId="164" fontId="11" fillId="3" borderId="0" xfId="1" applyFont="1" applyFill="1" applyBorder="1" applyAlignment="1">
      <alignment horizontal="left" wrapText="1"/>
    </xf>
    <xf numFmtId="164" fontId="3" fillId="2" borderId="13" xfId="0" applyNumberFormat="1" applyFont="1" applyFill="1" applyBorder="1"/>
    <xf numFmtId="164" fontId="2" fillId="2" borderId="4" xfId="2" applyNumberFormat="1" applyFont="1" applyFill="1" applyBorder="1" applyAlignment="1">
      <alignment vertical="center" wrapText="1"/>
    </xf>
    <xf numFmtId="164" fontId="3" fillId="2" borderId="53" xfId="0" applyNumberFormat="1" applyFont="1" applyFill="1" applyBorder="1"/>
    <xf numFmtId="0" fontId="0" fillId="2" borderId="14" xfId="0" applyFill="1" applyBorder="1"/>
    <xf numFmtId="0" fontId="2" fillId="2" borderId="5" xfId="0" applyFont="1" applyFill="1" applyBorder="1" applyAlignment="1">
      <alignment horizontal="center" vertical="center" wrapText="1"/>
    </xf>
    <xf numFmtId="164" fontId="13" fillId="3" borderId="0" xfId="1" applyFont="1" applyFill="1" applyBorder="1" applyAlignment="1">
      <alignment wrapText="1"/>
    </xf>
    <xf numFmtId="164" fontId="0" fillId="3" borderId="0" xfId="1" applyFont="1" applyFill="1" applyBorder="1" applyAlignment="1">
      <alignment wrapText="1"/>
    </xf>
    <xf numFmtId="164" fontId="2" fillId="2" borderId="5" xfId="1" applyFont="1" applyFill="1" applyBorder="1" applyAlignment="1" applyProtection="1">
      <alignment horizontal="center" vertical="center" wrapText="1"/>
      <protection locked="0"/>
    </xf>
    <xf numFmtId="0" fontId="10" fillId="6" borderId="6" xfId="0" applyFont="1" applyFill="1" applyBorder="1" applyAlignment="1">
      <alignment vertical="top" wrapText="1"/>
    </xf>
    <xf numFmtId="0" fontId="2" fillId="0" borderId="0" xfId="0" applyFont="1" applyAlignment="1">
      <alignment wrapText="1"/>
    </xf>
    <xf numFmtId="0" fontId="16" fillId="0" borderId="0" xfId="0" applyFont="1" applyAlignment="1">
      <alignment wrapText="1"/>
    </xf>
    <xf numFmtId="0" fontId="3" fillId="0" borderId="3" xfId="0" applyFont="1" applyBorder="1" applyAlignment="1">
      <alignment horizontal="center" vertical="center"/>
    </xf>
    <xf numFmtId="0" fontId="22" fillId="0" borderId="3" xfId="4" applyBorder="1" applyAlignment="1">
      <alignment horizontal="center" vertical="center" wrapText="1"/>
    </xf>
    <xf numFmtId="0" fontId="3" fillId="11" borderId="3" xfId="0" applyFont="1" applyFill="1" applyBorder="1" applyAlignment="1">
      <alignment horizontal="center" vertical="top" wrapText="1"/>
    </xf>
    <xf numFmtId="0" fontId="0" fillId="11" borderId="3" xfId="0" applyFill="1" applyBorder="1" applyAlignment="1">
      <alignment vertical="center"/>
    </xf>
    <xf numFmtId="0" fontId="0" fillId="11" borderId="3" xfId="0" applyFill="1" applyBorder="1" applyAlignment="1">
      <alignment horizontal="center" vertical="center" wrapText="1"/>
    </xf>
    <xf numFmtId="0" fontId="0" fillId="12" borderId="3" xfId="0" applyFill="1" applyBorder="1" applyAlignment="1">
      <alignment vertical="top"/>
    </xf>
    <xf numFmtId="0" fontId="0" fillId="12" borderId="3" xfId="0" applyFill="1" applyBorder="1" applyAlignment="1">
      <alignment vertical="top" wrapText="1"/>
    </xf>
    <xf numFmtId="0" fontId="0" fillId="12" borderId="3" xfId="0" applyFill="1" applyBorder="1" applyAlignment="1">
      <alignment vertical="center"/>
    </xf>
    <xf numFmtId="0" fontId="0" fillId="12" borderId="3" xfId="0" applyFill="1" applyBorder="1" applyAlignment="1">
      <alignment horizontal="center" vertical="center" wrapText="1"/>
    </xf>
    <xf numFmtId="0" fontId="0" fillId="13" borderId="3" xfId="0" applyFill="1" applyBorder="1" applyAlignment="1">
      <alignment vertical="top" wrapText="1"/>
    </xf>
    <xf numFmtId="0" fontId="0" fillId="12" borderId="5" xfId="0" applyFill="1" applyBorder="1" applyAlignment="1">
      <alignment vertical="top"/>
    </xf>
    <xf numFmtId="0" fontId="0" fillId="12" borderId="5" xfId="0" applyFill="1" applyBorder="1" applyAlignment="1">
      <alignment vertical="top" wrapText="1"/>
    </xf>
    <xf numFmtId="0" fontId="23" fillId="14" borderId="40" xfId="0" applyFont="1" applyFill="1" applyBorder="1" applyAlignment="1">
      <alignment horizontal="right" vertical="top"/>
    </xf>
    <xf numFmtId="0" fontId="23" fillId="14" borderId="42" xfId="0" applyFont="1" applyFill="1" applyBorder="1" applyAlignment="1">
      <alignment vertical="top" wrapText="1"/>
    </xf>
    <xf numFmtId="0" fontId="0" fillId="14" borderId="3" xfId="0" applyFill="1" applyBorder="1" applyAlignment="1">
      <alignment vertical="center"/>
    </xf>
    <xf numFmtId="0" fontId="0" fillId="14" borderId="3" xfId="0" applyFill="1" applyBorder="1" applyAlignment="1">
      <alignment horizontal="center" vertical="center" wrapText="1"/>
    </xf>
    <xf numFmtId="0" fontId="23" fillId="14" borderId="56" xfId="0" applyFont="1" applyFill="1" applyBorder="1" applyAlignment="1">
      <alignment horizontal="right" vertical="top"/>
    </xf>
    <xf numFmtId="0" fontId="23" fillId="14" borderId="57" xfId="0" applyFont="1" applyFill="1" applyBorder="1" applyAlignment="1">
      <alignment vertical="top" wrapText="1"/>
    </xf>
    <xf numFmtId="0" fontId="23" fillId="14" borderId="46" xfId="0" applyFont="1" applyFill="1" applyBorder="1" applyAlignment="1">
      <alignment horizontal="right" vertical="top"/>
    </xf>
    <xf numFmtId="0" fontId="23" fillId="14" borderId="58" xfId="0" applyFont="1" applyFill="1" applyBorder="1" applyAlignment="1">
      <alignment vertical="top" wrapText="1"/>
    </xf>
    <xf numFmtId="0" fontId="0" fillId="12" borderId="39" xfId="0" applyFill="1" applyBorder="1" applyAlignment="1">
      <alignment vertical="top"/>
    </xf>
    <xf numFmtId="0" fontId="0" fillId="12" borderId="39" xfId="0" applyFill="1" applyBorder="1" applyAlignment="1">
      <alignment vertical="top" wrapText="1"/>
    </xf>
    <xf numFmtId="2" fontId="0" fillId="12" borderId="3" xfId="0" applyNumberFormat="1" applyFill="1" applyBorder="1" applyAlignment="1">
      <alignment vertical="top"/>
    </xf>
    <xf numFmtId="2" fontId="3" fillId="11" borderId="3" xfId="0" applyNumberFormat="1" applyFont="1" applyFill="1" applyBorder="1" applyAlignment="1">
      <alignment horizontal="center" vertical="top"/>
    </xf>
    <xf numFmtId="0" fontId="0" fillId="12" borderId="3" xfId="0" applyFill="1" applyBorder="1" applyAlignment="1">
      <alignment vertical="center" wrapText="1"/>
    </xf>
    <xf numFmtId="0" fontId="23" fillId="14" borderId="3" xfId="0" applyFont="1" applyFill="1" applyBorder="1" applyAlignment="1">
      <alignment horizontal="right" vertical="top"/>
    </xf>
    <xf numFmtId="0" fontId="23" fillId="14" borderId="3" xfId="0" applyFont="1" applyFill="1" applyBorder="1" applyAlignment="1">
      <alignment vertical="top" wrapText="1"/>
    </xf>
    <xf numFmtId="0" fontId="3" fillId="11" borderId="3" xfId="0" applyFont="1" applyFill="1" applyBorder="1" applyAlignment="1">
      <alignment horizontal="center" vertical="top"/>
    </xf>
    <xf numFmtId="0" fontId="23" fillId="14" borderId="3" xfId="0" applyFont="1" applyFill="1" applyBorder="1" applyAlignment="1">
      <alignment horizontal="left" vertical="top" wrapText="1"/>
    </xf>
    <xf numFmtId="0" fontId="15" fillId="12" borderId="3" xfId="0" applyFont="1" applyFill="1" applyBorder="1" applyAlignment="1">
      <alignment vertical="center"/>
    </xf>
    <xf numFmtId="0" fontId="24" fillId="12" borderId="3" xfId="0" applyFont="1" applyFill="1" applyBorder="1" applyAlignment="1">
      <alignment vertical="center"/>
    </xf>
    <xf numFmtId="0" fontId="24" fillId="11" borderId="3" xfId="0" applyFont="1" applyFill="1" applyBorder="1" applyAlignment="1">
      <alignment vertical="center"/>
    </xf>
    <xf numFmtId="46" fontId="0" fillId="12" borderId="3" xfId="0" applyNumberFormat="1" applyFill="1" applyBorder="1" applyAlignment="1">
      <alignment horizontal="center" vertical="center" wrapText="1"/>
    </xf>
    <xf numFmtId="0" fontId="0" fillId="14" borderId="3" xfId="0" applyFill="1" applyBorder="1" applyAlignment="1">
      <alignment vertical="center" wrapText="1"/>
    </xf>
    <xf numFmtId="0" fontId="24" fillId="14" borderId="3" xfId="0" applyFont="1" applyFill="1" applyBorder="1" applyAlignment="1">
      <alignment vertical="center"/>
    </xf>
    <xf numFmtId="0" fontId="23" fillId="14" borderId="5" xfId="0" applyFont="1" applyFill="1" applyBorder="1" applyAlignment="1">
      <alignment horizontal="right" vertical="top"/>
    </xf>
    <xf numFmtId="0" fontId="23" fillId="14" borderId="5" xfId="0" applyFont="1" applyFill="1" applyBorder="1" applyAlignment="1">
      <alignment horizontal="left" vertical="top" wrapText="1"/>
    </xf>
    <xf numFmtId="9" fontId="0" fillId="0" borderId="0" xfId="0" applyNumberFormat="1"/>
    <xf numFmtId="164" fontId="1" fillId="3" borderId="3" xfId="1" applyFont="1" applyFill="1" applyBorder="1" applyAlignment="1" applyProtection="1">
      <alignment horizontal="center" vertical="center" wrapText="1"/>
      <protection locked="0"/>
    </xf>
    <xf numFmtId="164" fontId="1" fillId="3" borderId="0" xfId="1" applyFont="1" applyFill="1" applyBorder="1" applyAlignment="1" applyProtection="1">
      <alignment vertical="center" wrapText="1"/>
      <protection locked="0"/>
    </xf>
    <xf numFmtId="0" fontId="1" fillId="0" borderId="0" xfId="0" applyFont="1" applyAlignment="1">
      <alignment wrapText="1"/>
    </xf>
    <xf numFmtId="164" fontId="1" fillId="0" borderId="39" xfId="0" applyNumberFormat="1" applyFont="1" applyBorder="1" applyAlignment="1" applyProtection="1">
      <alignment wrapText="1"/>
      <protection locked="0"/>
    </xf>
    <xf numFmtId="164" fontId="1" fillId="3" borderId="39" xfId="1" applyFont="1" applyFill="1" applyBorder="1" applyAlignment="1" applyProtection="1">
      <alignment horizontal="center" vertical="center" wrapText="1"/>
      <protection locked="0"/>
    </xf>
    <xf numFmtId="164" fontId="1" fillId="0" borderId="3" xfId="0" applyNumberFormat="1" applyFont="1" applyBorder="1" applyAlignment="1" applyProtection="1">
      <alignment wrapText="1"/>
      <protection locked="0"/>
    </xf>
    <xf numFmtId="0" fontId="1" fillId="3" borderId="0" xfId="0" applyFont="1" applyFill="1" applyAlignment="1">
      <alignment wrapText="1"/>
    </xf>
    <xf numFmtId="164" fontId="1" fillId="2" borderId="39" xfId="0" applyNumberFormat="1" applyFont="1" applyFill="1" applyBorder="1" applyAlignment="1">
      <alignment wrapText="1"/>
    </xf>
    <xf numFmtId="164" fontId="1" fillId="3" borderId="0" xfId="1" applyFont="1" applyFill="1" applyBorder="1" applyAlignment="1" applyProtection="1">
      <alignment vertical="center" wrapText="1"/>
    </xf>
    <xf numFmtId="164" fontId="1" fillId="2" borderId="3" xfId="0" applyNumberFormat="1" applyFont="1" applyFill="1" applyBorder="1" applyAlignment="1">
      <alignment wrapText="1"/>
    </xf>
    <xf numFmtId="164" fontId="1" fillId="2" borderId="8" xfId="1" applyFont="1" applyFill="1" applyBorder="1" applyAlignment="1" applyProtection="1">
      <alignment wrapText="1"/>
    </xf>
    <xf numFmtId="164" fontId="1" fillId="2" borderId="3" xfId="1" applyFont="1" applyFill="1" applyBorder="1" applyAlignment="1">
      <alignment wrapText="1"/>
    </xf>
    <xf numFmtId="164" fontId="1" fillId="2" borderId="9" xfId="0" applyNumberFormat="1" applyFont="1" applyFill="1" applyBorder="1" applyAlignment="1">
      <alignment wrapText="1"/>
    </xf>
    <xf numFmtId="0" fontId="1" fillId="2" borderId="12" xfId="0" applyFont="1" applyFill="1" applyBorder="1" applyAlignment="1">
      <alignment wrapText="1"/>
    </xf>
    <xf numFmtId="164" fontId="1" fillId="2" borderId="13" xfId="0" applyNumberFormat="1" applyFont="1" applyFill="1" applyBorder="1" applyAlignment="1">
      <alignment wrapText="1"/>
    </xf>
    <xf numFmtId="164" fontId="1" fillId="2" borderId="14" xfId="0" applyNumberFormat="1" applyFont="1" applyFill="1" applyBorder="1" applyAlignment="1">
      <alignment wrapText="1"/>
    </xf>
    <xf numFmtId="164" fontId="1" fillId="3" borderId="0" xfId="0" applyNumberFormat="1" applyFont="1" applyFill="1" applyAlignment="1">
      <alignment vertical="center" wrapText="1"/>
    </xf>
    <xf numFmtId="0" fontId="1" fillId="3" borderId="0" xfId="0" applyFont="1" applyFill="1" applyAlignment="1">
      <alignment horizontal="center" vertical="center" wrapText="1"/>
    </xf>
    <xf numFmtId="0" fontId="1" fillId="0" borderId="0" xfId="0" applyFont="1"/>
    <xf numFmtId="164" fontId="1" fillId="2" borderId="51" xfId="1" applyFont="1" applyFill="1" applyBorder="1" applyAlignment="1" applyProtection="1">
      <alignment wrapText="1"/>
    </xf>
    <xf numFmtId="0" fontId="1" fillId="2" borderId="16" xfId="0" applyFont="1" applyFill="1" applyBorder="1"/>
    <xf numFmtId="164" fontId="1" fillId="2" borderId="3" xfId="1" applyFont="1" applyFill="1" applyBorder="1" applyAlignment="1">
      <alignment vertical="center" wrapText="1"/>
    </xf>
    <xf numFmtId="2" fontId="8" fillId="12" borderId="3" xfId="0" applyNumberFormat="1" applyFont="1" applyFill="1" applyBorder="1" applyAlignment="1">
      <alignment vertical="top"/>
    </xf>
    <xf numFmtId="0" fontId="8" fillId="12" borderId="3" xfId="0" applyFont="1" applyFill="1" applyBorder="1" applyAlignment="1">
      <alignment vertical="top" wrapText="1"/>
    </xf>
    <xf numFmtId="9" fontId="0" fillId="15" borderId="3" xfId="2" applyFont="1" applyFill="1" applyBorder="1" applyAlignment="1" applyProtection="1">
      <alignment vertical="center" wrapText="1"/>
      <protection locked="0"/>
    </xf>
    <xf numFmtId="164" fontId="0" fillId="2" borderId="9" xfId="0" applyNumberFormat="1" applyFill="1" applyBorder="1" applyAlignment="1">
      <alignment vertical="center" wrapText="1"/>
    </xf>
    <xf numFmtId="9" fontId="0" fillId="15" borderId="13" xfId="2" applyFont="1" applyFill="1" applyBorder="1" applyAlignment="1" applyProtection="1">
      <alignment vertical="center" wrapText="1"/>
      <protection locked="0"/>
    </xf>
    <xf numFmtId="164" fontId="0" fillId="2" borderId="14" xfId="0" applyNumberFormat="1" applyFill="1" applyBorder="1" applyAlignment="1">
      <alignment vertical="center" wrapText="1"/>
    </xf>
    <xf numFmtId="0" fontId="0" fillId="0" borderId="0" xfId="0" applyAlignment="1">
      <alignment vertical="center" wrapText="1"/>
    </xf>
    <xf numFmtId="0" fontId="3" fillId="2" borderId="10" xfId="0" applyFont="1" applyFill="1" applyBorder="1" applyAlignment="1">
      <alignment vertical="center" wrapText="1"/>
    </xf>
    <xf numFmtId="0" fontId="3" fillId="2" borderId="3" xfId="0" applyFont="1" applyFill="1" applyBorder="1" applyAlignment="1">
      <alignment vertical="center" wrapText="1"/>
    </xf>
    <xf numFmtId="0" fontId="3" fillId="2" borderId="9" xfId="0" applyFont="1" applyFill="1" applyBorder="1" applyAlignment="1">
      <alignment vertical="center" wrapText="1"/>
    </xf>
    <xf numFmtId="0" fontId="0" fillId="0" borderId="0" xfId="0" applyAlignment="1">
      <alignment horizontal="left" vertical="top"/>
    </xf>
    <xf numFmtId="0" fontId="14" fillId="0" borderId="0" xfId="0" applyFont="1" applyAlignment="1">
      <alignment horizontal="left" vertical="top"/>
    </xf>
    <xf numFmtId="49" fontId="0" fillId="0" borderId="0" xfId="0" applyNumberFormat="1" applyAlignment="1">
      <alignment horizontal="left" vertical="top"/>
    </xf>
    <xf numFmtId="0" fontId="4" fillId="0" borderId="0" xfId="3" applyAlignment="1">
      <alignment horizontal="left" vertical="top"/>
    </xf>
    <xf numFmtId="49" fontId="15" fillId="0" borderId="0" xfId="0" applyNumberFormat="1" applyFont="1" applyAlignment="1">
      <alignment horizontal="left" vertical="top"/>
    </xf>
    <xf numFmtId="0" fontId="21" fillId="10" borderId="0" xfId="0" applyFont="1" applyFill="1" applyAlignment="1">
      <alignment horizontal="left" vertical="top"/>
    </xf>
    <xf numFmtId="0" fontId="21" fillId="0" borderId="0" xfId="0" applyFont="1" applyAlignment="1">
      <alignment horizontal="left" vertical="top"/>
    </xf>
    <xf numFmtId="49" fontId="15" fillId="0" borderId="0" xfId="0" applyNumberFormat="1" applyFont="1" applyAlignment="1">
      <alignment horizontal="left" vertical="top" wrapText="1"/>
    </xf>
    <xf numFmtId="0" fontId="0" fillId="16" borderId="8" xfId="0" applyFill="1" applyBorder="1" applyAlignment="1" applyProtection="1">
      <alignment horizontal="left" vertical="top" wrapText="1"/>
      <protection locked="0"/>
    </xf>
    <xf numFmtId="0" fontId="0" fillId="16" borderId="12" xfId="0" applyFill="1" applyBorder="1" applyAlignment="1" applyProtection="1">
      <alignment horizontal="left" vertical="top" wrapText="1"/>
      <protection locked="0"/>
    </xf>
    <xf numFmtId="0" fontId="27" fillId="18" borderId="11" xfId="0" applyFont="1" applyFill="1" applyBorder="1" applyAlignment="1">
      <alignment vertical="center" wrapText="1"/>
    </xf>
    <xf numFmtId="0" fontId="29" fillId="18" borderId="8" xfId="0" applyFont="1" applyFill="1" applyBorder="1" applyAlignment="1">
      <alignment vertical="center" wrapText="1"/>
    </xf>
    <xf numFmtId="0" fontId="3" fillId="17" borderId="8" xfId="0" applyFont="1" applyFill="1" applyBorder="1" applyAlignment="1">
      <alignment vertical="center" wrapText="1"/>
    </xf>
    <xf numFmtId="0" fontId="3" fillId="18" borderId="8" xfId="0" applyFont="1" applyFill="1" applyBorder="1" applyAlignment="1">
      <alignment vertical="center" wrapText="1"/>
    </xf>
    <xf numFmtId="0" fontId="30" fillId="0" borderId="0" xfId="0" applyFont="1" applyAlignment="1">
      <alignment wrapText="1"/>
    </xf>
    <xf numFmtId="0" fontId="30" fillId="2" borderId="3" xfId="0" applyFont="1" applyFill="1" applyBorder="1" applyAlignment="1">
      <alignment horizontal="center" vertical="center" wrapText="1"/>
    </xf>
    <xf numFmtId="0" fontId="31" fillId="3" borderId="3" xfId="0" applyFont="1" applyFill="1" applyBorder="1" applyAlignment="1" applyProtection="1">
      <alignment horizontal="center" vertical="center" wrapText="1"/>
      <protection locked="0"/>
    </xf>
    <xf numFmtId="0" fontId="31" fillId="2" borderId="3" xfId="0" applyFont="1" applyFill="1" applyBorder="1" applyAlignment="1">
      <alignment horizontal="center" vertical="center" wrapText="1"/>
    </xf>
    <xf numFmtId="0" fontId="31" fillId="2" borderId="3" xfId="0" applyFont="1" applyFill="1" applyBorder="1" applyAlignment="1">
      <alignment vertical="center" wrapText="1"/>
    </xf>
    <xf numFmtId="0" fontId="31" fillId="2" borderId="5" xfId="0" applyFont="1" applyFill="1" applyBorder="1" applyAlignment="1">
      <alignment vertical="center" wrapText="1"/>
    </xf>
    <xf numFmtId="0" fontId="30" fillId="2" borderId="59" xfId="0" applyFont="1" applyFill="1" applyBorder="1" applyAlignment="1">
      <alignment vertical="center" wrapText="1"/>
    </xf>
    <xf numFmtId="0" fontId="32" fillId="0" borderId="59" xfId="0" applyFont="1" applyBorder="1" applyAlignment="1">
      <alignment horizontal="left" vertical="center" wrapText="1"/>
    </xf>
    <xf numFmtId="164" fontId="30" fillId="0" borderId="2" xfId="1" applyFont="1" applyBorder="1" applyAlignment="1" applyProtection="1">
      <alignment horizontal="center" vertical="top" wrapText="1"/>
      <protection locked="0"/>
    </xf>
    <xf numFmtId="164" fontId="30" fillId="0" borderId="3" xfId="1" applyFont="1" applyBorder="1" applyAlignment="1" applyProtection="1">
      <alignment horizontal="center" vertical="top" wrapText="1"/>
      <protection locked="0"/>
    </xf>
    <xf numFmtId="164" fontId="30" fillId="0" borderId="3" xfId="1" applyFont="1" applyBorder="1" applyAlignment="1" applyProtection="1">
      <alignment horizontal="center" vertical="center" wrapText="1"/>
      <protection locked="0"/>
    </xf>
    <xf numFmtId="164" fontId="30" fillId="2" borderId="3" xfId="1" applyFont="1" applyFill="1" applyBorder="1" applyAlignment="1" applyProtection="1">
      <alignment horizontal="center" vertical="center" wrapText="1"/>
    </xf>
    <xf numFmtId="9" fontId="30" fillId="0" borderId="3" xfId="2" applyFont="1" applyBorder="1" applyAlignment="1" applyProtection="1">
      <alignment horizontal="center" vertical="center" wrapText="1"/>
      <protection locked="0"/>
    </xf>
    <xf numFmtId="164" fontId="30" fillId="3" borderId="3" xfId="1" applyFont="1" applyFill="1" applyBorder="1" applyAlignment="1" applyProtection="1">
      <alignment horizontal="left" vertical="center" wrapText="1"/>
      <protection locked="0"/>
    </xf>
    <xf numFmtId="49" fontId="30" fillId="0" borderId="3" xfId="1" applyNumberFormat="1" applyFont="1" applyBorder="1" applyAlignment="1" applyProtection="1">
      <alignment horizontal="left" wrapText="1"/>
      <protection locked="0"/>
    </xf>
    <xf numFmtId="0" fontId="30" fillId="2" borderId="39" xfId="0" applyFont="1" applyFill="1" applyBorder="1" applyAlignment="1">
      <alignment vertical="center" wrapText="1"/>
    </xf>
    <xf numFmtId="0" fontId="30" fillId="0" borderId="39" xfId="0" applyFont="1" applyBorder="1" applyAlignment="1" applyProtection="1">
      <alignment horizontal="left" vertical="top" wrapText="1"/>
      <protection locked="0"/>
    </xf>
    <xf numFmtId="9" fontId="30" fillId="0" borderId="3" xfId="1" applyNumberFormat="1" applyFont="1" applyBorder="1" applyAlignment="1" applyProtection="1">
      <alignment horizontal="center" vertical="center" wrapText="1"/>
      <protection locked="0"/>
    </xf>
    <xf numFmtId="0" fontId="30" fillId="2" borderId="3" xfId="0" applyFont="1" applyFill="1" applyBorder="1" applyAlignment="1">
      <alignment vertical="center" wrapText="1"/>
    </xf>
    <xf numFmtId="0" fontId="30" fillId="0" borderId="5" xfId="0" applyFont="1" applyBorder="1" applyAlignment="1" applyProtection="1">
      <alignment horizontal="left" vertical="top" wrapText="1"/>
      <protection locked="0"/>
    </xf>
    <xf numFmtId="164" fontId="30" fillId="0" borderId="5" xfId="1" applyFont="1" applyBorder="1" applyAlignment="1" applyProtection="1">
      <alignment horizontal="center" vertical="center" wrapText="1"/>
      <protection locked="0"/>
    </xf>
    <xf numFmtId="0" fontId="30" fillId="3" borderId="3" xfId="0" applyFont="1" applyFill="1" applyBorder="1" applyAlignment="1" applyProtection="1">
      <alignment horizontal="left" vertical="top" wrapText="1"/>
      <protection locked="0"/>
    </xf>
    <xf numFmtId="164" fontId="30" fillId="3" borderId="3" xfId="1" applyFont="1" applyFill="1" applyBorder="1" applyAlignment="1" applyProtection="1">
      <alignment horizontal="center" vertical="center" wrapText="1"/>
      <protection locked="0"/>
    </xf>
    <xf numFmtId="9" fontId="30" fillId="3" borderId="3" xfId="2" applyFont="1" applyFill="1" applyBorder="1" applyAlignment="1" applyProtection="1">
      <alignment horizontal="center" vertical="center" wrapText="1"/>
      <protection locked="0"/>
    </xf>
    <xf numFmtId="49" fontId="30" fillId="3" borderId="3" xfId="1" applyNumberFormat="1" applyFont="1" applyFill="1" applyBorder="1" applyAlignment="1" applyProtection="1">
      <alignment horizontal="left" wrapText="1"/>
      <protection locked="0"/>
    </xf>
    <xf numFmtId="0" fontId="30" fillId="3" borderId="0" xfId="0" applyFont="1" applyFill="1" applyAlignment="1">
      <alignment wrapText="1"/>
    </xf>
    <xf numFmtId="0" fontId="30" fillId="0" borderId="2" xfId="0" applyFont="1" applyBorder="1" applyAlignment="1">
      <alignment wrapText="1"/>
    </xf>
    <xf numFmtId="164" fontId="31" fillId="2" borderId="3" xfId="1" applyFont="1" applyFill="1" applyBorder="1" applyAlignment="1" applyProtection="1">
      <alignment horizontal="center" vertical="center" wrapText="1"/>
    </xf>
    <xf numFmtId="164" fontId="31" fillId="3" borderId="3" xfId="1" applyFont="1" applyFill="1" applyBorder="1" applyAlignment="1" applyProtection="1">
      <alignment horizontal="center" vertical="center" wrapText="1"/>
    </xf>
    <xf numFmtId="0" fontId="31" fillId="3" borderId="1" xfId="0" applyFont="1" applyFill="1" applyBorder="1" applyAlignment="1" applyProtection="1">
      <alignment horizontal="left" vertical="top" wrapText="1"/>
      <protection locked="0"/>
    </xf>
    <xf numFmtId="0" fontId="31" fillId="3" borderId="2" xfId="0" applyFont="1" applyFill="1" applyBorder="1" applyAlignment="1" applyProtection="1">
      <alignment horizontal="left" vertical="top" wrapText="1"/>
      <protection locked="0"/>
    </xf>
    <xf numFmtId="0" fontId="30" fillId="0" borderId="3" xfId="0" applyFont="1" applyBorder="1" applyAlignment="1" applyProtection="1">
      <alignment horizontal="left" vertical="top" wrapText="1"/>
      <protection locked="0"/>
    </xf>
    <xf numFmtId="0" fontId="30" fillId="0" borderId="3" xfId="0" applyFont="1" applyBorder="1" applyAlignment="1" applyProtection="1">
      <alignment horizontal="justify" vertical="center"/>
      <protection locked="0"/>
    </xf>
    <xf numFmtId="0" fontId="32" fillId="0" borderId="0" xfId="0" applyFont="1" applyAlignment="1">
      <alignment wrapText="1"/>
    </xf>
    <xf numFmtId="0" fontId="30" fillId="0" borderId="3" xfId="0" applyFont="1" applyBorder="1" applyAlignment="1">
      <alignment wrapText="1"/>
    </xf>
    <xf numFmtId="165" fontId="30" fillId="0" borderId="3" xfId="0" applyNumberFormat="1" applyFont="1" applyBorder="1" applyAlignment="1">
      <alignment wrapText="1"/>
    </xf>
    <xf numFmtId="164" fontId="31" fillId="2" borderId="5" xfId="1" applyFont="1" applyFill="1" applyBorder="1" applyAlignment="1" applyProtection="1">
      <alignment horizontal="center" vertical="center" wrapText="1"/>
    </xf>
    <xf numFmtId="0" fontId="30" fillId="2" borderId="4" xfId="0" applyFont="1" applyFill="1" applyBorder="1" applyAlignment="1">
      <alignment vertical="center" wrapText="1"/>
    </xf>
    <xf numFmtId="0" fontId="30" fillId="0" borderId="59" xfId="0" applyFont="1" applyBorder="1" applyAlignment="1">
      <alignment wrapText="1"/>
    </xf>
    <xf numFmtId="164" fontId="30" fillId="3" borderId="59" xfId="1" applyFont="1" applyFill="1" applyBorder="1" applyAlignment="1" applyProtection="1">
      <alignment horizontal="center" vertical="center" wrapText="1"/>
      <protection locked="0"/>
    </xf>
    <xf numFmtId="164" fontId="30" fillId="0" borderId="59" xfId="1" applyFont="1" applyBorder="1" applyAlignment="1" applyProtection="1">
      <alignment horizontal="center" vertical="center" wrapText="1"/>
      <protection locked="0"/>
    </xf>
    <xf numFmtId="164" fontId="30" fillId="2" borderId="60" xfId="1" applyFont="1" applyFill="1" applyBorder="1" applyAlignment="1" applyProtection="1">
      <alignment horizontal="center" vertical="center" wrapText="1"/>
    </xf>
    <xf numFmtId="9" fontId="30" fillId="0" borderId="60" xfId="2" applyFont="1" applyBorder="1" applyAlignment="1" applyProtection="1">
      <alignment horizontal="center" vertical="center" wrapText="1"/>
      <protection locked="0"/>
    </xf>
    <xf numFmtId="0" fontId="30" fillId="0" borderId="60" xfId="0" applyFont="1" applyBorder="1" applyAlignment="1">
      <alignment wrapText="1"/>
    </xf>
    <xf numFmtId="0" fontId="30" fillId="0" borderId="61" xfId="0" applyFont="1" applyBorder="1" applyAlignment="1">
      <alignment wrapText="1"/>
    </xf>
    <xf numFmtId="49" fontId="30" fillId="0" borderId="59" xfId="1" applyNumberFormat="1" applyFont="1" applyBorder="1" applyAlignment="1" applyProtection="1">
      <alignment horizontal="left" wrapText="1"/>
      <protection locked="0"/>
    </xf>
    <xf numFmtId="164" fontId="30" fillId="0" borderId="39" xfId="1" applyFont="1" applyBorder="1" applyAlignment="1" applyProtection="1">
      <alignment horizontal="center" vertical="center" wrapText="1"/>
      <protection locked="0"/>
    </xf>
    <xf numFmtId="49" fontId="30" fillId="0" borderId="39" xfId="1" applyNumberFormat="1" applyFont="1" applyBorder="1" applyAlignment="1" applyProtection="1">
      <alignment horizontal="left" wrapText="1"/>
      <protection locked="0"/>
    </xf>
    <xf numFmtId="0" fontId="30" fillId="0" borderId="60" xfId="0" applyFont="1" applyBorder="1" applyAlignment="1" applyProtection="1">
      <alignment horizontal="left" vertical="top" wrapText="1"/>
      <protection locked="0"/>
    </xf>
    <xf numFmtId="164" fontId="30" fillId="0" borderId="42" xfId="1" applyFont="1" applyBorder="1" applyAlignment="1" applyProtection="1">
      <alignment horizontal="center" vertical="center" wrapText="1"/>
      <protection locked="0"/>
    </xf>
    <xf numFmtId="0" fontId="30" fillId="0" borderId="3" xfId="0" applyFont="1" applyBorder="1" applyAlignment="1" applyProtection="1">
      <alignment wrapText="1"/>
      <protection locked="0"/>
    </xf>
    <xf numFmtId="9" fontId="30" fillId="0" borderId="0" xfId="0" applyNumberFormat="1" applyFont="1" applyAlignment="1">
      <alignment horizontal="center" wrapText="1"/>
    </xf>
    <xf numFmtId="164" fontId="30" fillId="3" borderId="2" xfId="1" applyFont="1" applyFill="1" applyBorder="1" applyAlignment="1" applyProtection="1">
      <alignment horizontal="left" vertical="center" wrapText="1"/>
      <protection locked="0"/>
    </xf>
    <xf numFmtId="164" fontId="30" fillId="0" borderId="2" xfId="1" applyFont="1" applyBorder="1" applyAlignment="1" applyProtection="1">
      <alignment horizontal="center" vertical="center" wrapText="1"/>
      <protection locked="0"/>
    </xf>
    <xf numFmtId="164" fontId="31" fillId="2" borderId="42" xfId="1" applyFont="1" applyFill="1" applyBorder="1" applyAlignment="1" applyProtection="1">
      <alignment horizontal="center" vertical="center" wrapText="1"/>
    </xf>
    <xf numFmtId="0" fontId="30" fillId="3" borderId="0" xfId="0" applyFont="1" applyFill="1" applyAlignment="1" applyProtection="1">
      <alignment vertical="center" wrapText="1"/>
      <protection locked="0"/>
    </xf>
    <xf numFmtId="0" fontId="30" fillId="3" borderId="0" xfId="0" applyFont="1" applyFill="1" applyAlignment="1" applyProtection="1">
      <alignment horizontal="left" vertical="top" wrapText="1"/>
      <protection locked="0"/>
    </xf>
    <xf numFmtId="164" fontId="30" fillId="3" borderId="0" xfId="1" applyFont="1" applyFill="1" applyBorder="1" applyAlignment="1" applyProtection="1">
      <alignment horizontal="center" vertical="center" wrapText="1"/>
      <protection locked="0"/>
    </xf>
    <xf numFmtId="0" fontId="30" fillId="0" borderId="0" xfId="0" applyFont="1" applyAlignment="1">
      <alignment horizontal="left" wrapText="1"/>
    </xf>
    <xf numFmtId="0" fontId="31" fillId="2" borderId="3" xfId="0" applyFont="1" applyFill="1" applyBorder="1" applyAlignment="1">
      <alignment horizontal="left" vertical="center" wrapText="1"/>
    </xf>
    <xf numFmtId="0" fontId="30" fillId="2" borderId="3" xfId="0" applyFont="1" applyFill="1" applyBorder="1" applyAlignment="1">
      <alignment horizontal="left" vertical="center" wrapText="1"/>
    </xf>
    <xf numFmtId="0" fontId="30" fillId="0" borderId="0" xfId="0" applyFont="1" applyAlignment="1" applyProtection="1">
      <alignment horizontal="justify" vertical="center"/>
      <protection locked="0"/>
    </xf>
    <xf numFmtId="164" fontId="30" fillId="0" borderId="3" xfId="1" applyFont="1" applyBorder="1" applyAlignment="1" applyProtection="1">
      <alignment horizontal="left" vertical="center" wrapText="1"/>
      <protection locked="0"/>
    </xf>
    <xf numFmtId="164" fontId="30" fillId="2" borderId="3" xfId="1" applyFont="1" applyFill="1" applyBorder="1" applyAlignment="1" applyProtection="1">
      <alignment horizontal="left" vertical="center" wrapText="1"/>
    </xf>
    <xf numFmtId="0" fontId="30" fillId="0" borderId="3" xfId="0" applyFont="1" applyBorder="1" applyAlignment="1" applyProtection="1">
      <alignment vertical="top" wrapText="1"/>
      <protection locked="0"/>
    </xf>
    <xf numFmtId="0" fontId="30" fillId="0" borderId="0" xfId="0" applyFont="1" applyAlignment="1" applyProtection="1">
      <alignment vertical="top" wrapText="1"/>
      <protection locked="0"/>
    </xf>
    <xf numFmtId="0" fontId="31" fillId="0" borderId="0" xfId="0" applyFont="1" applyAlignment="1">
      <alignment wrapText="1"/>
    </xf>
    <xf numFmtId="164" fontId="33" fillId="8" borderId="3" xfId="0" applyNumberFormat="1" applyFont="1" applyFill="1" applyBorder="1" applyAlignment="1">
      <alignment horizontal="center" vertical="center" wrapText="1"/>
    </xf>
    <xf numFmtId="164" fontId="33" fillId="9" borderId="3" xfId="0" applyNumberFormat="1" applyFont="1" applyFill="1" applyBorder="1" applyAlignment="1">
      <alignment horizontal="center" vertical="center" wrapText="1"/>
    </xf>
    <xf numFmtId="0" fontId="31" fillId="3" borderId="0" xfId="0" applyFont="1" applyFill="1" applyAlignment="1">
      <alignment vertical="center" wrapText="1"/>
    </xf>
    <xf numFmtId="164" fontId="30" fillId="3" borderId="0" xfId="1" applyFont="1" applyFill="1" applyBorder="1" applyAlignment="1" applyProtection="1">
      <alignment vertical="center" wrapText="1"/>
      <protection locked="0"/>
    </xf>
    <xf numFmtId="0" fontId="30" fillId="0" borderId="5" xfId="0" applyFont="1" applyBorder="1" applyAlignment="1" applyProtection="1">
      <alignment horizontal="justify" vertical="center"/>
      <protection locked="0"/>
    </xf>
    <xf numFmtId="0" fontId="30" fillId="2" borderId="5" xfId="0" applyFont="1" applyFill="1" applyBorder="1" applyAlignment="1">
      <alignment vertical="center" wrapText="1"/>
    </xf>
    <xf numFmtId="0" fontId="32" fillId="0" borderId="5" xfId="0" applyFont="1" applyBorder="1" applyAlignment="1" applyProtection="1">
      <alignment horizontal="justify" vertical="center"/>
      <protection locked="0"/>
    </xf>
    <xf numFmtId="0" fontId="30" fillId="0" borderId="59" xfId="0" applyFont="1" applyBorder="1" applyAlignment="1" applyProtection="1">
      <alignment horizontal="justify" vertical="center"/>
      <protection locked="0"/>
    </xf>
    <xf numFmtId="0" fontId="32" fillId="0" borderId="59" xfId="0" applyFont="1" applyBorder="1" applyAlignment="1">
      <alignment wrapText="1"/>
    </xf>
    <xf numFmtId="0" fontId="30" fillId="0" borderId="52" xfId="0" applyFont="1" applyBorder="1" applyAlignment="1" applyProtection="1">
      <alignment horizontal="justify" vertical="center"/>
      <protection locked="0"/>
    </xf>
    <xf numFmtId="166" fontId="31" fillId="2" borderId="3" xfId="1" applyNumberFormat="1" applyFont="1" applyFill="1" applyBorder="1" applyAlignment="1" applyProtection="1">
      <alignment horizontal="center" vertical="center" wrapText="1"/>
    </xf>
    <xf numFmtId="164" fontId="30" fillId="0" borderId="3" xfId="1" applyFont="1" applyFill="1" applyBorder="1" applyAlignment="1" applyProtection="1">
      <alignment horizontal="center" vertical="center" wrapText="1"/>
      <protection locked="0"/>
    </xf>
    <xf numFmtId="0" fontId="31" fillId="3" borderId="3" xfId="0" applyFont="1" applyFill="1" applyBorder="1" applyAlignment="1">
      <alignment vertical="center" wrapText="1"/>
    </xf>
    <xf numFmtId="164" fontId="30" fillId="3" borderId="3" xfId="1" applyFont="1" applyFill="1" applyBorder="1" applyAlignment="1" applyProtection="1">
      <alignment vertical="center" wrapText="1"/>
      <protection locked="0"/>
    </xf>
    <xf numFmtId="0" fontId="30" fillId="3" borderId="3" xfId="0" applyFont="1" applyFill="1" applyBorder="1" applyAlignment="1" applyProtection="1">
      <alignment vertical="center" wrapText="1"/>
      <protection locked="0"/>
    </xf>
    <xf numFmtId="0" fontId="30" fillId="0" borderId="3" xfId="0" applyFont="1" applyBorder="1" applyAlignment="1" applyProtection="1">
      <alignment vertical="center" wrapText="1"/>
      <protection locked="0"/>
    </xf>
    <xf numFmtId="166" fontId="30" fillId="3" borderId="3" xfId="1" applyNumberFormat="1" applyFont="1" applyFill="1" applyBorder="1" applyAlignment="1" applyProtection="1">
      <alignment vertical="center" wrapText="1"/>
      <protection locked="0"/>
    </xf>
    <xf numFmtId="166" fontId="30" fillId="0" borderId="3" xfId="1" applyNumberFormat="1" applyFont="1" applyBorder="1" applyAlignment="1" applyProtection="1">
      <alignment vertical="center" wrapText="1"/>
      <protection locked="0"/>
    </xf>
    <xf numFmtId="166" fontId="30" fillId="2" borderId="3" xfId="1" applyNumberFormat="1" applyFont="1" applyFill="1" applyBorder="1" applyAlignment="1" applyProtection="1">
      <alignment vertical="center" wrapText="1"/>
    </xf>
    <xf numFmtId="9" fontId="30" fillId="0" borderId="3" xfId="2" applyFont="1" applyBorder="1" applyAlignment="1" applyProtection="1">
      <alignment vertical="center" wrapText="1"/>
      <protection locked="0"/>
    </xf>
    <xf numFmtId="164" fontId="30" fillId="0" borderId="3" xfId="1" applyFont="1" applyBorder="1" applyAlignment="1" applyProtection="1">
      <alignment vertical="center" wrapText="1"/>
      <protection locked="0"/>
    </xf>
    <xf numFmtId="49" fontId="30" fillId="0" borderId="3" xfId="0" applyNumberFormat="1" applyFont="1" applyBorder="1" applyAlignment="1" applyProtection="1">
      <alignment horizontal="left" wrapText="1"/>
      <protection locked="0"/>
    </xf>
    <xf numFmtId="0" fontId="30" fillId="3" borderId="2" xfId="0" applyFont="1" applyFill="1" applyBorder="1" applyAlignment="1" applyProtection="1">
      <alignment vertical="center" wrapText="1"/>
      <protection locked="0"/>
    </xf>
    <xf numFmtId="0" fontId="31" fillId="2" borderId="39" xfId="0" applyFont="1" applyFill="1" applyBorder="1" applyAlignment="1">
      <alignment vertical="center" wrapText="1"/>
    </xf>
    <xf numFmtId="166" fontId="30" fillId="0" borderId="3" xfId="1" applyNumberFormat="1" applyFont="1" applyFill="1" applyBorder="1" applyAlignment="1" applyProtection="1">
      <alignment vertical="center" wrapText="1"/>
      <protection locked="0"/>
    </xf>
    <xf numFmtId="0" fontId="31" fillId="4" borderId="3" xfId="0" applyFont="1" applyFill="1" applyBorder="1" applyAlignment="1" applyProtection="1">
      <alignment vertical="center" wrapText="1"/>
      <protection locked="0"/>
    </xf>
    <xf numFmtId="166" fontId="31" fillId="4" borderId="3" xfId="1" applyNumberFormat="1" applyFont="1" applyFill="1" applyBorder="1" applyAlignment="1" applyProtection="1">
      <alignment vertical="center" wrapText="1"/>
    </xf>
    <xf numFmtId="0" fontId="31" fillId="3" borderId="0" xfId="0" applyFont="1" applyFill="1" applyAlignment="1" applyProtection="1">
      <alignment vertical="center" wrapText="1"/>
      <protection locked="0"/>
    </xf>
    <xf numFmtId="0" fontId="30" fillId="3" borderId="0" xfId="0" applyFont="1" applyFill="1" applyAlignment="1">
      <alignment vertical="center" wrapText="1"/>
    </xf>
    <xf numFmtId="0" fontId="30" fillId="2" borderId="8" xfId="0" applyFont="1" applyFill="1" applyBorder="1" applyAlignment="1">
      <alignment vertical="center" wrapText="1"/>
    </xf>
    <xf numFmtId="166" fontId="30" fillId="2" borderId="3" xfId="0" applyNumberFormat="1" applyFont="1" applyFill="1" applyBorder="1" applyAlignment="1">
      <alignment vertical="center" wrapText="1"/>
    </xf>
    <xf numFmtId="164" fontId="30" fillId="2" borderId="9" xfId="0" applyNumberFormat="1" applyFont="1" applyFill="1" applyBorder="1" applyAlignment="1">
      <alignment vertical="center" wrapText="1"/>
    </xf>
    <xf numFmtId="164" fontId="30" fillId="0" borderId="0" xfId="1" applyFont="1" applyFill="1" applyBorder="1" applyAlignment="1" applyProtection="1">
      <alignment vertical="center" wrapText="1"/>
      <protection locked="0"/>
    </xf>
    <xf numFmtId="0" fontId="30" fillId="0" borderId="0" xfId="0" applyFont="1" applyAlignment="1" applyProtection="1">
      <alignment vertical="center" wrapText="1"/>
      <protection locked="0"/>
    </xf>
    <xf numFmtId="0" fontId="30" fillId="0" borderId="0" xfId="0" applyFont="1" applyAlignment="1">
      <alignment vertical="center" wrapText="1"/>
    </xf>
    <xf numFmtId="0" fontId="31" fillId="2" borderId="12" xfId="0" applyFont="1" applyFill="1" applyBorder="1" applyAlignment="1">
      <alignment vertical="center" wrapText="1"/>
    </xf>
    <xf numFmtId="166" fontId="31" fillId="2" borderId="13" xfId="1" applyNumberFormat="1" applyFont="1" applyFill="1" applyBorder="1" applyAlignment="1" applyProtection="1">
      <alignment vertical="center" wrapText="1"/>
    </xf>
    <xf numFmtId="164" fontId="31" fillId="2" borderId="14" xfId="1" applyFont="1" applyFill="1" applyBorder="1" applyAlignment="1" applyProtection="1">
      <alignment vertical="center" wrapText="1"/>
    </xf>
    <xf numFmtId="164" fontId="30" fillId="0" borderId="0" xfId="1" applyFont="1" applyBorder="1" applyAlignment="1">
      <alignment wrapText="1"/>
    </xf>
    <xf numFmtId="164" fontId="30" fillId="3" borderId="0" xfId="1" applyFont="1" applyFill="1" applyBorder="1" applyAlignment="1">
      <alignment wrapText="1"/>
    </xf>
    <xf numFmtId="164" fontId="31" fillId="3" borderId="0" xfId="1" applyFont="1" applyFill="1" applyBorder="1" applyAlignment="1">
      <alignment vertical="center" wrapText="1"/>
    </xf>
    <xf numFmtId="0" fontId="31" fillId="0" borderId="0" xfId="0" applyFont="1" applyAlignment="1" applyProtection="1">
      <alignment vertical="center" wrapText="1"/>
      <protection locked="0"/>
    </xf>
    <xf numFmtId="164" fontId="31" fillId="3" borderId="0" xfId="0" applyNumberFormat="1" applyFont="1" applyFill="1" applyAlignment="1">
      <alignment vertical="center" wrapText="1"/>
    </xf>
    <xf numFmtId="164" fontId="31" fillId="3" borderId="0" xfId="1" applyFont="1" applyFill="1" applyBorder="1" applyAlignment="1" applyProtection="1">
      <alignment horizontal="center" vertical="center" wrapText="1"/>
    </xf>
    <xf numFmtId="0" fontId="31" fillId="2" borderId="8" xfId="0" applyFont="1" applyFill="1" applyBorder="1" applyAlignment="1">
      <alignment horizontal="center" vertical="center" wrapText="1"/>
    </xf>
    <xf numFmtId="164" fontId="31" fillId="3" borderId="0" xfId="1" applyFont="1" applyFill="1" applyBorder="1" applyAlignment="1" applyProtection="1">
      <alignment vertical="center" wrapText="1"/>
      <protection locked="0"/>
    </xf>
    <xf numFmtId="0" fontId="31" fillId="2" borderId="8" xfId="0" applyFont="1" applyFill="1" applyBorder="1" applyAlignment="1">
      <alignment vertical="center" wrapText="1"/>
    </xf>
    <xf numFmtId="166" fontId="31" fillId="2" borderId="3" xfId="1" applyNumberFormat="1" applyFont="1" applyFill="1" applyBorder="1" applyAlignment="1" applyProtection="1">
      <alignment vertical="center" wrapText="1"/>
    </xf>
    <xf numFmtId="166" fontId="31" fillId="2" borderId="4" xfId="1" applyNumberFormat="1" applyFont="1" applyFill="1" applyBorder="1" applyAlignment="1" applyProtection="1">
      <alignment vertical="center" wrapText="1"/>
    </xf>
    <xf numFmtId="9" fontId="31" fillId="3" borderId="9" xfId="2" applyFont="1" applyFill="1" applyBorder="1" applyAlignment="1" applyProtection="1">
      <alignment vertical="center" wrapText="1"/>
      <protection locked="0"/>
    </xf>
    <xf numFmtId="0" fontId="31" fillId="2" borderId="35" xfId="0" applyFont="1" applyFill="1" applyBorder="1" applyAlignment="1">
      <alignment vertical="center" wrapText="1"/>
    </xf>
    <xf numFmtId="166" fontId="31" fillId="2" borderId="40" xfId="1" applyNumberFormat="1" applyFont="1" applyFill="1" applyBorder="1" applyAlignment="1" applyProtection="1">
      <alignment vertical="center" wrapText="1"/>
    </xf>
    <xf numFmtId="9" fontId="31" fillId="3" borderId="31" xfId="2" applyFont="1" applyFill="1" applyBorder="1" applyAlignment="1" applyProtection="1">
      <alignment vertical="center" wrapText="1"/>
      <protection locked="0"/>
    </xf>
    <xf numFmtId="164" fontId="31" fillId="3" borderId="0" xfId="1" applyFont="1" applyFill="1" applyBorder="1" applyAlignment="1" applyProtection="1">
      <alignment horizontal="right" vertical="center" wrapText="1"/>
      <protection locked="0"/>
    </xf>
    <xf numFmtId="9" fontId="31" fillId="3" borderId="31" xfId="2" applyFont="1" applyFill="1" applyBorder="1" applyAlignment="1" applyProtection="1">
      <alignment horizontal="right" vertical="center" wrapText="1"/>
      <protection locked="0"/>
    </xf>
    <xf numFmtId="164" fontId="31" fillId="3" borderId="0" xfId="1" applyFont="1" applyFill="1" applyBorder="1" applyAlignment="1" applyProtection="1">
      <alignment vertical="center" wrapText="1"/>
    </xf>
    <xf numFmtId="9" fontId="31" fillId="2" borderId="14" xfId="2" applyFont="1" applyFill="1" applyBorder="1" applyAlignment="1" applyProtection="1">
      <alignment vertical="center" wrapText="1"/>
    </xf>
    <xf numFmtId="164" fontId="31" fillId="0" borderId="0" xfId="1" applyFont="1" applyFill="1" applyBorder="1" applyAlignment="1">
      <alignment vertical="center" wrapText="1"/>
    </xf>
    <xf numFmtId="0" fontId="31" fillId="0" borderId="0" xfId="0" applyFont="1" applyAlignment="1">
      <alignment vertical="center" wrapText="1"/>
    </xf>
    <xf numFmtId="164" fontId="31" fillId="0" borderId="0" xfId="0" applyNumberFormat="1" applyFont="1" applyAlignment="1">
      <alignment vertical="center" wrapText="1"/>
    </xf>
    <xf numFmtId="0" fontId="31" fillId="2" borderId="28" xfId="0" applyFont="1" applyFill="1" applyBorder="1" applyAlignment="1">
      <alignment horizontal="left" vertical="center" wrapText="1"/>
    </xf>
    <xf numFmtId="166" fontId="31" fillId="2" borderId="16" xfId="0" applyNumberFormat="1" applyFont="1" applyFill="1" applyBorder="1" applyAlignment="1">
      <alignment vertical="center" wrapText="1"/>
    </xf>
    <xf numFmtId="164" fontId="31" fillId="2" borderId="28" xfId="0" applyNumberFormat="1" applyFont="1" applyFill="1" applyBorder="1" applyAlignment="1">
      <alignment vertical="center" wrapText="1"/>
    </xf>
    <xf numFmtId="164" fontId="30" fillId="2" borderId="16" xfId="1" applyFont="1" applyFill="1" applyBorder="1" applyAlignment="1">
      <alignment vertical="center" wrapText="1"/>
    </xf>
    <xf numFmtId="164" fontId="30" fillId="3" borderId="0" xfId="1" applyFont="1" applyFill="1" applyBorder="1" applyAlignment="1">
      <alignment vertical="center" wrapText="1"/>
    </xf>
    <xf numFmtId="0" fontId="31" fillId="2" borderId="8" xfId="0" applyFont="1" applyFill="1" applyBorder="1" applyAlignment="1">
      <alignment horizontal="left" vertical="center" wrapText="1"/>
    </xf>
    <xf numFmtId="9" fontId="31" fillId="2" borderId="9" xfId="2" applyFont="1" applyFill="1" applyBorder="1" applyAlignment="1" applyProtection="1">
      <alignment wrapText="1"/>
    </xf>
    <xf numFmtId="9" fontId="31" fillId="3" borderId="0" xfId="2" applyFont="1" applyFill="1" applyBorder="1" applyAlignment="1">
      <alignment wrapText="1"/>
    </xf>
    <xf numFmtId="0" fontId="30" fillId="2" borderId="12" xfId="0" applyFont="1" applyFill="1" applyBorder="1" applyAlignment="1">
      <alignment wrapText="1"/>
    </xf>
    <xf numFmtId="9" fontId="30" fillId="2" borderId="14" xfId="2" applyFont="1" applyFill="1" applyBorder="1" applyAlignment="1">
      <alignment wrapText="1"/>
    </xf>
    <xf numFmtId="9" fontId="30" fillId="3" borderId="0" xfId="2" applyFont="1" applyFill="1" applyBorder="1" applyAlignment="1">
      <alignment wrapText="1"/>
    </xf>
    <xf numFmtId="0" fontId="31" fillId="3" borderId="0" xfId="0" applyFont="1" applyFill="1" applyAlignment="1">
      <alignment horizontal="center" vertical="center" wrapText="1"/>
    </xf>
    <xf numFmtId="166" fontId="31" fillId="2" borderId="9" xfId="2" applyNumberFormat="1" applyFont="1" applyFill="1" applyBorder="1" applyAlignment="1" applyProtection="1">
      <alignment wrapText="1"/>
    </xf>
    <xf numFmtId="164" fontId="31" fillId="3" borderId="0" xfId="2" applyNumberFormat="1" applyFont="1" applyFill="1" applyBorder="1" applyAlignment="1">
      <alignment wrapText="1"/>
    </xf>
    <xf numFmtId="164" fontId="30" fillId="0" borderId="0" xfId="1" applyFont="1" applyFill="1" applyBorder="1" applyAlignment="1">
      <alignment wrapText="1"/>
    </xf>
    <xf numFmtId="0" fontId="30" fillId="3" borderId="3" xfId="0" applyFont="1" applyFill="1" applyBorder="1" applyAlignment="1" applyProtection="1">
      <alignment horizontal="justify" vertical="center"/>
      <protection locked="0"/>
    </xf>
    <xf numFmtId="0" fontId="32" fillId="3" borderId="59" xfId="0" applyFont="1" applyFill="1" applyBorder="1" applyAlignment="1">
      <alignment vertical="top" wrapText="1"/>
    </xf>
    <xf numFmtId="9" fontId="30" fillId="3" borderId="3" xfId="1" applyNumberFormat="1" applyFont="1" applyFill="1" applyBorder="1" applyAlignment="1" applyProtection="1">
      <alignment horizontal="center" vertical="center" wrapText="1"/>
      <protection locked="0"/>
    </xf>
    <xf numFmtId="0" fontId="31" fillId="2" borderId="0" xfId="0" applyFont="1" applyFill="1" applyAlignment="1">
      <alignment vertical="center" wrapText="1"/>
    </xf>
    <xf numFmtId="0" fontId="18" fillId="0" borderId="0" xfId="0" applyFont="1" applyAlignment="1">
      <alignment horizontal="left" vertical="top" wrapText="1"/>
    </xf>
    <xf numFmtId="0" fontId="31" fillId="3" borderId="40" xfId="0" applyFont="1" applyFill="1" applyBorder="1" applyAlignment="1" applyProtection="1">
      <alignment horizontal="left" vertical="top" wrapText="1"/>
      <protection locked="0"/>
    </xf>
    <xf numFmtId="0" fontId="31" fillId="3" borderId="41" xfId="0" applyFont="1" applyFill="1" applyBorder="1" applyAlignment="1" applyProtection="1">
      <alignment horizontal="left" vertical="top" wrapText="1"/>
      <protection locked="0"/>
    </xf>
    <xf numFmtId="0" fontId="31" fillId="3" borderId="42" xfId="0" applyFont="1" applyFill="1" applyBorder="1" applyAlignment="1" applyProtection="1">
      <alignment horizontal="left" vertical="top" wrapText="1"/>
      <protection locked="0"/>
    </xf>
    <xf numFmtId="0" fontId="16" fillId="0" borderId="55" xfId="0" applyFont="1" applyBorder="1" applyAlignment="1">
      <alignment horizontal="left" wrapText="1"/>
    </xf>
    <xf numFmtId="49" fontId="31" fillId="3" borderId="4" xfId="0" applyNumberFormat="1" applyFont="1" applyFill="1" applyBorder="1" applyAlignment="1" applyProtection="1">
      <alignment horizontal="left" vertical="top" wrapText="1"/>
      <protection locked="0"/>
    </xf>
    <xf numFmtId="49" fontId="31" fillId="3" borderId="1" xfId="0" applyNumberFormat="1" applyFont="1" applyFill="1" applyBorder="1" applyAlignment="1" applyProtection="1">
      <alignment horizontal="left" vertical="top" wrapText="1"/>
      <protection locked="0"/>
    </xf>
    <xf numFmtId="49" fontId="31" fillId="3" borderId="2" xfId="0" applyNumberFormat="1" applyFont="1" applyFill="1" applyBorder="1" applyAlignment="1" applyProtection="1">
      <alignment horizontal="left" vertical="top" wrapText="1"/>
      <protection locked="0"/>
    </xf>
    <xf numFmtId="49" fontId="31" fillId="3" borderId="40" xfId="0" applyNumberFormat="1" applyFont="1" applyFill="1" applyBorder="1" applyAlignment="1" applyProtection="1">
      <alignment horizontal="left" vertical="top" wrapText="1"/>
      <protection locked="0"/>
    </xf>
    <xf numFmtId="0" fontId="30" fillId="2" borderId="3" xfId="0" applyFont="1" applyFill="1" applyBorder="1" applyAlignment="1">
      <alignment vertical="center" wrapText="1"/>
    </xf>
    <xf numFmtId="0" fontId="0" fillId="0" borderId="3" xfId="0" applyBorder="1" applyAlignment="1">
      <alignment vertical="center"/>
    </xf>
    <xf numFmtId="0" fontId="30" fillId="0" borderId="5" xfId="0" applyFont="1" applyBorder="1" applyAlignment="1" applyProtection="1">
      <alignment horizontal="left" vertical="top" wrapText="1"/>
      <protection locked="0"/>
    </xf>
    <xf numFmtId="0" fontId="30" fillId="0" borderId="52" xfId="0" applyFont="1" applyBorder="1" applyAlignment="1">
      <alignment horizontal="left" vertical="top" wrapText="1"/>
    </xf>
    <xf numFmtId="0" fontId="30" fillId="0" borderId="39" xfId="0" applyFont="1" applyBorder="1" applyAlignment="1">
      <alignment horizontal="left" vertical="top" wrapText="1"/>
    </xf>
    <xf numFmtId="164" fontId="30" fillId="0" borderId="5" xfId="1" applyFont="1" applyBorder="1" applyAlignment="1" applyProtection="1">
      <alignment horizontal="center" vertical="top" wrapText="1"/>
      <protection locked="0"/>
    </xf>
    <xf numFmtId="0" fontId="0" fillId="0" borderId="52" xfId="0" applyBorder="1" applyAlignment="1">
      <alignment horizontal="center" vertical="top" wrapText="1"/>
    </xf>
    <xf numFmtId="0" fontId="0" fillId="0" borderId="39" xfId="0" applyBorder="1" applyAlignment="1">
      <alignment horizontal="center" vertical="top" wrapText="1"/>
    </xf>
    <xf numFmtId="164" fontId="30" fillId="0" borderId="5" xfId="1" applyFont="1" applyBorder="1" applyAlignment="1" applyProtection="1">
      <alignment horizontal="center" vertical="center" wrapText="1"/>
      <protection locked="0"/>
    </xf>
    <xf numFmtId="0" fontId="0" fillId="0" borderId="52" xfId="0" applyBorder="1" applyAlignment="1">
      <alignment horizontal="center" vertical="center" wrapText="1"/>
    </xf>
    <xf numFmtId="0" fontId="0" fillId="0" borderId="39" xfId="0" applyBorder="1" applyAlignment="1">
      <alignment horizontal="center" vertical="center" wrapText="1"/>
    </xf>
    <xf numFmtId="164" fontId="30" fillId="2" borderId="5" xfId="1" applyFont="1" applyFill="1" applyBorder="1" applyAlignment="1" applyProtection="1">
      <alignment horizontal="center" vertical="center" wrapText="1"/>
    </xf>
    <xf numFmtId="9" fontId="30" fillId="0" borderId="5" xfId="2" applyFont="1" applyBorder="1" applyAlignment="1" applyProtection="1">
      <alignment horizontal="center" vertical="center" wrapText="1"/>
      <protection locked="0"/>
    </xf>
    <xf numFmtId="164" fontId="30" fillId="3" borderId="5" xfId="1" applyFont="1" applyFill="1" applyBorder="1" applyAlignment="1" applyProtection="1">
      <alignment horizontal="left" vertical="center" wrapText="1"/>
      <protection locked="0"/>
    </xf>
    <xf numFmtId="0" fontId="0" fillId="0" borderId="52" xfId="0" applyBorder="1" applyAlignment="1">
      <alignment vertical="center" wrapText="1"/>
    </xf>
    <xf numFmtId="0" fontId="0" fillId="0" borderId="39" xfId="0" applyBorder="1" applyAlignment="1">
      <alignment vertical="center" wrapText="1"/>
    </xf>
    <xf numFmtId="49" fontId="30" fillId="0" borderId="5" xfId="1" applyNumberFormat="1" applyFont="1" applyBorder="1" applyAlignment="1" applyProtection="1">
      <alignment horizontal="left" wrapText="1"/>
      <protection locked="0"/>
    </xf>
    <xf numFmtId="0" fontId="0" fillId="0" borderId="52" xfId="0" applyBorder="1" applyAlignment="1">
      <alignment horizontal="left" wrapText="1"/>
    </xf>
    <xf numFmtId="0" fontId="0" fillId="0" borderId="39" xfId="0" applyBorder="1" applyAlignment="1">
      <alignment horizontal="left" wrapText="1"/>
    </xf>
    <xf numFmtId="0" fontId="31" fillId="3" borderId="4" xfId="0" applyFont="1" applyFill="1" applyBorder="1" applyAlignment="1" applyProtection="1">
      <alignment horizontal="left" vertical="top" wrapText="1"/>
      <protection locked="0"/>
    </xf>
    <xf numFmtId="0" fontId="31" fillId="3" borderId="1" xfId="0" applyFont="1" applyFill="1" applyBorder="1" applyAlignment="1" applyProtection="1">
      <alignment horizontal="left" vertical="top" wrapText="1"/>
      <protection locked="0"/>
    </xf>
    <xf numFmtId="0" fontId="31" fillId="3" borderId="2" xfId="0" applyFont="1" applyFill="1" applyBorder="1" applyAlignment="1" applyProtection="1">
      <alignment horizontal="left" vertical="top" wrapText="1"/>
      <protection locked="0"/>
    </xf>
    <xf numFmtId="0" fontId="30" fillId="2" borderId="5" xfId="0" applyFont="1" applyFill="1" applyBorder="1" applyAlignment="1">
      <alignment horizontal="left" vertical="center" wrapText="1"/>
    </xf>
    <xf numFmtId="0" fontId="30" fillId="3" borderId="5" xfId="0" applyFont="1" applyFill="1" applyBorder="1" applyAlignment="1" applyProtection="1">
      <alignment horizontal="left" vertical="top" wrapText="1"/>
      <protection locked="0"/>
    </xf>
    <xf numFmtId="0" fontId="0" fillId="0" borderId="39" xfId="0" applyBorder="1" applyAlignment="1">
      <alignment horizontal="left" vertical="top" wrapText="1"/>
    </xf>
    <xf numFmtId="164" fontId="30" fillId="0" borderId="5" xfId="1" applyFont="1" applyBorder="1" applyAlignment="1" applyProtection="1">
      <alignment horizontal="left" vertical="center" wrapText="1"/>
      <protection locked="0"/>
    </xf>
    <xf numFmtId="164" fontId="30" fillId="3" borderId="5" xfId="1" applyFont="1" applyFill="1" applyBorder="1" applyAlignment="1" applyProtection="1">
      <alignment horizontal="center" vertical="center" wrapText="1"/>
      <protection locked="0"/>
    </xf>
    <xf numFmtId="164" fontId="30" fillId="3" borderId="39" xfId="1" applyFont="1" applyFill="1" applyBorder="1" applyAlignment="1" applyProtection="1">
      <alignment horizontal="center" vertical="center" wrapText="1"/>
      <protection locked="0"/>
    </xf>
    <xf numFmtId="49" fontId="30" fillId="0" borderId="5" xfId="1" applyNumberFormat="1" applyFont="1" applyBorder="1" applyAlignment="1" applyProtection="1">
      <alignment horizontal="center" wrapText="1"/>
      <protection locked="0"/>
    </xf>
    <xf numFmtId="49" fontId="30" fillId="0" borderId="39" xfId="1" applyNumberFormat="1" applyFont="1" applyBorder="1" applyAlignment="1" applyProtection="1">
      <alignment horizontal="center" wrapText="1"/>
      <protection locked="0"/>
    </xf>
    <xf numFmtId="164" fontId="30" fillId="2" borderId="5" xfId="1" applyFont="1" applyFill="1" applyBorder="1" applyAlignment="1" applyProtection="1">
      <alignment horizontal="left" vertical="center" wrapText="1"/>
    </xf>
    <xf numFmtId="9" fontId="30" fillId="0" borderId="39" xfId="2" applyFont="1" applyBorder="1" applyAlignment="1" applyProtection="1">
      <alignment horizontal="center" vertical="center" wrapText="1"/>
      <protection locked="0"/>
    </xf>
    <xf numFmtId="164" fontId="30" fillId="0" borderId="39" xfId="1" applyFont="1" applyBorder="1" applyAlignment="1" applyProtection="1">
      <alignment horizontal="center" vertical="center" wrapText="1"/>
      <protection locked="0"/>
    </xf>
    <xf numFmtId="0" fontId="30" fillId="0" borderId="5" xfId="0" applyFont="1" applyBorder="1" applyAlignment="1">
      <alignment horizontal="center" wrapText="1"/>
    </xf>
    <xf numFmtId="0" fontId="30" fillId="0" borderId="52" xfId="0" applyFont="1" applyBorder="1" applyAlignment="1">
      <alignment horizontal="center" wrapText="1"/>
    </xf>
    <xf numFmtId="0" fontId="30" fillId="0" borderId="39" xfId="0" applyFont="1" applyBorder="1" applyAlignment="1">
      <alignment horizontal="center" wrapText="1"/>
    </xf>
    <xf numFmtId="0" fontId="30" fillId="2" borderId="3" xfId="0" applyFont="1" applyFill="1" applyBorder="1" applyAlignment="1">
      <alignment horizontal="left" vertical="center" wrapText="1"/>
    </xf>
    <xf numFmtId="0" fontId="30" fillId="0" borderId="52" xfId="0" applyFont="1" applyBorder="1" applyAlignment="1" applyProtection="1">
      <alignment horizontal="left" vertical="top" wrapText="1"/>
      <protection locked="0"/>
    </xf>
    <xf numFmtId="0" fontId="30" fillId="0" borderId="39" xfId="0" applyFont="1" applyBorder="1" applyAlignment="1" applyProtection="1">
      <alignment horizontal="left" vertical="top" wrapText="1"/>
      <protection locked="0"/>
    </xf>
    <xf numFmtId="164" fontId="30" fillId="0" borderId="52" xfId="1" applyFont="1" applyBorder="1" applyAlignment="1" applyProtection="1">
      <alignment horizontal="left" vertical="center" wrapText="1"/>
      <protection locked="0"/>
    </xf>
    <xf numFmtId="164" fontId="30" fillId="0" borderId="39" xfId="1" applyFont="1" applyBorder="1" applyAlignment="1" applyProtection="1">
      <alignment horizontal="left" vertical="center" wrapText="1"/>
      <protection locked="0"/>
    </xf>
    <xf numFmtId="164" fontId="30" fillId="2" borderId="52" xfId="1" applyFont="1" applyFill="1" applyBorder="1" applyAlignment="1" applyProtection="1">
      <alignment horizontal="left" vertical="center" wrapText="1"/>
    </xf>
    <xf numFmtId="164" fontId="30" fillId="2" borderId="39" xfId="1" applyFont="1" applyFill="1" applyBorder="1" applyAlignment="1" applyProtection="1">
      <alignment horizontal="left" vertical="center" wrapText="1"/>
    </xf>
    <xf numFmtId="9" fontId="30" fillId="0" borderId="52" xfId="2" applyFont="1" applyBorder="1" applyAlignment="1" applyProtection="1">
      <alignment horizontal="center" vertical="center" wrapText="1"/>
      <protection locked="0"/>
    </xf>
    <xf numFmtId="164" fontId="31" fillId="2" borderId="31" xfId="1" applyFont="1" applyFill="1" applyBorder="1" applyAlignment="1" applyProtection="1">
      <alignment horizontal="center" vertical="center" wrapText="1"/>
    </xf>
    <xf numFmtId="164" fontId="31" fillId="2" borderId="38" xfId="1" applyFont="1" applyFill="1" applyBorder="1" applyAlignment="1" applyProtection="1">
      <alignment horizontal="center" vertical="center" wrapText="1"/>
    </xf>
    <xf numFmtId="0" fontId="31" fillId="2" borderId="43" xfId="0" applyFont="1" applyFill="1" applyBorder="1" applyAlignment="1">
      <alignment horizontal="center" vertical="center" wrapText="1"/>
    </xf>
    <xf numFmtId="0" fontId="31" fillId="2" borderId="44" xfId="0" applyFont="1" applyFill="1" applyBorder="1" applyAlignment="1">
      <alignment horizontal="center" vertical="center" wrapText="1"/>
    </xf>
    <xf numFmtId="0" fontId="31" fillId="2" borderId="45" xfId="0" applyFont="1" applyFill="1" applyBorder="1" applyAlignment="1">
      <alignment horizontal="center" vertical="center" wrapText="1"/>
    </xf>
    <xf numFmtId="0" fontId="31" fillId="0" borderId="46" xfId="0" applyFont="1" applyBorder="1" applyAlignment="1">
      <alignment horizontal="left" wrapText="1"/>
    </xf>
    <xf numFmtId="0" fontId="31" fillId="0" borderId="55" xfId="0" applyFont="1" applyBorder="1" applyAlignment="1">
      <alignment horizontal="left" wrapText="1"/>
    </xf>
    <xf numFmtId="0" fontId="31" fillId="0" borderId="58" xfId="0" applyFont="1" applyBorder="1" applyAlignment="1">
      <alignment horizontal="left" wrapText="1"/>
    </xf>
    <xf numFmtId="0" fontId="31" fillId="4" borderId="43" xfId="0" applyFont="1" applyFill="1" applyBorder="1" applyAlignment="1">
      <alignment horizontal="center" vertical="center" wrapText="1"/>
    </xf>
    <xf numFmtId="0" fontId="31" fillId="4" borderId="44" xfId="0" applyFont="1" applyFill="1" applyBorder="1" applyAlignment="1">
      <alignment horizontal="center" vertical="center" wrapText="1"/>
    </xf>
    <xf numFmtId="0" fontId="31" fillId="4" borderId="45" xfId="0" applyFont="1" applyFill="1" applyBorder="1" applyAlignment="1">
      <alignment horizontal="center" vertical="center" wrapText="1"/>
    </xf>
    <xf numFmtId="164" fontId="30" fillId="3" borderId="52" xfId="1" applyFont="1" applyFill="1" applyBorder="1" applyAlignment="1" applyProtection="1">
      <alignment horizontal="left" vertical="center" wrapText="1"/>
      <protection locked="0"/>
    </xf>
    <xf numFmtId="164" fontId="30" fillId="3" borderId="39" xfId="1" applyFont="1" applyFill="1" applyBorder="1" applyAlignment="1" applyProtection="1">
      <alignment horizontal="left" vertical="center" wrapText="1"/>
      <protection locked="0"/>
    </xf>
    <xf numFmtId="49" fontId="30" fillId="0" borderId="52" xfId="1" applyNumberFormat="1" applyFont="1" applyBorder="1" applyAlignment="1" applyProtection="1">
      <alignment horizontal="left" wrapText="1"/>
      <protection locked="0"/>
    </xf>
    <xf numFmtId="49" fontId="30" fillId="0" borderId="39" xfId="1" applyNumberFormat="1" applyFont="1" applyBorder="1" applyAlignment="1" applyProtection="1">
      <alignment horizontal="left" wrapText="1"/>
      <protection locked="0"/>
    </xf>
    <xf numFmtId="0" fontId="31" fillId="3" borderId="3" xfId="0" applyFont="1" applyFill="1" applyBorder="1" applyAlignment="1" applyProtection="1">
      <alignment horizontal="left" vertical="top" wrapText="1"/>
      <protection locked="0"/>
    </xf>
    <xf numFmtId="0" fontId="30" fillId="2" borderId="35" xfId="0" applyFont="1" applyFill="1" applyBorder="1" applyAlignment="1">
      <alignment horizontal="center" vertical="center" wrapText="1"/>
    </xf>
    <xf numFmtId="0" fontId="30" fillId="2" borderId="10" xfId="0" applyFont="1" applyFill="1" applyBorder="1" applyAlignment="1">
      <alignment horizontal="center" vertical="center" wrapText="1"/>
    </xf>
    <xf numFmtId="164" fontId="31" fillId="2" borderId="5" xfId="1" applyFont="1" applyFill="1" applyBorder="1" applyAlignment="1" applyProtection="1">
      <alignment horizontal="center" vertical="center" wrapText="1"/>
      <protection locked="0"/>
    </xf>
    <xf numFmtId="164" fontId="31" fillId="2" borderId="39" xfId="1" applyFont="1" applyFill="1" applyBorder="1" applyAlignment="1" applyProtection="1">
      <alignment horizontal="center" vertical="center" wrapText="1"/>
      <protection locked="0"/>
    </xf>
    <xf numFmtId="0" fontId="31" fillId="2" borderId="5"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5" xfId="0" applyFont="1" applyFill="1" applyBorder="1" applyAlignment="1">
      <alignment horizontal="center" vertical="center" wrapText="1"/>
    </xf>
    <xf numFmtId="0" fontId="31" fillId="2" borderId="39" xfId="0" applyFont="1" applyFill="1" applyBorder="1" applyAlignment="1">
      <alignment horizontal="center" vertical="center" wrapText="1"/>
    </xf>
    <xf numFmtId="0" fontId="31" fillId="2" borderId="31" xfId="0" applyFont="1" applyFill="1" applyBorder="1" applyAlignment="1">
      <alignment horizontal="center" vertical="center" wrapText="1"/>
    </xf>
    <xf numFmtId="0" fontId="31" fillId="2" borderId="38" xfId="0" applyFont="1" applyFill="1" applyBorder="1" applyAlignment="1">
      <alignment horizontal="center" vertical="center" wrapText="1"/>
    </xf>
    <xf numFmtId="0" fontId="2" fillId="0" borderId="0" xfId="0" applyFont="1" applyAlignment="1">
      <alignment horizontal="center" vertical="center" wrapText="1"/>
    </xf>
    <xf numFmtId="0" fontId="31" fillId="2" borderId="7" xfId="0" applyFont="1" applyFill="1" applyBorder="1" applyAlignment="1">
      <alignment horizontal="center" vertical="center" wrapText="1"/>
    </xf>
    <xf numFmtId="0" fontId="31" fillId="2" borderId="36"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54" xfId="0" applyFont="1" applyFill="1" applyBorder="1" applyAlignment="1" applyProtection="1">
      <alignment horizontal="center" wrapText="1"/>
      <protection locked="0"/>
    </xf>
    <xf numFmtId="0" fontId="2" fillId="2" borderId="39" xfId="0" applyFont="1" applyFill="1" applyBorder="1" applyAlignment="1" applyProtection="1">
      <alignment horizontal="center" wrapText="1"/>
      <protection locked="0"/>
    </xf>
    <xf numFmtId="0" fontId="2" fillId="2" borderId="29"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2" fillId="2" borderId="21" xfId="0" applyFont="1" applyFill="1" applyBorder="1" applyAlignment="1">
      <alignment horizontal="center" wrapText="1"/>
    </xf>
    <xf numFmtId="164" fontId="3" fillId="2" borderId="4" xfId="0" applyNumberFormat="1" applyFont="1" applyFill="1" applyBorder="1" applyAlignment="1">
      <alignment horizontal="center" vertical="center" wrapText="1"/>
    </xf>
    <xf numFmtId="164" fontId="3" fillId="2" borderId="36" xfId="0" applyNumberFormat="1" applyFont="1" applyFill="1" applyBorder="1" applyAlignment="1">
      <alignment horizontal="center" vertical="center" wrapText="1"/>
    </xf>
    <xf numFmtId="164" fontId="3" fillId="2" borderId="46" xfId="0" applyNumberFormat="1" applyFont="1" applyFill="1" applyBorder="1" applyAlignment="1">
      <alignment horizontal="center" vertical="center" wrapText="1"/>
    </xf>
    <xf numFmtId="164" fontId="3" fillId="2" borderId="47" xfId="0" applyNumberFormat="1" applyFont="1" applyFill="1" applyBorder="1" applyAlignment="1">
      <alignment horizontal="center" vertical="center" wrapText="1"/>
    </xf>
    <xf numFmtId="0" fontId="3" fillId="2" borderId="43"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3" fillId="2" borderId="45" xfId="0" applyFont="1" applyFill="1" applyBorder="1" applyAlignment="1">
      <alignment horizontal="left" vertical="center" wrapText="1"/>
    </xf>
    <xf numFmtId="49" fontId="0" fillId="2" borderId="48" xfId="0" applyNumberFormat="1" applyFill="1" applyBorder="1" applyAlignment="1">
      <alignment horizontal="center" vertical="center" wrapText="1"/>
    </xf>
    <xf numFmtId="49" fontId="0" fillId="2" borderId="49" xfId="0" applyNumberFormat="1" applyFill="1" applyBorder="1" applyAlignment="1">
      <alignment horizontal="center" vertical="center" wrapText="1"/>
    </xf>
    <xf numFmtId="49" fontId="0" fillId="2" borderId="50" xfId="0" applyNumberFormat="1" applyFill="1" applyBorder="1" applyAlignment="1">
      <alignment horizontal="center" vertical="center" wrapText="1"/>
    </xf>
    <xf numFmtId="0" fontId="0" fillId="2" borderId="48" xfId="0" applyFill="1" applyBorder="1" applyAlignment="1">
      <alignment horizontal="center" vertical="center" wrapText="1"/>
    </xf>
    <xf numFmtId="0" fontId="0" fillId="2" borderId="49" xfId="0" applyFill="1" applyBorder="1" applyAlignment="1">
      <alignment horizontal="center" vertical="center" wrapText="1"/>
    </xf>
    <xf numFmtId="0" fontId="0" fillId="2" borderId="50" xfId="0" applyFill="1" applyBorder="1" applyAlignment="1">
      <alignment horizontal="center" vertical="center" wrapText="1"/>
    </xf>
    <xf numFmtId="0" fontId="3" fillId="6" borderId="17"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3" fillId="6" borderId="19" xfId="0" applyFont="1" applyFill="1" applyBorder="1" applyAlignment="1">
      <alignment horizontal="center" vertical="center" wrapText="1"/>
    </xf>
    <xf numFmtId="0" fontId="3" fillId="6" borderId="25" xfId="0" applyFont="1" applyFill="1" applyBorder="1" applyAlignment="1">
      <alignment horizontal="center" vertical="center" wrapText="1"/>
    </xf>
    <xf numFmtId="0" fontId="3" fillId="6" borderId="20"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2" fillId="2" borderId="31" xfId="0" applyFont="1" applyFill="1" applyBorder="1" applyAlignment="1">
      <alignment horizontal="center" vertical="center" wrapText="1"/>
    </xf>
    <xf numFmtId="0" fontId="2" fillId="6" borderId="17"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20" xfId="0" applyFont="1" applyFill="1" applyBorder="1" applyAlignment="1">
      <alignment horizontal="center" vertical="center"/>
    </xf>
    <xf numFmtId="0" fontId="2" fillId="2" borderId="54" xfId="0" applyFont="1" applyFill="1" applyBorder="1" applyAlignment="1">
      <alignment horizontal="center" wrapText="1"/>
    </xf>
    <xf numFmtId="0" fontId="2" fillId="2" borderId="39" xfId="0" applyFont="1" applyFill="1" applyBorder="1" applyAlignment="1">
      <alignment horizontal="center" wrapText="1"/>
    </xf>
    <xf numFmtId="0" fontId="2" fillId="2" borderId="5"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10" xfId="0" applyFont="1" applyFill="1" applyBorder="1" applyAlignment="1">
      <alignment horizontal="center" vertical="center" wrapText="1"/>
    </xf>
  </cellXfs>
  <cellStyles count="5">
    <cellStyle name="Currency" xfId="1" builtinId="4"/>
    <cellStyle name="Hyperlink" xfId="4" builtinId="8"/>
    <cellStyle name="Normal" xfId="0" builtinId="0"/>
    <cellStyle name="Normal 2" xfId="3" xr:uid="{EB150EEC-D351-48F3-A913-7E6E1242FFB4}"/>
    <cellStyle name="Percent" xfId="2" builtinId="5"/>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undp-my.sharepoint.com/personal/njuiri_thomas_kimaru_undp_org/Documents/Desktop/2024/SSR/FINAL%20PROJECT%20DOCUMENT/GMB%20-%20SSR%20-%20Budget%20-%20UNDP-UNODC-OHCHR%20-%20Aug%202024%20FINAL.xlsx" TargetMode="External"/><Relationship Id="rId1" Type="http://schemas.openxmlformats.org/officeDocument/2006/relationships/externalLinkPath" Target="/personal/njuiri_thomas_kimaru_undp_org/Documents/Desktop/2024/SSR/FINAL%20PROJECT%20DOCUMENT/GMB%20-%20SSR%20-%20Budget%20-%20UNDP-UNODC-OHCHR%20-%20Aug%202024%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1) Budget Table (2)"/>
      <sheetName val="2) By Category"/>
      <sheetName val="Instructions (2)"/>
      <sheetName val="3) Explanatory Notes (2)"/>
      <sheetName val="4) -For PBSO Use- (2)"/>
      <sheetName val="5) -For MPTF Use- (2)"/>
      <sheetName val="1) Budget Table"/>
      <sheetName val="3) Explanatory Notes"/>
      <sheetName val="4) -For PBSO Use-"/>
      <sheetName val="5) -For MPTF Use-"/>
      <sheetName val="Dropdowns"/>
      <sheetName val="Sheet2"/>
    </sheetNames>
    <sheetDataSet>
      <sheetData sheetId="0"/>
      <sheetData sheetId="1">
        <row r="218">
          <cell r="D218">
            <v>915762.29800000007</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hyperlink" Target="https://nam11.safelinks.protection.outlook.com/?url=https%3A%2F%2Fwww.oecd.org%2Fdac%2Ffinancing-sustainable-development%2Fdevelopment-finance-standards%2Fdacandcrscodelists.htm&amp;data=05%7C01%7Clhancoc2%40kent.edu%7Caf34cf85d90a4aecb29908da2ea51ab5%7Ce5a06f4a1ec44d018f73e7dd15f26134%7C1%7C0%7C637873583917475037%7CUnknown%7CTWFpbGZsb3d8eyJWIjoiMC4wLjAwMDAiLCJQIjoiV2luMzIiLCJBTiI6Ik1haWwiLCJXVCI6Mn0%3D%7C3000%7C%7C%7C&amp;sdata=pIFFA0s3XyowKy8oAo8YgPfYUBm9eCoBqJNnaNFRls4%3D&amp;reserved=0"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C8568-A774-49BA-90A4-34E4951A04A7}">
  <sheetPr>
    <tabColor theme="4" tint="0.79998168889431442"/>
  </sheetPr>
  <dimension ref="B2:E3"/>
  <sheetViews>
    <sheetView showGridLines="0" zoomScale="80" zoomScaleNormal="80" workbookViewId="0"/>
  </sheetViews>
  <sheetFormatPr defaultColWidth="8.7265625" defaultRowHeight="14.5" x14ac:dyDescent="0.35"/>
  <cols>
    <col min="2" max="2" width="127.26953125" customWidth="1"/>
  </cols>
  <sheetData>
    <row r="2" spans="2:5" ht="36.75" customHeight="1" thickBot="1" x14ac:dyDescent="0.4">
      <c r="B2" s="301" t="s">
        <v>0</v>
      </c>
      <c r="C2" s="301"/>
      <c r="D2" s="301"/>
      <c r="E2" s="301"/>
    </row>
    <row r="3" spans="2:5" ht="295.5" customHeight="1" thickBot="1" x14ac:dyDescent="0.4">
      <c r="B3" s="68" t="s">
        <v>1</v>
      </c>
    </row>
  </sheetData>
  <sheetProtection sheet="1" objects="1" scenarios="1"/>
  <mergeCells count="1">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BBDAF-02B8-4B7F-A696-053B65B71BA4}">
  <sheetPr>
    <tabColor theme="0"/>
  </sheetPr>
  <dimension ref="A1:K123"/>
  <sheetViews>
    <sheetView tabSelected="1" topLeftCell="C1" workbookViewId="0">
      <selection activeCell="B1" sqref="B1:K2"/>
    </sheetView>
  </sheetViews>
  <sheetFormatPr defaultRowHeight="14.5" x14ac:dyDescent="0.35"/>
  <cols>
    <col min="2" max="2" width="11.90625" customWidth="1"/>
    <col min="3" max="3" width="34.81640625" customWidth="1"/>
    <col min="4" max="4" width="12.6328125" customWidth="1"/>
    <col min="5" max="5" width="11.08984375" customWidth="1"/>
    <col min="6" max="6" width="13.54296875" customWidth="1"/>
    <col min="7" max="7" width="16.54296875" customWidth="1"/>
    <col min="8" max="8" width="14.7265625" customWidth="1"/>
    <col min="9" max="9" width="11.6328125" customWidth="1"/>
    <col min="10" max="10" width="20.7265625" customWidth="1"/>
    <col min="11" max="11" width="17.1796875" customWidth="1"/>
  </cols>
  <sheetData>
    <row r="1" spans="1:11" ht="46" x14ac:dyDescent="1">
      <c r="A1" s="12"/>
      <c r="B1" s="301" t="s">
        <v>0</v>
      </c>
      <c r="C1" s="301"/>
      <c r="D1" s="301"/>
      <c r="E1" s="301"/>
      <c r="F1" s="10"/>
      <c r="G1" s="10"/>
      <c r="H1" s="11"/>
      <c r="I1" s="57"/>
      <c r="J1" s="65"/>
      <c r="K1" s="11"/>
    </row>
    <row r="2" spans="1:11" ht="26" x14ac:dyDescent="0.6">
      <c r="A2" s="12"/>
      <c r="B2" s="305" t="s">
        <v>2</v>
      </c>
      <c r="C2" s="305"/>
      <c r="D2" s="305"/>
      <c r="E2" s="305"/>
      <c r="F2" s="69"/>
      <c r="G2" s="69"/>
      <c r="H2" s="69"/>
      <c r="I2" s="59"/>
      <c r="J2" s="59"/>
      <c r="K2" s="12"/>
    </row>
    <row r="3" spans="1:11" x14ac:dyDescent="0.35">
      <c r="A3" s="12"/>
      <c r="B3" s="12"/>
      <c r="C3" s="12"/>
      <c r="D3" s="12"/>
      <c r="E3" s="12"/>
      <c r="F3" s="12"/>
      <c r="G3" s="12"/>
      <c r="H3" s="12"/>
      <c r="I3" s="58"/>
      <c r="J3" s="66"/>
      <c r="K3" s="12"/>
    </row>
    <row r="4" spans="1:11" ht="86" customHeight="1" x14ac:dyDescent="0.35">
      <c r="A4" s="155"/>
      <c r="B4" s="156" t="s">
        <v>763</v>
      </c>
      <c r="C4" s="156" t="s">
        <v>764</v>
      </c>
      <c r="D4" s="157" t="s">
        <v>765</v>
      </c>
      <c r="E4" s="157" t="s">
        <v>766</v>
      </c>
      <c r="F4" s="157" t="s">
        <v>767</v>
      </c>
      <c r="G4" s="158" t="s">
        <v>3</v>
      </c>
      <c r="H4" s="156" t="s">
        <v>768</v>
      </c>
      <c r="I4" s="156" t="s">
        <v>769</v>
      </c>
      <c r="J4" s="156" t="s">
        <v>770</v>
      </c>
      <c r="K4" s="156" t="s">
        <v>771</v>
      </c>
    </row>
    <row r="5" spans="1:11" ht="28" x14ac:dyDescent="0.35">
      <c r="A5" s="155"/>
      <c r="B5" s="159" t="s">
        <v>4</v>
      </c>
      <c r="C5" s="306" t="s">
        <v>772</v>
      </c>
      <c r="D5" s="307"/>
      <c r="E5" s="307"/>
      <c r="F5" s="307"/>
      <c r="G5" s="307"/>
      <c r="H5" s="307"/>
      <c r="I5" s="307"/>
      <c r="J5" s="307"/>
      <c r="K5" s="308"/>
    </row>
    <row r="6" spans="1:11" ht="28" x14ac:dyDescent="0.35">
      <c r="A6" s="155"/>
      <c r="B6" s="160" t="s">
        <v>5</v>
      </c>
      <c r="C6" s="309" t="s">
        <v>773</v>
      </c>
      <c r="D6" s="307"/>
      <c r="E6" s="307"/>
      <c r="F6" s="307"/>
      <c r="G6" s="307"/>
      <c r="H6" s="307"/>
      <c r="I6" s="307"/>
      <c r="J6" s="307"/>
      <c r="K6" s="308"/>
    </row>
    <row r="7" spans="1:11" ht="75" customHeight="1" x14ac:dyDescent="0.35">
      <c r="A7" s="155"/>
      <c r="B7" s="161" t="s">
        <v>6</v>
      </c>
      <c r="C7" s="162" t="s">
        <v>774</v>
      </c>
      <c r="D7" s="163">
        <v>20000</v>
      </c>
      <c r="E7" s="164">
        <v>30000</v>
      </c>
      <c r="F7" s="165">
        <v>0</v>
      </c>
      <c r="G7" s="166">
        <f>SUM(D7:F7)</f>
        <v>50000</v>
      </c>
      <c r="H7" s="167">
        <v>0.45</v>
      </c>
      <c r="I7" s="165"/>
      <c r="J7" s="168" t="s">
        <v>775</v>
      </c>
      <c r="K7" s="169"/>
    </row>
    <row r="8" spans="1:11" ht="73.5" customHeight="1" x14ac:dyDescent="0.35">
      <c r="A8" s="155"/>
      <c r="B8" s="161" t="s">
        <v>7</v>
      </c>
      <c r="C8" s="298" t="s">
        <v>776</v>
      </c>
      <c r="D8" s="163">
        <v>25000</v>
      </c>
      <c r="E8" s="164">
        <v>25000</v>
      </c>
      <c r="F8" s="165"/>
      <c r="G8" s="166">
        <f t="shared" ref="G8:G10" si="0">SUM(D8:F8)</f>
        <v>50000</v>
      </c>
      <c r="H8" s="167">
        <v>0.4</v>
      </c>
      <c r="I8" s="165"/>
      <c r="J8" s="168" t="s">
        <v>777</v>
      </c>
      <c r="K8" s="169"/>
    </row>
    <row r="9" spans="1:11" ht="59.5" customHeight="1" x14ac:dyDescent="0.35">
      <c r="A9" s="155"/>
      <c r="B9" s="170" t="s">
        <v>8</v>
      </c>
      <c r="C9" s="171" t="s">
        <v>778</v>
      </c>
      <c r="D9" s="164">
        <v>30000</v>
      </c>
      <c r="E9" s="164"/>
      <c r="F9" s="165"/>
      <c r="G9" s="166">
        <f t="shared" si="0"/>
        <v>30000</v>
      </c>
      <c r="H9" s="167">
        <v>0.3</v>
      </c>
      <c r="I9" s="172"/>
      <c r="J9" s="168" t="s">
        <v>779</v>
      </c>
      <c r="K9" s="169"/>
    </row>
    <row r="10" spans="1:11" x14ac:dyDescent="0.35">
      <c r="A10" s="155"/>
      <c r="B10" s="310" t="s">
        <v>9</v>
      </c>
      <c r="C10" s="312" t="s">
        <v>780</v>
      </c>
      <c r="D10" s="315">
        <v>25000</v>
      </c>
      <c r="E10" s="318"/>
      <c r="F10" s="318">
        <v>20000</v>
      </c>
      <c r="G10" s="321">
        <f t="shared" si="0"/>
        <v>45000</v>
      </c>
      <c r="H10" s="322">
        <v>0.3</v>
      </c>
      <c r="I10" s="318"/>
      <c r="J10" s="323" t="s">
        <v>781</v>
      </c>
      <c r="K10" s="326"/>
    </row>
    <row r="11" spans="1:11" x14ac:dyDescent="0.35">
      <c r="A11" s="155"/>
      <c r="B11" s="311"/>
      <c r="C11" s="313"/>
      <c r="D11" s="316"/>
      <c r="E11" s="319"/>
      <c r="F11" s="319"/>
      <c r="G11" s="319"/>
      <c r="H11" s="319"/>
      <c r="I11" s="319"/>
      <c r="J11" s="324"/>
      <c r="K11" s="327"/>
    </row>
    <row r="12" spans="1:11" x14ac:dyDescent="0.35">
      <c r="A12" s="155"/>
      <c r="B12" s="311"/>
      <c r="C12" s="314"/>
      <c r="D12" s="317"/>
      <c r="E12" s="320"/>
      <c r="F12" s="320"/>
      <c r="G12" s="320"/>
      <c r="H12" s="320"/>
      <c r="I12" s="320"/>
      <c r="J12" s="325"/>
      <c r="K12" s="328"/>
    </row>
    <row r="13" spans="1:11" x14ac:dyDescent="0.35">
      <c r="A13" s="180"/>
      <c r="B13" s="181"/>
      <c r="C13" s="159" t="s">
        <v>10</v>
      </c>
      <c r="D13" s="182">
        <f>SUM(D7:D10)</f>
        <v>100000</v>
      </c>
      <c r="E13" s="182">
        <f>SUM(E7:E10)</f>
        <v>55000</v>
      </c>
      <c r="F13" s="182">
        <f>SUM(F7:F10)</f>
        <v>20000</v>
      </c>
      <c r="G13" s="182">
        <f>SUM(G7:G10)</f>
        <v>175000</v>
      </c>
      <c r="H13" s="182">
        <f>(H5*G5)+(H6*G6)+(H7*G7)+(H8*G8)+(H9*G9)+(H10*G10)+(H11*G11)+(H12*G12)</f>
        <v>65000</v>
      </c>
      <c r="I13" s="182">
        <f>SUM(I7:I12)</f>
        <v>0</v>
      </c>
      <c r="J13" s="183"/>
      <c r="K13" s="179"/>
    </row>
    <row r="14" spans="1:11" ht="28" x14ac:dyDescent="0.35">
      <c r="A14" s="180"/>
      <c r="B14" s="159" t="s">
        <v>11</v>
      </c>
      <c r="C14" s="329" t="s">
        <v>782</v>
      </c>
      <c r="D14" s="330"/>
      <c r="E14" s="330"/>
      <c r="F14" s="330"/>
      <c r="G14" s="330"/>
      <c r="H14" s="330"/>
      <c r="I14" s="330"/>
      <c r="J14" s="330"/>
      <c r="K14" s="331"/>
    </row>
    <row r="15" spans="1:11" ht="50.5" customHeight="1" x14ac:dyDescent="0.35">
      <c r="A15" s="180"/>
      <c r="B15" s="173" t="s">
        <v>12</v>
      </c>
      <c r="C15" s="186" t="s">
        <v>783</v>
      </c>
      <c r="D15" s="165"/>
      <c r="E15" s="165">
        <v>60000</v>
      </c>
      <c r="F15" s="165">
        <v>0</v>
      </c>
      <c r="G15" s="166">
        <f>SUM(D15:F15)</f>
        <v>60000</v>
      </c>
      <c r="H15" s="167"/>
      <c r="I15" s="165"/>
      <c r="J15" s="177"/>
      <c r="K15" s="169"/>
    </row>
    <row r="16" spans="1:11" ht="58" customHeight="1" x14ac:dyDescent="0.35">
      <c r="A16" s="180"/>
      <c r="B16" s="173" t="s">
        <v>13</v>
      </c>
      <c r="C16" s="186" t="s">
        <v>784</v>
      </c>
      <c r="D16" s="165">
        <v>50000</v>
      </c>
      <c r="E16" s="165"/>
      <c r="F16" s="165">
        <v>0</v>
      </c>
      <c r="G16" s="166">
        <f t="shared" ref="G16:G18" si="1">SUM(D16:F16)</f>
        <v>50000</v>
      </c>
      <c r="H16" s="167">
        <v>0.3</v>
      </c>
      <c r="I16" s="165"/>
      <c r="J16" s="168" t="s">
        <v>785</v>
      </c>
      <c r="K16" s="169"/>
    </row>
    <row r="17" spans="1:11" ht="49.5" customHeight="1" x14ac:dyDescent="0.35">
      <c r="A17" s="180"/>
      <c r="B17" s="173" t="s">
        <v>14</v>
      </c>
      <c r="C17" s="186" t="s">
        <v>786</v>
      </c>
      <c r="D17" s="165">
        <v>20000</v>
      </c>
      <c r="E17" s="165"/>
      <c r="F17" s="165"/>
      <c r="G17" s="166">
        <f t="shared" si="1"/>
        <v>20000</v>
      </c>
      <c r="H17" s="167">
        <v>0.15</v>
      </c>
      <c r="I17" s="165"/>
      <c r="J17" s="168" t="s">
        <v>787</v>
      </c>
      <c r="K17" s="169"/>
    </row>
    <row r="18" spans="1:11" ht="68.5" customHeight="1" x14ac:dyDescent="0.35">
      <c r="A18" s="180"/>
      <c r="B18" s="173" t="s">
        <v>15</v>
      </c>
      <c r="C18" s="187" t="s">
        <v>788</v>
      </c>
      <c r="D18" s="165">
        <v>20000</v>
      </c>
      <c r="E18" s="165"/>
      <c r="F18" s="165"/>
      <c r="G18" s="166">
        <f t="shared" si="1"/>
        <v>20000</v>
      </c>
      <c r="H18" s="167">
        <v>0.4</v>
      </c>
      <c r="I18" s="165"/>
      <c r="J18" s="168" t="s">
        <v>789</v>
      </c>
      <c r="K18" s="169"/>
    </row>
    <row r="19" spans="1:11" ht="62" customHeight="1" x14ac:dyDescent="0.35">
      <c r="A19" s="180"/>
      <c r="B19" s="173" t="s">
        <v>16</v>
      </c>
      <c r="C19" s="187" t="s">
        <v>790</v>
      </c>
      <c r="D19" s="165"/>
      <c r="E19" s="165">
        <v>24000</v>
      </c>
      <c r="F19" s="165">
        <v>15000</v>
      </c>
      <c r="G19" s="166">
        <f>SUM(D19:F19)</f>
        <v>39000</v>
      </c>
      <c r="H19" s="167">
        <v>0.4</v>
      </c>
      <c r="I19" s="165"/>
      <c r="J19" s="168" t="s">
        <v>791</v>
      </c>
      <c r="K19" s="169"/>
    </row>
    <row r="20" spans="1:11" ht="116" customHeight="1" x14ac:dyDescent="0.35">
      <c r="A20" s="180"/>
      <c r="B20" s="173" t="s">
        <v>17</v>
      </c>
      <c r="C20" s="188" t="s">
        <v>792</v>
      </c>
      <c r="D20" s="165"/>
      <c r="E20" s="165"/>
      <c r="F20" s="165">
        <v>20000</v>
      </c>
      <c r="G20" s="166">
        <f>SUM(D20:F20)</f>
        <v>20000</v>
      </c>
      <c r="H20" s="167">
        <v>0.35</v>
      </c>
      <c r="I20" s="165"/>
      <c r="J20" s="168" t="s">
        <v>793</v>
      </c>
      <c r="K20" s="169"/>
    </row>
    <row r="21" spans="1:11" ht="59.5" customHeight="1" x14ac:dyDescent="0.35">
      <c r="A21" s="180"/>
      <c r="B21" s="173" t="s">
        <v>18</v>
      </c>
      <c r="C21" s="187" t="s">
        <v>794</v>
      </c>
      <c r="D21" s="165">
        <v>45000</v>
      </c>
      <c r="E21" s="165"/>
      <c r="F21" s="165"/>
      <c r="G21" s="166">
        <f>SUM(D21:F21)</f>
        <v>45000</v>
      </c>
      <c r="H21" s="167">
        <v>0.4</v>
      </c>
      <c r="I21" s="165"/>
      <c r="J21" s="168" t="s">
        <v>795</v>
      </c>
      <c r="K21" s="169"/>
    </row>
    <row r="22" spans="1:11" ht="43.5" customHeight="1" x14ac:dyDescent="0.35">
      <c r="A22" s="180"/>
      <c r="B22" s="173" t="s">
        <v>19</v>
      </c>
      <c r="C22" s="186" t="s">
        <v>796</v>
      </c>
      <c r="D22" s="165">
        <v>25000</v>
      </c>
      <c r="E22" s="165"/>
      <c r="F22" s="165"/>
      <c r="G22" s="166">
        <f>SUM(D22:F22)</f>
        <v>25000</v>
      </c>
      <c r="H22" s="167">
        <v>0.35</v>
      </c>
      <c r="I22" s="165"/>
      <c r="J22" s="168" t="s">
        <v>797</v>
      </c>
      <c r="K22" s="169"/>
    </row>
    <row r="23" spans="1:11" ht="41.5" customHeight="1" x14ac:dyDescent="0.35">
      <c r="A23" s="180"/>
      <c r="B23" s="173" t="s">
        <v>798</v>
      </c>
      <c r="C23" s="189" t="s">
        <v>799</v>
      </c>
      <c r="D23" s="165">
        <v>25000</v>
      </c>
      <c r="E23" s="190"/>
      <c r="F23" s="189"/>
      <c r="G23" s="166">
        <f>SUM(D23:F23)</f>
        <v>25000</v>
      </c>
      <c r="H23" s="167">
        <v>0.3</v>
      </c>
      <c r="I23" s="189"/>
      <c r="J23" s="189" t="s">
        <v>800</v>
      </c>
      <c r="K23" s="169"/>
    </row>
    <row r="24" spans="1:11" x14ac:dyDescent="0.35">
      <c r="A24" s="180"/>
      <c r="B24" s="155"/>
      <c r="C24" s="159" t="s">
        <v>10</v>
      </c>
      <c r="D24" s="191">
        <f>SUM(D15:D23)</f>
        <v>185000</v>
      </c>
      <c r="E24" s="191">
        <f>SUM(E15:E23)</f>
        <v>84000</v>
      </c>
      <c r="F24" s="191">
        <f>SUM(F15:F23)</f>
        <v>35000</v>
      </c>
      <c r="G24" s="191">
        <f>SUM(G15:G23)</f>
        <v>304000</v>
      </c>
      <c r="H24" s="182">
        <f>(H16*G16)+(H17*G17)+(H18*G18)+(H19*G19)+(H20*G20)+(H21*G21)+(H22*G22)+(H23*G23)</f>
        <v>82850</v>
      </c>
      <c r="I24" s="182">
        <f>SUM(I15:I23)</f>
        <v>0</v>
      </c>
      <c r="J24" s="183"/>
      <c r="K24" s="179"/>
    </row>
    <row r="25" spans="1:11" ht="28" x14ac:dyDescent="0.35">
      <c r="A25" s="180"/>
      <c r="B25" s="159" t="s">
        <v>20</v>
      </c>
      <c r="C25" s="302" t="s">
        <v>801</v>
      </c>
      <c r="D25" s="303"/>
      <c r="E25" s="303"/>
      <c r="F25" s="303"/>
      <c r="G25" s="303"/>
      <c r="H25" s="303"/>
      <c r="I25" s="303"/>
      <c r="J25" s="303"/>
      <c r="K25" s="304"/>
    </row>
    <row r="26" spans="1:11" ht="58" customHeight="1" x14ac:dyDescent="0.35">
      <c r="A26" s="180"/>
      <c r="B26" s="192" t="s">
        <v>21</v>
      </c>
      <c r="C26" s="193" t="s">
        <v>802</v>
      </c>
      <c r="D26" s="194">
        <v>30000</v>
      </c>
      <c r="E26" s="195"/>
      <c r="F26" s="195">
        <v>0</v>
      </c>
      <c r="G26" s="196">
        <f>SUM(D26:F26)</f>
        <v>30000</v>
      </c>
      <c r="H26" s="197">
        <v>1</v>
      </c>
      <c r="I26" s="198"/>
      <c r="J26" s="199" t="s">
        <v>803</v>
      </c>
      <c r="K26" s="200"/>
    </row>
    <row r="27" spans="1:11" ht="58.5" customHeight="1" x14ac:dyDescent="0.35">
      <c r="A27" s="180"/>
      <c r="B27" s="173" t="s">
        <v>22</v>
      </c>
      <c r="C27" s="171" t="s">
        <v>804</v>
      </c>
      <c r="D27" s="201">
        <v>30000</v>
      </c>
      <c r="E27" s="201"/>
      <c r="F27" s="201">
        <v>0</v>
      </c>
      <c r="G27" s="166">
        <f>SUM(D27:F27)</f>
        <v>30000</v>
      </c>
      <c r="H27" s="167">
        <v>1</v>
      </c>
      <c r="I27" s="189"/>
      <c r="J27" s="168" t="s">
        <v>805</v>
      </c>
      <c r="K27" s="202"/>
    </row>
    <row r="28" spans="1:11" ht="61" customHeight="1" x14ac:dyDescent="0.35">
      <c r="A28" s="180"/>
      <c r="B28" s="173" t="s">
        <v>23</v>
      </c>
      <c r="C28" s="174" t="s">
        <v>806</v>
      </c>
      <c r="D28" s="165">
        <v>20000</v>
      </c>
      <c r="E28" s="165"/>
      <c r="F28" s="165"/>
      <c r="G28" s="166">
        <f t="shared" ref="G28:G30" si="2">SUM(D28:F28)</f>
        <v>20000</v>
      </c>
      <c r="H28" s="167">
        <v>0.35</v>
      </c>
      <c r="I28" s="165"/>
      <c r="J28" s="189" t="s">
        <v>807</v>
      </c>
      <c r="K28" s="169"/>
    </row>
    <row r="29" spans="1:11" ht="116" customHeight="1" x14ac:dyDescent="0.35">
      <c r="A29" s="180"/>
      <c r="B29" s="173" t="s">
        <v>24</v>
      </c>
      <c r="C29" s="203" t="s">
        <v>808</v>
      </c>
      <c r="D29" s="204">
        <v>40000</v>
      </c>
      <c r="E29" s="175">
        <v>50000</v>
      </c>
      <c r="F29" s="165"/>
      <c r="G29" s="166">
        <f>SUM(D29:F29)</f>
        <v>90000</v>
      </c>
      <c r="H29" s="167">
        <v>0.3</v>
      </c>
      <c r="I29" s="165"/>
      <c r="J29" s="168" t="s">
        <v>809</v>
      </c>
      <c r="K29" s="169"/>
    </row>
    <row r="30" spans="1:11" ht="56" customHeight="1" x14ac:dyDescent="0.35">
      <c r="A30" s="180"/>
      <c r="B30" s="173" t="s">
        <v>25</v>
      </c>
      <c r="C30" s="205" t="s">
        <v>810</v>
      </c>
      <c r="D30" s="165">
        <v>30000</v>
      </c>
      <c r="E30" s="165">
        <v>10000</v>
      </c>
      <c r="F30" s="165">
        <v>0</v>
      </c>
      <c r="G30" s="166">
        <f t="shared" si="2"/>
        <v>40000</v>
      </c>
      <c r="H30" s="167">
        <v>0.35</v>
      </c>
      <c r="I30" s="165"/>
      <c r="J30" s="168" t="s">
        <v>811</v>
      </c>
      <c r="K30" s="169"/>
    </row>
    <row r="31" spans="1:11" ht="55.5" customHeight="1" x14ac:dyDescent="0.35">
      <c r="A31" s="180"/>
      <c r="B31" s="173" t="s">
        <v>26</v>
      </c>
      <c r="C31" s="186" t="s">
        <v>812</v>
      </c>
      <c r="D31" s="165"/>
      <c r="E31" s="165">
        <v>55000</v>
      </c>
      <c r="F31" s="165">
        <v>40000</v>
      </c>
      <c r="G31" s="166">
        <f>SUM(D31:F31)</f>
        <v>95000</v>
      </c>
      <c r="H31" s="206">
        <v>0.3</v>
      </c>
      <c r="I31" s="165"/>
      <c r="J31" s="207" t="s">
        <v>813</v>
      </c>
      <c r="K31" s="169"/>
    </row>
    <row r="32" spans="1:11" ht="85" customHeight="1" x14ac:dyDescent="0.35">
      <c r="A32" s="180"/>
      <c r="B32" s="173" t="s">
        <v>27</v>
      </c>
      <c r="C32" s="189" t="s">
        <v>814</v>
      </c>
      <c r="D32" s="189"/>
      <c r="E32" s="189"/>
      <c r="F32" s="165">
        <v>25000</v>
      </c>
      <c r="G32" s="166">
        <f>SUM(D32:F32)</f>
        <v>25000</v>
      </c>
      <c r="H32" s="167">
        <v>0.4</v>
      </c>
      <c r="I32" s="189"/>
      <c r="J32" s="155" t="s">
        <v>815</v>
      </c>
      <c r="K32" s="169"/>
    </row>
    <row r="33" spans="1:11" x14ac:dyDescent="0.35">
      <c r="A33" s="155"/>
      <c r="B33" s="189"/>
      <c r="C33" s="159" t="s">
        <v>10</v>
      </c>
      <c r="D33" s="209">
        <f>SUM(D26:D32)</f>
        <v>150000</v>
      </c>
      <c r="E33" s="209">
        <f>SUM(E26:E32)</f>
        <v>115000</v>
      </c>
      <c r="F33" s="209">
        <f>SUM(F26:F32)</f>
        <v>65000</v>
      </c>
      <c r="G33" s="209">
        <f>SUM(G26:G32)</f>
        <v>330000</v>
      </c>
      <c r="H33" s="182">
        <f>(H25*G25)+(H26*G26)+(H27*G27)+(H28*G28)+(H29*G29)+(H30*G30)+(H31*G31)+(H32*G32)</f>
        <v>146500</v>
      </c>
      <c r="I33" s="182">
        <f>SUM(I28:I32)</f>
        <v>0</v>
      </c>
      <c r="J33" s="183"/>
      <c r="K33" s="179"/>
    </row>
    <row r="34" spans="1:11" x14ac:dyDescent="0.35">
      <c r="A34" s="155"/>
      <c r="B34" s="210"/>
      <c r="C34" s="211"/>
      <c r="D34" s="212"/>
      <c r="E34" s="212"/>
      <c r="F34" s="212"/>
      <c r="G34" s="212"/>
      <c r="H34" s="212"/>
      <c r="I34" s="212"/>
      <c r="J34" s="212"/>
      <c r="K34" s="212"/>
    </row>
    <row r="35" spans="1:11" x14ac:dyDescent="0.35">
      <c r="A35" s="213"/>
      <c r="B35" s="214" t="s">
        <v>816</v>
      </c>
      <c r="C35" s="329" t="s">
        <v>817</v>
      </c>
      <c r="D35" s="330"/>
      <c r="E35" s="330"/>
      <c r="F35" s="330"/>
      <c r="G35" s="330"/>
      <c r="H35" s="330"/>
      <c r="I35" s="330"/>
      <c r="J35" s="330"/>
      <c r="K35" s="331"/>
    </row>
    <row r="36" spans="1:11" ht="115" customHeight="1" x14ac:dyDescent="0.35">
      <c r="A36" s="213"/>
      <c r="B36" s="215" t="s">
        <v>28</v>
      </c>
      <c r="C36" s="216" t="s">
        <v>876</v>
      </c>
      <c r="D36" s="217">
        <v>20000</v>
      </c>
      <c r="E36" s="217">
        <v>20700</v>
      </c>
      <c r="F36" s="217">
        <v>20000</v>
      </c>
      <c r="G36" s="218">
        <f>SUM(D36:F36)</f>
        <v>60700</v>
      </c>
      <c r="H36" s="167">
        <v>1</v>
      </c>
      <c r="I36" s="217"/>
      <c r="J36" s="168"/>
      <c r="K36" s="169"/>
    </row>
    <row r="37" spans="1:11" ht="84.5" customHeight="1" x14ac:dyDescent="0.35">
      <c r="A37" s="213"/>
      <c r="B37" s="215" t="s">
        <v>29</v>
      </c>
      <c r="C37" s="297" t="s">
        <v>818</v>
      </c>
      <c r="D37" s="217">
        <v>20000</v>
      </c>
      <c r="E37" s="217"/>
      <c r="F37" s="217">
        <v>20000</v>
      </c>
      <c r="G37" s="218">
        <f t="shared" ref="G37:G41" si="3">SUM(D37:F37)</f>
        <v>40000</v>
      </c>
      <c r="H37" s="167">
        <v>1</v>
      </c>
      <c r="I37" s="217"/>
      <c r="J37" s="168"/>
      <c r="K37" s="169"/>
    </row>
    <row r="38" spans="1:11" ht="50.5" customHeight="1" x14ac:dyDescent="0.35">
      <c r="A38" s="213"/>
      <c r="B38" s="215" t="s">
        <v>30</v>
      </c>
      <c r="C38" s="219" t="s">
        <v>819</v>
      </c>
      <c r="D38" s="217">
        <v>20000</v>
      </c>
      <c r="E38" s="217">
        <v>30000</v>
      </c>
      <c r="F38" s="217">
        <v>0</v>
      </c>
      <c r="G38" s="218">
        <f t="shared" si="3"/>
        <v>50000</v>
      </c>
      <c r="H38" s="167">
        <v>1</v>
      </c>
      <c r="I38" s="217"/>
      <c r="J38" s="168"/>
      <c r="K38" s="169"/>
    </row>
    <row r="39" spans="1:11" ht="44.5" customHeight="1" x14ac:dyDescent="0.35">
      <c r="A39" s="213"/>
      <c r="B39" s="215" t="s">
        <v>31</v>
      </c>
      <c r="C39" s="220" t="s">
        <v>820</v>
      </c>
      <c r="D39" s="217">
        <v>30000</v>
      </c>
      <c r="E39" s="217"/>
      <c r="F39" s="217"/>
      <c r="G39" s="218">
        <f t="shared" si="3"/>
        <v>30000</v>
      </c>
      <c r="H39" s="167">
        <v>1</v>
      </c>
      <c r="I39" s="217"/>
      <c r="J39" s="168"/>
      <c r="K39" s="169"/>
    </row>
    <row r="40" spans="1:11" ht="129" customHeight="1" x14ac:dyDescent="0.35">
      <c r="A40" s="213"/>
      <c r="B40" s="215" t="s">
        <v>32</v>
      </c>
      <c r="C40" s="186" t="s">
        <v>821</v>
      </c>
      <c r="D40" s="217">
        <v>70000</v>
      </c>
      <c r="E40" s="217"/>
      <c r="F40" s="217"/>
      <c r="G40" s="218">
        <f t="shared" si="3"/>
        <v>70000</v>
      </c>
      <c r="H40" s="167">
        <v>1</v>
      </c>
      <c r="I40" s="217"/>
      <c r="J40" s="168"/>
      <c r="K40" s="169"/>
    </row>
    <row r="41" spans="1:11" ht="21.5" customHeight="1" x14ac:dyDescent="0.35">
      <c r="A41" s="213"/>
      <c r="B41" s="332" t="s">
        <v>33</v>
      </c>
      <c r="C41" s="333" t="s">
        <v>822</v>
      </c>
      <c r="D41" s="335">
        <v>25000</v>
      </c>
      <c r="E41" s="335"/>
      <c r="F41" s="335"/>
      <c r="G41" s="340">
        <f t="shared" si="3"/>
        <v>25000</v>
      </c>
      <c r="H41" s="322">
        <v>1</v>
      </c>
      <c r="I41" s="318"/>
      <c r="J41" s="336"/>
      <c r="K41" s="338"/>
    </row>
    <row r="42" spans="1:11" ht="52.5" customHeight="1" x14ac:dyDescent="0.35">
      <c r="A42" s="180"/>
      <c r="B42" s="325"/>
      <c r="C42" s="334"/>
      <c r="D42" s="325"/>
      <c r="E42" s="325"/>
      <c r="F42" s="325"/>
      <c r="G42" s="325"/>
      <c r="H42" s="341"/>
      <c r="I42" s="342"/>
      <c r="J42" s="337"/>
      <c r="K42" s="339"/>
    </row>
    <row r="43" spans="1:11" x14ac:dyDescent="0.35">
      <c r="A43" s="155"/>
      <c r="B43" s="155"/>
      <c r="C43" s="159" t="s">
        <v>10</v>
      </c>
      <c r="D43" s="182">
        <f>SUM(D36:D41)</f>
        <v>185000</v>
      </c>
      <c r="E43" s="182">
        <f>SUM(E36:E41)</f>
        <v>50700</v>
      </c>
      <c r="F43" s="182">
        <f>SUM(F36:F41)</f>
        <v>40000</v>
      </c>
      <c r="G43" s="182">
        <f>SUM(G36:G41)</f>
        <v>275700</v>
      </c>
      <c r="H43" s="182">
        <f>(H35*G35)+(H36*G36)+(H37*G37)+(H38*G38)+(H39*G39)+(H40*G40)+(H41*G41)+(H42*G42)</f>
        <v>275700</v>
      </c>
      <c r="I43" s="182">
        <f>SUM(I36:I42)</f>
        <v>0</v>
      </c>
      <c r="J43" s="183"/>
      <c r="K43" s="179"/>
    </row>
    <row r="44" spans="1:11" x14ac:dyDescent="0.35">
      <c r="A44" s="221"/>
      <c r="B44" s="159" t="s">
        <v>101</v>
      </c>
      <c r="C44" s="329" t="s">
        <v>823</v>
      </c>
      <c r="D44" s="330"/>
      <c r="E44" s="330"/>
      <c r="F44" s="330"/>
      <c r="G44" s="330"/>
      <c r="H44" s="330"/>
      <c r="I44" s="330"/>
      <c r="J44" s="330"/>
      <c r="K44" s="331"/>
    </row>
    <row r="45" spans="1:11" x14ac:dyDescent="0.35">
      <c r="A45" s="221"/>
      <c r="B45" s="159" t="s">
        <v>102</v>
      </c>
      <c r="C45" s="329" t="s">
        <v>824</v>
      </c>
      <c r="D45" s="330"/>
      <c r="E45" s="330"/>
      <c r="F45" s="330"/>
      <c r="G45" s="330"/>
      <c r="H45" s="330"/>
      <c r="I45" s="330"/>
      <c r="J45" s="184"/>
      <c r="K45" s="185"/>
    </row>
    <row r="46" spans="1:11" ht="55.5" customHeight="1" x14ac:dyDescent="0.35">
      <c r="A46" s="155"/>
      <c r="B46" s="173" t="s">
        <v>34</v>
      </c>
      <c r="C46" s="186" t="s">
        <v>825</v>
      </c>
      <c r="D46" s="165"/>
      <c r="E46" s="165"/>
      <c r="F46" s="165">
        <v>40000</v>
      </c>
      <c r="G46" s="166">
        <f>SUM(D46:F46)</f>
        <v>40000</v>
      </c>
      <c r="H46" s="167">
        <v>0.3</v>
      </c>
      <c r="I46" s="165"/>
      <c r="J46" s="168" t="s">
        <v>826</v>
      </c>
      <c r="K46" s="169"/>
    </row>
    <row r="47" spans="1:11" ht="89.5" customHeight="1" x14ac:dyDescent="0.35">
      <c r="A47" s="155"/>
      <c r="B47" s="173" t="s">
        <v>35</v>
      </c>
      <c r="C47" s="186" t="s">
        <v>827</v>
      </c>
      <c r="D47" s="165">
        <v>25000</v>
      </c>
      <c r="E47" s="165"/>
      <c r="F47" s="165"/>
      <c r="G47" s="166">
        <f t="shared" ref="G47:G50" si="4">SUM(D47:F47)</f>
        <v>25000</v>
      </c>
      <c r="H47" s="167">
        <v>0.3</v>
      </c>
      <c r="I47" s="165"/>
      <c r="J47" s="168" t="s">
        <v>828</v>
      </c>
      <c r="K47" s="169"/>
    </row>
    <row r="48" spans="1:11" ht="121.5" customHeight="1" x14ac:dyDescent="0.35">
      <c r="A48" s="155"/>
      <c r="B48" s="173" t="s">
        <v>36</v>
      </c>
      <c r="C48" s="186" t="s">
        <v>829</v>
      </c>
      <c r="D48" s="165">
        <v>20000</v>
      </c>
      <c r="E48" s="165"/>
      <c r="F48" s="165">
        <v>40000</v>
      </c>
      <c r="G48" s="166">
        <f t="shared" si="4"/>
        <v>60000</v>
      </c>
      <c r="H48" s="167">
        <v>0.1</v>
      </c>
      <c r="I48" s="165"/>
      <c r="J48" s="168" t="s">
        <v>830</v>
      </c>
      <c r="K48" s="169"/>
    </row>
    <row r="49" spans="1:11" ht="113" customHeight="1" x14ac:dyDescent="0.35">
      <c r="A49" s="155"/>
      <c r="B49" s="173" t="s">
        <v>37</v>
      </c>
      <c r="C49" s="186" t="s">
        <v>831</v>
      </c>
      <c r="D49" s="165">
        <v>40000</v>
      </c>
      <c r="E49" s="165"/>
      <c r="F49" s="165"/>
      <c r="G49" s="166">
        <f t="shared" si="4"/>
        <v>40000</v>
      </c>
      <c r="H49" s="167">
        <v>0.15</v>
      </c>
      <c r="I49" s="165"/>
      <c r="J49" s="168" t="s">
        <v>832</v>
      </c>
      <c r="K49" s="169"/>
    </row>
    <row r="50" spans="1:11" x14ac:dyDescent="0.35">
      <c r="A50" s="155"/>
      <c r="B50" s="173"/>
      <c r="C50" s="176"/>
      <c r="D50" s="177"/>
      <c r="E50" s="177"/>
      <c r="F50" s="177"/>
      <c r="G50" s="166">
        <f t="shared" si="4"/>
        <v>0</v>
      </c>
      <c r="H50" s="178"/>
      <c r="I50" s="177"/>
      <c r="J50" s="177"/>
      <c r="K50" s="179"/>
    </row>
    <row r="51" spans="1:11" x14ac:dyDescent="0.35">
      <c r="A51" s="155"/>
      <c r="B51" s="155"/>
      <c r="C51" s="159" t="s">
        <v>10</v>
      </c>
      <c r="D51" s="182">
        <f>SUM(D46:D49)</f>
        <v>85000</v>
      </c>
      <c r="E51" s="182">
        <f>SUM(E46:E49)</f>
        <v>0</v>
      </c>
      <c r="F51" s="182">
        <f>SUM(F46:F49)</f>
        <v>80000</v>
      </c>
      <c r="G51" s="182">
        <f>SUM(G46:G49)</f>
        <v>165000</v>
      </c>
      <c r="H51" s="182">
        <f>(H41*G41)+(H42*G42)+(H44*G44)+(H46*G45)+(H47*G47)+(H48*G48)+(H49*G49)+(H50*G50)</f>
        <v>44500</v>
      </c>
      <c r="I51" s="222"/>
      <c r="J51" s="223"/>
      <c r="K51" s="179"/>
    </row>
    <row r="52" spans="1:11" x14ac:dyDescent="0.35">
      <c r="A52" s="155"/>
      <c r="B52" s="224"/>
      <c r="C52" s="210"/>
      <c r="D52" s="225"/>
      <c r="E52" s="225"/>
      <c r="F52" s="225"/>
      <c r="G52" s="225"/>
      <c r="H52" s="225"/>
      <c r="I52" s="225"/>
      <c r="J52" s="225"/>
      <c r="K52" s="210"/>
    </row>
    <row r="53" spans="1:11" x14ac:dyDescent="0.35">
      <c r="A53" s="221"/>
      <c r="B53" s="159" t="s">
        <v>38</v>
      </c>
      <c r="C53" s="329" t="s">
        <v>833</v>
      </c>
      <c r="D53" s="330"/>
      <c r="E53" s="330"/>
      <c r="F53" s="330"/>
      <c r="G53" s="330"/>
      <c r="H53" s="330"/>
      <c r="I53" s="330"/>
      <c r="J53" s="330"/>
      <c r="K53" s="331"/>
    </row>
    <row r="54" spans="1:11" ht="70" x14ac:dyDescent="0.35">
      <c r="A54" s="155"/>
      <c r="B54" s="173" t="s">
        <v>39</v>
      </c>
      <c r="C54" s="226" t="s">
        <v>834</v>
      </c>
      <c r="D54" s="165"/>
      <c r="E54" s="165">
        <v>25000</v>
      </c>
      <c r="F54" s="165">
        <v>16008</v>
      </c>
      <c r="G54" s="166">
        <f>SUM(D54:F54)</f>
        <v>41008</v>
      </c>
      <c r="H54" s="167">
        <v>0.4</v>
      </c>
      <c r="I54" s="165"/>
      <c r="J54" s="168" t="s">
        <v>835</v>
      </c>
      <c r="K54" s="169"/>
    </row>
    <row r="55" spans="1:11" ht="126" x14ac:dyDescent="0.35">
      <c r="A55" s="155"/>
      <c r="B55" s="227" t="s">
        <v>40</v>
      </c>
      <c r="C55" s="228" t="s">
        <v>836</v>
      </c>
      <c r="D55" s="165"/>
      <c r="E55" s="165"/>
      <c r="F55" s="165">
        <v>45000</v>
      </c>
      <c r="G55" s="166">
        <f t="shared" ref="G55:G60" si="5">SUM(D55:F55)</f>
        <v>45000</v>
      </c>
      <c r="H55" s="167">
        <v>0.4</v>
      </c>
      <c r="I55" s="165"/>
      <c r="J55" s="168" t="s">
        <v>837</v>
      </c>
      <c r="K55" s="169"/>
    </row>
    <row r="56" spans="1:11" ht="98" x14ac:dyDescent="0.35">
      <c r="A56" s="155"/>
      <c r="B56" s="161" t="s">
        <v>41</v>
      </c>
      <c r="C56" s="229" t="s">
        <v>838</v>
      </c>
      <c r="D56" s="208"/>
      <c r="E56" s="165"/>
      <c r="F56" s="165">
        <v>20000</v>
      </c>
      <c r="G56" s="166">
        <f t="shared" si="5"/>
        <v>20000</v>
      </c>
      <c r="H56" s="167">
        <v>0.3</v>
      </c>
      <c r="I56" s="165"/>
      <c r="J56" s="168" t="s">
        <v>839</v>
      </c>
      <c r="K56" s="169"/>
    </row>
    <row r="57" spans="1:11" ht="56.5" x14ac:dyDescent="0.35">
      <c r="A57" s="155"/>
      <c r="B57" s="161" t="s">
        <v>42</v>
      </c>
      <c r="C57" s="230" t="s">
        <v>840</v>
      </c>
      <c r="D57" s="208"/>
      <c r="E57" s="165">
        <v>20000</v>
      </c>
      <c r="F57" s="165">
        <v>30000</v>
      </c>
      <c r="G57" s="166">
        <f t="shared" si="5"/>
        <v>50000</v>
      </c>
      <c r="H57" s="167">
        <v>0.3</v>
      </c>
      <c r="I57" s="165"/>
      <c r="J57" s="168" t="s">
        <v>841</v>
      </c>
      <c r="K57" s="169"/>
    </row>
    <row r="58" spans="1:11" ht="98" x14ac:dyDescent="0.35">
      <c r="A58" s="155"/>
      <c r="B58" s="170" t="s">
        <v>43</v>
      </c>
      <c r="C58" s="231" t="s">
        <v>842</v>
      </c>
      <c r="D58" s="165"/>
      <c r="E58" s="165"/>
      <c r="F58" s="165">
        <v>23000</v>
      </c>
      <c r="G58" s="166">
        <f t="shared" si="5"/>
        <v>23000</v>
      </c>
      <c r="H58" s="167">
        <v>0.35</v>
      </c>
      <c r="I58" s="165"/>
      <c r="J58" s="168" t="s">
        <v>843</v>
      </c>
      <c r="K58" s="169"/>
    </row>
    <row r="59" spans="1:11" ht="84" x14ac:dyDescent="0.35">
      <c r="A59" s="155"/>
      <c r="B59" s="227" t="s">
        <v>44</v>
      </c>
      <c r="C59" s="219" t="s">
        <v>844</v>
      </c>
      <c r="D59" s="165"/>
      <c r="E59" s="165">
        <v>15000</v>
      </c>
      <c r="F59" s="165">
        <v>25640</v>
      </c>
      <c r="G59" s="166">
        <f t="shared" si="5"/>
        <v>40640</v>
      </c>
      <c r="H59" s="167">
        <v>0.35</v>
      </c>
      <c r="I59" s="165"/>
      <c r="J59" s="168" t="s">
        <v>845</v>
      </c>
      <c r="K59" s="169"/>
    </row>
    <row r="60" spans="1:11" ht="38.5" customHeight="1" x14ac:dyDescent="0.35">
      <c r="A60" s="343"/>
      <c r="B60" s="346" t="s">
        <v>45</v>
      </c>
      <c r="C60" s="312" t="s">
        <v>846</v>
      </c>
      <c r="D60" s="335"/>
      <c r="E60" s="335">
        <v>25000</v>
      </c>
      <c r="F60" s="335">
        <v>16008</v>
      </c>
      <c r="G60" s="340">
        <f t="shared" si="5"/>
        <v>41008</v>
      </c>
      <c r="H60" s="322">
        <v>0.4</v>
      </c>
      <c r="I60" s="335"/>
      <c r="J60" s="323" t="s">
        <v>847</v>
      </c>
      <c r="K60" s="326"/>
    </row>
    <row r="61" spans="1:11" ht="5.5" customHeight="1" x14ac:dyDescent="0.35">
      <c r="A61" s="344"/>
      <c r="B61" s="346"/>
      <c r="C61" s="347"/>
      <c r="D61" s="349"/>
      <c r="E61" s="349"/>
      <c r="F61" s="349"/>
      <c r="G61" s="351"/>
      <c r="H61" s="353"/>
      <c r="I61" s="349"/>
      <c r="J61" s="365"/>
      <c r="K61" s="367"/>
    </row>
    <row r="62" spans="1:11" hidden="1" x14ac:dyDescent="0.35">
      <c r="A62" s="344"/>
      <c r="B62" s="346"/>
      <c r="C62" s="347"/>
      <c r="D62" s="349"/>
      <c r="E62" s="349"/>
      <c r="F62" s="349"/>
      <c r="G62" s="351"/>
      <c r="H62" s="353"/>
      <c r="I62" s="349"/>
      <c r="J62" s="365"/>
      <c r="K62" s="367"/>
    </row>
    <row r="63" spans="1:11" ht="2.5" hidden="1" customHeight="1" x14ac:dyDescent="0.35">
      <c r="A63" s="344"/>
      <c r="B63" s="346"/>
      <c r="C63" s="347"/>
      <c r="D63" s="349"/>
      <c r="E63" s="349"/>
      <c r="F63" s="349"/>
      <c r="G63" s="351"/>
      <c r="H63" s="353"/>
      <c r="I63" s="349"/>
      <c r="J63" s="365"/>
      <c r="K63" s="367"/>
    </row>
    <row r="64" spans="1:11" hidden="1" x14ac:dyDescent="0.35">
      <c r="A64" s="344"/>
      <c r="B64" s="346"/>
      <c r="C64" s="347"/>
      <c r="D64" s="349"/>
      <c r="E64" s="349"/>
      <c r="F64" s="349"/>
      <c r="G64" s="351"/>
      <c r="H64" s="353"/>
      <c r="I64" s="349"/>
      <c r="J64" s="365"/>
      <c r="K64" s="367"/>
    </row>
    <row r="65" spans="1:11" ht="0.5" hidden="1" customHeight="1" x14ac:dyDescent="0.35">
      <c r="A65" s="344"/>
      <c r="B65" s="346"/>
      <c r="C65" s="348"/>
      <c r="D65" s="350"/>
      <c r="E65" s="350"/>
      <c r="F65" s="350"/>
      <c r="G65" s="352"/>
      <c r="H65" s="341"/>
      <c r="I65" s="350"/>
      <c r="J65" s="366"/>
      <c r="K65" s="368"/>
    </row>
    <row r="66" spans="1:11" x14ac:dyDescent="0.35">
      <c r="A66" s="345"/>
      <c r="B66" s="189"/>
      <c r="C66" s="159" t="s">
        <v>10</v>
      </c>
      <c r="D66" s="182">
        <f>SUM(D54:D60)</f>
        <v>0</v>
      </c>
      <c r="E66" s="182">
        <f>SUM(E54:E60)</f>
        <v>85000</v>
      </c>
      <c r="F66" s="182">
        <f>SUM(F54:F60)</f>
        <v>175656</v>
      </c>
      <c r="G66" s="182">
        <f>SUM(G54:G60)</f>
        <v>260656</v>
      </c>
      <c r="H66" s="232">
        <f>(H54*G54)+(H59*G59)+(H60*G60)+(H61*G61)+(H62*G62)+(H63*G63)+(H64*G64)+(H65*G65)</f>
        <v>47030.400000000001</v>
      </c>
      <c r="I66" s="222">
        <f>SUM(I54:I65)</f>
        <v>0</v>
      </c>
      <c r="J66" s="223"/>
      <c r="K66" s="179"/>
    </row>
    <row r="67" spans="1:11" x14ac:dyDescent="0.35">
      <c r="A67" s="221"/>
      <c r="B67" s="159" t="s">
        <v>46</v>
      </c>
      <c r="C67" s="369" t="s">
        <v>848</v>
      </c>
      <c r="D67" s="369"/>
      <c r="E67" s="369"/>
      <c r="F67" s="369"/>
      <c r="G67" s="369"/>
      <c r="H67" s="369"/>
      <c r="I67" s="369"/>
      <c r="J67" s="369"/>
      <c r="K67" s="369"/>
    </row>
    <row r="68" spans="1:11" ht="98" x14ac:dyDescent="0.35">
      <c r="A68" s="155"/>
      <c r="B68" s="173" t="s">
        <v>47</v>
      </c>
      <c r="C68" s="176" t="s">
        <v>849</v>
      </c>
      <c r="D68" s="233"/>
      <c r="E68" s="165"/>
      <c r="F68" s="165">
        <v>80000</v>
      </c>
      <c r="G68" s="166">
        <v>80000</v>
      </c>
      <c r="H68" s="167">
        <v>0.4</v>
      </c>
      <c r="I68" s="165"/>
      <c r="J68" s="168" t="s">
        <v>850</v>
      </c>
      <c r="K68" s="169"/>
    </row>
    <row r="69" spans="1:11" ht="42" x14ac:dyDescent="0.35">
      <c r="A69" s="155"/>
      <c r="B69" s="173" t="s">
        <v>48</v>
      </c>
      <c r="C69" s="186" t="s">
        <v>851</v>
      </c>
      <c r="D69" s="165">
        <v>35000</v>
      </c>
      <c r="E69" s="165"/>
      <c r="F69" s="165"/>
      <c r="G69" s="166">
        <v>35000</v>
      </c>
      <c r="H69" s="167">
        <v>0.35</v>
      </c>
      <c r="I69" s="165"/>
      <c r="J69" s="168" t="s">
        <v>852</v>
      </c>
      <c r="K69" s="169"/>
    </row>
    <row r="70" spans="1:11" ht="70.5" x14ac:dyDescent="0.35">
      <c r="A70" s="155"/>
      <c r="B70" s="173" t="s">
        <v>49</v>
      </c>
      <c r="C70" s="188" t="s">
        <v>853</v>
      </c>
      <c r="D70" s="165">
        <v>30000</v>
      </c>
      <c r="E70" s="165"/>
      <c r="F70" s="165"/>
      <c r="G70" s="166">
        <v>30000</v>
      </c>
      <c r="H70" s="167">
        <v>0.3</v>
      </c>
      <c r="I70" s="165"/>
      <c r="J70" s="168" t="s">
        <v>854</v>
      </c>
      <c r="K70" s="169"/>
    </row>
    <row r="71" spans="1:11" ht="56" x14ac:dyDescent="0.35">
      <c r="A71" s="155"/>
      <c r="B71" s="173" t="s">
        <v>50</v>
      </c>
      <c r="C71" s="176" t="s">
        <v>855</v>
      </c>
      <c r="D71" s="165">
        <v>10000</v>
      </c>
      <c r="E71" s="165">
        <v>25000</v>
      </c>
      <c r="F71" s="165">
        <v>10000</v>
      </c>
      <c r="G71" s="166">
        <v>45500</v>
      </c>
      <c r="H71" s="167">
        <v>0.4</v>
      </c>
      <c r="I71" s="165"/>
      <c r="J71" s="168" t="s">
        <v>856</v>
      </c>
      <c r="K71" s="169"/>
    </row>
    <row r="72" spans="1:11" ht="56" x14ac:dyDescent="0.35">
      <c r="A72" s="155"/>
      <c r="B72" s="173" t="s">
        <v>51</v>
      </c>
      <c r="C72" s="186" t="s">
        <v>857</v>
      </c>
      <c r="D72" s="165">
        <v>25000</v>
      </c>
      <c r="E72" s="165"/>
      <c r="F72" s="165"/>
      <c r="G72" s="166">
        <v>30000</v>
      </c>
      <c r="H72" s="167">
        <v>0.4</v>
      </c>
      <c r="I72" s="165"/>
      <c r="J72" s="168" t="s">
        <v>858</v>
      </c>
      <c r="K72" s="169"/>
    </row>
    <row r="73" spans="1:11" ht="56" x14ac:dyDescent="0.35">
      <c r="A73" s="155"/>
      <c r="B73" s="173" t="s">
        <v>52</v>
      </c>
      <c r="C73" s="176" t="s">
        <v>859</v>
      </c>
      <c r="D73" s="165"/>
      <c r="E73" s="165"/>
      <c r="F73" s="165">
        <v>30000</v>
      </c>
      <c r="G73" s="166">
        <v>30000</v>
      </c>
      <c r="H73" s="167">
        <v>0.35</v>
      </c>
      <c r="I73" s="165"/>
      <c r="J73" s="168" t="s">
        <v>860</v>
      </c>
      <c r="K73" s="169"/>
    </row>
    <row r="74" spans="1:11" ht="70" x14ac:dyDescent="0.35">
      <c r="A74" s="155"/>
      <c r="B74" s="173" t="s">
        <v>53</v>
      </c>
      <c r="C74" s="176" t="s">
        <v>861</v>
      </c>
      <c r="D74" s="165">
        <v>25000</v>
      </c>
      <c r="E74" s="177"/>
      <c r="F74" s="165"/>
      <c r="G74" s="166">
        <f>D74</f>
        <v>25000</v>
      </c>
      <c r="H74" s="178">
        <v>0.35</v>
      </c>
      <c r="I74" s="177"/>
      <c r="J74" s="168" t="s">
        <v>862</v>
      </c>
      <c r="K74" s="179"/>
    </row>
    <row r="75" spans="1:11" x14ac:dyDescent="0.35">
      <c r="A75" s="155"/>
      <c r="B75" s="189"/>
      <c r="C75" s="159" t="s">
        <v>10</v>
      </c>
      <c r="D75" s="182">
        <f>SUM(D68:D74)</f>
        <v>125000</v>
      </c>
      <c r="E75" s="182">
        <f>SUM(E68:E74)</f>
        <v>25000</v>
      </c>
      <c r="F75" s="182">
        <f>SUM(F68:F74)</f>
        <v>120000</v>
      </c>
      <c r="G75" s="182">
        <f>SUM(G68:G74)</f>
        <v>275500</v>
      </c>
      <c r="H75" s="232">
        <f>(H63*G63)+(H68*G68)+(H69*G69)+(H70*G70)+(H71*G71)+(H72*G72)+(H73*G73)+(H74*G74)</f>
        <v>102700</v>
      </c>
      <c r="I75" s="222">
        <f>SUM(I68:I74)</f>
        <v>0</v>
      </c>
      <c r="J75" s="223"/>
      <c r="K75" s="179"/>
    </row>
    <row r="76" spans="1:11" x14ac:dyDescent="0.35">
      <c r="A76" s="155"/>
      <c r="B76" s="234" t="s">
        <v>54</v>
      </c>
      <c r="C76" s="359" t="s">
        <v>863</v>
      </c>
      <c r="D76" s="360"/>
      <c r="E76" s="360"/>
      <c r="F76" s="360"/>
      <c r="G76" s="360"/>
      <c r="H76" s="360"/>
      <c r="I76" s="360"/>
      <c r="J76" s="360"/>
      <c r="K76" s="361"/>
    </row>
    <row r="77" spans="1:11" ht="140" x14ac:dyDescent="0.35">
      <c r="A77" s="155"/>
      <c r="B77" s="234" t="s">
        <v>55</v>
      </c>
      <c r="C77" s="236" t="s">
        <v>864</v>
      </c>
      <c r="D77" s="235">
        <v>45000</v>
      </c>
      <c r="E77" s="235"/>
      <c r="F77" s="235"/>
      <c r="G77" s="235">
        <f>D77</f>
        <v>45000</v>
      </c>
      <c r="H77" s="299">
        <v>0.4</v>
      </c>
      <c r="I77" s="235"/>
      <c r="J77" s="235" t="s">
        <v>865</v>
      </c>
      <c r="K77" s="236"/>
    </row>
    <row r="78" spans="1:11" ht="70" x14ac:dyDescent="0.35">
      <c r="A78" s="155"/>
      <c r="B78" s="234" t="s">
        <v>56</v>
      </c>
      <c r="C78" s="236" t="s">
        <v>866</v>
      </c>
      <c r="D78" s="235">
        <v>30000</v>
      </c>
      <c r="E78" s="235"/>
      <c r="F78" s="235"/>
      <c r="G78" s="235">
        <v>30000</v>
      </c>
      <c r="H78" s="299">
        <v>0.35</v>
      </c>
      <c r="I78" s="235"/>
      <c r="J78" s="235" t="s">
        <v>867</v>
      </c>
      <c r="K78" s="236"/>
    </row>
    <row r="79" spans="1:11" ht="70" x14ac:dyDescent="0.35">
      <c r="A79" s="155"/>
      <c r="B79" s="234" t="s">
        <v>57</v>
      </c>
      <c r="C79" s="236" t="s">
        <v>868</v>
      </c>
      <c r="D79" s="235"/>
      <c r="E79" s="235">
        <v>20000</v>
      </c>
      <c r="F79" s="235">
        <v>15000</v>
      </c>
      <c r="G79" s="235">
        <v>35000</v>
      </c>
      <c r="H79" s="299">
        <v>0.3</v>
      </c>
      <c r="I79" s="235"/>
      <c r="J79" s="235" t="s">
        <v>869</v>
      </c>
      <c r="K79" s="236"/>
    </row>
    <row r="80" spans="1:11" ht="98" x14ac:dyDescent="0.35">
      <c r="A80" s="155"/>
      <c r="B80" s="234" t="s">
        <v>58</v>
      </c>
      <c r="C80" s="237" t="s">
        <v>870</v>
      </c>
      <c r="D80" s="235">
        <v>30000</v>
      </c>
      <c r="E80" s="235"/>
      <c r="F80" s="235"/>
      <c r="G80" s="235">
        <v>30000</v>
      </c>
      <c r="H80" s="299">
        <v>0.35</v>
      </c>
      <c r="I80" s="235"/>
      <c r="J80" s="235" t="s">
        <v>871</v>
      </c>
      <c r="K80" s="236"/>
    </row>
    <row r="81" spans="1:11" ht="84" x14ac:dyDescent="0.35">
      <c r="A81" s="155"/>
      <c r="B81" s="234" t="s">
        <v>59</v>
      </c>
      <c r="C81" s="236" t="s">
        <v>872</v>
      </c>
      <c r="D81" s="235"/>
      <c r="E81" s="238">
        <v>35000</v>
      </c>
      <c r="F81" s="238">
        <v>21990.3</v>
      </c>
      <c r="G81" s="238">
        <f>F81+E81</f>
        <v>56990.3</v>
      </c>
      <c r="H81" s="299">
        <v>0.3</v>
      </c>
      <c r="I81" s="235"/>
      <c r="J81" s="235" t="s">
        <v>873</v>
      </c>
      <c r="K81" s="236"/>
    </row>
    <row r="82" spans="1:11" x14ac:dyDescent="0.35">
      <c r="A82" s="155"/>
      <c r="B82" s="234"/>
      <c r="C82" s="159" t="s">
        <v>10</v>
      </c>
      <c r="D82" s="232">
        <f>SUM(D77:D81)</f>
        <v>105000</v>
      </c>
      <c r="E82" s="232">
        <f t="shared" ref="E82:F82" si="6">SUM(E77:E81)</f>
        <v>55000</v>
      </c>
      <c r="F82" s="232">
        <f t="shared" si="6"/>
        <v>36990.300000000003</v>
      </c>
      <c r="G82" s="232">
        <f>SUM(G77:G81)</f>
        <v>196990.3</v>
      </c>
      <c r="H82" s="269">
        <f>(H78*G78)+(H79*G79)+(H80*G80)+(H81*G81)</f>
        <v>48597.09</v>
      </c>
      <c r="I82" s="222">
        <f>SUM(I76:I81)</f>
        <v>0</v>
      </c>
      <c r="J82" s="235"/>
      <c r="K82" s="236"/>
    </row>
    <row r="83" spans="1:11" x14ac:dyDescent="0.35">
      <c r="A83" s="155"/>
      <c r="B83" s="234"/>
      <c r="C83" s="159"/>
      <c r="D83" s="182"/>
      <c r="E83" s="182"/>
      <c r="F83" s="182"/>
      <c r="G83" s="182"/>
      <c r="H83" s="182"/>
      <c r="I83" s="222"/>
      <c r="J83" s="235"/>
      <c r="K83" s="236"/>
    </row>
    <row r="84" spans="1:11" ht="28" x14ac:dyDescent="0.35">
      <c r="A84" s="155"/>
      <c r="B84" s="159" t="s">
        <v>67</v>
      </c>
      <c r="C84" s="236"/>
      <c r="D84" s="239">
        <v>283211.02</v>
      </c>
      <c r="E84" s="239">
        <v>146000</v>
      </c>
      <c r="F84" s="239">
        <v>170001</v>
      </c>
      <c r="G84" s="240">
        <f>SUM(D84:F84)</f>
        <v>599212.02</v>
      </c>
      <c r="H84" s="241">
        <v>0.4</v>
      </c>
      <c r="I84" s="242"/>
      <c r="J84" s="235"/>
      <c r="K84" s="243"/>
    </row>
    <row r="85" spans="1:11" ht="28" x14ac:dyDescent="0.35">
      <c r="A85" s="155"/>
      <c r="B85" s="159" t="s">
        <v>68</v>
      </c>
      <c r="C85" s="236"/>
      <c r="D85" s="239">
        <v>25200</v>
      </c>
      <c r="E85" s="239">
        <v>36530</v>
      </c>
      <c r="F85" s="239"/>
      <c r="G85" s="240">
        <f>SUM(D85:F85)</f>
        <v>61730</v>
      </c>
      <c r="H85" s="241"/>
      <c r="I85" s="242">
        <v>7788.32</v>
      </c>
      <c r="J85" s="235"/>
      <c r="K85" s="243"/>
    </row>
    <row r="86" spans="1:11" ht="28.5" x14ac:dyDescent="0.35">
      <c r="A86" s="155"/>
      <c r="B86" s="159" t="s">
        <v>69</v>
      </c>
      <c r="C86" s="244"/>
      <c r="D86" s="239">
        <v>52400</v>
      </c>
      <c r="E86" s="239">
        <v>22000</v>
      </c>
      <c r="F86" s="239">
        <v>31050</v>
      </c>
      <c r="G86" s="240">
        <f>SUM(D86:F86)</f>
        <v>105450</v>
      </c>
      <c r="H86" s="241"/>
      <c r="I86" s="242">
        <v>29154</v>
      </c>
      <c r="J86" s="235"/>
      <c r="K86" s="243" t="s">
        <v>877</v>
      </c>
    </row>
    <row r="87" spans="1:11" ht="28" x14ac:dyDescent="0.35">
      <c r="A87" s="155"/>
      <c r="B87" s="245" t="s">
        <v>70</v>
      </c>
      <c r="C87" s="236"/>
      <c r="D87" s="246">
        <v>60000</v>
      </c>
      <c r="E87" s="239"/>
      <c r="F87" s="239"/>
      <c r="G87" s="240">
        <f>SUM(D87:F87)</f>
        <v>60000</v>
      </c>
      <c r="H87" s="241"/>
      <c r="I87" s="242"/>
      <c r="J87" s="235"/>
      <c r="K87" s="243"/>
    </row>
    <row r="88" spans="1:11" x14ac:dyDescent="0.35">
      <c r="A88" s="155"/>
      <c r="B88" s="300"/>
      <c r="C88" s="236"/>
      <c r="D88" s="246"/>
      <c r="E88" s="239"/>
      <c r="F88" s="239"/>
      <c r="G88" s="240"/>
      <c r="H88" s="241"/>
      <c r="I88" s="242"/>
      <c r="J88" s="235"/>
      <c r="K88" s="243"/>
    </row>
    <row r="89" spans="1:11" x14ac:dyDescent="0.35">
      <c r="A89" s="155"/>
      <c r="B89" s="224"/>
      <c r="C89" s="247" t="s">
        <v>71</v>
      </c>
      <c r="D89" s="248">
        <f>SUM(D84:D87)</f>
        <v>420811.02</v>
      </c>
      <c r="E89" s="248">
        <f>SUM(E84:E87)</f>
        <v>204530</v>
      </c>
      <c r="F89" s="248">
        <f>SUM(F84:F87)</f>
        <v>201051</v>
      </c>
      <c r="G89" s="248">
        <f>SUM(G84:G87)</f>
        <v>826392.02</v>
      </c>
      <c r="H89" s="232">
        <f>(H84*G84)+(H85*G85)+(H86*G86)+(H87*G87)</f>
        <v>239684.80800000002</v>
      </c>
      <c r="I89" s="222">
        <f>SUM(I84:I87)</f>
        <v>36942.32</v>
      </c>
      <c r="J89" s="223"/>
      <c r="K89" s="236"/>
    </row>
    <row r="90" spans="1:11" x14ac:dyDescent="0.35">
      <c r="A90" s="155"/>
      <c r="B90" s="224"/>
      <c r="C90" s="210"/>
      <c r="D90" s="225"/>
      <c r="E90" s="225"/>
      <c r="F90" s="225"/>
      <c r="G90" s="225"/>
      <c r="H90" s="225"/>
      <c r="I90" s="225"/>
      <c r="J90" s="225"/>
      <c r="K90" s="210"/>
    </row>
    <row r="91" spans="1:11" x14ac:dyDescent="0.35">
      <c r="A91" s="155"/>
      <c r="B91" s="224"/>
      <c r="C91" s="210"/>
      <c r="D91" s="225"/>
      <c r="E91" s="225"/>
      <c r="F91" s="225"/>
      <c r="G91" s="225"/>
      <c r="H91" s="225"/>
      <c r="I91" s="225"/>
      <c r="J91" s="225"/>
      <c r="K91" s="210"/>
    </row>
    <row r="92" spans="1:11" x14ac:dyDescent="0.35">
      <c r="A92" s="155"/>
      <c r="B92" s="224"/>
      <c r="C92" s="210"/>
      <c r="D92" s="225"/>
      <c r="E92" s="225"/>
      <c r="F92" s="225"/>
      <c r="G92" s="225"/>
      <c r="H92" s="225"/>
      <c r="I92" s="225"/>
      <c r="J92" s="225"/>
      <c r="K92" s="210"/>
    </row>
    <row r="93" spans="1:11" x14ac:dyDescent="0.35">
      <c r="A93" s="155"/>
      <c r="B93" s="224"/>
      <c r="C93" s="210"/>
      <c r="D93" s="225"/>
      <c r="E93" s="225"/>
      <c r="F93" s="225"/>
      <c r="G93" s="225"/>
      <c r="H93" s="225"/>
      <c r="I93" s="225"/>
      <c r="J93" s="225"/>
      <c r="K93" s="210"/>
    </row>
    <row r="94" spans="1:11" x14ac:dyDescent="0.35">
      <c r="A94" s="155"/>
      <c r="B94" s="224"/>
      <c r="C94" s="210"/>
      <c r="D94" s="225"/>
      <c r="E94" s="225"/>
      <c r="F94" s="225"/>
      <c r="G94" s="225"/>
      <c r="H94" s="225"/>
      <c r="I94" s="225"/>
      <c r="J94" s="225"/>
      <c r="K94" s="210"/>
    </row>
    <row r="95" spans="1:11" x14ac:dyDescent="0.35">
      <c r="A95" s="155"/>
      <c r="B95" s="224"/>
      <c r="C95" s="210"/>
      <c r="D95" s="225"/>
      <c r="E95" s="225"/>
      <c r="F95" s="225"/>
      <c r="G95" s="225"/>
      <c r="H95" s="225"/>
      <c r="I95" s="225"/>
      <c r="J95" s="225"/>
      <c r="K95" s="210"/>
    </row>
    <row r="96" spans="1:11" ht="15" thickBot="1" x14ac:dyDescent="0.4">
      <c r="A96" s="155"/>
      <c r="B96" s="224"/>
      <c r="C96" s="210"/>
      <c r="D96" s="225"/>
      <c r="E96" s="225"/>
      <c r="F96" s="225"/>
      <c r="G96" s="225"/>
      <c r="H96" s="225"/>
      <c r="I96" s="225"/>
      <c r="J96" s="225"/>
      <c r="K96" s="210"/>
    </row>
    <row r="97" spans="1:11" x14ac:dyDescent="0.35">
      <c r="A97" s="155"/>
      <c r="B97" s="224"/>
      <c r="C97" s="362" t="s">
        <v>72</v>
      </c>
      <c r="D97" s="363"/>
      <c r="E97" s="363"/>
      <c r="F97" s="363"/>
      <c r="G97" s="364"/>
      <c r="H97" s="249"/>
      <c r="I97" s="225"/>
      <c r="J97" s="225"/>
      <c r="K97" s="249"/>
    </row>
    <row r="98" spans="1:11" ht="39" customHeight="1" x14ac:dyDescent="0.35">
      <c r="A98" s="155"/>
      <c r="B98" s="224"/>
      <c r="C98" s="370"/>
      <c r="D98" s="372" t="str">
        <f>D4</f>
        <v>Recipient Organization 1 UNDP</v>
      </c>
      <c r="E98" s="372" t="str">
        <f>E4</f>
        <v>Recipient Organization 2 UNODC</v>
      </c>
      <c r="F98" s="372" t="str">
        <f>F4</f>
        <v>Recipient Organization 3 OHCHR</v>
      </c>
      <c r="G98" s="354" t="s">
        <v>3</v>
      </c>
      <c r="H98" s="210"/>
      <c r="I98" s="225"/>
      <c r="J98" s="225"/>
      <c r="K98" s="249"/>
    </row>
    <row r="99" spans="1:11" x14ac:dyDescent="0.35">
      <c r="A99" s="155"/>
      <c r="B99" s="224"/>
      <c r="C99" s="371"/>
      <c r="D99" s="373"/>
      <c r="E99" s="373"/>
      <c r="F99" s="373"/>
      <c r="G99" s="355"/>
      <c r="H99" s="210"/>
      <c r="I99" s="225"/>
      <c r="J99" s="225"/>
      <c r="K99" s="249"/>
    </row>
    <row r="100" spans="1:11" x14ac:dyDescent="0.35">
      <c r="A100" s="155"/>
      <c r="B100" s="250"/>
      <c r="C100" s="251" t="s">
        <v>73</v>
      </c>
      <c r="D100" s="252">
        <f>D89+D82+D75+D66+D51+D43+D33+D24+D13</f>
        <v>1355811.02</v>
      </c>
      <c r="E100" s="252">
        <f>E89+E82+E75+E66+E51+E43+E33+E24+E13</f>
        <v>674230</v>
      </c>
      <c r="F100" s="252">
        <f>F89+F82+F75+F66+F51+F43+F33+F24+F13</f>
        <v>773697.3</v>
      </c>
      <c r="G100" s="253">
        <f>SUM(D100:F100)</f>
        <v>2803738.3200000003</v>
      </c>
      <c r="H100" s="210"/>
      <c r="I100" s="254"/>
      <c r="J100" s="225"/>
      <c r="K100" s="250"/>
    </row>
    <row r="101" spans="1:11" x14ac:dyDescent="0.35">
      <c r="A101" s="155"/>
      <c r="B101" s="255"/>
      <c r="C101" s="251" t="s">
        <v>74</v>
      </c>
      <c r="D101" s="252">
        <f>D100*0.07</f>
        <v>94906.771400000012</v>
      </c>
      <c r="E101" s="252">
        <f>E100*0.07</f>
        <v>47196.100000000006</v>
      </c>
      <c r="F101" s="252">
        <f>F100*0.07</f>
        <v>54158.811000000009</v>
      </c>
      <c r="G101" s="253">
        <f>G100*0.07</f>
        <v>196261.68240000005</v>
      </c>
      <c r="H101" s="255"/>
      <c r="I101" s="254"/>
      <c r="J101" s="225"/>
      <c r="K101" s="256"/>
    </row>
    <row r="102" spans="1:11" ht="15" thickBot="1" x14ac:dyDescent="0.4">
      <c r="A102" s="155"/>
      <c r="B102" s="255"/>
      <c r="C102" s="257" t="s">
        <v>3</v>
      </c>
      <c r="D102" s="258">
        <f>SUM(D100:D101)</f>
        <v>1450717.7914</v>
      </c>
      <c r="E102" s="258">
        <f>SUM(E100:E101)</f>
        <v>721426.1</v>
      </c>
      <c r="F102" s="258">
        <f>SUM(F100:F101)</f>
        <v>827856.11100000003</v>
      </c>
      <c r="G102" s="259">
        <f>SUM(G100:G101)</f>
        <v>3000000.0024000006</v>
      </c>
      <c r="H102" s="255"/>
      <c r="I102" s="260"/>
      <c r="J102" s="261"/>
      <c r="K102" s="256"/>
    </row>
    <row r="103" spans="1:11" x14ac:dyDescent="0.35">
      <c r="A103" s="155"/>
      <c r="B103" s="255"/>
      <c r="C103" s="155"/>
      <c r="D103" s="155"/>
      <c r="E103" s="155"/>
      <c r="F103" s="155"/>
      <c r="G103" s="155"/>
      <c r="H103" s="155"/>
      <c r="I103" s="262"/>
      <c r="J103" s="262"/>
      <c r="K103" s="263"/>
    </row>
    <row r="104" spans="1:11" ht="15" thickBot="1" x14ac:dyDescent="0.4">
      <c r="A104" s="180"/>
      <c r="B104" s="210"/>
      <c r="C104" s="224"/>
      <c r="D104" s="264"/>
      <c r="E104" s="264"/>
      <c r="F104" s="264"/>
      <c r="G104" s="264"/>
      <c r="H104" s="264"/>
      <c r="I104" s="265"/>
      <c r="J104" s="265"/>
      <c r="K104" s="249"/>
    </row>
    <row r="105" spans="1:11" x14ac:dyDescent="0.35">
      <c r="A105" s="155"/>
      <c r="B105" s="256"/>
      <c r="C105" s="356" t="s">
        <v>75</v>
      </c>
      <c r="D105" s="357"/>
      <c r="E105" s="357"/>
      <c r="F105" s="357"/>
      <c r="G105" s="357"/>
      <c r="H105" s="358"/>
      <c r="I105" s="265"/>
      <c r="J105" s="265"/>
      <c r="K105" s="256"/>
    </row>
    <row r="106" spans="1:11" ht="29" customHeight="1" x14ac:dyDescent="0.35">
      <c r="A106" s="155"/>
      <c r="B106" s="256"/>
      <c r="C106" s="266"/>
      <c r="D106" s="374" t="str">
        <f>D4</f>
        <v>Recipient Organization 1 UNDP</v>
      </c>
      <c r="E106" s="374" t="str">
        <f>E4</f>
        <v>Recipient Organization 2 UNODC</v>
      </c>
      <c r="F106" s="374" t="str">
        <f>F4</f>
        <v>Recipient Organization 3 OHCHR</v>
      </c>
      <c r="G106" s="376" t="s">
        <v>3</v>
      </c>
      <c r="H106" s="378" t="s">
        <v>76</v>
      </c>
      <c r="I106" s="265"/>
      <c r="J106" s="265"/>
      <c r="K106" s="256"/>
    </row>
    <row r="107" spans="1:11" x14ac:dyDescent="0.35">
      <c r="A107" s="155"/>
      <c r="B107" s="256"/>
      <c r="C107" s="266"/>
      <c r="D107" s="375"/>
      <c r="E107" s="375"/>
      <c r="F107" s="375"/>
      <c r="G107" s="377"/>
      <c r="H107" s="379"/>
      <c r="I107" s="267"/>
      <c r="J107" s="267"/>
      <c r="K107" s="256"/>
    </row>
    <row r="108" spans="1:11" x14ac:dyDescent="0.35">
      <c r="A108" s="155"/>
      <c r="B108" s="256"/>
      <c r="C108" s="268" t="s">
        <v>77</v>
      </c>
      <c r="D108" s="269">
        <f>$D$102*H108</f>
        <v>507751.22698999994</v>
      </c>
      <c r="E108" s="270">
        <f>$E$102*H108</f>
        <v>252499.13499999998</v>
      </c>
      <c r="F108" s="270">
        <v>289749</v>
      </c>
      <c r="G108" s="270">
        <f>SUM(D108:F108)</f>
        <v>1049999.3619899999</v>
      </c>
      <c r="H108" s="271">
        <v>0.35</v>
      </c>
      <c r="I108" s="267"/>
      <c r="J108" s="267"/>
      <c r="K108" s="256"/>
    </row>
    <row r="109" spans="1:11" x14ac:dyDescent="0.35">
      <c r="A109" s="155"/>
      <c r="B109" s="380"/>
      <c r="C109" s="272" t="s">
        <v>78</v>
      </c>
      <c r="D109" s="269">
        <f>$D$102*H109</f>
        <v>507751.22698999994</v>
      </c>
      <c r="E109" s="270">
        <f>$E$102*H109</f>
        <v>252499.13499999998</v>
      </c>
      <c r="F109" s="270">
        <v>289749.95</v>
      </c>
      <c r="G109" s="273">
        <f>SUM(D109:F109)</f>
        <v>1050000.3119899998</v>
      </c>
      <c r="H109" s="274">
        <v>0.35</v>
      </c>
      <c r="I109" s="275"/>
      <c r="J109" s="275"/>
      <c r="K109" s="155"/>
    </row>
    <row r="110" spans="1:11" x14ac:dyDescent="0.35">
      <c r="A110" s="155"/>
      <c r="B110" s="380"/>
      <c r="C110" s="272" t="s">
        <v>79</v>
      </c>
      <c r="D110" s="269">
        <f>$D$102*H110</f>
        <v>435215.33742</v>
      </c>
      <c r="E110" s="270">
        <f>$E$102*H110</f>
        <v>216427.83</v>
      </c>
      <c r="F110" s="270">
        <v>248357.1</v>
      </c>
      <c r="G110" s="273">
        <f>SUM(D110:F110)</f>
        <v>900000.26741999993</v>
      </c>
      <c r="H110" s="276">
        <v>0.3</v>
      </c>
      <c r="I110" s="277"/>
      <c r="J110" s="277"/>
      <c r="K110" s="155"/>
    </row>
    <row r="111" spans="1:11" ht="15" thickBot="1" x14ac:dyDescent="0.4">
      <c r="A111" s="155"/>
      <c r="B111" s="380"/>
      <c r="C111" s="257" t="s">
        <v>80</v>
      </c>
      <c r="D111" s="258">
        <f>SUM(D108:D110)</f>
        <v>1450717.7914</v>
      </c>
      <c r="E111" s="258">
        <f>SUM(E108:E110)</f>
        <v>721426.1</v>
      </c>
      <c r="F111" s="258">
        <f>SUM(F108:F110)</f>
        <v>827856.04999999993</v>
      </c>
      <c r="G111" s="258">
        <f>SUM(D111:F111)</f>
        <v>2999999.9413999999</v>
      </c>
      <c r="H111" s="278">
        <f>SUM(H108:H110)</f>
        <v>1</v>
      </c>
      <c r="I111" s="279"/>
      <c r="J111" s="262"/>
      <c r="K111" s="155"/>
    </row>
    <row r="112" spans="1:11" ht="15" thickBot="1" x14ac:dyDescent="0.4">
      <c r="A112" s="155"/>
      <c r="B112" s="380"/>
      <c r="C112" s="280"/>
      <c r="D112" s="281"/>
      <c r="E112" s="281"/>
      <c r="F112" s="281"/>
      <c r="G112" s="281"/>
      <c r="H112" s="281"/>
      <c r="I112" s="279"/>
      <c r="J112" s="262"/>
      <c r="K112" s="155"/>
    </row>
    <row r="113" spans="1:11" x14ac:dyDescent="0.35">
      <c r="A113" s="155"/>
      <c r="B113" s="380"/>
      <c r="C113" s="282" t="s">
        <v>874</v>
      </c>
      <c r="D113" s="283">
        <f>'[1]1) Budget Table (2)'!$D$218</f>
        <v>915762.29800000007</v>
      </c>
      <c r="E113" s="264"/>
      <c r="F113" s="264"/>
      <c r="G113" s="264"/>
      <c r="H113" s="284" t="s">
        <v>81</v>
      </c>
      <c r="I113" s="285">
        <f>I89+I24</f>
        <v>36942.32</v>
      </c>
      <c r="J113" s="286"/>
      <c r="K113" s="155"/>
    </row>
    <row r="114" spans="1:11" ht="15" thickBot="1" x14ac:dyDescent="0.4">
      <c r="A114" s="155"/>
      <c r="B114" s="380"/>
      <c r="C114" s="287" t="s">
        <v>82</v>
      </c>
      <c r="D114" s="288">
        <f>D113/G102</f>
        <v>0.30525409908913004</v>
      </c>
      <c r="E114" s="289"/>
      <c r="F114" s="289"/>
      <c r="G114" s="289"/>
      <c r="H114" s="290" t="s">
        <v>83</v>
      </c>
      <c r="I114" s="291">
        <f>I113/G100</f>
        <v>1.3176094122792456E-2</v>
      </c>
      <c r="J114" s="292"/>
      <c r="K114" s="155"/>
    </row>
    <row r="115" spans="1:11" x14ac:dyDescent="0.35">
      <c r="A115" s="155"/>
      <c r="B115" s="380"/>
      <c r="C115" s="381"/>
      <c r="D115" s="382"/>
      <c r="E115" s="293"/>
      <c r="F115" s="293"/>
      <c r="G115" s="293"/>
      <c r="H115" s="155"/>
      <c r="I115" s="260"/>
      <c r="J115" s="261"/>
      <c r="K115" s="155"/>
    </row>
    <row r="116" spans="1:11" x14ac:dyDescent="0.35">
      <c r="A116" s="155"/>
      <c r="B116" s="380"/>
      <c r="C116" s="287" t="s">
        <v>875</v>
      </c>
      <c r="D116" s="294">
        <f>SUM(D86:F87)*1.07</f>
        <v>177031.5</v>
      </c>
      <c r="E116" s="295"/>
      <c r="F116" s="295"/>
      <c r="G116" s="295"/>
      <c r="H116" s="155"/>
      <c r="I116" s="260"/>
      <c r="J116" s="261"/>
      <c r="K116" s="155"/>
    </row>
    <row r="117" spans="1:11" x14ac:dyDescent="0.35">
      <c r="A117" s="155"/>
      <c r="B117" s="380"/>
      <c r="C117" s="287" t="s">
        <v>84</v>
      </c>
      <c r="D117" s="288">
        <f>D116/G102</f>
        <v>5.901049995279159E-2</v>
      </c>
      <c r="E117" s="295"/>
      <c r="F117" s="295"/>
      <c r="G117" s="295"/>
      <c r="H117" s="155"/>
      <c r="I117" s="296"/>
      <c r="J117" s="261"/>
      <c r="K117" s="155"/>
    </row>
    <row r="118" spans="1:11" ht="15" thickBot="1" x14ac:dyDescent="0.4">
      <c r="A118" s="12"/>
      <c r="B118" s="380"/>
      <c r="C118" s="383" t="s">
        <v>85</v>
      </c>
      <c r="D118" s="384"/>
      <c r="E118" s="9"/>
      <c r="F118" s="9"/>
      <c r="G118" s="9"/>
      <c r="H118" s="12"/>
      <c r="I118" s="58"/>
      <c r="J118" s="66"/>
      <c r="K118" s="12"/>
    </row>
    <row r="119" spans="1:11" x14ac:dyDescent="0.35">
      <c r="A119" s="12"/>
      <c r="B119" s="380"/>
      <c r="C119" s="12"/>
      <c r="D119" s="12"/>
      <c r="E119" s="12"/>
      <c r="F119" s="12"/>
      <c r="G119" s="12"/>
      <c r="H119" s="12"/>
      <c r="I119" s="58"/>
      <c r="J119" s="66"/>
      <c r="K119" s="12"/>
    </row>
    <row r="120" spans="1:11" x14ac:dyDescent="0.35">
      <c r="A120" s="12"/>
      <c r="B120" s="380"/>
      <c r="C120" s="12"/>
      <c r="D120" s="12"/>
      <c r="E120" s="12"/>
      <c r="F120" s="12"/>
      <c r="G120" s="12"/>
      <c r="H120" s="12"/>
      <c r="I120" s="58"/>
      <c r="J120" s="66"/>
      <c r="K120" s="12"/>
    </row>
    <row r="121" spans="1:11" x14ac:dyDescent="0.35">
      <c r="A121" s="12"/>
      <c r="B121" s="380"/>
      <c r="C121" s="12"/>
      <c r="D121" s="12"/>
      <c r="E121" s="12"/>
      <c r="F121" s="12"/>
      <c r="G121" s="12"/>
      <c r="H121" s="12"/>
      <c r="I121" s="58"/>
      <c r="J121" s="66"/>
      <c r="K121" s="12"/>
    </row>
    <row r="122" spans="1:11" x14ac:dyDescent="0.35">
      <c r="A122" s="12"/>
      <c r="B122" s="380"/>
      <c r="C122" s="12"/>
      <c r="D122" s="12"/>
      <c r="E122" s="12"/>
      <c r="F122" s="12"/>
      <c r="G122" s="12"/>
      <c r="H122" s="12"/>
      <c r="I122" s="58"/>
      <c r="J122" s="66"/>
      <c r="K122" s="12"/>
    </row>
    <row r="123" spans="1:11" x14ac:dyDescent="0.35">
      <c r="A123" s="12"/>
      <c r="B123" s="380"/>
      <c r="C123" s="12"/>
      <c r="D123" s="12"/>
      <c r="E123" s="12"/>
      <c r="F123" s="12"/>
      <c r="G123" s="12"/>
      <c r="H123" s="12"/>
      <c r="I123" s="58"/>
      <c r="J123" s="66"/>
      <c r="K123" s="12"/>
    </row>
  </sheetData>
  <mergeCells count="58">
    <mergeCell ref="G106:G107"/>
    <mergeCell ref="H106:H107"/>
    <mergeCell ref="B109:B123"/>
    <mergeCell ref="C115:D115"/>
    <mergeCell ref="C118:D118"/>
    <mergeCell ref="D106:D107"/>
    <mergeCell ref="E98:E99"/>
    <mergeCell ref="F98:F99"/>
    <mergeCell ref="E106:E107"/>
    <mergeCell ref="F106:F107"/>
    <mergeCell ref="G98:G99"/>
    <mergeCell ref="C105:H105"/>
    <mergeCell ref="C76:K76"/>
    <mergeCell ref="C97:G97"/>
    <mergeCell ref="J60:J65"/>
    <mergeCell ref="K60:K65"/>
    <mergeCell ref="C67:K67"/>
    <mergeCell ref="C98:C99"/>
    <mergeCell ref="D98:D99"/>
    <mergeCell ref="C53:K53"/>
    <mergeCell ref="A60:A66"/>
    <mergeCell ref="B60:B65"/>
    <mergeCell ref="C60:C65"/>
    <mergeCell ref="D60:D65"/>
    <mergeCell ref="E60:E65"/>
    <mergeCell ref="F60:F65"/>
    <mergeCell ref="G60:G65"/>
    <mergeCell ref="H60:H65"/>
    <mergeCell ref="I60:I65"/>
    <mergeCell ref="J41:J42"/>
    <mergeCell ref="K41:K42"/>
    <mergeCell ref="C44:K44"/>
    <mergeCell ref="C45:I45"/>
    <mergeCell ref="C35:K35"/>
    <mergeCell ref="G41:G42"/>
    <mergeCell ref="H41:H42"/>
    <mergeCell ref="I41:I42"/>
    <mergeCell ref="B41:B42"/>
    <mergeCell ref="C41:C42"/>
    <mergeCell ref="D41:D42"/>
    <mergeCell ref="E41:E42"/>
    <mergeCell ref="F41:F42"/>
    <mergeCell ref="C25:K25"/>
    <mergeCell ref="B1:E1"/>
    <mergeCell ref="B2:E2"/>
    <mergeCell ref="C5:K5"/>
    <mergeCell ref="C6:K6"/>
    <mergeCell ref="B10:B12"/>
    <mergeCell ref="C10:C12"/>
    <mergeCell ref="D10:D12"/>
    <mergeCell ref="E10:E12"/>
    <mergeCell ref="F10:F12"/>
    <mergeCell ref="G10:G12"/>
    <mergeCell ref="H10:H12"/>
    <mergeCell ref="I10:I12"/>
    <mergeCell ref="J10:J12"/>
    <mergeCell ref="K10:K12"/>
    <mergeCell ref="C14:K14"/>
  </mergeCells>
  <conditionalFormatting sqref="D114">
    <cfRule type="cellIs" dxfId="29" priority="3" operator="lessThan">
      <formula>0.15</formula>
    </cfRule>
  </conditionalFormatting>
  <conditionalFormatting sqref="D117">
    <cfRule type="cellIs" dxfId="28" priority="2" operator="lessThan">
      <formula>0.05</formula>
    </cfRule>
  </conditionalFormatting>
  <conditionalFormatting sqref="I110:J110 H111">
    <cfRule type="cellIs" dxfId="27" priority="1" operator="greaterThan">
      <formula>1</formula>
    </cfRule>
  </conditionalFormatting>
  <dataValidations count="6">
    <dataValidation allowBlank="1" showInputMessage="1" showErrorMessage="1" prompt="% Towards Gender Equality and Women's Empowerment Must be Higher than 15%_x000a_" sqref="D114:G114" xr:uid="{E186155B-138E-406C-A1A6-20B369EC301B}"/>
    <dataValidation allowBlank="1" showInputMessage="1" showErrorMessage="1" prompt="M&amp;E Budget Cannot be Less than 5%_x000a_" sqref="D117:G117" xr:uid="{A11AB617-D5C9-4CE7-AAB3-25F328BD2C9B}"/>
    <dataValidation allowBlank="1" showInputMessage="1" showErrorMessage="1" prompt="Insert *text* description of Outcome here" sqref="C5:K5 C35:K35" xr:uid="{DB0F82C2-0CF3-4165-B158-3C0216EC06DD}"/>
    <dataValidation allowBlank="1" showInputMessage="1" showErrorMessage="1" prompt="Insert *text* description of Output here" sqref="C6 C14 C25 C44:C45 C53 C67" xr:uid="{D5ABF3CC-ACAF-4F23-87D1-5CC415FA982C}"/>
    <dataValidation allowBlank="1" showInputMessage="1" showErrorMessage="1" prompt="Insert *text* description of Activity here" sqref="C15 C46 C68 C27" xr:uid="{22C58FBF-FDDF-4AAD-8F00-9505D3668C77}"/>
    <dataValidation allowBlank="1" showErrorMessage="1" prompt="% Towards Gender Equality and Women's Empowerment Must be Higher than 15%_x000a_" sqref="D116:G116" xr:uid="{52811556-F55C-45D4-AD6D-71EB02E89A7A}"/>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N245"/>
  <sheetViews>
    <sheetView showGridLines="0" showZeros="0" zoomScale="80" zoomScaleNormal="80" workbookViewId="0">
      <pane ySplit="4" topLeftCell="A199" activePane="bottomLeft" state="frozen"/>
      <selection pane="bottomLeft"/>
    </sheetView>
  </sheetViews>
  <sheetFormatPr defaultColWidth="9.1796875" defaultRowHeight="15.5" x14ac:dyDescent="0.35"/>
  <cols>
    <col min="1" max="1" width="4.453125" style="17" customWidth="1"/>
    <col min="2" max="2" width="3.26953125" style="17" customWidth="1"/>
    <col min="3" max="3" width="51.453125" style="17" customWidth="1"/>
    <col min="4" max="4" width="34.26953125" style="18" customWidth="1"/>
    <col min="5" max="5" width="35" style="18" customWidth="1"/>
    <col min="6" max="6" width="36.54296875" style="18" customWidth="1"/>
    <col min="7" max="7" width="25.7265625" style="17" customWidth="1"/>
    <col min="8" max="8" width="21.453125" style="17" customWidth="1"/>
    <col min="9" max="9" width="16.81640625" style="17" customWidth="1"/>
    <col min="10" max="10" width="19.453125" style="17" customWidth="1"/>
    <col min="11" max="11" width="19" style="17" customWidth="1"/>
    <col min="12" max="12" width="26" style="17" customWidth="1"/>
    <col min="13" max="13" width="21.1796875" style="17" customWidth="1"/>
    <col min="14" max="14" width="7" style="17" customWidth="1"/>
    <col min="15" max="15" width="24.26953125" style="17" customWidth="1"/>
    <col min="16" max="16" width="26.453125" style="17" customWidth="1"/>
    <col min="17" max="17" width="30.1796875" style="17" customWidth="1"/>
    <col min="18" max="18" width="33" style="17" customWidth="1"/>
    <col min="19" max="20" width="22.7265625" style="17" customWidth="1"/>
    <col min="21" max="21" width="23.453125" style="17" customWidth="1"/>
    <col min="22" max="22" width="32.1796875" style="17" customWidth="1"/>
    <col min="23" max="23" width="9.1796875" style="17"/>
    <col min="24" max="24" width="17.7265625" style="17" customWidth="1"/>
    <col min="25" max="25" width="26.453125" style="17" customWidth="1"/>
    <col min="26" max="26" width="22.453125" style="17" customWidth="1"/>
    <col min="27" max="27" width="29.7265625" style="17" customWidth="1"/>
    <col min="28" max="28" width="23.453125" style="17" customWidth="1"/>
    <col min="29" max="29" width="18.453125" style="17" customWidth="1"/>
    <col min="30" max="30" width="17.453125" style="17" customWidth="1"/>
    <col min="31" max="31" width="25.1796875" style="17" customWidth="1"/>
    <col min="32" max="16384" width="9.1796875" style="17"/>
  </cols>
  <sheetData>
    <row r="1" spans="2:13" ht="31.5" customHeight="1" x14ac:dyDescent="1">
      <c r="B1" s="111"/>
      <c r="C1" s="301" t="s">
        <v>0</v>
      </c>
      <c r="D1" s="301"/>
      <c r="E1" s="301"/>
      <c r="F1" s="301"/>
      <c r="G1" s="10"/>
      <c r="H1" s="11"/>
      <c r="I1" s="11"/>
      <c r="J1" s="111"/>
      <c r="K1" s="111"/>
      <c r="L1" s="5"/>
      <c r="M1" s="1"/>
    </row>
    <row r="2" spans="2:13" ht="24" customHeight="1" x14ac:dyDescent="0.45">
      <c r="B2" s="111"/>
      <c r="C2" s="305" t="s">
        <v>86</v>
      </c>
      <c r="D2" s="305"/>
      <c r="E2" s="305"/>
      <c r="F2" s="70"/>
      <c r="G2" s="111"/>
      <c r="H2" s="111"/>
      <c r="I2" s="111"/>
      <c r="J2" s="111"/>
      <c r="K2" s="111"/>
      <c r="L2" s="5"/>
      <c r="M2" s="1"/>
    </row>
    <row r="3" spans="2:13" ht="24" customHeight="1" x14ac:dyDescent="0.35">
      <c r="B3" s="111"/>
      <c r="C3" s="14"/>
      <c r="D3" s="14"/>
      <c r="E3" s="14"/>
      <c r="F3" s="14"/>
      <c r="G3" s="111"/>
      <c r="H3" s="111"/>
      <c r="I3" s="111"/>
      <c r="J3" s="111"/>
      <c r="K3" s="111"/>
      <c r="L3" s="5"/>
      <c r="M3" s="1"/>
    </row>
    <row r="4" spans="2:13" ht="24" customHeight="1" x14ac:dyDescent="0.35">
      <c r="B4" s="111"/>
      <c r="C4" s="14"/>
      <c r="D4" s="67" t="e">
        <f>#REF!</f>
        <v>#REF!</v>
      </c>
      <c r="E4" s="67" t="e">
        <f>#REF!</f>
        <v>#REF!</v>
      </c>
      <c r="F4" s="67" t="e">
        <f>#REF!</f>
        <v>#REF!</v>
      </c>
      <c r="G4" s="64" t="s">
        <v>3</v>
      </c>
      <c r="H4" s="111"/>
      <c r="I4" s="111"/>
      <c r="J4" s="111"/>
      <c r="K4" s="111"/>
      <c r="L4" s="5"/>
      <c r="M4" s="1"/>
    </row>
    <row r="5" spans="2:13" ht="24" customHeight="1" x14ac:dyDescent="0.35">
      <c r="B5" s="385" t="s">
        <v>87</v>
      </c>
      <c r="C5" s="386"/>
      <c r="D5" s="386"/>
      <c r="E5" s="386"/>
      <c r="F5" s="386"/>
      <c r="G5" s="387"/>
      <c r="H5" s="111"/>
      <c r="I5" s="111"/>
      <c r="J5" s="111"/>
      <c r="K5" s="111"/>
      <c r="L5" s="5"/>
      <c r="M5" s="1"/>
    </row>
    <row r="6" spans="2:13" ht="22.5" customHeight="1" x14ac:dyDescent="0.35">
      <c r="B6" s="111"/>
      <c r="C6" s="385" t="s">
        <v>88</v>
      </c>
      <c r="D6" s="386"/>
      <c r="E6" s="386"/>
      <c r="F6" s="386"/>
      <c r="G6" s="387"/>
      <c r="H6" s="111"/>
      <c r="I6" s="111"/>
      <c r="J6" s="111"/>
      <c r="K6" s="111"/>
      <c r="L6" s="5"/>
      <c r="M6" s="1"/>
    </row>
    <row r="7" spans="2:13" ht="24.75" customHeight="1" thickBot="1" x14ac:dyDescent="0.4">
      <c r="B7" s="111"/>
      <c r="C7" s="25" t="s">
        <v>89</v>
      </c>
      <c r="D7" s="26" t="e">
        <f>#REF!</f>
        <v>#REF!</v>
      </c>
      <c r="E7" s="26" t="e">
        <f>#REF!</f>
        <v>#REF!</v>
      </c>
      <c r="F7" s="26" t="e">
        <f>#REF!</f>
        <v>#REF!</v>
      </c>
      <c r="G7" s="27" t="e">
        <f>SUM(D7:F7)</f>
        <v>#REF!</v>
      </c>
      <c r="H7" s="111"/>
      <c r="I7" s="111"/>
      <c r="J7" s="111"/>
      <c r="K7" s="111"/>
      <c r="L7" s="5"/>
      <c r="M7" s="1"/>
    </row>
    <row r="8" spans="2:13" ht="21.75" customHeight="1" x14ac:dyDescent="0.35">
      <c r="B8" s="111"/>
      <c r="C8" s="23" t="s">
        <v>90</v>
      </c>
      <c r="D8" s="112"/>
      <c r="E8" s="113"/>
      <c r="F8" s="113"/>
      <c r="G8" s="24">
        <f t="shared" ref="G8:G15" si="0">SUM(D8:F8)</f>
        <v>0</v>
      </c>
      <c r="H8" s="111"/>
      <c r="I8" s="111"/>
      <c r="J8" s="111"/>
      <c r="K8" s="111"/>
      <c r="L8" s="111"/>
      <c r="M8" s="111"/>
    </row>
    <row r="9" spans="2:13" x14ac:dyDescent="0.35">
      <c r="B9" s="111"/>
      <c r="C9" s="15" t="s">
        <v>91</v>
      </c>
      <c r="D9" s="114"/>
      <c r="E9" s="109"/>
      <c r="F9" s="109"/>
      <c r="G9" s="22">
        <f t="shared" si="0"/>
        <v>0</v>
      </c>
      <c r="H9" s="111"/>
      <c r="I9" s="111"/>
      <c r="J9" s="111"/>
      <c r="K9" s="111"/>
      <c r="L9" s="111"/>
      <c r="M9" s="111"/>
    </row>
    <row r="10" spans="2:13" ht="15.75" customHeight="1" x14ac:dyDescent="0.35">
      <c r="B10" s="111"/>
      <c r="C10" s="15" t="s">
        <v>92</v>
      </c>
      <c r="D10" s="114"/>
      <c r="E10" s="114"/>
      <c r="F10" s="114"/>
      <c r="G10" s="22">
        <f t="shared" si="0"/>
        <v>0</v>
      </c>
      <c r="H10" s="111"/>
      <c r="I10" s="111"/>
      <c r="J10" s="111"/>
      <c r="K10" s="111"/>
      <c r="L10" s="111"/>
      <c r="M10" s="111"/>
    </row>
    <row r="11" spans="2:13" x14ac:dyDescent="0.35">
      <c r="B11" s="111"/>
      <c r="C11" s="16" t="s">
        <v>93</v>
      </c>
      <c r="D11" s="114"/>
      <c r="E11" s="114"/>
      <c r="F11" s="114"/>
      <c r="G11" s="22">
        <f t="shared" si="0"/>
        <v>0</v>
      </c>
      <c r="H11" s="111"/>
      <c r="I11" s="111"/>
      <c r="J11" s="111"/>
      <c r="K11" s="111"/>
      <c r="L11" s="111"/>
      <c r="M11" s="111"/>
    </row>
    <row r="12" spans="2:13" x14ac:dyDescent="0.35">
      <c r="B12" s="111"/>
      <c r="C12" s="15" t="s">
        <v>94</v>
      </c>
      <c r="D12" s="114"/>
      <c r="E12" s="114"/>
      <c r="F12" s="114"/>
      <c r="G12" s="22">
        <f t="shared" si="0"/>
        <v>0</v>
      </c>
      <c r="H12" s="111"/>
      <c r="I12" s="111"/>
      <c r="J12" s="111"/>
      <c r="K12" s="111"/>
      <c r="L12" s="111"/>
      <c r="M12" s="111"/>
    </row>
    <row r="13" spans="2:13" ht="21.75" customHeight="1" x14ac:dyDescent="0.35">
      <c r="B13" s="111"/>
      <c r="C13" s="15" t="s">
        <v>95</v>
      </c>
      <c r="D13" s="114"/>
      <c r="E13" s="114"/>
      <c r="F13" s="114"/>
      <c r="G13" s="22">
        <f t="shared" si="0"/>
        <v>0</v>
      </c>
      <c r="H13" s="111"/>
      <c r="I13" s="111"/>
      <c r="J13" s="111"/>
      <c r="K13" s="111"/>
      <c r="L13" s="111"/>
      <c r="M13" s="111"/>
    </row>
    <row r="14" spans="2:13" ht="21.75" customHeight="1" x14ac:dyDescent="0.35">
      <c r="B14" s="111"/>
      <c r="C14" s="15" t="s">
        <v>96</v>
      </c>
      <c r="D14" s="114"/>
      <c r="E14" s="114"/>
      <c r="F14" s="114"/>
      <c r="G14" s="22">
        <f t="shared" si="0"/>
        <v>0</v>
      </c>
      <c r="H14" s="111"/>
      <c r="I14" s="111"/>
      <c r="J14" s="111"/>
      <c r="K14" s="111"/>
      <c r="L14" s="111"/>
      <c r="M14" s="111"/>
    </row>
    <row r="15" spans="2:13" ht="15.75" customHeight="1" x14ac:dyDescent="0.35">
      <c r="B15" s="111"/>
      <c r="C15" s="19" t="s">
        <v>97</v>
      </c>
      <c r="D15" s="28">
        <f>SUM(D8:D14)</f>
        <v>0</v>
      </c>
      <c r="E15" s="28">
        <f>SUM(E8:E14)</f>
        <v>0</v>
      </c>
      <c r="F15" s="28">
        <f>SUM(F8:F14)</f>
        <v>0</v>
      </c>
      <c r="G15" s="41">
        <f t="shared" si="0"/>
        <v>0</v>
      </c>
      <c r="H15" s="111"/>
      <c r="I15" s="111"/>
      <c r="J15" s="111"/>
      <c r="K15" s="111"/>
      <c r="L15" s="111"/>
      <c r="M15" s="111"/>
    </row>
    <row r="16" spans="2:13" s="18" customFormat="1" x14ac:dyDescent="0.35">
      <c r="B16" s="115"/>
      <c r="C16" s="32"/>
      <c r="D16" s="33"/>
      <c r="E16" s="33"/>
      <c r="F16" s="33"/>
      <c r="G16" s="42"/>
      <c r="H16" s="115"/>
      <c r="I16" s="115"/>
      <c r="J16" s="115"/>
      <c r="K16" s="115"/>
      <c r="L16" s="115"/>
      <c r="M16" s="115"/>
    </row>
    <row r="17" spans="3:7" x14ac:dyDescent="0.35">
      <c r="C17" s="385" t="s">
        <v>98</v>
      </c>
      <c r="D17" s="386"/>
      <c r="E17" s="386"/>
      <c r="F17" s="386"/>
      <c r="G17" s="387"/>
    </row>
    <row r="18" spans="3:7" ht="27" customHeight="1" thickBot="1" x14ac:dyDescent="0.4">
      <c r="C18" s="25" t="s">
        <v>89</v>
      </c>
      <c r="D18" s="26" t="e">
        <f>#REF!</f>
        <v>#REF!</v>
      </c>
      <c r="E18" s="26" t="e">
        <f>#REF!</f>
        <v>#REF!</v>
      </c>
      <c r="F18" s="26" t="e">
        <f>#REF!</f>
        <v>#REF!</v>
      </c>
      <c r="G18" s="27" t="e">
        <f t="shared" ref="G18:G26" si="1">SUM(D18:F18)</f>
        <v>#REF!</v>
      </c>
    </row>
    <row r="19" spans="3:7" x14ac:dyDescent="0.35">
      <c r="C19" s="23" t="s">
        <v>90</v>
      </c>
      <c r="D19" s="112"/>
      <c r="E19" s="113"/>
      <c r="F19" s="113"/>
      <c r="G19" s="24">
        <f t="shared" si="1"/>
        <v>0</v>
      </c>
    </row>
    <row r="20" spans="3:7" x14ac:dyDescent="0.35">
      <c r="C20" s="15" t="s">
        <v>91</v>
      </c>
      <c r="D20" s="114"/>
      <c r="E20" s="109"/>
      <c r="F20" s="109"/>
      <c r="G20" s="22">
        <f t="shared" si="1"/>
        <v>0</v>
      </c>
    </row>
    <row r="21" spans="3:7" ht="31" x14ac:dyDescent="0.35">
      <c r="C21" s="15" t="s">
        <v>92</v>
      </c>
      <c r="D21" s="114"/>
      <c r="E21" s="114"/>
      <c r="F21" s="114"/>
      <c r="G21" s="22">
        <f t="shared" si="1"/>
        <v>0</v>
      </c>
    </row>
    <row r="22" spans="3:7" x14ac:dyDescent="0.35">
      <c r="C22" s="16" t="s">
        <v>93</v>
      </c>
      <c r="D22" s="114"/>
      <c r="E22" s="114"/>
      <c r="F22" s="114"/>
      <c r="G22" s="22">
        <f t="shared" si="1"/>
        <v>0</v>
      </c>
    </row>
    <row r="23" spans="3:7" x14ac:dyDescent="0.35">
      <c r="C23" s="15" t="s">
        <v>94</v>
      </c>
      <c r="D23" s="114"/>
      <c r="E23" s="114"/>
      <c r="F23" s="114"/>
      <c r="G23" s="22">
        <f t="shared" si="1"/>
        <v>0</v>
      </c>
    </row>
    <row r="24" spans="3:7" x14ac:dyDescent="0.35">
      <c r="C24" s="15" t="s">
        <v>95</v>
      </c>
      <c r="D24" s="114"/>
      <c r="E24" s="114"/>
      <c r="F24" s="114"/>
      <c r="G24" s="22">
        <f t="shared" si="1"/>
        <v>0</v>
      </c>
    </row>
    <row r="25" spans="3:7" x14ac:dyDescent="0.35">
      <c r="C25" s="15" t="s">
        <v>96</v>
      </c>
      <c r="D25" s="114"/>
      <c r="E25" s="114"/>
      <c r="F25" s="114"/>
      <c r="G25" s="22">
        <f t="shared" si="1"/>
        <v>0</v>
      </c>
    </row>
    <row r="26" spans="3:7" x14ac:dyDescent="0.35">
      <c r="C26" s="19" t="s">
        <v>97</v>
      </c>
      <c r="D26" s="28">
        <f>SUM(D19:D25)</f>
        <v>0</v>
      </c>
      <c r="E26" s="28">
        <f>SUM(E19:E25)</f>
        <v>0</v>
      </c>
      <c r="F26" s="28">
        <f>SUM(F19:F25)</f>
        <v>0</v>
      </c>
      <c r="G26" s="22">
        <f t="shared" si="1"/>
        <v>0</v>
      </c>
    </row>
    <row r="27" spans="3:7" s="18" customFormat="1" x14ac:dyDescent="0.35">
      <c r="C27" s="32"/>
      <c r="D27" s="33"/>
      <c r="E27" s="33"/>
      <c r="F27" s="33"/>
      <c r="G27" s="34"/>
    </row>
    <row r="28" spans="3:7" x14ac:dyDescent="0.35">
      <c r="C28" s="385" t="s">
        <v>99</v>
      </c>
      <c r="D28" s="386"/>
      <c r="E28" s="386"/>
      <c r="F28" s="386"/>
      <c r="G28" s="387"/>
    </row>
    <row r="29" spans="3:7" ht="21.75" customHeight="1" thickBot="1" x14ac:dyDescent="0.4">
      <c r="C29" s="25" t="s">
        <v>89</v>
      </c>
      <c r="D29" s="26" t="e">
        <f>#REF!</f>
        <v>#REF!</v>
      </c>
      <c r="E29" s="26" t="e">
        <f>#REF!</f>
        <v>#REF!</v>
      </c>
      <c r="F29" s="26" t="e">
        <f>#REF!</f>
        <v>#REF!</v>
      </c>
      <c r="G29" s="27" t="e">
        <f t="shared" ref="G29:G37" si="2">SUM(D29:F29)</f>
        <v>#REF!</v>
      </c>
    </row>
    <row r="30" spans="3:7" x14ac:dyDescent="0.35">
      <c r="C30" s="23" t="s">
        <v>90</v>
      </c>
      <c r="D30" s="112"/>
      <c r="E30" s="113"/>
      <c r="F30" s="113"/>
      <c r="G30" s="24">
        <f t="shared" si="2"/>
        <v>0</v>
      </c>
    </row>
    <row r="31" spans="3:7" s="18" customFormat="1" ht="15.75" customHeight="1" x14ac:dyDescent="0.35">
      <c r="C31" s="15" t="s">
        <v>91</v>
      </c>
      <c r="D31" s="114"/>
      <c r="E31" s="109"/>
      <c r="F31" s="109"/>
      <c r="G31" s="22">
        <f t="shared" si="2"/>
        <v>0</v>
      </c>
    </row>
    <row r="32" spans="3:7" s="18" customFormat="1" ht="31" x14ac:dyDescent="0.35">
      <c r="C32" s="15" t="s">
        <v>92</v>
      </c>
      <c r="D32" s="114"/>
      <c r="E32" s="114"/>
      <c r="F32" s="114"/>
      <c r="G32" s="22">
        <f t="shared" si="2"/>
        <v>0</v>
      </c>
    </row>
    <row r="33" spans="3:7" s="18" customFormat="1" x14ac:dyDescent="0.35">
      <c r="C33" s="16" t="s">
        <v>93</v>
      </c>
      <c r="D33" s="114">
        <v>0</v>
      </c>
      <c r="E33" s="114"/>
      <c r="F33" s="114"/>
      <c r="G33" s="22">
        <f t="shared" si="2"/>
        <v>0</v>
      </c>
    </row>
    <row r="34" spans="3:7" x14ac:dyDescent="0.35">
      <c r="C34" s="15" t="s">
        <v>94</v>
      </c>
      <c r="D34" s="114">
        <v>0</v>
      </c>
      <c r="E34" s="114"/>
      <c r="F34" s="114"/>
      <c r="G34" s="22">
        <f t="shared" si="2"/>
        <v>0</v>
      </c>
    </row>
    <row r="35" spans="3:7" x14ac:dyDescent="0.35">
      <c r="C35" s="15" t="s">
        <v>95</v>
      </c>
      <c r="D35" s="114"/>
      <c r="E35" s="114"/>
      <c r="F35" s="114"/>
      <c r="G35" s="22">
        <f t="shared" si="2"/>
        <v>0</v>
      </c>
    </row>
    <row r="36" spans="3:7" x14ac:dyDescent="0.35">
      <c r="C36" s="15" t="s">
        <v>96</v>
      </c>
      <c r="D36" s="114"/>
      <c r="E36" s="114"/>
      <c r="F36" s="114"/>
      <c r="G36" s="22">
        <f t="shared" si="2"/>
        <v>0</v>
      </c>
    </row>
    <row r="37" spans="3:7" x14ac:dyDescent="0.35">
      <c r="C37" s="19" t="s">
        <v>97</v>
      </c>
      <c r="D37" s="28">
        <f>SUM(D30:D36)</f>
        <v>0</v>
      </c>
      <c r="E37" s="28">
        <f>SUM(E30:E36)</f>
        <v>0</v>
      </c>
      <c r="F37" s="28">
        <f>SUM(F30:F36)</f>
        <v>0</v>
      </c>
      <c r="G37" s="22">
        <f t="shared" si="2"/>
        <v>0</v>
      </c>
    </row>
    <row r="38" spans="3:7" x14ac:dyDescent="0.35">
      <c r="C38" s="385" t="s">
        <v>100</v>
      </c>
      <c r="D38" s="386"/>
      <c r="E38" s="386"/>
      <c r="F38" s="386"/>
      <c r="G38" s="387"/>
    </row>
    <row r="39" spans="3:7" s="18" customFormat="1" x14ac:dyDescent="0.35">
      <c r="C39" s="29"/>
      <c r="D39" s="30"/>
      <c r="E39" s="30"/>
      <c r="F39" s="30"/>
      <c r="G39" s="31"/>
    </row>
    <row r="40" spans="3:7" ht="20.25" customHeight="1" thickBot="1" x14ac:dyDescent="0.4">
      <c r="C40" s="25" t="s">
        <v>89</v>
      </c>
      <c r="D40" s="26" t="e">
        <f>#REF!</f>
        <v>#REF!</v>
      </c>
      <c r="E40" s="26" t="e">
        <f>#REF!</f>
        <v>#REF!</v>
      </c>
      <c r="F40" s="26" t="e">
        <f>#REF!</f>
        <v>#REF!</v>
      </c>
      <c r="G40" s="27" t="e">
        <f t="shared" ref="G40:G48" si="3">SUM(D40:F40)</f>
        <v>#REF!</v>
      </c>
    </row>
    <row r="41" spans="3:7" x14ac:dyDescent="0.35">
      <c r="C41" s="23" t="s">
        <v>90</v>
      </c>
      <c r="D41" s="112"/>
      <c r="E41" s="113"/>
      <c r="F41" s="113"/>
      <c r="G41" s="24">
        <f t="shared" si="3"/>
        <v>0</v>
      </c>
    </row>
    <row r="42" spans="3:7" ht="15.75" customHeight="1" x14ac:dyDescent="0.35">
      <c r="C42" s="15" t="s">
        <v>91</v>
      </c>
      <c r="D42" s="114"/>
      <c r="E42" s="109"/>
      <c r="F42" s="109"/>
      <c r="G42" s="22">
        <f t="shared" si="3"/>
        <v>0</v>
      </c>
    </row>
    <row r="43" spans="3:7" ht="32.25" customHeight="1" x14ac:dyDescent="0.35">
      <c r="C43" s="15" t="s">
        <v>92</v>
      </c>
      <c r="D43" s="114"/>
      <c r="E43" s="114"/>
      <c r="F43" s="114"/>
      <c r="G43" s="22">
        <f t="shared" si="3"/>
        <v>0</v>
      </c>
    </row>
    <row r="44" spans="3:7" s="18" customFormat="1" x14ac:dyDescent="0.35">
      <c r="C44" s="16" t="s">
        <v>93</v>
      </c>
      <c r="D44" s="114"/>
      <c r="E44" s="114"/>
      <c r="F44" s="114"/>
      <c r="G44" s="22">
        <f t="shared" si="3"/>
        <v>0</v>
      </c>
    </row>
    <row r="45" spans="3:7" x14ac:dyDescent="0.35">
      <c r="C45" s="15" t="s">
        <v>94</v>
      </c>
      <c r="D45" s="114"/>
      <c r="E45" s="114"/>
      <c r="F45" s="114"/>
      <c r="G45" s="22">
        <f t="shared" si="3"/>
        <v>0</v>
      </c>
    </row>
    <row r="46" spans="3:7" x14ac:dyDescent="0.35">
      <c r="C46" s="15" t="s">
        <v>95</v>
      </c>
      <c r="D46" s="114"/>
      <c r="E46" s="114"/>
      <c r="F46" s="114"/>
      <c r="G46" s="22">
        <f t="shared" si="3"/>
        <v>0</v>
      </c>
    </row>
    <row r="47" spans="3:7" x14ac:dyDescent="0.35">
      <c r="C47" s="15" t="s">
        <v>96</v>
      </c>
      <c r="D47" s="114"/>
      <c r="E47" s="114"/>
      <c r="F47" s="114"/>
      <c r="G47" s="22">
        <f t="shared" si="3"/>
        <v>0</v>
      </c>
    </row>
    <row r="48" spans="3:7" ht="21" customHeight="1" x14ac:dyDescent="0.35">
      <c r="C48" s="19" t="s">
        <v>97</v>
      </c>
      <c r="D48" s="28">
        <f>SUM(D41:D47)</f>
        <v>0</v>
      </c>
      <c r="E48" s="28">
        <f>SUM(E41:E47)</f>
        <v>0</v>
      </c>
      <c r="F48" s="28">
        <f>SUM(F41:F47)</f>
        <v>0</v>
      </c>
      <c r="G48" s="22">
        <f t="shared" si="3"/>
        <v>0</v>
      </c>
    </row>
    <row r="49" spans="2:7" s="18" customFormat="1" ht="22.5" customHeight="1" x14ac:dyDescent="0.35">
      <c r="B49" s="115"/>
      <c r="C49" s="35"/>
      <c r="D49" s="33"/>
      <c r="E49" s="33"/>
      <c r="F49" s="33"/>
      <c r="G49" s="34"/>
    </row>
    <row r="50" spans="2:7" x14ac:dyDescent="0.35">
      <c r="B50" s="385" t="s">
        <v>101</v>
      </c>
      <c r="C50" s="386"/>
      <c r="D50" s="386"/>
      <c r="E50" s="386"/>
      <c r="F50" s="386"/>
      <c r="G50" s="387"/>
    </row>
    <row r="51" spans="2:7" x14ac:dyDescent="0.35">
      <c r="B51" s="111"/>
      <c r="C51" s="385" t="s">
        <v>102</v>
      </c>
      <c r="D51" s="386"/>
      <c r="E51" s="386"/>
      <c r="F51" s="386"/>
      <c r="G51" s="387"/>
    </row>
    <row r="52" spans="2:7" ht="24" customHeight="1" thickBot="1" x14ac:dyDescent="0.4">
      <c r="B52" s="111"/>
      <c r="C52" s="25" t="s">
        <v>89</v>
      </c>
      <c r="D52" s="26" t="e">
        <f>#REF!</f>
        <v>#REF!</v>
      </c>
      <c r="E52" s="26" t="e">
        <f>#REF!</f>
        <v>#REF!</v>
      </c>
      <c r="F52" s="26" t="e">
        <f>#REF!</f>
        <v>#REF!</v>
      </c>
      <c r="G52" s="27" t="e">
        <f>SUM(D52:F52)</f>
        <v>#REF!</v>
      </c>
    </row>
    <row r="53" spans="2:7" ht="15.75" customHeight="1" x14ac:dyDescent="0.35">
      <c r="B53" s="111"/>
      <c r="C53" s="23" t="s">
        <v>90</v>
      </c>
      <c r="D53" s="112"/>
      <c r="E53" s="113"/>
      <c r="F53" s="113"/>
      <c r="G53" s="24">
        <f t="shared" ref="G53:G60" si="4">SUM(D53:F53)</f>
        <v>0</v>
      </c>
    </row>
    <row r="54" spans="2:7" ht="15.75" customHeight="1" x14ac:dyDescent="0.35">
      <c r="B54" s="111"/>
      <c r="C54" s="15" t="s">
        <v>91</v>
      </c>
      <c r="D54" s="114"/>
      <c r="E54" s="109"/>
      <c r="F54" s="109"/>
      <c r="G54" s="22">
        <f t="shared" si="4"/>
        <v>0</v>
      </c>
    </row>
    <row r="55" spans="2:7" ht="15.75" customHeight="1" x14ac:dyDescent="0.35">
      <c r="B55" s="111"/>
      <c r="C55" s="15" t="s">
        <v>92</v>
      </c>
      <c r="D55" s="114"/>
      <c r="E55" s="114"/>
      <c r="F55" s="114"/>
      <c r="G55" s="22">
        <f t="shared" si="4"/>
        <v>0</v>
      </c>
    </row>
    <row r="56" spans="2:7" ht="18.75" customHeight="1" x14ac:dyDescent="0.35">
      <c r="B56" s="111"/>
      <c r="C56" s="16" t="s">
        <v>93</v>
      </c>
      <c r="D56" s="114"/>
      <c r="E56" s="114"/>
      <c r="F56" s="114"/>
      <c r="G56" s="22">
        <f t="shared" si="4"/>
        <v>0</v>
      </c>
    </row>
    <row r="57" spans="2:7" x14ac:dyDescent="0.35">
      <c r="B57" s="111"/>
      <c r="C57" s="15" t="s">
        <v>94</v>
      </c>
      <c r="D57" s="114"/>
      <c r="E57" s="114"/>
      <c r="F57" s="114"/>
      <c r="G57" s="22">
        <f t="shared" si="4"/>
        <v>0</v>
      </c>
    </row>
    <row r="58" spans="2:7" s="18" customFormat="1" ht="21.75" customHeight="1" x14ac:dyDescent="0.35">
      <c r="B58" s="111"/>
      <c r="C58" s="15" t="s">
        <v>95</v>
      </c>
      <c r="D58" s="114"/>
      <c r="E58" s="114"/>
      <c r="F58" s="114"/>
      <c r="G58" s="22">
        <f t="shared" si="4"/>
        <v>0</v>
      </c>
    </row>
    <row r="59" spans="2:7" s="18" customFormat="1" x14ac:dyDescent="0.35">
      <c r="B59" s="111"/>
      <c r="C59" s="15" t="s">
        <v>96</v>
      </c>
      <c r="D59" s="114"/>
      <c r="E59" s="114"/>
      <c r="F59" s="114"/>
      <c r="G59" s="22">
        <f t="shared" si="4"/>
        <v>0</v>
      </c>
    </row>
    <row r="60" spans="2:7" x14ac:dyDescent="0.35">
      <c r="B60" s="111"/>
      <c r="C60" s="19" t="s">
        <v>97</v>
      </c>
      <c r="D60" s="28">
        <f>SUM(D53:D59)</f>
        <v>0</v>
      </c>
      <c r="E60" s="28">
        <f>SUM(E53:E59)</f>
        <v>0</v>
      </c>
      <c r="F60" s="28">
        <f>SUM(F53:F59)</f>
        <v>0</v>
      </c>
      <c r="G60" s="22">
        <f t="shared" si="4"/>
        <v>0</v>
      </c>
    </row>
    <row r="61" spans="2:7" s="18" customFormat="1" x14ac:dyDescent="0.35">
      <c r="B61" s="115"/>
      <c r="C61" s="32"/>
      <c r="D61" s="33"/>
      <c r="E61" s="33"/>
      <c r="F61" s="33"/>
      <c r="G61" s="34"/>
    </row>
    <row r="62" spans="2:7" x14ac:dyDescent="0.35">
      <c r="B62" s="115"/>
      <c r="C62" s="385" t="s">
        <v>38</v>
      </c>
      <c r="D62" s="386"/>
      <c r="E62" s="386"/>
      <c r="F62" s="386"/>
      <c r="G62" s="387"/>
    </row>
    <row r="63" spans="2:7" ht="21.75" customHeight="1" thickBot="1" x14ac:dyDescent="0.4">
      <c r="B63" s="111"/>
      <c r="C63" s="25" t="s">
        <v>89</v>
      </c>
      <c r="D63" s="26" t="e">
        <f>#REF!</f>
        <v>#REF!</v>
      </c>
      <c r="E63" s="26" t="e">
        <f>#REF!</f>
        <v>#REF!</v>
      </c>
      <c r="F63" s="26" t="e">
        <f>#REF!</f>
        <v>#REF!</v>
      </c>
      <c r="G63" s="27" t="e">
        <f t="shared" ref="G63:G71" si="5">SUM(D63:F63)</f>
        <v>#REF!</v>
      </c>
    </row>
    <row r="64" spans="2:7" ht="15.75" customHeight="1" x14ac:dyDescent="0.35">
      <c r="B64" s="111"/>
      <c r="C64" s="23" t="s">
        <v>90</v>
      </c>
      <c r="D64" s="112"/>
      <c r="E64" s="113"/>
      <c r="F64" s="113"/>
      <c r="G64" s="24">
        <f t="shared" si="5"/>
        <v>0</v>
      </c>
    </row>
    <row r="65" spans="2:7" ht="15.75" customHeight="1" x14ac:dyDescent="0.35">
      <c r="B65" s="111"/>
      <c r="C65" s="15" t="s">
        <v>91</v>
      </c>
      <c r="D65" s="114"/>
      <c r="E65" s="109"/>
      <c r="F65" s="109"/>
      <c r="G65" s="22">
        <f t="shared" si="5"/>
        <v>0</v>
      </c>
    </row>
    <row r="66" spans="2:7" ht="15.75" customHeight="1" x14ac:dyDescent="0.35">
      <c r="B66" s="111"/>
      <c r="C66" s="15" t="s">
        <v>92</v>
      </c>
      <c r="D66" s="114"/>
      <c r="E66" s="114"/>
      <c r="F66" s="114"/>
      <c r="G66" s="22">
        <f t="shared" si="5"/>
        <v>0</v>
      </c>
    </row>
    <row r="67" spans="2:7" x14ac:dyDescent="0.35">
      <c r="B67" s="111"/>
      <c r="C67" s="16" t="s">
        <v>93</v>
      </c>
      <c r="D67" s="114"/>
      <c r="E67" s="114"/>
      <c r="F67" s="114"/>
      <c r="G67" s="22">
        <f t="shared" si="5"/>
        <v>0</v>
      </c>
    </row>
    <row r="68" spans="2:7" x14ac:dyDescent="0.35">
      <c r="B68" s="111"/>
      <c r="C68" s="15" t="s">
        <v>94</v>
      </c>
      <c r="D68" s="114"/>
      <c r="E68" s="114"/>
      <c r="F68" s="114"/>
      <c r="G68" s="22">
        <f t="shared" si="5"/>
        <v>0</v>
      </c>
    </row>
    <row r="69" spans="2:7" x14ac:dyDescent="0.35">
      <c r="B69" s="111"/>
      <c r="C69" s="15" t="s">
        <v>95</v>
      </c>
      <c r="D69" s="114"/>
      <c r="E69" s="114"/>
      <c r="F69" s="114"/>
      <c r="G69" s="22">
        <f t="shared" si="5"/>
        <v>0</v>
      </c>
    </row>
    <row r="70" spans="2:7" x14ac:dyDescent="0.35">
      <c r="B70" s="111"/>
      <c r="C70" s="15" t="s">
        <v>96</v>
      </c>
      <c r="D70" s="114"/>
      <c r="E70" s="114"/>
      <c r="F70" s="114"/>
      <c r="G70" s="22">
        <f t="shared" si="5"/>
        <v>0</v>
      </c>
    </row>
    <row r="71" spans="2:7" x14ac:dyDescent="0.35">
      <c r="B71" s="111"/>
      <c r="C71" s="19" t="s">
        <v>97</v>
      </c>
      <c r="D71" s="28">
        <f>SUM(D64:D70)</f>
        <v>0</v>
      </c>
      <c r="E71" s="28">
        <f>SUM(E64:E70)</f>
        <v>0</v>
      </c>
      <c r="F71" s="28">
        <f>SUM(F64:F70)</f>
        <v>0</v>
      </c>
      <c r="G71" s="22">
        <f t="shared" si="5"/>
        <v>0</v>
      </c>
    </row>
    <row r="72" spans="2:7" s="18" customFormat="1" x14ac:dyDescent="0.35">
      <c r="B72" s="115"/>
      <c r="C72" s="32"/>
      <c r="D72" s="33"/>
      <c r="E72" s="33"/>
      <c r="F72" s="33"/>
      <c r="G72" s="34"/>
    </row>
    <row r="73" spans="2:7" x14ac:dyDescent="0.35">
      <c r="B73" s="111"/>
      <c r="C73" s="385" t="s">
        <v>46</v>
      </c>
      <c r="D73" s="386"/>
      <c r="E73" s="386"/>
      <c r="F73" s="386"/>
      <c r="G73" s="387"/>
    </row>
    <row r="74" spans="2:7" ht="21.75" customHeight="1" thickBot="1" x14ac:dyDescent="0.4">
      <c r="B74" s="115"/>
      <c r="C74" s="25" t="s">
        <v>89</v>
      </c>
      <c r="D74" s="26" t="e">
        <f>#REF!</f>
        <v>#REF!</v>
      </c>
      <c r="E74" s="26" t="e">
        <f>#REF!</f>
        <v>#REF!</v>
      </c>
      <c r="F74" s="26" t="e">
        <f>#REF!</f>
        <v>#REF!</v>
      </c>
      <c r="G74" s="27" t="e">
        <f t="shared" ref="G74:G82" si="6">SUM(D74:F74)</f>
        <v>#REF!</v>
      </c>
    </row>
    <row r="75" spans="2:7" ht="18" customHeight="1" x14ac:dyDescent="0.35">
      <c r="B75" s="111"/>
      <c r="C75" s="23" t="s">
        <v>90</v>
      </c>
      <c r="D75" s="112"/>
      <c r="E75" s="113"/>
      <c r="F75" s="113"/>
      <c r="G75" s="24">
        <f t="shared" si="6"/>
        <v>0</v>
      </c>
    </row>
    <row r="76" spans="2:7" ht="15.75" customHeight="1" x14ac:dyDescent="0.35">
      <c r="B76" s="111"/>
      <c r="C76" s="15" t="s">
        <v>91</v>
      </c>
      <c r="D76" s="114"/>
      <c r="E76" s="109"/>
      <c r="F76" s="109"/>
      <c r="G76" s="22">
        <f t="shared" si="6"/>
        <v>0</v>
      </c>
    </row>
    <row r="77" spans="2:7" s="18" customFormat="1" ht="15.75" customHeight="1" x14ac:dyDescent="0.35">
      <c r="B77" s="111"/>
      <c r="C77" s="15" t="s">
        <v>92</v>
      </c>
      <c r="D77" s="114"/>
      <c r="E77" s="114"/>
      <c r="F77" s="114"/>
      <c r="G77" s="22">
        <f t="shared" si="6"/>
        <v>0</v>
      </c>
    </row>
    <row r="78" spans="2:7" x14ac:dyDescent="0.35">
      <c r="B78" s="115"/>
      <c r="C78" s="16" t="s">
        <v>93</v>
      </c>
      <c r="D78" s="114"/>
      <c r="E78" s="114"/>
      <c r="F78" s="114"/>
      <c r="G78" s="22">
        <f t="shared" si="6"/>
        <v>0</v>
      </c>
    </row>
    <row r="79" spans="2:7" x14ac:dyDescent="0.35">
      <c r="B79" s="115"/>
      <c r="C79" s="15" t="s">
        <v>94</v>
      </c>
      <c r="D79" s="114"/>
      <c r="E79" s="114"/>
      <c r="F79" s="114"/>
      <c r="G79" s="22">
        <f t="shared" si="6"/>
        <v>0</v>
      </c>
    </row>
    <row r="80" spans="2:7" x14ac:dyDescent="0.35">
      <c r="B80" s="115"/>
      <c r="C80" s="15" t="s">
        <v>95</v>
      </c>
      <c r="D80" s="114"/>
      <c r="E80" s="114"/>
      <c r="F80" s="114"/>
      <c r="G80" s="22">
        <f t="shared" si="6"/>
        <v>0</v>
      </c>
    </row>
    <row r="81" spans="2:7" x14ac:dyDescent="0.35">
      <c r="B81" s="111"/>
      <c r="C81" s="15" t="s">
        <v>96</v>
      </c>
      <c r="D81" s="114"/>
      <c r="E81" s="114"/>
      <c r="F81" s="114"/>
      <c r="G81" s="22">
        <f t="shared" si="6"/>
        <v>0</v>
      </c>
    </row>
    <row r="82" spans="2:7" x14ac:dyDescent="0.35">
      <c r="B82" s="111"/>
      <c r="C82" s="19" t="s">
        <v>97</v>
      </c>
      <c r="D82" s="28">
        <f>SUM(D75:D81)</f>
        <v>0</v>
      </c>
      <c r="E82" s="28">
        <f>SUM(E75:E81)</f>
        <v>0</v>
      </c>
      <c r="F82" s="28">
        <f>SUM(F75:F81)</f>
        <v>0</v>
      </c>
      <c r="G82" s="22">
        <f t="shared" si="6"/>
        <v>0</v>
      </c>
    </row>
    <row r="83" spans="2:7" s="18" customFormat="1" x14ac:dyDescent="0.35">
      <c r="B83" s="115"/>
      <c r="C83" s="32"/>
      <c r="D83" s="33"/>
      <c r="E83" s="33"/>
      <c r="F83" s="33"/>
      <c r="G83" s="34"/>
    </row>
    <row r="84" spans="2:7" x14ac:dyDescent="0.35">
      <c r="B84" s="111"/>
      <c r="C84" s="385" t="s">
        <v>54</v>
      </c>
      <c r="D84" s="386"/>
      <c r="E84" s="386"/>
      <c r="F84" s="386"/>
      <c r="G84" s="387"/>
    </row>
    <row r="85" spans="2:7" ht="21.75" customHeight="1" thickBot="1" x14ac:dyDescent="0.4">
      <c r="B85" s="111"/>
      <c r="C85" s="25" t="s">
        <v>89</v>
      </c>
      <c r="D85" s="26" t="e">
        <f>#REF!</f>
        <v>#REF!</v>
      </c>
      <c r="E85" s="26" t="e">
        <f>#REF!</f>
        <v>#REF!</v>
      </c>
      <c r="F85" s="26" t="e">
        <f>#REF!</f>
        <v>#REF!</v>
      </c>
      <c r="G85" s="27" t="e">
        <f t="shared" ref="G85:G93" si="7">SUM(D85:F85)</f>
        <v>#REF!</v>
      </c>
    </row>
    <row r="86" spans="2:7" ht="15.75" customHeight="1" x14ac:dyDescent="0.35">
      <c r="B86" s="111"/>
      <c r="C86" s="23" t="s">
        <v>90</v>
      </c>
      <c r="D86" s="112"/>
      <c r="E86" s="113"/>
      <c r="F86" s="113"/>
      <c r="G86" s="24">
        <f t="shared" si="7"/>
        <v>0</v>
      </c>
    </row>
    <row r="87" spans="2:7" ht="15.75" customHeight="1" x14ac:dyDescent="0.35">
      <c r="B87" s="115"/>
      <c r="C87" s="15" t="s">
        <v>91</v>
      </c>
      <c r="D87" s="114"/>
      <c r="E87" s="109"/>
      <c r="F87" s="109"/>
      <c r="G87" s="22">
        <f t="shared" si="7"/>
        <v>0</v>
      </c>
    </row>
    <row r="88" spans="2:7" ht="15.75" customHeight="1" x14ac:dyDescent="0.35">
      <c r="B88" s="111"/>
      <c r="C88" s="15" t="s">
        <v>92</v>
      </c>
      <c r="D88" s="114"/>
      <c r="E88" s="114"/>
      <c r="F88" s="114"/>
      <c r="G88" s="22">
        <f t="shared" si="7"/>
        <v>0</v>
      </c>
    </row>
    <row r="89" spans="2:7" x14ac:dyDescent="0.35">
      <c r="B89" s="111"/>
      <c r="C89" s="16" t="s">
        <v>93</v>
      </c>
      <c r="D89" s="114"/>
      <c r="E89" s="114"/>
      <c r="F89" s="114"/>
      <c r="G89" s="22">
        <f t="shared" si="7"/>
        <v>0</v>
      </c>
    </row>
    <row r="90" spans="2:7" x14ac:dyDescent="0.35">
      <c r="B90" s="111"/>
      <c r="C90" s="15" t="s">
        <v>94</v>
      </c>
      <c r="D90" s="114"/>
      <c r="E90" s="114"/>
      <c r="F90" s="114"/>
      <c r="G90" s="22">
        <f t="shared" si="7"/>
        <v>0</v>
      </c>
    </row>
    <row r="91" spans="2:7" ht="25.5" customHeight="1" x14ac:dyDescent="0.35">
      <c r="B91" s="111"/>
      <c r="C91" s="15" t="s">
        <v>95</v>
      </c>
      <c r="D91" s="114"/>
      <c r="E91" s="114"/>
      <c r="F91" s="114"/>
      <c r="G91" s="22">
        <f t="shared" si="7"/>
        <v>0</v>
      </c>
    </row>
    <row r="92" spans="2:7" x14ac:dyDescent="0.35">
      <c r="B92" s="115"/>
      <c r="C92" s="15" t="s">
        <v>96</v>
      </c>
      <c r="D92" s="114"/>
      <c r="E92" s="114"/>
      <c r="F92" s="114"/>
      <c r="G92" s="22">
        <f t="shared" si="7"/>
        <v>0</v>
      </c>
    </row>
    <row r="93" spans="2:7" ht="15.75" customHeight="1" x14ac:dyDescent="0.35">
      <c r="B93" s="111"/>
      <c r="C93" s="19" t="s">
        <v>97</v>
      </c>
      <c r="D93" s="28">
        <f>SUM(D86:D92)</f>
        <v>0</v>
      </c>
      <c r="E93" s="28">
        <f>SUM(E86:E92)</f>
        <v>0</v>
      </c>
      <c r="F93" s="28">
        <f>SUM(F86:F92)</f>
        <v>0</v>
      </c>
      <c r="G93" s="22">
        <f t="shared" si="7"/>
        <v>0</v>
      </c>
    </row>
    <row r="94" spans="2:7" ht="25.5" customHeight="1" x14ac:dyDescent="0.35">
      <c r="B94" s="111"/>
      <c r="C94" s="111"/>
      <c r="D94" s="111"/>
      <c r="E94" s="111"/>
      <c r="F94" s="111"/>
      <c r="G94" s="111"/>
    </row>
    <row r="95" spans="2:7" x14ac:dyDescent="0.35">
      <c r="B95" s="385" t="s">
        <v>103</v>
      </c>
      <c r="C95" s="386"/>
      <c r="D95" s="386"/>
      <c r="E95" s="386"/>
      <c r="F95" s="386"/>
      <c r="G95" s="387"/>
    </row>
    <row r="96" spans="2:7" x14ac:dyDescent="0.35">
      <c r="B96" s="111"/>
      <c r="C96" s="385" t="s">
        <v>60</v>
      </c>
      <c r="D96" s="386"/>
      <c r="E96" s="386"/>
      <c r="F96" s="386"/>
      <c r="G96" s="387"/>
    </row>
    <row r="97" spans="3:7" ht="22.5" customHeight="1" thickBot="1" x14ac:dyDescent="0.4">
      <c r="C97" s="25" t="s">
        <v>89</v>
      </c>
      <c r="D97" s="26" t="e">
        <f>#REF!</f>
        <v>#REF!</v>
      </c>
      <c r="E97" s="26" t="e">
        <f>#REF!</f>
        <v>#REF!</v>
      </c>
      <c r="F97" s="26" t="e">
        <f>#REF!</f>
        <v>#REF!</v>
      </c>
      <c r="G97" s="27" t="e">
        <f>SUM(D97:F97)</f>
        <v>#REF!</v>
      </c>
    </row>
    <row r="98" spans="3:7" x14ac:dyDescent="0.35">
      <c r="C98" s="23" t="s">
        <v>90</v>
      </c>
      <c r="D98" s="112"/>
      <c r="E98" s="113"/>
      <c r="F98" s="113"/>
      <c r="G98" s="24">
        <f t="shared" ref="G98:G105" si="8">SUM(D98:F98)</f>
        <v>0</v>
      </c>
    </row>
    <row r="99" spans="3:7" x14ac:dyDescent="0.35">
      <c r="C99" s="15" t="s">
        <v>91</v>
      </c>
      <c r="D99" s="114"/>
      <c r="E99" s="109"/>
      <c r="F99" s="109"/>
      <c r="G99" s="22">
        <f t="shared" si="8"/>
        <v>0</v>
      </c>
    </row>
    <row r="100" spans="3:7" ht="15.75" customHeight="1" x14ac:dyDescent="0.35">
      <c r="C100" s="15" t="s">
        <v>92</v>
      </c>
      <c r="D100" s="114"/>
      <c r="E100" s="114"/>
      <c r="F100" s="114"/>
      <c r="G100" s="22">
        <f t="shared" si="8"/>
        <v>0</v>
      </c>
    </row>
    <row r="101" spans="3:7" x14ac:dyDescent="0.35">
      <c r="C101" s="16" t="s">
        <v>93</v>
      </c>
      <c r="D101" s="114"/>
      <c r="E101" s="114"/>
      <c r="F101" s="114"/>
      <c r="G101" s="22">
        <f t="shared" si="8"/>
        <v>0</v>
      </c>
    </row>
    <row r="102" spans="3:7" x14ac:dyDescent="0.35">
      <c r="C102" s="15" t="s">
        <v>94</v>
      </c>
      <c r="D102" s="114"/>
      <c r="E102" s="114"/>
      <c r="F102" s="114"/>
      <c r="G102" s="22">
        <f t="shared" si="8"/>
        <v>0</v>
      </c>
    </row>
    <row r="103" spans="3:7" x14ac:dyDescent="0.35">
      <c r="C103" s="15" t="s">
        <v>95</v>
      </c>
      <c r="D103" s="114"/>
      <c r="E103" s="114"/>
      <c r="F103" s="114"/>
      <c r="G103" s="22">
        <f t="shared" si="8"/>
        <v>0</v>
      </c>
    </row>
    <row r="104" spans="3:7" x14ac:dyDescent="0.35">
      <c r="C104" s="15" t="s">
        <v>96</v>
      </c>
      <c r="D104" s="114"/>
      <c r="E104" s="114"/>
      <c r="F104" s="114"/>
      <c r="G104" s="22">
        <f t="shared" si="8"/>
        <v>0</v>
      </c>
    </row>
    <row r="105" spans="3:7" x14ac:dyDescent="0.35">
      <c r="C105" s="19" t="s">
        <v>97</v>
      </c>
      <c r="D105" s="28">
        <f>SUM(D98:D104)</f>
        <v>0</v>
      </c>
      <c r="E105" s="28">
        <f>SUM(E98:E104)</f>
        <v>0</v>
      </c>
      <c r="F105" s="28">
        <f>SUM(F98:F104)</f>
        <v>0</v>
      </c>
      <c r="G105" s="22">
        <f t="shared" si="8"/>
        <v>0</v>
      </c>
    </row>
    <row r="106" spans="3:7" s="18" customFormat="1" x14ac:dyDescent="0.35">
      <c r="C106" s="32"/>
      <c r="D106" s="33"/>
      <c r="E106" s="33"/>
      <c r="F106" s="33"/>
      <c r="G106" s="34"/>
    </row>
    <row r="107" spans="3:7" ht="15.75" customHeight="1" x14ac:dyDescent="0.35">
      <c r="C107" s="385" t="s">
        <v>104</v>
      </c>
      <c r="D107" s="386"/>
      <c r="E107" s="386"/>
      <c r="F107" s="386"/>
      <c r="G107" s="387"/>
    </row>
    <row r="108" spans="3:7" ht="21.75" customHeight="1" thickBot="1" x14ac:dyDescent="0.4">
      <c r="C108" s="25" t="s">
        <v>89</v>
      </c>
      <c r="D108" s="26" t="e">
        <f>#REF!</f>
        <v>#REF!</v>
      </c>
      <c r="E108" s="26" t="e">
        <f>#REF!</f>
        <v>#REF!</v>
      </c>
      <c r="F108" s="26" t="e">
        <f>#REF!</f>
        <v>#REF!</v>
      </c>
      <c r="G108" s="27" t="e">
        <f t="shared" ref="G108:G116" si="9">SUM(D108:F108)</f>
        <v>#REF!</v>
      </c>
    </row>
    <row r="109" spans="3:7" x14ac:dyDescent="0.35">
      <c r="C109" s="23" t="s">
        <v>90</v>
      </c>
      <c r="D109" s="112"/>
      <c r="E109" s="113"/>
      <c r="F109" s="113"/>
      <c r="G109" s="24">
        <f t="shared" si="9"/>
        <v>0</v>
      </c>
    </row>
    <row r="110" spans="3:7" x14ac:dyDescent="0.35">
      <c r="C110" s="15" t="s">
        <v>91</v>
      </c>
      <c r="D110" s="114"/>
      <c r="E110" s="109"/>
      <c r="F110" s="109"/>
      <c r="G110" s="22">
        <f t="shared" si="9"/>
        <v>0</v>
      </c>
    </row>
    <row r="111" spans="3:7" ht="31" x14ac:dyDescent="0.35">
      <c r="C111" s="15" t="s">
        <v>92</v>
      </c>
      <c r="D111" s="114"/>
      <c r="E111" s="114"/>
      <c r="F111" s="114"/>
      <c r="G111" s="22">
        <f t="shared" si="9"/>
        <v>0</v>
      </c>
    </row>
    <row r="112" spans="3:7" x14ac:dyDescent="0.35">
      <c r="C112" s="16" t="s">
        <v>93</v>
      </c>
      <c r="D112" s="114"/>
      <c r="E112" s="114"/>
      <c r="F112" s="114"/>
      <c r="G112" s="22">
        <f t="shared" si="9"/>
        <v>0</v>
      </c>
    </row>
    <row r="113" spans="3:7" x14ac:dyDescent="0.35">
      <c r="C113" s="15" t="s">
        <v>94</v>
      </c>
      <c r="D113" s="114"/>
      <c r="E113" s="114"/>
      <c r="F113" s="114"/>
      <c r="G113" s="22">
        <f t="shared" si="9"/>
        <v>0</v>
      </c>
    </row>
    <row r="114" spans="3:7" x14ac:dyDescent="0.35">
      <c r="C114" s="15" t="s">
        <v>95</v>
      </c>
      <c r="D114" s="114"/>
      <c r="E114" s="114"/>
      <c r="F114" s="114"/>
      <c r="G114" s="22">
        <f t="shared" si="9"/>
        <v>0</v>
      </c>
    </row>
    <row r="115" spans="3:7" x14ac:dyDescent="0.35">
      <c r="C115" s="15" t="s">
        <v>96</v>
      </c>
      <c r="D115" s="114"/>
      <c r="E115" s="114"/>
      <c r="F115" s="114"/>
      <c r="G115" s="22">
        <f t="shared" si="9"/>
        <v>0</v>
      </c>
    </row>
    <row r="116" spans="3:7" x14ac:dyDescent="0.35">
      <c r="C116" s="19" t="s">
        <v>97</v>
      </c>
      <c r="D116" s="28">
        <f>SUM(D109:D115)</f>
        <v>0</v>
      </c>
      <c r="E116" s="28">
        <f>SUM(E109:E115)</f>
        <v>0</v>
      </c>
      <c r="F116" s="28">
        <f>SUM(F109:F115)</f>
        <v>0</v>
      </c>
      <c r="G116" s="22">
        <f t="shared" si="9"/>
        <v>0</v>
      </c>
    </row>
    <row r="117" spans="3:7" s="18" customFormat="1" x14ac:dyDescent="0.35">
      <c r="C117" s="32"/>
      <c r="D117" s="33"/>
      <c r="E117" s="33"/>
      <c r="F117" s="33"/>
      <c r="G117" s="34"/>
    </row>
    <row r="118" spans="3:7" x14ac:dyDescent="0.35">
      <c r="C118" s="385" t="s">
        <v>61</v>
      </c>
      <c r="D118" s="386"/>
      <c r="E118" s="386"/>
      <c r="F118" s="386"/>
      <c r="G118" s="387"/>
    </row>
    <row r="119" spans="3:7" ht="21" customHeight="1" thickBot="1" x14ac:dyDescent="0.4">
      <c r="C119" s="25" t="s">
        <v>89</v>
      </c>
      <c r="D119" s="26" t="e">
        <f>#REF!</f>
        <v>#REF!</v>
      </c>
      <c r="E119" s="26" t="e">
        <f>#REF!</f>
        <v>#REF!</v>
      </c>
      <c r="F119" s="26" t="e">
        <f>#REF!</f>
        <v>#REF!</v>
      </c>
      <c r="G119" s="27" t="e">
        <f t="shared" ref="G119:G127" si="10">SUM(D119:F119)</f>
        <v>#REF!</v>
      </c>
    </row>
    <row r="120" spans="3:7" x14ac:dyDescent="0.35">
      <c r="C120" s="23" t="s">
        <v>90</v>
      </c>
      <c r="D120" s="112"/>
      <c r="E120" s="113"/>
      <c r="F120" s="113"/>
      <c r="G120" s="24">
        <f t="shared" si="10"/>
        <v>0</v>
      </c>
    </row>
    <row r="121" spans="3:7" x14ac:dyDescent="0.35">
      <c r="C121" s="15" t="s">
        <v>91</v>
      </c>
      <c r="D121" s="114"/>
      <c r="E121" s="109"/>
      <c r="F121" s="109"/>
      <c r="G121" s="22">
        <f t="shared" si="10"/>
        <v>0</v>
      </c>
    </row>
    <row r="122" spans="3:7" ht="31" x14ac:dyDescent="0.35">
      <c r="C122" s="15" t="s">
        <v>92</v>
      </c>
      <c r="D122" s="114"/>
      <c r="E122" s="114"/>
      <c r="F122" s="114"/>
      <c r="G122" s="22">
        <f t="shared" si="10"/>
        <v>0</v>
      </c>
    </row>
    <row r="123" spans="3:7" x14ac:dyDescent="0.35">
      <c r="C123" s="16" t="s">
        <v>93</v>
      </c>
      <c r="D123" s="114"/>
      <c r="E123" s="114"/>
      <c r="F123" s="114"/>
      <c r="G123" s="22">
        <f t="shared" si="10"/>
        <v>0</v>
      </c>
    </row>
    <row r="124" spans="3:7" x14ac:dyDescent="0.35">
      <c r="C124" s="15" t="s">
        <v>94</v>
      </c>
      <c r="D124" s="114"/>
      <c r="E124" s="114"/>
      <c r="F124" s="114"/>
      <c r="G124" s="22">
        <f t="shared" si="10"/>
        <v>0</v>
      </c>
    </row>
    <row r="125" spans="3:7" x14ac:dyDescent="0.35">
      <c r="C125" s="15" t="s">
        <v>95</v>
      </c>
      <c r="D125" s="114"/>
      <c r="E125" s="114"/>
      <c r="F125" s="114"/>
      <c r="G125" s="22">
        <f t="shared" si="10"/>
        <v>0</v>
      </c>
    </row>
    <row r="126" spans="3:7" x14ac:dyDescent="0.35">
      <c r="C126" s="15" t="s">
        <v>96</v>
      </c>
      <c r="D126" s="114"/>
      <c r="E126" s="114"/>
      <c r="F126" s="114"/>
      <c r="G126" s="22">
        <f t="shared" si="10"/>
        <v>0</v>
      </c>
    </row>
    <row r="127" spans="3:7" x14ac:dyDescent="0.35">
      <c r="C127" s="19" t="s">
        <v>97</v>
      </c>
      <c r="D127" s="28">
        <f>SUM(D120:D126)</f>
        <v>0</v>
      </c>
      <c r="E127" s="28">
        <f>SUM(E120:E126)</f>
        <v>0</v>
      </c>
      <c r="F127" s="28">
        <f>SUM(F120:F126)</f>
        <v>0</v>
      </c>
      <c r="G127" s="22">
        <f t="shared" si="10"/>
        <v>0</v>
      </c>
    </row>
    <row r="128" spans="3:7" s="18" customFormat="1" x14ac:dyDescent="0.35">
      <c r="C128" s="32"/>
      <c r="D128" s="33"/>
      <c r="E128" s="33"/>
      <c r="F128" s="33"/>
      <c r="G128" s="34"/>
    </row>
    <row r="129" spans="2:7" x14ac:dyDescent="0.35">
      <c r="B129" s="111"/>
      <c r="C129" s="385" t="s">
        <v>62</v>
      </c>
      <c r="D129" s="386"/>
      <c r="E129" s="386"/>
      <c r="F129" s="386"/>
      <c r="G129" s="387"/>
    </row>
    <row r="130" spans="2:7" ht="24" customHeight="1" thickBot="1" x14ac:dyDescent="0.4">
      <c r="B130" s="111"/>
      <c r="C130" s="25" t="s">
        <v>89</v>
      </c>
      <c r="D130" s="26" t="e">
        <f>#REF!</f>
        <v>#REF!</v>
      </c>
      <c r="E130" s="26" t="e">
        <f>#REF!</f>
        <v>#REF!</v>
      </c>
      <c r="F130" s="26" t="e">
        <f>#REF!</f>
        <v>#REF!</v>
      </c>
      <c r="G130" s="27" t="e">
        <f t="shared" ref="G130:G138" si="11">SUM(D130:F130)</f>
        <v>#REF!</v>
      </c>
    </row>
    <row r="131" spans="2:7" ht="15.75" customHeight="1" x14ac:dyDescent="0.35">
      <c r="B131" s="111"/>
      <c r="C131" s="23" t="s">
        <v>90</v>
      </c>
      <c r="D131" s="112"/>
      <c r="E131" s="113"/>
      <c r="F131" s="113"/>
      <c r="G131" s="24">
        <f t="shared" si="11"/>
        <v>0</v>
      </c>
    </row>
    <row r="132" spans="2:7" x14ac:dyDescent="0.35">
      <c r="B132" s="111"/>
      <c r="C132" s="15" t="s">
        <v>91</v>
      </c>
      <c r="D132" s="114"/>
      <c r="E132" s="109"/>
      <c r="F132" s="109"/>
      <c r="G132" s="22">
        <f t="shared" si="11"/>
        <v>0</v>
      </c>
    </row>
    <row r="133" spans="2:7" ht="15.75" customHeight="1" x14ac:dyDescent="0.35">
      <c r="B133" s="111"/>
      <c r="C133" s="15" t="s">
        <v>92</v>
      </c>
      <c r="D133" s="114"/>
      <c r="E133" s="114"/>
      <c r="F133" s="114"/>
      <c r="G133" s="22">
        <f t="shared" si="11"/>
        <v>0</v>
      </c>
    </row>
    <row r="134" spans="2:7" x14ac:dyDescent="0.35">
      <c r="B134" s="111"/>
      <c r="C134" s="16" t="s">
        <v>93</v>
      </c>
      <c r="D134" s="114"/>
      <c r="E134" s="114"/>
      <c r="F134" s="114"/>
      <c r="G134" s="22">
        <f t="shared" si="11"/>
        <v>0</v>
      </c>
    </row>
    <row r="135" spans="2:7" x14ac:dyDescent="0.35">
      <c r="B135" s="111"/>
      <c r="C135" s="15" t="s">
        <v>94</v>
      </c>
      <c r="D135" s="114"/>
      <c r="E135" s="114"/>
      <c r="F135" s="114"/>
      <c r="G135" s="22">
        <f t="shared" si="11"/>
        <v>0</v>
      </c>
    </row>
    <row r="136" spans="2:7" ht="15.75" customHeight="1" x14ac:dyDescent="0.35">
      <c r="B136" s="111"/>
      <c r="C136" s="15" t="s">
        <v>95</v>
      </c>
      <c r="D136" s="114"/>
      <c r="E136" s="114"/>
      <c r="F136" s="114"/>
      <c r="G136" s="22">
        <f t="shared" si="11"/>
        <v>0</v>
      </c>
    </row>
    <row r="137" spans="2:7" x14ac:dyDescent="0.35">
      <c r="B137" s="111"/>
      <c r="C137" s="15" t="s">
        <v>96</v>
      </c>
      <c r="D137" s="114"/>
      <c r="E137" s="114"/>
      <c r="F137" s="114"/>
      <c r="G137" s="22">
        <f t="shared" si="11"/>
        <v>0</v>
      </c>
    </row>
    <row r="138" spans="2:7" x14ac:dyDescent="0.35">
      <c r="B138" s="111"/>
      <c r="C138" s="19" t="s">
        <v>97</v>
      </c>
      <c r="D138" s="28">
        <f>SUM(D131:D137)</f>
        <v>0</v>
      </c>
      <c r="E138" s="28">
        <f>SUM(E131:E137)</f>
        <v>0</v>
      </c>
      <c r="F138" s="28">
        <f>SUM(F131:F137)</f>
        <v>0</v>
      </c>
      <c r="G138" s="22">
        <f t="shared" si="11"/>
        <v>0</v>
      </c>
    </row>
    <row r="140" spans="2:7" x14ac:dyDescent="0.35">
      <c r="B140" s="385" t="s">
        <v>105</v>
      </c>
      <c r="C140" s="386"/>
      <c r="D140" s="386"/>
      <c r="E140" s="386"/>
      <c r="F140" s="386"/>
      <c r="G140" s="387"/>
    </row>
    <row r="141" spans="2:7" x14ac:dyDescent="0.35">
      <c r="B141" s="111"/>
      <c r="C141" s="385" t="s">
        <v>63</v>
      </c>
      <c r="D141" s="386"/>
      <c r="E141" s="386"/>
      <c r="F141" s="386"/>
      <c r="G141" s="387"/>
    </row>
    <row r="142" spans="2:7" ht="24" customHeight="1" thickBot="1" x14ac:dyDescent="0.4">
      <c r="B142" s="111"/>
      <c r="C142" s="25" t="s">
        <v>89</v>
      </c>
      <c r="D142" s="26" t="e">
        <f>#REF!</f>
        <v>#REF!</v>
      </c>
      <c r="E142" s="26" t="e">
        <f>#REF!</f>
        <v>#REF!</v>
      </c>
      <c r="F142" s="26" t="e">
        <f>#REF!</f>
        <v>#REF!</v>
      </c>
      <c r="G142" s="27" t="e">
        <f>SUM(D142:F142)</f>
        <v>#REF!</v>
      </c>
    </row>
    <row r="143" spans="2:7" ht="24.75" customHeight="1" x14ac:dyDescent="0.35">
      <c r="B143" s="111"/>
      <c r="C143" s="23" t="s">
        <v>90</v>
      </c>
      <c r="D143" s="112"/>
      <c r="E143" s="113"/>
      <c r="F143" s="113"/>
      <c r="G143" s="24">
        <f t="shared" ref="G143:G150" si="12">SUM(D143:F143)</f>
        <v>0</v>
      </c>
    </row>
    <row r="144" spans="2:7" ht="15.75" customHeight="1" x14ac:dyDescent="0.35">
      <c r="B144" s="111"/>
      <c r="C144" s="15" t="s">
        <v>91</v>
      </c>
      <c r="D144" s="114"/>
      <c r="E144" s="109"/>
      <c r="F144" s="109"/>
      <c r="G144" s="22">
        <f t="shared" si="12"/>
        <v>0</v>
      </c>
    </row>
    <row r="145" spans="3:7" ht="15.75" customHeight="1" x14ac:dyDescent="0.35">
      <c r="C145" s="15" t="s">
        <v>92</v>
      </c>
      <c r="D145" s="114"/>
      <c r="E145" s="114"/>
      <c r="F145" s="114"/>
      <c r="G145" s="22">
        <f t="shared" si="12"/>
        <v>0</v>
      </c>
    </row>
    <row r="146" spans="3:7" ht="15.75" customHeight="1" x14ac:dyDescent="0.35">
      <c r="C146" s="16" t="s">
        <v>93</v>
      </c>
      <c r="D146" s="114"/>
      <c r="E146" s="114"/>
      <c r="F146" s="114"/>
      <c r="G146" s="22">
        <f t="shared" si="12"/>
        <v>0</v>
      </c>
    </row>
    <row r="147" spans="3:7" ht="15.75" customHeight="1" x14ac:dyDescent="0.35">
      <c r="C147" s="15" t="s">
        <v>94</v>
      </c>
      <c r="D147" s="114"/>
      <c r="E147" s="114"/>
      <c r="F147" s="114"/>
      <c r="G147" s="22">
        <f t="shared" si="12"/>
        <v>0</v>
      </c>
    </row>
    <row r="148" spans="3:7" ht="15.75" customHeight="1" x14ac:dyDescent="0.35">
      <c r="C148" s="15" t="s">
        <v>95</v>
      </c>
      <c r="D148" s="114"/>
      <c r="E148" s="114"/>
      <c r="F148" s="114"/>
      <c r="G148" s="22">
        <f t="shared" si="12"/>
        <v>0</v>
      </c>
    </row>
    <row r="149" spans="3:7" ht="15.75" customHeight="1" x14ac:dyDescent="0.35">
      <c r="C149" s="15" t="s">
        <v>96</v>
      </c>
      <c r="D149" s="114"/>
      <c r="E149" s="114"/>
      <c r="F149" s="114"/>
      <c r="G149" s="22">
        <f t="shared" si="12"/>
        <v>0</v>
      </c>
    </row>
    <row r="150" spans="3:7" ht="15.75" customHeight="1" x14ac:dyDescent="0.35">
      <c r="C150" s="19" t="s">
        <v>97</v>
      </c>
      <c r="D150" s="28">
        <f>SUM(D143:D149)</f>
        <v>0</v>
      </c>
      <c r="E150" s="28">
        <f>SUM(E143:E149)</f>
        <v>0</v>
      </c>
      <c r="F150" s="28">
        <f>SUM(F143:F149)</f>
        <v>0</v>
      </c>
      <c r="G150" s="22">
        <f t="shared" si="12"/>
        <v>0</v>
      </c>
    </row>
    <row r="151" spans="3:7" s="18" customFormat="1" ht="15.75" customHeight="1" x14ac:dyDescent="0.35">
      <c r="C151" s="32"/>
      <c r="D151" s="33"/>
      <c r="E151" s="33"/>
      <c r="F151" s="33"/>
      <c r="G151" s="34"/>
    </row>
    <row r="152" spans="3:7" ht="15.75" customHeight="1" x14ac:dyDescent="0.35">
      <c r="C152" s="385" t="s">
        <v>64</v>
      </c>
      <c r="D152" s="386"/>
      <c r="E152" s="386"/>
      <c r="F152" s="386"/>
      <c r="G152" s="387"/>
    </row>
    <row r="153" spans="3:7" ht="21" customHeight="1" thickBot="1" x14ac:dyDescent="0.4">
      <c r="C153" s="25" t="s">
        <v>89</v>
      </c>
      <c r="D153" s="26" t="e">
        <f>#REF!</f>
        <v>#REF!</v>
      </c>
      <c r="E153" s="26" t="e">
        <f>#REF!</f>
        <v>#REF!</v>
      </c>
      <c r="F153" s="26" t="e">
        <f>#REF!</f>
        <v>#REF!</v>
      </c>
      <c r="G153" s="27" t="e">
        <f t="shared" ref="G153:G161" si="13">SUM(D153:F153)</f>
        <v>#REF!</v>
      </c>
    </row>
    <row r="154" spans="3:7" ht="15.75" customHeight="1" x14ac:dyDescent="0.35">
      <c r="C154" s="23" t="s">
        <v>90</v>
      </c>
      <c r="D154" s="112"/>
      <c r="E154" s="113"/>
      <c r="F154" s="113"/>
      <c r="G154" s="24">
        <f t="shared" si="13"/>
        <v>0</v>
      </c>
    </row>
    <row r="155" spans="3:7" ht="15.75" customHeight="1" x14ac:dyDescent="0.35">
      <c r="C155" s="15" t="s">
        <v>91</v>
      </c>
      <c r="D155" s="114"/>
      <c r="E155" s="109"/>
      <c r="F155" s="109"/>
      <c r="G155" s="22">
        <f t="shared" si="13"/>
        <v>0</v>
      </c>
    </row>
    <row r="156" spans="3:7" ht="15.75" customHeight="1" x14ac:dyDescent="0.35">
      <c r="C156" s="15" t="s">
        <v>92</v>
      </c>
      <c r="D156" s="114"/>
      <c r="E156" s="114"/>
      <c r="F156" s="114"/>
      <c r="G156" s="22">
        <f t="shared" si="13"/>
        <v>0</v>
      </c>
    </row>
    <row r="157" spans="3:7" ht="15.75" customHeight="1" x14ac:dyDescent="0.35">
      <c r="C157" s="16" t="s">
        <v>93</v>
      </c>
      <c r="D157" s="114"/>
      <c r="E157" s="114"/>
      <c r="F157" s="114"/>
      <c r="G157" s="22">
        <f t="shared" si="13"/>
        <v>0</v>
      </c>
    </row>
    <row r="158" spans="3:7" ht="15.75" customHeight="1" x14ac:dyDescent="0.35">
      <c r="C158" s="15" t="s">
        <v>94</v>
      </c>
      <c r="D158" s="114"/>
      <c r="E158" s="114"/>
      <c r="F158" s="114"/>
      <c r="G158" s="22">
        <f t="shared" si="13"/>
        <v>0</v>
      </c>
    </row>
    <row r="159" spans="3:7" ht="15.75" customHeight="1" x14ac:dyDescent="0.35">
      <c r="C159" s="15" t="s">
        <v>95</v>
      </c>
      <c r="D159" s="114"/>
      <c r="E159" s="114"/>
      <c r="F159" s="114"/>
      <c r="G159" s="22">
        <f t="shared" si="13"/>
        <v>0</v>
      </c>
    </row>
    <row r="160" spans="3:7" ht="15.75" customHeight="1" x14ac:dyDescent="0.35">
      <c r="C160" s="15" t="s">
        <v>96</v>
      </c>
      <c r="D160" s="114"/>
      <c r="E160" s="114"/>
      <c r="F160" s="114"/>
      <c r="G160" s="22">
        <f t="shared" si="13"/>
        <v>0</v>
      </c>
    </row>
    <row r="161" spans="3:7" ht="15.75" customHeight="1" x14ac:dyDescent="0.35">
      <c r="C161" s="19" t="s">
        <v>97</v>
      </c>
      <c r="D161" s="28">
        <f>SUM(D154:D160)</f>
        <v>0</v>
      </c>
      <c r="E161" s="28">
        <f>SUM(E154:E160)</f>
        <v>0</v>
      </c>
      <c r="F161" s="28">
        <f>SUM(F154:F160)</f>
        <v>0</v>
      </c>
      <c r="G161" s="22">
        <f t="shared" si="13"/>
        <v>0</v>
      </c>
    </row>
    <row r="162" spans="3:7" s="18" customFormat="1" ht="15.75" customHeight="1" x14ac:dyDescent="0.35">
      <c r="C162" s="32"/>
      <c r="D162" s="33"/>
      <c r="E162" s="33"/>
      <c r="F162" s="33"/>
      <c r="G162" s="34"/>
    </row>
    <row r="163" spans="3:7" ht="15.75" customHeight="1" x14ac:dyDescent="0.35">
      <c r="C163" s="385" t="s">
        <v>65</v>
      </c>
      <c r="D163" s="386"/>
      <c r="E163" s="386"/>
      <c r="F163" s="386"/>
      <c r="G163" s="387"/>
    </row>
    <row r="164" spans="3:7" ht="19.5" customHeight="1" thickBot="1" x14ac:dyDescent="0.4">
      <c r="C164" s="25" t="s">
        <v>89</v>
      </c>
      <c r="D164" s="26" t="e">
        <f>#REF!</f>
        <v>#REF!</v>
      </c>
      <c r="E164" s="26" t="e">
        <f>#REF!</f>
        <v>#REF!</v>
      </c>
      <c r="F164" s="26" t="e">
        <f>#REF!</f>
        <v>#REF!</v>
      </c>
      <c r="G164" s="27" t="e">
        <f t="shared" ref="G164:G172" si="14">SUM(D164:F164)</f>
        <v>#REF!</v>
      </c>
    </row>
    <row r="165" spans="3:7" ht="15.75" customHeight="1" x14ac:dyDescent="0.35">
      <c r="C165" s="23" t="s">
        <v>90</v>
      </c>
      <c r="D165" s="112"/>
      <c r="E165" s="113"/>
      <c r="F165" s="113"/>
      <c r="G165" s="24">
        <f t="shared" si="14"/>
        <v>0</v>
      </c>
    </row>
    <row r="166" spans="3:7" ht="15.75" customHeight="1" x14ac:dyDescent="0.35">
      <c r="C166" s="15" t="s">
        <v>91</v>
      </c>
      <c r="D166" s="114"/>
      <c r="E166" s="109"/>
      <c r="F166" s="109"/>
      <c r="G166" s="22">
        <f t="shared" si="14"/>
        <v>0</v>
      </c>
    </row>
    <row r="167" spans="3:7" ht="15.75" customHeight="1" x14ac:dyDescent="0.35">
      <c r="C167" s="15" t="s">
        <v>92</v>
      </c>
      <c r="D167" s="114"/>
      <c r="E167" s="114"/>
      <c r="F167" s="114"/>
      <c r="G167" s="22">
        <f t="shared" si="14"/>
        <v>0</v>
      </c>
    </row>
    <row r="168" spans="3:7" ht="15.75" customHeight="1" x14ac:dyDescent="0.35">
      <c r="C168" s="16" t="s">
        <v>93</v>
      </c>
      <c r="D168" s="114"/>
      <c r="E168" s="114"/>
      <c r="F168" s="114"/>
      <c r="G168" s="22">
        <f t="shared" si="14"/>
        <v>0</v>
      </c>
    </row>
    <row r="169" spans="3:7" ht="15.75" customHeight="1" x14ac:dyDescent="0.35">
      <c r="C169" s="15" t="s">
        <v>94</v>
      </c>
      <c r="D169" s="114"/>
      <c r="E169" s="114"/>
      <c r="F169" s="114"/>
      <c r="G169" s="22">
        <f t="shared" si="14"/>
        <v>0</v>
      </c>
    </row>
    <row r="170" spans="3:7" ht="15.75" customHeight="1" x14ac:dyDescent="0.35">
      <c r="C170" s="15" t="s">
        <v>95</v>
      </c>
      <c r="D170" s="114"/>
      <c r="E170" s="114"/>
      <c r="F170" s="114"/>
      <c r="G170" s="22">
        <f t="shared" si="14"/>
        <v>0</v>
      </c>
    </row>
    <row r="171" spans="3:7" ht="15.75" customHeight="1" x14ac:dyDescent="0.35">
      <c r="C171" s="15" t="s">
        <v>96</v>
      </c>
      <c r="D171" s="114"/>
      <c r="E171" s="114"/>
      <c r="F171" s="114"/>
      <c r="G171" s="22">
        <f t="shared" si="14"/>
        <v>0</v>
      </c>
    </row>
    <row r="172" spans="3:7" ht="15.75" customHeight="1" x14ac:dyDescent="0.35">
      <c r="C172" s="19" t="s">
        <v>97</v>
      </c>
      <c r="D172" s="28">
        <f>SUM(D165:D171)</f>
        <v>0</v>
      </c>
      <c r="E172" s="28">
        <f>SUM(E165:E171)</f>
        <v>0</v>
      </c>
      <c r="F172" s="28">
        <f>SUM(F165:F171)</f>
        <v>0</v>
      </c>
      <c r="G172" s="22">
        <f t="shared" si="14"/>
        <v>0</v>
      </c>
    </row>
    <row r="173" spans="3:7" s="18" customFormat="1" ht="15.75" customHeight="1" x14ac:dyDescent="0.35">
      <c r="C173" s="32"/>
      <c r="D173" s="33"/>
      <c r="E173" s="33"/>
      <c r="F173" s="33"/>
      <c r="G173" s="34"/>
    </row>
    <row r="174" spans="3:7" ht="15.75" customHeight="1" x14ac:dyDescent="0.35">
      <c r="C174" s="385" t="s">
        <v>66</v>
      </c>
      <c r="D174" s="386"/>
      <c r="E174" s="386"/>
      <c r="F174" s="386"/>
      <c r="G174" s="387"/>
    </row>
    <row r="175" spans="3:7" ht="22.5" customHeight="1" thickBot="1" x14ac:dyDescent="0.4">
      <c r="C175" s="25" t="s">
        <v>89</v>
      </c>
      <c r="D175" s="26" t="e">
        <f>#REF!</f>
        <v>#REF!</v>
      </c>
      <c r="E175" s="26" t="e">
        <f>#REF!</f>
        <v>#REF!</v>
      </c>
      <c r="F175" s="26" t="e">
        <f>#REF!</f>
        <v>#REF!</v>
      </c>
      <c r="G175" s="27" t="e">
        <f t="shared" ref="G175:G183" si="15">SUM(D175:F175)</f>
        <v>#REF!</v>
      </c>
    </row>
    <row r="176" spans="3:7" ht="15.75" customHeight="1" x14ac:dyDescent="0.35">
      <c r="C176" s="23" t="s">
        <v>90</v>
      </c>
      <c r="D176" s="112"/>
      <c r="E176" s="113"/>
      <c r="F176" s="113"/>
      <c r="G176" s="24">
        <f t="shared" si="15"/>
        <v>0</v>
      </c>
    </row>
    <row r="177" spans="3:7" ht="15.75" customHeight="1" x14ac:dyDescent="0.35">
      <c r="C177" s="15" t="s">
        <v>91</v>
      </c>
      <c r="D177" s="114"/>
      <c r="E177" s="109"/>
      <c r="F177" s="109"/>
      <c r="G177" s="22">
        <f t="shared" si="15"/>
        <v>0</v>
      </c>
    </row>
    <row r="178" spans="3:7" ht="15.75" customHeight="1" x14ac:dyDescent="0.35">
      <c r="C178" s="15" t="s">
        <v>92</v>
      </c>
      <c r="D178" s="114"/>
      <c r="E178" s="114"/>
      <c r="F178" s="114"/>
      <c r="G178" s="22">
        <f t="shared" si="15"/>
        <v>0</v>
      </c>
    </row>
    <row r="179" spans="3:7" ht="15.75" customHeight="1" x14ac:dyDescent="0.35">
      <c r="C179" s="16" t="s">
        <v>93</v>
      </c>
      <c r="D179" s="114"/>
      <c r="E179" s="114"/>
      <c r="F179" s="114"/>
      <c r="G179" s="22">
        <f t="shared" si="15"/>
        <v>0</v>
      </c>
    </row>
    <row r="180" spans="3:7" ht="15.75" customHeight="1" x14ac:dyDescent="0.35">
      <c r="C180" s="15" t="s">
        <v>94</v>
      </c>
      <c r="D180" s="114"/>
      <c r="E180" s="114"/>
      <c r="F180" s="114"/>
      <c r="G180" s="22">
        <f t="shared" si="15"/>
        <v>0</v>
      </c>
    </row>
    <row r="181" spans="3:7" ht="15.75" customHeight="1" x14ac:dyDescent="0.35">
      <c r="C181" s="15" t="s">
        <v>95</v>
      </c>
      <c r="D181" s="114"/>
      <c r="E181" s="114"/>
      <c r="F181" s="114"/>
      <c r="G181" s="22">
        <f t="shared" si="15"/>
        <v>0</v>
      </c>
    </row>
    <row r="182" spans="3:7" ht="15.75" customHeight="1" x14ac:dyDescent="0.35">
      <c r="C182" s="15" t="s">
        <v>96</v>
      </c>
      <c r="D182" s="114"/>
      <c r="E182" s="114"/>
      <c r="F182" s="114"/>
      <c r="G182" s="22">
        <f t="shared" si="15"/>
        <v>0</v>
      </c>
    </row>
    <row r="183" spans="3:7" ht="15.75" customHeight="1" x14ac:dyDescent="0.35">
      <c r="C183" s="19" t="s">
        <v>97</v>
      </c>
      <c r="D183" s="28">
        <f>SUM(D176:D182)</f>
        <v>0</v>
      </c>
      <c r="E183" s="28">
        <f>SUM(E176:E182)</f>
        <v>0</v>
      </c>
      <c r="F183" s="28">
        <f>SUM(F176:F182)</f>
        <v>0</v>
      </c>
      <c r="G183" s="22">
        <f t="shared" si="15"/>
        <v>0</v>
      </c>
    </row>
    <row r="184" spans="3:7" ht="15.75" customHeight="1" x14ac:dyDescent="0.35">
      <c r="C184" s="111"/>
      <c r="D184" s="115"/>
      <c r="E184" s="115"/>
      <c r="F184" s="115"/>
      <c r="G184" s="111"/>
    </row>
    <row r="185" spans="3:7" ht="15.75" customHeight="1" x14ac:dyDescent="0.35">
      <c r="C185" s="385" t="s">
        <v>106</v>
      </c>
      <c r="D185" s="386"/>
      <c r="E185" s="386"/>
      <c r="F185" s="386"/>
      <c r="G185" s="387"/>
    </row>
    <row r="186" spans="3:7" ht="19.5" customHeight="1" thickBot="1" x14ac:dyDescent="0.4">
      <c r="C186" s="25" t="s">
        <v>107</v>
      </c>
      <c r="D186" s="26" t="e">
        <f>#REF!</f>
        <v>#REF!</v>
      </c>
      <c r="E186" s="26" t="e">
        <f>#REF!</f>
        <v>#REF!</v>
      </c>
      <c r="F186" s="26" t="e">
        <f>#REF!</f>
        <v>#REF!</v>
      </c>
      <c r="G186" s="27" t="e">
        <f t="shared" ref="G186:G194" si="16">SUM(D186:F186)</f>
        <v>#REF!</v>
      </c>
    </row>
    <row r="187" spans="3:7" ht="15.75" customHeight="1" x14ac:dyDescent="0.35">
      <c r="C187" s="23" t="s">
        <v>90</v>
      </c>
      <c r="D187" s="112"/>
      <c r="E187" s="113"/>
      <c r="F187" s="113"/>
      <c r="G187" s="24">
        <f t="shared" si="16"/>
        <v>0</v>
      </c>
    </row>
    <row r="188" spans="3:7" ht="15.75" customHeight="1" x14ac:dyDescent="0.35">
      <c r="C188" s="15" t="s">
        <v>91</v>
      </c>
      <c r="D188" s="114"/>
      <c r="E188" s="109"/>
      <c r="F188" s="109"/>
      <c r="G188" s="22">
        <f t="shared" si="16"/>
        <v>0</v>
      </c>
    </row>
    <row r="189" spans="3:7" ht="15.75" customHeight="1" x14ac:dyDescent="0.35">
      <c r="C189" s="15" t="s">
        <v>92</v>
      </c>
      <c r="D189" s="114"/>
      <c r="E189" s="114"/>
      <c r="F189" s="114"/>
      <c r="G189" s="22">
        <f t="shared" si="16"/>
        <v>0</v>
      </c>
    </row>
    <row r="190" spans="3:7" ht="15.75" customHeight="1" x14ac:dyDescent="0.35">
      <c r="C190" s="16" t="s">
        <v>93</v>
      </c>
      <c r="D190" s="114"/>
      <c r="E190" s="114"/>
      <c r="F190" s="114"/>
      <c r="G190" s="22">
        <f t="shared" si="16"/>
        <v>0</v>
      </c>
    </row>
    <row r="191" spans="3:7" ht="15.75" customHeight="1" x14ac:dyDescent="0.35">
      <c r="C191" s="15" t="s">
        <v>94</v>
      </c>
      <c r="D191" s="114"/>
      <c r="E191" s="114"/>
      <c r="F191" s="114"/>
      <c r="G191" s="22">
        <f t="shared" si="16"/>
        <v>0</v>
      </c>
    </row>
    <row r="192" spans="3:7" ht="15.75" customHeight="1" x14ac:dyDescent="0.35">
      <c r="C192" s="15" t="s">
        <v>95</v>
      </c>
      <c r="D192" s="114"/>
      <c r="E192" s="114"/>
      <c r="F192" s="114"/>
      <c r="G192" s="22">
        <f t="shared" si="16"/>
        <v>0</v>
      </c>
    </row>
    <row r="193" spans="3:13" ht="15.75" customHeight="1" x14ac:dyDescent="0.35">
      <c r="C193" s="15" t="s">
        <v>96</v>
      </c>
      <c r="D193" s="114"/>
      <c r="E193" s="114"/>
      <c r="F193" s="114"/>
      <c r="G193" s="22">
        <f t="shared" si="16"/>
        <v>0</v>
      </c>
      <c r="H193" s="111"/>
      <c r="I193" s="111"/>
      <c r="J193" s="111"/>
      <c r="K193" s="111"/>
      <c r="L193" s="111"/>
      <c r="M193" s="111"/>
    </row>
    <row r="194" spans="3:13" ht="15.75" customHeight="1" x14ac:dyDescent="0.35">
      <c r="C194" s="19" t="s">
        <v>97</v>
      </c>
      <c r="D194" s="28">
        <f>SUM(D187:D193)</f>
        <v>0</v>
      </c>
      <c r="E194" s="28">
        <f>SUM(E187:E193)</f>
        <v>0</v>
      </c>
      <c r="F194" s="28">
        <f>SUM(F187:F193)</f>
        <v>0</v>
      </c>
      <c r="G194" s="22">
        <f t="shared" si="16"/>
        <v>0</v>
      </c>
      <c r="H194" s="111"/>
      <c r="I194" s="111"/>
      <c r="J194" s="111"/>
      <c r="K194" s="111"/>
      <c r="L194" s="111"/>
      <c r="M194" s="111"/>
    </row>
    <row r="195" spans="3:13" ht="15.75" customHeight="1" thickBot="1" x14ac:dyDescent="0.4">
      <c r="C195" s="111"/>
      <c r="D195" s="115"/>
      <c r="E195" s="115"/>
      <c r="F195" s="115"/>
      <c r="G195" s="111"/>
      <c r="H195" s="111"/>
      <c r="I195" s="111"/>
      <c r="J195" s="111"/>
      <c r="K195" s="111"/>
      <c r="L195" s="111"/>
      <c r="M195" s="111"/>
    </row>
    <row r="196" spans="3:13" ht="19.5" customHeight="1" thickBot="1" x14ac:dyDescent="0.4">
      <c r="C196" s="392" t="s">
        <v>72</v>
      </c>
      <c r="D196" s="393"/>
      <c r="E196" s="393"/>
      <c r="F196" s="393"/>
      <c r="G196" s="394"/>
      <c r="H196" s="111"/>
      <c r="I196" s="111"/>
      <c r="J196" s="111"/>
      <c r="K196" s="111"/>
      <c r="L196" s="111"/>
      <c r="M196" s="111"/>
    </row>
    <row r="197" spans="3:13" ht="19.5" customHeight="1" x14ac:dyDescent="0.35">
      <c r="C197" s="38"/>
      <c r="D197" s="388" t="e">
        <f>#REF!</f>
        <v>#REF!</v>
      </c>
      <c r="E197" s="388" t="e">
        <f>#REF!</f>
        <v>#REF!</v>
      </c>
      <c r="F197" s="388" t="e">
        <f>#REF!</f>
        <v>#REF!</v>
      </c>
      <c r="G197" s="390" t="s">
        <v>72</v>
      </c>
      <c r="H197" s="111"/>
      <c r="I197" s="111"/>
      <c r="J197" s="111"/>
      <c r="K197" s="111"/>
      <c r="L197" s="111"/>
      <c r="M197" s="111"/>
    </row>
    <row r="198" spans="3:13" ht="19.5" customHeight="1" x14ac:dyDescent="0.35">
      <c r="C198" s="38"/>
      <c r="D198" s="389"/>
      <c r="E198" s="389"/>
      <c r="F198" s="389"/>
      <c r="G198" s="391"/>
      <c r="H198" s="111"/>
      <c r="I198" s="111"/>
      <c r="J198" s="111"/>
      <c r="K198" s="111"/>
      <c r="L198" s="111"/>
      <c r="M198" s="111"/>
    </row>
    <row r="199" spans="3:13" ht="19.5" customHeight="1" x14ac:dyDescent="0.35">
      <c r="C199" s="4" t="s">
        <v>90</v>
      </c>
      <c r="D199" s="116">
        <f>SUM(D176,D165,D154,D143,D131,D120,D109,D98,D86,D75,D64,D53,D41,D30,D19,D8,D187)</f>
        <v>0</v>
      </c>
      <c r="E199" s="116">
        <f>SUM(E176,E165,E154,E143,E131,E120,E109,E98,E86,E75,E64,E53,E41,E30,E19,E8,E187)</f>
        <v>0</v>
      </c>
      <c r="F199" s="116">
        <f t="shared" ref="F199" si="17">SUM(F176,F165,F154,F143,F131,F120,F109,F98,F86,F75,F64,F53,F41,F30,F19,F8,F187)</f>
        <v>0</v>
      </c>
      <c r="G199" s="36">
        <f t="shared" ref="G199:G206" si="18">SUM(D199:F199)</f>
        <v>0</v>
      </c>
      <c r="H199" s="111"/>
      <c r="I199" s="111"/>
      <c r="J199" s="111"/>
      <c r="K199" s="111"/>
      <c r="L199" s="111"/>
      <c r="M199" s="111"/>
    </row>
    <row r="200" spans="3:13" ht="34.5" customHeight="1" x14ac:dyDescent="0.35">
      <c r="C200" s="4" t="s">
        <v>91</v>
      </c>
      <c r="D200" s="116">
        <f>SUM(D177,D166,D155,D144,D132,D121,D110,D99,D87,D76,D65,D54,D42,D31,D20,D9,D188)</f>
        <v>0</v>
      </c>
      <c r="E200" s="116">
        <f t="shared" ref="E200:F200" si="19">SUM(E177,E166,E155,E144,E132,E121,E110,E99,E87,E76,E65,E54,E42,E31,E20,E9,E188)</f>
        <v>0</v>
      </c>
      <c r="F200" s="116">
        <f t="shared" si="19"/>
        <v>0</v>
      </c>
      <c r="G200" s="37">
        <f t="shared" si="18"/>
        <v>0</v>
      </c>
      <c r="H200" s="111"/>
      <c r="I200" s="111"/>
      <c r="J200" s="111"/>
      <c r="K200" s="111"/>
      <c r="L200" s="111"/>
      <c r="M200" s="111"/>
    </row>
    <row r="201" spans="3:13" ht="48" customHeight="1" x14ac:dyDescent="0.35">
      <c r="C201" s="4" t="s">
        <v>92</v>
      </c>
      <c r="D201" s="116">
        <f t="shared" ref="D201:F205" si="20">SUM(D178,D167,D156,D145,D133,D122,D111,D100,D88,D77,D66,D55,D43,D32,D21,D10,D189)</f>
        <v>0</v>
      </c>
      <c r="E201" s="116">
        <f t="shared" si="20"/>
        <v>0</v>
      </c>
      <c r="F201" s="116">
        <f t="shared" si="20"/>
        <v>0</v>
      </c>
      <c r="G201" s="37">
        <f t="shared" si="18"/>
        <v>0</v>
      </c>
      <c r="H201" s="111"/>
      <c r="I201" s="111"/>
      <c r="J201" s="111"/>
      <c r="K201" s="111"/>
      <c r="L201" s="111"/>
      <c r="M201" s="111"/>
    </row>
    <row r="202" spans="3:13" ht="33" customHeight="1" x14ac:dyDescent="0.35">
      <c r="C202" s="7" t="s">
        <v>93</v>
      </c>
      <c r="D202" s="116">
        <f t="shared" si="20"/>
        <v>0</v>
      </c>
      <c r="E202" s="116">
        <f t="shared" si="20"/>
        <v>0</v>
      </c>
      <c r="F202" s="116">
        <f t="shared" si="20"/>
        <v>0</v>
      </c>
      <c r="G202" s="37">
        <f t="shared" si="18"/>
        <v>0</v>
      </c>
      <c r="H202" s="111"/>
      <c r="I202" s="111"/>
      <c r="J202" s="111"/>
      <c r="K202" s="111"/>
      <c r="L202" s="111"/>
      <c r="M202" s="111"/>
    </row>
    <row r="203" spans="3:13" ht="21" customHeight="1" x14ac:dyDescent="0.35">
      <c r="C203" s="4" t="s">
        <v>94</v>
      </c>
      <c r="D203" s="116">
        <f t="shared" si="20"/>
        <v>0</v>
      </c>
      <c r="E203" s="116">
        <f t="shared" si="20"/>
        <v>0</v>
      </c>
      <c r="F203" s="116">
        <f t="shared" si="20"/>
        <v>0</v>
      </c>
      <c r="G203" s="37">
        <f t="shared" si="18"/>
        <v>0</v>
      </c>
      <c r="H203" s="110"/>
      <c r="I203" s="110"/>
      <c r="J203" s="110"/>
      <c r="K203" s="110"/>
      <c r="L203" s="110"/>
      <c r="M203" s="117"/>
    </row>
    <row r="204" spans="3:13" ht="39.75" customHeight="1" x14ac:dyDescent="0.35">
      <c r="C204" s="4" t="s">
        <v>95</v>
      </c>
      <c r="D204" s="116">
        <f t="shared" si="20"/>
        <v>0</v>
      </c>
      <c r="E204" s="116">
        <f t="shared" si="20"/>
        <v>0</v>
      </c>
      <c r="F204" s="116">
        <f t="shared" si="20"/>
        <v>0</v>
      </c>
      <c r="G204" s="37">
        <f t="shared" si="18"/>
        <v>0</v>
      </c>
      <c r="H204" s="110"/>
      <c r="I204" s="110"/>
      <c r="J204" s="110"/>
      <c r="K204" s="110"/>
      <c r="L204" s="110"/>
      <c r="M204" s="117"/>
    </row>
    <row r="205" spans="3:13" ht="23.25" customHeight="1" x14ac:dyDescent="0.35">
      <c r="C205" s="4" t="s">
        <v>96</v>
      </c>
      <c r="D205" s="118">
        <f t="shared" si="20"/>
        <v>0</v>
      </c>
      <c r="E205" s="118">
        <f t="shared" si="20"/>
        <v>0</v>
      </c>
      <c r="F205" s="118">
        <f t="shared" si="20"/>
        <v>0</v>
      </c>
      <c r="G205" s="37">
        <f t="shared" si="18"/>
        <v>0</v>
      </c>
      <c r="H205" s="110"/>
      <c r="I205" s="110"/>
      <c r="J205" s="110"/>
      <c r="K205" s="110"/>
      <c r="L205" s="110"/>
      <c r="M205" s="117"/>
    </row>
    <row r="206" spans="3:13" ht="22.5" customHeight="1" x14ac:dyDescent="0.35">
      <c r="C206" s="119" t="s">
        <v>108</v>
      </c>
      <c r="D206" s="120">
        <f>SUM(D199:D205)</f>
        <v>0</v>
      </c>
      <c r="E206" s="120">
        <f>SUM(E199:E205)</f>
        <v>0</v>
      </c>
      <c r="F206" s="120">
        <f>SUM(F199:F205)</f>
        <v>0</v>
      </c>
      <c r="G206" s="121">
        <f t="shared" si="18"/>
        <v>0</v>
      </c>
      <c r="H206" s="110"/>
      <c r="I206" s="110"/>
      <c r="J206" s="110"/>
      <c r="K206" s="110"/>
      <c r="L206" s="110"/>
      <c r="M206" s="117"/>
    </row>
    <row r="207" spans="3:13" ht="26.25" customHeight="1" thickBot="1" x14ac:dyDescent="0.4">
      <c r="C207" s="122" t="s">
        <v>109</v>
      </c>
      <c r="D207" s="123">
        <f>D206*0.07</f>
        <v>0</v>
      </c>
      <c r="E207" s="123">
        <f t="shared" ref="E207:G207" si="21">E206*0.07</f>
        <v>0</v>
      </c>
      <c r="F207" s="123">
        <f t="shared" si="21"/>
        <v>0</v>
      </c>
      <c r="G207" s="124">
        <f t="shared" si="21"/>
        <v>0</v>
      </c>
      <c r="H207" s="8"/>
      <c r="I207" s="8"/>
      <c r="J207" s="8"/>
      <c r="K207" s="8"/>
      <c r="L207" s="125"/>
      <c r="M207" s="115"/>
    </row>
    <row r="208" spans="3:13" ht="23.25" customHeight="1" thickBot="1" x14ac:dyDescent="0.4">
      <c r="C208" s="43" t="s">
        <v>110</v>
      </c>
      <c r="D208" s="44">
        <f>SUM(D206:D207)</f>
        <v>0</v>
      </c>
      <c r="E208" s="44">
        <f t="shared" ref="E208:G208" si="22">SUM(E206:E207)</f>
        <v>0</v>
      </c>
      <c r="F208" s="44">
        <f t="shared" si="22"/>
        <v>0</v>
      </c>
      <c r="G208" s="39">
        <f t="shared" si="22"/>
        <v>0</v>
      </c>
      <c r="H208" s="8"/>
      <c r="I208" s="8"/>
      <c r="J208" s="8"/>
      <c r="K208" s="8"/>
      <c r="L208" s="125"/>
      <c r="M208" s="115"/>
    </row>
    <row r="209" spans="3:13" ht="15.75" customHeight="1" x14ac:dyDescent="0.35">
      <c r="C209" s="111"/>
      <c r="D209" s="115"/>
      <c r="E209" s="115"/>
      <c r="F209" s="115"/>
      <c r="G209" s="111"/>
      <c r="H209" s="111"/>
      <c r="I209" s="111"/>
      <c r="J209" s="111"/>
      <c r="K209" s="111"/>
      <c r="L209" s="20"/>
      <c r="M209" s="111"/>
    </row>
    <row r="210" spans="3:13" ht="15.75" customHeight="1" x14ac:dyDescent="0.35">
      <c r="C210" s="111"/>
      <c r="D210" s="115"/>
      <c r="E210" s="115"/>
      <c r="F210" s="115"/>
      <c r="G210" s="111"/>
      <c r="H210" s="13"/>
      <c r="I210" s="13"/>
      <c r="J210" s="111"/>
      <c r="K210" s="111"/>
      <c r="L210" s="20"/>
      <c r="M210" s="111"/>
    </row>
    <row r="211" spans="3:13" ht="15.75" customHeight="1" x14ac:dyDescent="0.35">
      <c r="C211" s="111"/>
      <c r="D211" s="115"/>
      <c r="E211" s="115"/>
      <c r="F211" s="115"/>
      <c r="G211" s="111"/>
      <c r="H211" s="13"/>
      <c r="I211" s="13"/>
      <c r="J211" s="111"/>
      <c r="K211" s="111"/>
      <c r="L211" s="111"/>
      <c r="M211" s="111"/>
    </row>
    <row r="212" spans="3:13" ht="40.5" customHeight="1" x14ac:dyDescent="0.35">
      <c r="C212" s="111"/>
      <c r="D212" s="115"/>
      <c r="E212" s="115"/>
      <c r="F212" s="115"/>
      <c r="G212" s="111"/>
      <c r="H212" s="13"/>
      <c r="I212" s="13"/>
      <c r="J212" s="111"/>
      <c r="K212" s="111"/>
      <c r="L212" s="21"/>
      <c r="M212" s="111"/>
    </row>
    <row r="213" spans="3:13" ht="24.75" customHeight="1" x14ac:dyDescent="0.35">
      <c r="C213" s="111"/>
      <c r="D213" s="115"/>
      <c r="E213" s="115"/>
      <c r="F213" s="115"/>
      <c r="G213" s="111"/>
      <c r="H213" s="13"/>
      <c r="I213" s="13"/>
      <c r="J213" s="111"/>
      <c r="K213" s="111"/>
      <c r="L213" s="21"/>
      <c r="M213" s="111"/>
    </row>
    <row r="214" spans="3:13" ht="41.25" customHeight="1" x14ac:dyDescent="0.35">
      <c r="C214" s="111"/>
      <c r="D214" s="115"/>
      <c r="E214" s="115"/>
      <c r="F214" s="115"/>
      <c r="G214" s="111"/>
      <c r="H214" s="126"/>
      <c r="I214" s="13"/>
      <c r="J214" s="111"/>
      <c r="K214" s="111"/>
      <c r="L214" s="21"/>
      <c r="M214" s="111"/>
    </row>
    <row r="215" spans="3:13" ht="51.75" customHeight="1" x14ac:dyDescent="0.35">
      <c r="C215" s="111"/>
      <c r="D215" s="115"/>
      <c r="E215" s="115"/>
      <c r="F215" s="115"/>
      <c r="G215" s="111"/>
      <c r="H215" s="126"/>
      <c r="I215" s="13"/>
      <c r="J215" s="111"/>
      <c r="K215" s="111"/>
      <c r="L215" s="21"/>
      <c r="M215" s="111"/>
    </row>
    <row r="216" spans="3:13" ht="42" customHeight="1" x14ac:dyDescent="0.35">
      <c r="C216" s="111"/>
      <c r="D216" s="115"/>
      <c r="E216" s="115"/>
      <c r="F216" s="115"/>
      <c r="G216" s="111"/>
      <c r="H216" s="13"/>
      <c r="I216" s="13"/>
      <c r="J216" s="111"/>
      <c r="K216" s="111"/>
      <c r="L216" s="21"/>
      <c r="M216" s="111"/>
    </row>
    <row r="217" spans="3:13" s="18" customFormat="1" ht="42" customHeight="1" x14ac:dyDescent="0.35">
      <c r="C217" s="111"/>
      <c r="D217" s="115"/>
      <c r="E217" s="115"/>
      <c r="F217" s="115"/>
      <c r="G217" s="111"/>
      <c r="H217" s="111"/>
      <c r="I217" s="13"/>
      <c r="J217" s="111"/>
      <c r="K217" s="111"/>
      <c r="L217" s="21"/>
      <c r="M217" s="111"/>
    </row>
    <row r="218" spans="3:13" s="18" customFormat="1" ht="42" customHeight="1" x14ac:dyDescent="0.35">
      <c r="C218" s="111"/>
      <c r="D218" s="115"/>
      <c r="E218" s="115"/>
      <c r="F218" s="115"/>
      <c r="G218" s="111"/>
      <c r="H218" s="111"/>
      <c r="I218" s="13"/>
      <c r="J218" s="111"/>
      <c r="K218" s="111"/>
      <c r="L218" s="111"/>
      <c r="M218" s="111"/>
    </row>
    <row r="219" spans="3:13" s="18" customFormat="1" ht="63.75" customHeight="1" x14ac:dyDescent="0.35">
      <c r="C219" s="111"/>
      <c r="D219" s="115"/>
      <c r="E219" s="115"/>
      <c r="F219" s="115"/>
      <c r="G219" s="111"/>
      <c r="H219" s="111"/>
      <c r="I219" s="20"/>
      <c r="J219" s="111"/>
      <c r="K219" s="111"/>
      <c r="L219" s="111"/>
      <c r="M219" s="111"/>
    </row>
    <row r="220" spans="3:13" s="18" customFormat="1" ht="42" customHeight="1" x14ac:dyDescent="0.35">
      <c r="C220" s="111"/>
      <c r="D220" s="115"/>
      <c r="E220" s="115"/>
      <c r="F220" s="115"/>
      <c r="G220" s="111"/>
      <c r="H220" s="111"/>
      <c r="I220" s="111"/>
      <c r="J220" s="111"/>
      <c r="K220" s="111"/>
      <c r="L220" s="111"/>
      <c r="M220" s="20"/>
    </row>
    <row r="221" spans="3:13" ht="23.25" customHeight="1" x14ac:dyDescent="0.35">
      <c r="C221" s="111"/>
      <c r="D221" s="115"/>
      <c r="E221" s="115"/>
      <c r="F221" s="115"/>
      <c r="G221" s="111"/>
      <c r="H221" s="111"/>
      <c r="I221" s="111"/>
      <c r="J221" s="111"/>
      <c r="K221" s="111"/>
      <c r="L221" s="111"/>
      <c r="M221" s="111"/>
    </row>
    <row r="222" spans="3:13" ht="27.75" customHeight="1" x14ac:dyDescent="0.35">
      <c r="C222" s="111"/>
      <c r="D222" s="115"/>
      <c r="E222" s="115"/>
      <c r="F222" s="115"/>
      <c r="G222" s="111"/>
      <c r="H222" s="111"/>
      <c r="I222" s="111"/>
      <c r="J222" s="111"/>
      <c r="K222" s="111"/>
      <c r="L222" s="111"/>
      <c r="M222" s="111"/>
    </row>
    <row r="223" spans="3:13" ht="55.5" customHeight="1" x14ac:dyDescent="0.35">
      <c r="C223" s="111"/>
      <c r="D223" s="115"/>
      <c r="E223" s="115"/>
      <c r="F223" s="115"/>
      <c r="G223" s="111"/>
      <c r="H223" s="111"/>
      <c r="I223" s="111"/>
      <c r="J223" s="111"/>
      <c r="K223" s="111"/>
      <c r="L223" s="111"/>
      <c r="M223" s="111"/>
    </row>
    <row r="224" spans="3:13" ht="57.75" customHeight="1" x14ac:dyDescent="0.35">
      <c r="C224" s="111"/>
      <c r="D224" s="115"/>
      <c r="E224" s="115"/>
      <c r="F224" s="115"/>
      <c r="G224" s="111"/>
      <c r="H224" s="111"/>
      <c r="I224" s="111"/>
      <c r="J224" s="111"/>
      <c r="K224" s="111"/>
      <c r="L224" s="111"/>
      <c r="M224" s="111"/>
    </row>
    <row r="225" spans="14:14" ht="21.75" customHeight="1" x14ac:dyDescent="0.35">
      <c r="N225" s="111"/>
    </row>
    <row r="226" spans="14:14" ht="49.5" customHeight="1" x14ac:dyDescent="0.35">
      <c r="N226" s="111"/>
    </row>
    <row r="227" spans="14:14" ht="28.5" customHeight="1" x14ac:dyDescent="0.35">
      <c r="N227" s="111"/>
    </row>
    <row r="228" spans="14:14" ht="28.5" customHeight="1" x14ac:dyDescent="0.35">
      <c r="N228" s="111"/>
    </row>
    <row r="229" spans="14:14" ht="28.5" customHeight="1" x14ac:dyDescent="0.35">
      <c r="N229" s="111"/>
    </row>
    <row r="230" spans="14:14" ht="23.25" customHeight="1" x14ac:dyDescent="0.35">
      <c r="N230" s="20"/>
    </row>
    <row r="231" spans="14:14" ht="43.5" customHeight="1" x14ac:dyDescent="0.35">
      <c r="N231" s="20"/>
    </row>
    <row r="232" spans="14:14" ht="55.5" customHeight="1" x14ac:dyDescent="0.35">
      <c r="N232" s="111"/>
    </row>
    <row r="233" spans="14:14" ht="42.75" customHeight="1" x14ac:dyDescent="0.35">
      <c r="N233" s="20"/>
    </row>
    <row r="234" spans="14:14" ht="21.75" customHeight="1" x14ac:dyDescent="0.35">
      <c r="N234" s="20"/>
    </row>
    <row r="235" spans="14:14" ht="21.75" customHeight="1" x14ac:dyDescent="0.35">
      <c r="N235" s="20"/>
    </row>
    <row r="236" spans="14:14" ht="23.25" customHeight="1" x14ac:dyDescent="0.35">
      <c r="N236" s="111"/>
    </row>
    <row r="237" spans="14:14" ht="23.25" customHeight="1" x14ac:dyDescent="0.35">
      <c r="N237" s="111"/>
    </row>
    <row r="238" spans="14:14" ht="21.75" customHeight="1" x14ac:dyDescent="0.35">
      <c r="N238" s="111"/>
    </row>
    <row r="239" spans="14:14" ht="16.5" customHeight="1" x14ac:dyDescent="0.35">
      <c r="N239" s="111"/>
    </row>
    <row r="240" spans="14:14" ht="29.25" customHeight="1" x14ac:dyDescent="0.35">
      <c r="N240" s="111"/>
    </row>
    <row r="241" ht="24.75" customHeight="1" x14ac:dyDescent="0.35"/>
    <row r="242" ht="33" customHeight="1" x14ac:dyDescent="0.35"/>
    <row r="244" ht="15" customHeight="1" x14ac:dyDescent="0.35"/>
    <row r="245" ht="25.5" customHeight="1" x14ac:dyDescent="0.35"/>
  </sheetData>
  <sheetProtection sheet="1" insertColumns="0" insertRows="0" deleteRows="0"/>
  <mergeCells count="28">
    <mergeCell ref="D197:D198"/>
    <mergeCell ref="E197:E198"/>
    <mergeCell ref="F197:F198"/>
    <mergeCell ref="C2:E2"/>
    <mergeCell ref="C84:G84"/>
    <mergeCell ref="B95:G95"/>
    <mergeCell ref="C185:G185"/>
    <mergeCell ref="G197:G198"/>
    <mergeCell ref="C163:G163"/>
    <mergeCell ref="C174:G174"/>
    <mergeCell ref="C152:G152"/>
    <mergeCell ref="C51:G51"/>
    <mergeCell ref="C96:G96"/>
    <mergeCell ref="C107:G107"/>
    <mergeCell ref="C118:G118"/>
    <mergeCell ref="C196:G196"/>
    <mergeCell ref="C1:F1"/>
    <mergeCell ref="B5:G5"/>
    <mergeCell ref="C6:G6"/>
    <mergeCell ref="B50:G50"/>
    <mergeCell ref="C17:G17"/>
    <mergeCell ref="C28:G28"/>
    <mergeCell ref="C38:G38"/>
    <mergeCell ref="C129:G129"/>
    <mergeCell ref="B140:G140"/>
    <mergeCell ref="C141:G141"/>
    <mergeCell ref="C62:G62"/>
    <mergeCell ref="C73:G73"/>
  </mergeCells>
  <conditionalFormatting sqref="G15">
    <cfRule type="cellIs" dxfId="26" priority="18" operator="notEqual">
      <formula>$G$7</formula>
    </cfRule>
  </conditionalFormatting>
  <conditionalFormatting sqref="G26">
    <cfRule type="cellIs" dxfId="25" priority="17" operator="notEqual">
      <formula>$G$18</formula>
    </cfRule>
  </conditionalFormatting>
  <conditionalFormatting sqref="G37">
    <cfRule type="cellIs" dxfId="24" priority="16" operator="notEqual">
      <formula>$G$29</formula>
    </cfRule>
  </conditionalFormatting>
  <conditionalFormatting sqref="G48">
    <cfRule type="cellIs" dxfId="23" priority="15" operator="notEqual">
      <formula>$G$40</formula>
    </cfRule>
  </conditionalFormatting>
  <conditionalFormatting sqref="G60">
    <cfRule type="cellIs" dxfId="22" priority="14" operator="notEqual">
      <formula>$G$52</formula>
    </cfRule>
  </conditionalFormatting>
  <conditionalFormatting sqref="G71">
    <cfRule type="cellIs" dxfId="21" priority="13" operator="notEqual">
      <formula>$G$63</formula>
    </cfRule>
  </conditionalFormatting>
  <conditionalFormatting sqref="G82">
    <cfRule type="cellIs" dxfId="20" priority="12" operator="notEqual">
      <formula>$G$74</formula>
    </cfRule>
  </conditionalFormatting>
  <conditionalFormatting sqref="G93">
    <cfRule type="cellIs" dxfId="19" priority="11" operator="notEqual">
      <formula>$G$85</formula>
    </cfRule>
  </conditionalFormatting>
  <conditionalFormatting sqref="G105">
    <cfRule type="cellIs" dxfId="18" priority="10" operator="notEqual">
      <formula>$G$97</formula>
    </cfRule>
  </conditionalFormatting>
  <conditionalFormatting sqref="G116">
    <cfRule type="cellIs" dxfId="17" priority="9" operator="notEqual">
      <formula>$G$108</formula>
    </cfRule>
  </conditionalFormatting>
  <conditionalFormatting sqref="G127">
    <cfRule type="cellIs" dxfId="16" priority="8" operator="notEqual">
      <formula>$G$119</formula>
    </cfRule>
  </conditionalFormatting>
  <conditionalFormatting sqref="G138">
    <cfRule type="cellIs" dxfId="15" priority="7" operator="notEqual">
      <formula>$G$130</formula>
    </cfRule>
  </conditionalFormatting>
  <conditionalFormatting sqref="G150">
    <cfRule type="cellIs" dxfId="14" priority="6" operator="notEqual">
      <formula>$G$142</formula>
    </cfRule>
  </conditionalFormatting>
  <conditionalFormatting sqref="G161">
    <cfRule type="cellIs" dxfId="13" priority="5" operator="notEqual">
      <formula>$G$153</formula>
    </cfRule>
  </conditionalFormatting>
  <conditionalFormatting sqref="G172">
    <cfRule type="cellIs" dxfId="12" priority="4" operator="notEqual">
      <formula>$G$153</formula>
    </cfRule>
  </conditionalFormatting>
  <conditionalFormatting sqref="G183">
    <cfRule type="cellIs" dxfId="11" priority="3" operator="notEqual">
      <formula>$G$175</formula>
    </cfRule>
  </conditionalFormatting>
  <conditionalFormatting sqref="G194">
    <cfRule type="cellIs" dxfId="10" priority="2" operator="notEqual">
      <formula>$G$186</formula>
    </cfRule>
  </conditionalFormatting>
  <conditionalFormatting sqref="G208">
    <cfRule type="cellIs" dxfId="9" priority="1" operator="notEqual">
      <formula>#REF!</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1 C92 C104 C115 C126 C137 C149 C160 C171 C182 C205 C193"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0 C91 C103 C114 C125 C136 C148 C159 C170 C181 C204 C192" xr:uid="{9DD30DAD-252C-43C8-B2D2-D70E24558917}"/>
    <dataValidation allowBlank="1" showInputMessage="1" showErrorMessage="1" prompt="Services contracted by an organization which follow the normal procurement processes." sqref="C11 C22 C33 C44 C56 C67 C78 C89 C101 C112 C123 C134 C146 C157 C168 C179 C202 C190" xr:uid="{D2D4883A-DF6E-4599-89E1-C25704DD6B71}"/>
    <dataValidation allowBlank="1" showInputMessage="1" showErrorMessage="1" prompt="Includes staff and non-staff travel paid for by the organization directly related to a project." sqref="C12 C23 C34 C45 C57 C68 C79 C90 C102 C113 C124 C135 C147 C158 C169 C180 C203 C191"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7 C88 C100 C111 C122 C133 C145 C156 C167 C178 C201 C189"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6 C87 C99 C110 C121 C132 C144 C155 C166 C177 C200 C188" xr:uid="{F098AF50-6738-49DD-B927-47F3EEE74261}"/>
    <dataValidation allowBlank="1" showInputMessage="1" showErrorMessage="1" prompt="Includes all related staff and temporary staff costs including base salary, post adjustment and all staff entitlements." sqref="C8 C19 C30 C41 C53 C64 C75 C86 C98 C109 C120 C131 C143 C154 C165 C176 C199 C187" xr:uid="{340B5EBB-3C3E-458C-BC5F-57C720FFB61A}"/>
    <dataValidation allowBlank="1" showInputMessage="1" showErrorMessage="1" prompt="Output totals must match the original total from Table 1, and will show as red if not. " sqref="G15" xr:uid="{CB4E1972-F42E-40FE-9670-1760DDE11E59}"/>
  </dataValidations>
  <pageMargins left="0.7" right="0.7" top="0.75" bottom="0.75" header="0.3" footer="0.3"/>
  <pageSetup scale="74" orientation="landscape" r:id="rId1"/>
  <rowBreaks count="1" manualBreakCount="1">
    <brk id="61" max="16383" man="1"/>
  </rowBreaks>
  <ignoredErrors>
    <ignoredError sqref="D4:F4 D197:F198"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B16"/>
  <sheetViews>
    <sheetView showGridLines="0" workbookViewId="0"/>
  </sheetViews>
  <sheetFormatPr defaultColWidth="8.81640625" defaultRowHeight="14.5" x14ac:dyDescent="0.35"/>
  <cols>
    <col min="2" max="2" width="73.26953125" customWidth="1"/>
  </cols>
  <sheetData>
    <row r="1" spans="2:2" ht="15" thickBot="1" x14ac:dyDescent="0.4"/>
    <row r="2" spans="2:2" ht="15" thickBot="1" x14ac:dyDescent="0.4">
      <c r="B2" s="46" t="s">
        <v>111</v>
      </c>
    </row>
    <row r="3" spans="2:2" x14ac:dyDescent="0.35">
      <c r="B3" s="47"/>
    </row>
    <row r="4" spans="2:2" ht="30.75" customHeight="1" x14ac:dyDescent="0.35">
      <c r="B4" s="48" t="s">
        <v>112</v>
      </c>
    </row>
    <row r="5" spans="2:2" ht="30.75" customHeight="1" x14ac:dyDescent="0.35">
      <c r="B5" s="48"/>
    </row>
    <row r="6" spans="2:2" ht="58" x14ac:dyDescent="0.35">
      <c r="B6" s="48" t="s">
        <v>113</v>
      </c>
    </row>
    <row r="7" spans="2:2" x14ac:dyDescent="0.35">
      <c r="B7" s="48"/>
    </row>
    <row r="8" spans="2:2" ht="58" x14ac:dyDescent="0.35">
      <c r="B8" s="48" t="s">
        <v>114</v>
      </c>
    </row>
    <row r="9" spans="2:2" x14ac:dyDescent="0.35">
      <c r="B9" s="48"/>
    </row>
    <row r="10" spans="2:2" ht="58" x14ac:dyDescent="0.35">
      <c r="B10" s="48" t="s">
        <v>115</v>
      </c>
    </row>
    <row r="11" spans="2:2" x14ac:dyDescent="0.35">
      <c r="B11" s="48"/>
    </row>
    <row r="12" spans="2:2" ht="29" x14ac:dyDescent="0.35">
      <c r="B12" s="48" t="s">
        <v>116</v>
      </c>
    </row>
    <row r="13" spans="2:2" x14ac:dyDescent="0.35">
      <c r="B13" s="48"/>
    </row>
    <row r="14" spans="2:2" ht="58" x14ac:dyDescent="0.35">
      <c r="B14" s="48" t="s">
        <v>117</v>
      </c>
    </row>
    <row r="15" spans="2:2" x14ac:dyDescent="0.35">
      <c r="B15" s="48"/>
    </row>
    <row r="16" spans="2:2" ht="44" thickBot="1" x14ac:dyDescent="0.4">
      <c r="B16" s="49" t="s">
        <v>118</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H39"/>
  <sheetViews>
    <sheetView showGridLines="0" showZeros="0" zoomScale="80" zoomScaleNormal="80" zoomScaleSheetLayoutView="70" workbookViewId="0">
      <selection activeCell="A10" sqref="A10"/>
    </sheetView>
  </sheetViews>
  <sheetFormatPr defaultColWidth="8.81640625" defaultRowHeight="14.5" x14ac:dyDescent="0.35"/>
  <cols>
    <col min="2" max="2" width="61.81640625" customWidth="1"/>
    <col min="4" max="4" width="22.81640625" customWidth="1"/>
    <col min="6" max="6" width="61.81640625" customWidth="1"/>
    <col min="8" max="8" width="22.81640625" customWidth="1"/>
  </cols>
  <sheetData>
    <row r="1" spans="2:8" ht="15" thickBot="1" x14ac:dyDescent="0.4"/>
    <row r="2" spans="2:8" x14ac:dyDescent="0.35">
      <c r="B2" s="408" t="s">
        <v>119</v>
      </c>
      <c r="C2" s="409"/>
      <c r="D2" s="410"/>
    </row>
    <row r="3" spans="2:8" ht="15" thickBot="1" x14ac:dyDescent="0.4">
      <c r="B3" s="411"/>
      <c r="C3" s="412"/>
      <c r="D3" s="413"/>
    </row>
    <row r="4" spans="2:8" ht="15" thickBot="1" x14ac:dyDescent="0.4"/>
    <row r="5" spans="2:8" x14ac:dyDescent="0.35">
      <c r="B5" s="399" t="s">
        <v>120</v>
      </c>
      <c r="C5" s="400"/>
      <c r="D5" s="401"/>
      <c r="E5" s="137"/>
      <c r="F5" s="399" t="s">
        <v>120</v>
      </c>
      <c r="G5" s="400"/>
      <c r="H5" s="401"/>
    </row>
    <row r="6" spans="2:8" ht="15" thickBot="1" x14ac:dyDescent="0.4">
      <c r="B6" s="402"/>
      <c r="C6" s="403"/>
      <c r="D6" s="404"/>
      <c r="E6" s="137"/>
      <c r="F6" s="402"/>
      <c r="G6" s="403"/>
      <c r="H6" s="404"/>
    </row>
    <row r="7" spans="2:8" x14ac:dyDescent="0.35">
      <c r="B7" s="138" t="s">
        <v>121</v>
      </c>
      <c r="C7" s="397" t="e">
        <f>SUM(#REF!,#REF!,#REF!,#REF!)</f>
        <v>#REF!</v>
      </c>
      <c r="D7" s="398"/>
      <c r="E7" s="137"/>
      <c r="F7" s="138" t="s">
        <v>121</v>
      </c>
      <c r="G7" s="397" t="e">
        <f>SUM(#REF!,#REF!,#REF!,#REF!)</f>
        <v>#REF!</v>
      </c>
      <c r="H7" s="398"/>
    </row>
    <row r="8" spans="2:8" x14ac:dyDescent="0.35">
      <c r="B8" s="138" t="s">
        <v>122</v>
      </c>
      <c r="C8" s="395" t="e">
        <f>SUM(D10:D12)</f>
        <v>#REF!</v>
      </c>
      <c r="D8" s="396"/>
      <c r="E8" s="137"/>
      <c r="F8" s="138" t="s">
        <v>123</v>
      </c>
      <c r="G8" s="395" t="e">
        <f>SUM(H10:H12)</f>
        <v>#REF!</v>
      </c>
      <c r="H8" s="396"/>
    </row>
    <row r="9" spans="2:8" ht="29" x14ac:dyDescent="0.35">
      <c r="B9" s="153" t="s">
        <v>124</v>
      </c>
      <c r="C9" s="139" t="s">
        <v>125</v>
      </c>
      <c r="D9" s="140" t="s">
        <v>126</v>
      </c>
      <c r="E9" s="137"/>
      <c r="F9" s="152" t="s">
        <v>127</v>
      </c>
      <c r="G9" s="139" t="s">
        <v>128</v>
      </c>
      <c r="H9" s="140" t="s">
        <v>129</v>
      </c>
    </row>
    <row r="10" spans="2:8" ht="35.15" customHeight="1" x14ac:dyDescent="0.35">
      <c r="B10" s="149" t="s">
        <v>130</v>
      </c>
      <c r="C10" s="133">
        <v>0</v>
      </c>
      <c r="D10" s="134" t="e">
        <f>$C$7*C10</f>
        <v>#REF!</v>
      </c>
      <c r="E10" s="137"/>
      <c r="F10" s="149"/>
      <c r="G10" s="133"/>
      <c r="H10" s="134" t="e">
        <f>$G$7*G10</f>
        <v>#REF!</v>
      </c>
    </row>
    <row r="11" spans="2:8" ht="35.15" customHeight="1" x14ac:dyDescent="0.35">
      <c r="B11" s="149"/>
      <c r="C11" s="133"/>
      <c r="D11" s="134" t="e">
        <f>C7*C11</f>
        <v>#REF!</v>
      </c>
      <c r="E11" s="137"/>
      <c r="F11" s="149"/>
      <c r="G11" s="133"/>
      <c r="H11" s="134" t="e">
        <f>G7*G11</f>
        <v>#REF!</v>
      </c>
    </row>
    <row r="12" spans="2:8" ht="35.15" customHeight="1" thickBot="1" x14ac:dyDescent="0.4">
      <c r="B12" s="150"/>
      <c r="C12" s="135"/>
      <c r="D12" s="136" t="e">
        <f>C7*C12</f>
        <v>#REF!</v>
      </c>
      <c r="E12" s="137"/>
      <c r="F12" s="150"/>
      <c r="G12" s="135"/>
      <c r="H12" s="136" t="e">
        <f>G7*G12</f>
        <v>#REF!</v>
      </c>
    </row>
    <row r="13" spans="2:8" ht="15" thickBot="1" x14ac:dyDescent="0.4">
      <c r="B13" s="137"/>
      <c r="C13" s="137"/>
      <c r="D13" s="137"/>
      <c r="E13" s="137"/>
      <c r="F13" s="137"/>
      <c r="G13" s="137"/>
      <c r="H13" s="137"/>
    </row>
    <row r="14" spans="2:8" x14ac:dyDescent="0.35">
      <c r="B14" s="399" t="s">
        <v>131</v>
      </c>
      <c r="C14" s="400"/>
      <c r="D14" s="401"/>
      <c r="E14" s="137"/>
      <c r="F14" s="399" t="s">
        <v>131</v>
      </c>
      <c r="G14" s="400"/>
      <c r="H14" s="401"/>
    </row>
    <row r="15" spans="2:8" ht="15" thickBot="1" x14ac:dyDescent="0.4">
      <c r="B15" s="405"/>
      <c r="C15" s="406"/>
      <c r="D15" s="407"/>
      <c r="E15" s="137"/>
      <c r="F15" s="405"/>
      <c r="G15" s="406"/>
      <c r="H15" s="407"/>
    </row>
    <row r="16" spans="2:8" x14ac:dyDescent="0.35">
      <c r="B16" s="138" t="s">
        <v>121</v>
      </c>
      <c r="C16" s="397" t="e">
        <f>SUM(#REF!,#REF!,#REF!,#REF!)</f>
        <v>#REF!</v>
      </c>
      <c r="D16" s="398"/>
      <c r="E16" s="137"/>
      <c r="F16" s="138" t="s">
        <v>121</v>
      </c>
      <c r="G16" s="397" t="e">
        <f>SUM(#REF!,#REF!,#REF!,#REF!)</f>
        <v>#REF!</v>
      </c>
      <c r="H16" s="398"/>
    </row>
    <row r="17" spans="2:8" x14ac:dyDescent="0.35">
      <c r="B17" s="138" t="s">
        <v>122</v>
      </c>
      <c r="C17" s="395" t="e">
        <f>SUM(D19:D21)</f>
        <v>#REF!</v>
      </c>
      <c r="D17" s="396"/>
      <c r="E17" s="137"/>
      <c r="F17" s="138" t="s">
        <v>123</v>
      </c>
      <c r="G17" s="395" t="e">
        <f>SUM(H19:H21)</f>
        <v>#REF!</v>
      </c>
      <c r="H17" s="396"/>
    </row>
    <row r="18" spans="2:8" ht="29" x14ac:dyDescent="0.35">
      <c r="B18" s="153" t="s">
        <v>124</v>
      </c>
      <c r="C18" s="139" t="s">
        <v>125</v>
      </c>
      <c r="D18" s="140" t="s">
        <v>126</v>
      </c>
      <c r="E18" s="137"/>
      <c r="F18" s="151" t="s">
        <v>127</v>
      </c>
      <c r="G18" s="139" t="s">
        <v>128</v>
      </c>
      <c r="H18" s="140" t="s">
        <v>129</v>
      </c>
    </row>
    <row r="19" spans="2:8" ht="35.15" customHeight="1" x14ac:dyDescent="0.35">
      <c r="B19" s="149"/>
      <c r="C19" s="133"/>
      <c r="D19" s="134" t="e">
        <f>$C$16*C19</f>
        <v>#REF!</v>
      </c>
      <c r="E19" s="137"/>
      <c r="F19" s="149"/>
      <c r="G19" s="133"/>
      <c r="H19" s="134" t="e">
        <f>$G$16*G19</f>
        <v>#REF!</v>
      </c>
    </row>
    <row r="20" spans="2:8" ht="35.15" customHeight="1" x14ac:dyDescent="0.35">
      <c r="B20" s="149"/>
      <c r="C20" s="133"/>
      <c r="D20" s="134" t="e">
        <f>$C$16*C20</f>
        <v>#REF!</v>
      </c>
      <c r="E20" s="137"/>
      <c r="F20" s="149"/>
      <c r="G20" s="133"/>
      <c r="H20" s="134" t="e">
        <f>$G$16*G20</f>
        <v>#REF!</v>
      </c>
    </row>
    <row r="21" spans="2:8" ht="35.15" customHeight="1" thickBot="1" x14ac:dyDescent="0.4">
      <c r="B21" s="150"/>
      <c r="C21" s="135"/>
      <c r="D21" s="136" t="e">
        <f>$C$16*C21</f>
        <v>#REF!</v>
      </c>
      <c r="E21" s="137"/>
      <c r="F21" s="150"/>
      <c r="G21" s="135"/>
      <c r="H21" s="136" t="e">
        <f>$G$16*G21</f>
        <v>#REF!</v>
      </c>
    </row>
    <row r="22" spans="2:8" ht="15" thickBot="1" x14ac:dyDescent="0.4">
      <c r="B22" s="137"/>
      <c r="C22" s="137"/>
      <c r="D22" s="137"/>
      <c r="E22" s="137"/>
      <c r="F22" s="137"/>
      <c r="G22" s="137"/>
      <c r="H22" s="137"/>
    </row>
    <row r="23" spans="2:8" x14ac:dyDescent="0.35">
      <c r="B23" s="399" t="s">
        <v>132</v>
      </c>
      <c r="C23" s="400"/>
      <c r="D23" s="401"/>
      <c r="E23" s="137"/>
      <c r="F23" s="399" t="s">
        <v>132</v>
      </c>
      <c r="G23" s="400"/>
      <c r="H23" s="401"/>
    </row>
    <row r="24" spans="2:8" ht="15" thickBot="1" x14ac:dyDescent="0.4">
      <c r="B24" s="402"/>
      <c r="C24" s="403"/>
      <c r="D24" s="404"/>
      <c r="E24" s="137"/>
      <c r="F24" s="402"/>
      <c r="G24" s="403"/>
      <c r="H24" s="404"/>
    </row>
    <row r="25" spans="2:8" x14ac:dyDescent="0.35">
      <c r="B25" s="138" t="s">
        <v>121</v>
      </c>
      <c r="C25" s="397" t="e">
        <f>SUM(#REF!,#REF!,#REF!,#REF!)</f>
        <v>#REF!</v>
      </c>
      <c r="D25" s="398"/>
      <c r="E25" s="137"/>
      <c r="F25" s="138" t="s">
        <v>121</v>
      </c>
      <c r="G25" s="397" t="e">
        <f>SUM(#REF!,#REF!,#REF!,#REF!)</f>
        <v>#REF!</v>
      </c>
      <c r="H25" s="398"/>
    </row>
    <row r="26" spans="2:8" x14ac:dyDescent="0.35">
      <c r="B26" s="138" t="s">
        <v>122</v>
      </c>
      <c r="C26" s="395" t="e">
        <f>SUM(D28:D30)</f>
        <v>#REF!</v>
      </c>
      <c r="D26" s="396"/>
      <c r="E26" s="137"/>
      <c r="F26" s="138" t="s">
        <v>123</v>
      </c>
      <c r="G26" s="395" t="e">
        <f>SUM(H28:H30)</f>
        <v>#REF!</v>
      </c>
      <c r="H26" s="396"/>
    </row>
    <row r="27" spans="2:8" ht="29" x14ac:dyDescent="0.35">
      <c r="B27" s="153" t="s">
        <v>124</v>
      </c>
      <c r="C27" s="139" t="s">
        <v>125</v>
      </c>
      <c r="D27" s="140" t="s">
        <v>126</v>
      </c>
      <c r="E27" s="137"/>
      <c r="F27" s="151" t="s">
        <v>127</v>
      </c>
      <c r="G27" s="139" t="s">
        <v>128</v>
      </c>
      <c r="H27" s="140" t="s">
        <v>129</v>
      </c>
    </row>
    <row r="28" spans="2:8" ht="35.15" customHeight="1" x14ac:dyDescent="0.35">
      <c r="B28" s="149"/>
      <c r="C28" s="133"/>
      <c r="D28" s="134" t="e">
        <f>$C$25*C28</f>
        <v>#REF!</v>
      </c>
      <c r="E28" s="137"/>
      <c r="F28" s="149"/>
      <c r="G28" s="133"/>
      <c r="H28" s="134" t="e">
        <f>$G$25*G28</f>
        <v>#REF!</v>
      </c>
    </row>
    <row r="29" spans="2:8" ht="35.15" customHeight="1" x14ac:dyDescent="0.35">
      <c r="B29" s="149"/>
      <c r="C29" s="133"/>
      <c r="D29" s="134" t="e">
        <f>$C$25*C29</f>
        <v>#REF!</v>
      </c>
      <c r="E29" s="137"/>
      <c r="F29" s="149"/>
      <c r="G29" s="133"/>
      <c r="H29" s="134" t="e">
        <f>$G$25*G29</f>
        <v>#REF!</v>
      </c>
    </row>
    <row r="30" spans="2:8" ht="35.15" customHeight="1" thickBot="1" x14ac:dyDescent="0.4">
      <c r="B30" s="150"/>
      <c r="C30" s="135"/>
      <c r="D30" s="136" t="e">
        <f>$C$25*C30</f>
        <v>#REF!</v>
      </c>
      <c r="E30" s="137"/>
      <c r="F30" s="150"/>
      <c r="G30" s="135"/>
      <c r="H30" s="136" t="e">
        <f>$G$25*G30</f>
        <v>#REF!</v>
      </c>
    </row>
    <row r="31" spans="2:8" ht="15" thickBot="1" x14ac:dyDescent="0.4">
      <c r="B31" s="137"/>
      <c r="C31" s="137"/>
      <c r="D31" s="137"/>
      <c r="E31" s="137"/>
      <c r="F31" s="137"/>
      <c r="G31" s="137"/>
      <c r="H31" s="137"/>
    </row>
    <row r="32" spans="2:8" x14ac:dyDescent="0.35">
      <c r="B32" s="399" t="s">
        <v>133</v>
      </c>
      <c r="C32" s="400"/>
      <c r="D32" s="401"/>
      <c r="E32" s="137"/>
      <c r="F32" s="399" t="s">
        <v>133</v>
      </c>
      <c r="G32" s="400"/>
      <c r="H32" s="401"/>
    </row>
    <row r="33" spans="2:8" ht="15" thickBot="1" x14ac:dyDescent="0.4">
      <c r="B33" s="402"/>
      <c r="C33" s="403"/>
      <c r="D33" s="404"/>
      <c r="E33" s="137"/>
      <c r="F33" s="402"/>
      <c r="G33" s="403"/>
      <c r="H33" s="404"/>
    </row>
    <row r="34" spans="2:8" x14ac:dyDescent="0.35">
      <c r="B34" s="138" t="s">
        <v>121</v>
      </c>
      <c r="C34" s="397" t="e">
        <f>SUM(#REF!,#REF!,#REF!,#REF!)</f>
        <v>#REF!</v>
      </c>
      <c r="D34" s="398"/>
      <c r="E34" s="137"/>
      <c r="F34" s="138" t="s">
        <v>121</v>
      </c>
      <c r="G34" s="397" t="e">
        <f>SUM(#REF!,#REF!,#REF!,#REF!)</f>
        <v>#REF!</v>
      </c>
      <c r="H34" s="398"/>
    </row>
    <row r="35" spans="2:8" x14ac:dyDescent="0.35">
      <c r="B35" s="138" t="s">
        <v>122</v>
      </c>
      <c r="C35" s="395" t="e">
        <f>SUM(D37:D39)</f>
        <v>#REF!</v>
      </c>
      <c r="D35" s="396"/>
      <c r="E35" s="137"/>
      <c r="F35" s="138" t="s">
        <v>123</v>
      </c>
      <c r="G35" s="395" t="e">
        <f>SUM(H37:H39)</f>
        <v>#REF!</v>
      </c>
      <c r="H35" s="396"/>
    </row>
    <row r="36" spans="2:8" ht="29" x14ac:dyDescent="0.35">
      <c r="B36" s="153" t="s">
        <v>124</v>
      </c>
      <c r="C36" s="139" t="s">
        <v>125</v>
      </c>
      <c r="D36" s="140" t="s">
        <v>126</v>
      </c>
      <c r="E36" s="137"/>
      <c r="F36" s="154" t="s">
        <v>134</v>
      </c>
      <c r="G36" s="139" t="s">
        <v>128</v>
      </c>
      <c r="H36" s="140" t="s">
        <v>129</v>
      </c>
    </row>
    <row r="37" spans="2:8" ht="35.15" customHeight="1" x14ac:dyDescent="0.35">
      <c r="B37" s="149"/>
      <c r="C37" s="133"/>
      <c r="D37" s="134" t="e">
        <f>$C$34*C37</f>
        <v>#REF!</v>
      </c>
      <c r="E37" s="137"/>
      <c r="F37" s="149"/>
      <c r="G37" s="133"/>
      <c r="H37" s="134" t="e">
        <f>$G$34*G37</f>
        <v>#REF!</v>
      </c>
    </row>
    <row r="38" spans="2:8" ht="35.15" customHeight="1" x14ac:dyDescent="0.35">
      <c r="B38" s="149"/>
      <c r="C38" s="133"/>
      <c r="D38" s="134" t="e">
        <f>$C$34*C38</f>
        <v>#REF!</v>
      </c>
      <c r="E38" s="137"/>
      <c r="F38" s="149"/>
      <c r="G38" s="133"/>
      <c r="H38" s="134" t="e">
        <f>$G$34*G38</f>
        <v>#REF!</v>
      </c>
    </row>
    <row r="39" spans="2:8" ht="35.15" customHeight="1" thickBot="1" x14ac:dyDescent="0.4">
      <c r="B39" s="150"/>
      <c r="C39" s="135"/>
      <c r="D39" s="136" t="e">
        <f>$C$34*C39</f>
        <v>#REF!</v>
      </c>
      <c r="E39" s="137"/>
      <c r="F39" s="150"/>
      <c r="G39" s="135"/>
      <c r="H39" s="136" t="e">
        <f>$G$34*G39</f>
        <v>#REF!</v>
      </c>
    </row>
  </sheetData>
  <sheetProtection sheet="1" formatCells="0" formatColumns="0" formatRows="0"/>
  <mergeCells count="33">
    <mergeCell ref="C35:D35"/>
    <mergeCell ref="C25:D25"/>
    <mergeCell ref="B32:D32"/>
    <mergeCell ref="B33:D33"/>
    <mergeCell ref="C34:D34"/>
    <mergeCell ref="C17:D17"/>
    <mergeCell ref="C26:D26"/>
    <mergeCell ref="B14:D14"/>
    <mergeCell ref="B15:D15"/>
    <mergeCell ref="C16:D16"/>
    <mergeCell ref="B23:D23"/>
    <mergeCell ref="B24:D24"/>
    <mergeCell ref="B2:D3"/>
    <mergeCell ref="C7:D7"/>
    <mergeCell ref="B6:D6"/>
    <mergeCell ref="B5:D5"/>
    <mergeCell ref="C8:D8"/>
    <mergeCell ref="F5:H5"/>
    <mergeCell ref="F6:H6"/>
    <mergeCell ref="G7:H7"/>
    <mergeCell ref="G8:H8"/>
    <mergeCell ref="F14:H14"/>
    <mergeCell ref="F15:H15"/>
    <mergeCell ref="G16:H16"/>
    <mergeCell ref="G17:H17"/>
    <mergeCell ref="F23:H23"/>
    <mergeCell ref="F24:H24"/>
    <mergeCell ref="G35:H35"/>
    <mergeCell ref="G25:H25"/>
    <mergeCell ref="G26:H26"/>
    <mergeCell ref="F32:H32"/>
    <mergeCell ref="F33:H33"/>
    <mergeCell ref="G34:H34"/>
  </mergeCells>
  <conditionalFormatting sqref="C8:D8">
    <cfRule type="cellIs" dxfId="8" priority="8" operator="greaterThan">
      <formula>$C$7</formula>
    </cfRule>
  </conditionalFormatting>
  <conditionalFormatting sqref="C17:D17">
    <cfRule type="cellIs" dxfId="7" priority="7" operator="greaterThan">
      <formula>$C$16</formula>
    </cfRule>
  </conditionalFormatting>
  <conditionalFormatting sqref="C26:D26">
    <cfRule type="cellIs" dxfId="6" priority="6" operator="greaterThan">
      <formula>$C$25</formula>
    </cfRule>
  </conditionalFormatting>
  <conditionalFormatting sqref="C35:D35">
    <cfRule type="cellIs" dxfId="5" priority="5" operator="greaterThan">
      <formula>$C$34</formula>
    </cfRule>
  </conditionalFormatting>
  <conditionalFormatting sqref="G8:H8">
    <cfRule type="cellIs" dxfId="4" priority="4" operator="greaterThan">
      <formula>$C$7</formula>
    </cfRule>
  </conditionalFormatting>
  <conditionalFormatting sqref="G17:H17">
    <cfRule type="cellIs" dxfId="3" priority="3" operator="greaterThan">
      <formula>$C$16</formula>
    </cfRule>
  </conditionalFormatting>
  <conditionalFormatting sqref="G26:H26">
    <cfRule type="cellIs" dxfId="2" priority="2" operator="greaterThan">
      <formula>$C$25</formula>
    </cfRule>
  </conditionalFormatting>
  <conditionalFormatting sqref="G35:H35">
    <cfRule type="cellIs" dxfId="1" priority="1" operator="greaterThan">
      <formula>$C$34</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777CB22-5B10-42BE-9A12-0810C4C8B0D2}">
          <x14:formula1>
            <xm:f>Dropdowns!$A$1:$A$11</xm:f>
          </x14:formula1>
          <xm:sqref>C37:C39 C28:C30 G28:G30 C19:C21 G19:G21 C10:C12 G10:G12 G37:G39</xm:sqref>
        </x14:dataValidation>
        <x14:dataValidation type="list" allowBlank="1" showInputMessage="1" showErrorMessage="1" xr:uid="{AF6A96E7-E880-4FB0-AC65-3AA49173D699}">
          <x14:formula1>
            <xm:f>Sheet2!$A$1:$A$171</xm:f>
          </x14:formula1>
          <xm:sqref>B10:B12 B19:B21 B28:B30 B37:B39</xm:sqref>
        </x14:dataValidation>
        <x14:dataValidation type="list" allowBlank="1" showInputMessage="1" showErrorMessage="1" xr:uid="{0B1EA44C-58BF-4502-92DA-C9810DD40E31}">
          <x14:formula1>
            <xm:f>Sheet2!$C$1:$C$81</xm:f>
          </x14:formula1>
          <xm:sqref>F10:F12 F19:F21 F28:F30 F37:F39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19E72-9397-4BCC-83F4-43F2243DC8B8}">
  <sheetPr>
    <tabColor theme="2" tint="-0.499984740745262"/>
  </sheetPr>
  <dimension ref="A1:D70"/>
  <sheetViews>
    <sheetView zoomScale="64" zoomScaleNormal="85" workbookViewId="0">
      <selection activeCell="Q18" sqref="Q18"/>
    </sheetView>
  </sheetViews>
  <sheetFormatPr defaultColWidth="8.7265625" defaultRowHeight="14.5" x14ac:dyDescent="0.35"/>
  <cols>
    <col min="1" max="1" width="6.453125" customWidth="1"/>
    <col min="2" max="2" width="57.26953125" customWidth="1"/>
    <col min="3" max="3" width="71.81640625" customWidth="1"/>
    <col min="4" max="4" width="54.81640625" customWidth="1"/>
  </cols>
  <sheetData>
    <row r="1" spans="1:4" x14ac:dyDescent="0.35">
      <c r="A1" s="414" t="s">
        <v>135</v>
      </c>
      <c r="B1" s="415"/>
      <c r="C1" s="71" t="s">
        <v>136</v>
      </c>
      <c r="D1" s="72" t="s">
        <v>137</v>
      </c>
    </row>
    <row r="2" spans="1:4" x14ac:dyDescent="0.35">
      <c r="A2" s="73" t="s">
        <v>138</v>
      </c>
      <c r="B2" s="73" t="s">
        <v>139</v>
      </c>
      <c r="C2" s="74"/>
      <c r="D2" s="75"/>
    </row>
    <row r="3" spans="1:4" x14ac:dyDescent="0.35">
      <c r="A3" s="76">
        <v>1.1000000000000001</v>
      </c>
      <c r="B3" s="77" t="s">
        <v>140</v>
      </c>
      <c r="C3" s="78" t="s">
        <v>141</v>
      </c>
      <c r="D3" s="79" t="s">
        <v>142</v>
      </c>
    </row>
    <row r="4" spans="1:4" ht="29" x14ac:dyDescent="0.35">
      <c r="A4" s="76">
        <v>1.2</v>
      </c>
      <c r="B4" s="80" t="s">
        <v>143</v>
      </c>
      <c r="C4" s="78" t="s">
        <v>144</v>
      </c>
      <c r="D4" s="79" t="s">
        <v>145</v>
      </c>
    </row>
    <row r="5" spans="1:4" ht="29" x14ac:dyDescent="0.35">
      <c r="A5" s="76">
        <v>1.3</v>
      </c>
      <c r="B5" s="77" t="s">
        <v>146</v>
      </c>
      <c r="C5" s="78" t="s">
        <v>147</v>
      </c>
      <c r="D5" s="79" t="s">
        <v>145</v>
      </c>
    </row>
    <row r="6" spans="1:4" ht="29" x14ac:dyDescent="0.35">
      <c r="A6" s="81">
        <v>1.4</v>
      </c>
      <c r="B6" s="82" t="s">
        <v>148</v>
      </c>
      <c r="C6" s="78" t="s">
        <v>149</v>
      </c>
      <c r="D6" s="79" t="s">
        <v>145</v>
      </c>
    </row>
    <row r="7" spans="1:4" ht="29" x14ac:dyDescent="0.35">
      <c r="A7" s="83" t="s">
        <v>150</v>
      </c>
      <c r="B7" s="84" t="s">
        <v>151</v>
      </c>
      <c r="C7" s="85" t="s">
        <v>152</v>
      </c>
      <c r="D7" s="86" t="s">
        <v>145</v>
      </c>
    </row>
    <row r="8" spans="1:4" ht="29" x14ac:dyDescent="0.35">
      <c r="A8" s="87" t="s">
        <v>153</v>
      </c>
      <c r="B8" s="88" t="s">
        <v>154</v>
      </c>
      <c r="C8" s="85" t="s">
        <v>155</v>
      </c>
      <c r="D8" s="86" t="s">
        <v>145</v>
      </c>
    </row>
    <row r="9" spans="1:4" ht="29" x14ac:dyDescent="0.35">
      <c r="A9" s="87" t="s">
        <v>156</v>
      </c>
      <c r="B9" s="88" t="s">
        <v>157</v>
      </c>
      <c r="C9" s="85" t="s">
        <v>158</v>
      </c>
      <c r="D9" s="86" t="s">
        <v>145</v>
      </c>
    </row>
    <row r="10" spans="1:4" ht="29" x14ac:dyDescent="0.35">
      <c r="A10" s="87" t="s">
        <v>159</v>
      </c>
      <c r="B10" s="88" t="s">
        <v>160</v>
      </c>
      <c r="C10" s="85" t="s">
        <v>158</v>
      </c>
      <c r="D10" s="86" t="s">
        <v>145</v>
      </c>
    </row>
    <row r="11" spans="1:4" ht="29" x14ac:dyDescent="0.35">
      <c r="A11" s="89" t="s">
        <v>161</v>
      </c>
      <c r="B11" s="90" t="s">
        <v>162</v>
      </c>
      <c r="C11" s="85" t="s">
        <v>163</v>
      </c>
      <c r="D11" s="86" t="s">
        <v>145</v>
      </c>
    </row>
    <row r="12" spans="1:4" x14ac:dyDescent="0.35">
      <c r="A12" s="91">
        <v>1.5</v>
      </c>
      <c r="B12" s="92" t="s">
        <v>164</v>
      </c>
      <c r="C12" s="78" t="s">
        <v>165</v>
      </c>
      <c r="D12" s="79" t="s">
        <v>166</v>
      </c>
    </row>
    <row r="13" spans="1:4" x14ac:dyDescent="0.35">
      <c r="A13" s="76">
        <v>1.6</v>
      </c>
      <c r="B13" s="77" t="s">
        <v>167</v>
      </c>
      <c r="C13" s="78" t="s">
        <v>168</v>
      </c>
      <c r="D13" s="79" t="s">
        <v>169</v>
      </c>
    </row>
    <row r="14" spans="1:4" x14ac:dyDescent="0.35">
      <c r="A14" s="81">
        <v>1.7</v>
      </c>
      <c r="B14" s="82" t="s">
        <v>170</v>
      </c>
      <c r="C14" s="78" t="s">
        <v>171</v>
      </c>
      <c r="D14" s="79" t="s">
        <v>169</v>
      </c>
    </row>
    <row r="15" spans="1:4" x14ac:dyDescent="0.35">
      <c r="A15" s="83" t="s">
        <v>172</v>
      </c>
      <c r="B15" s="84" t="s">
        <v>173</v>
      </c>
      <c r="C15" s="85" t="s">
        <v>174</v>
      </c>
      <c r="D15" s="86" t="s">
        <v>169</v>
      </c>
    </row>
    <row r="16" spans="1:4" x14ac:dyDescent="0.35">
      <c r="A16" s="89" t="s">
        <v>175</v>
      </c>
      <c r="B16" s="90" t="s">
        <v>176</v>
      </c>
      <c r="C16" s="85" t="s">
        <v>177</v>
      </c>
      <c r="D16" s="86" t="s">
        <v>169</v>
      </c>
    </row>
    <row r="17" spans="1:4" ht="29" x14ac:dyDescent="0.35">
      <c r="A17" s="91">
        <v>1.8</v>
      </c>
      <c r="B17" s="92" t="s">
        <v>178</v>
      </c>
      <c r="C17" s="78" t="s">
        <v>179</v>
      </c>
      <c r="D17" s="79" t="s">
        <v>180</v>
      </c>
    </row>
    <row r="18" spans="1:4" ht="43.5" x14ac:dyDescent="0.35">
      <c r="A18" s="76">
        <v>1.9</v>
      </c>
      <c r="B18" s="77" t="s">
        <v>181</v>
      </c>
      <c r="C18" s="78" t="s">
        <v>182</v>
      </c>
      <c r="D18" s="79" t="s">
        <v>183</v>
      </c>
    </row>
    <row r="19" spans="1:4" x14ac:dyDescent="0.35">
      <c r="A19" s="93">
        <v>1.1000000000000001</v>
      </c>
      <c r="B19" s="77" t="s">
        <v>184</v>
      </c>
      <c r="C19" s="78" t="s">
        <v>185</v>
      </c>
      <c r="D19" s="79" t="s">
        <v>186</v>
      </c>
    </row>
    <row r="20" spans="1:4" x14ac:dyDescent="0.35">
      <c r="A20" s="131">
        <v>1.1100000000000001</v>
      </c>
      <c r="B20" s="132" t="s">
        <v>187</v>
      </c>
      <c r="C20" s="78"/>
      <c r="D20" s="79"/>
    </row>
    <row r="21" spans="1:4" x14ac:dyDescent="0.35">
      <c r="A21" s="94" t="s">
        <v>188</v>
      </c>
      <c r="B21" s="73" t="s">
        <v>189</v>
      </c>
      <c r="C21" s="74"/>
      <c r="D21" s="75"/>
    </row>
    <row r="22" spans="1:4" x14ac:dyDescent="0.35">
      <c r="A22" s="76">
        <v>2.1</v>
      </c>
      <c r="B22" s="77" t="s">
        <v>190</v>
      </c>
      <c r="C22" s="78" t="s">
        <v>191</v>
      </c>
      <c r="D22" s="79" t="s">
        <v>192</v>
      </c>
    </row>
    <row r="23" spans="1:4" x14ac:dyDescent="0.35">
      <c r="A23" s="76">
        <v>2.2000000000000002</v>
      </c>
      <c r="B23" s="77" t="s">
        <v>193</v>
      </c>
      <c r="C23" s="78" t="s">
        <v>194</v>
      </c>
      <c r="D23" s="79" t="s">
        <v>195</v>
      </c>
    </row>
    <row r="24" spans="1:4" ht="290" x14ac:dyDescent="0.35">
      <c r="A24" s="76">
        <v>2.2999999999999998</v>
      </c>
      <c r="B24" s="77" t="s">
        <v>196</v>
      </c>
      <c r="C24" s="95" t="s">
        <v>197</v>
      </c>
      <c r="D24" s="79" t="s">
        <v>198</v>
      </c>
    </row>
    <row r="25" spans="1:4" x14ac:dyDescent="0.35">
      <c r="A25" s="76">
        <v>2.4</v>
      </c>
      <c r="B25" s="77" t="s">
        <v>199</v>
      </c>
      <c r="C25" s="78" t="s">
        <v>200</v>
      </c>
      <c r="D25" s="79" t="s">
        <v>201</v>
      </c>
    </row>
    <row r="26" spans="1:4" x14ac:dyDescent="0.35">
      <c r="A26" s="76">
        <v>2.5</v>
      </c>
      <c r="B26" s="77" t="s">
        <v>202</v>
      </c>
      <c r="C26" s="78" t="s">
        <v>203</v>
      </c>
      <c r="D26" s="79" t="s">
        <v>195</v>
      </c>
    </row>
    <row r="27" spans="1:4" x14ac:dyDescent="0.35">
      <c r="A27" s="76">
        <v>2.6</v>
      </c>
      <c r="B27" s="77" t="s">
        <v>204</v>
      </c>
      <c r="C27" s="78" t="s">
        <v>205</v>
      </c>
      <c r="D27" s="79" t="s">
        <v>206</v>
      </c>
    </row>
    <row r="28" spans="1:4" ht="145" x14ac:dyDescent="0.35">
      <c r="A28" s="76">
        <v>2.7</v>
      </c>
      <c r="B28" s="77" t="s">
        <v>207</v>
      </c>
      <c r="C28" s="95" t="s">
        <v>208</v>
      </c>
      <c r="D28" s="79" t="s">
        <v>209</v>
      </c>
    </row>
    <row r="29" spans="1:4" ht="29" x14ac:dyDescent="0.35">
      <c r="A29" s="96" t="s">
        <v>210</v>
      </c>
      <c r="B29" s="97" t="s">
        <v>211</v>
      </c>
      <c r="C29" s="85" t="s">
        <v>212</v>
      </c>
      <c r="D29" s="86" t="s">
        <v>213</v>
      </c>
    </row>
    <row r="30" spans="1:4" x14ac:dyDescent="0.35">
      <c r="A30" s="98" t="s">
        <v>214</v>
      </c>
      <c r="B30" s="73" t="s">
        <v>215</v>
      </c>
      <c r="C30" s="74"/>
      <c r="D30" s="75"/>
    </row>
    <row r="31" spans="1:4" x14ac:dyDescent="0.35">
      <c r="A31" s="76">
        <v>3.1</v>
      </c>
      <c r="B31" s="77" t="s">
        <v>216</v>
      </c>
      <c r="C31" s="78" t="s">
        <v>217</v>
      </c>
      <c r="D31" s="79" t="str">
        <f>B30</f>
        <v>Rule of Law and Human Rights</v>
      </c>
    </row>
    <row r="32" spans="1:4" x14ac:dyDescent="0.35">
      <c r="A32" s="96" t="s">
        <v>218</v>
      </c>
      <c r="B32" s="99" t="s">
        <v>219</v>
      </c>
      <c r="C32" s="85" t="s">
        <v>220</v>
      </c>
      <c r="D32" s="86" t="s">
        <v>221</v>
      </c>
    </row>
    <row r="33" spans="1:4" x14ac:dyDescent="0.35">
      <c r="A33" s="76">
        <v>3.2</v>
      </c>
      <c r="B33" s="77" t="s">
        <v>222</v>
      </c>
      <c r="C33" s="78" t="s">
        <v>223</v>
      </c>
      <c r="D33" s="79" t="s">
        <v>221</v>
      </c>
    </row>
    <row r="34" spans="1:4" x14ac:dyDescent="0.35">
      <c r="A34" s="76">
        <v>3.3</v>
      </c>
      <c r="B34" s="77" t="s">
        <v>224</v>
      </c>
      <c r="C34" s="78" t="s">
        <v>225</v>
      </c>
      <c r="D34" s="79" t="s">
        <v>221</v>
      </c>
    </row>
    <row r="35" spans="1:4" x14ac:dyDescent="0.35">
      <c r="A35" s="76">
        <v>3.4</v>
      </c>
      <c r="B35" s="77" t="s">
        <v>226</v>
      </c>
      <c r="C35" s="78" t="s">
        <v>227</v>
      </c>
      <c r="D35" s="79" t="s">
        <v>228</v>
      </c>
    </row>
    <row r="36" spans="1:4" x14ac:dyDescent="0.35">
      <c r="A36" s="96" t="s">
        <v>229</v>
      </c>
      <c r="B36" s="97" t="s">
        <v>230</v>
      </c>
      <c r="C36" s="85" t="s">
        <v>231</v>
      </c>
      <c r="D36" s="86" t="s">
        <v>228</v>
      </c>
    </row>
    <row r="37" spans="1:4" ht="43.5" x14ac:dyDescent="0.35">
      <c r="A37" s="76">
        <v>3.5</v>
      </c>
      <c r="B37" s="77" t="s">
        <v>232</v>
      </c>
      <c r="C37" s="78" t="s">
        <v>233</v>
      </c>
      <c r="D37" s="79" t="s">
        <v>234</v>
      </c>
    </row>
    <row r="38" spans="1:4" ht="43.5" x14ac:dyDescent="0.35">
      <c r="A38" s="76">
        <v>3.6</v>
      </c>
      <c r="B38" s="77" t="s">
        <v>235</v>
      </c>
      <c r="C38" s="78" t="s">
        <v>236</v>
      </c>
      <c r="D38" s="79" t="s">
        <v>237</v>
      </c>
    </row>
    <row r="39" spans="1:4" x14ac:dyDescent="0.35">
      <c r="A39" s="76">
        <v>3.7</v>
      </c>
      <c r="B39" s="80" t="s">
        <v>238</v>
      </c>
      <c r="C39" s="78" t="s">
        <v>239</v>
      </c>
      <c r="D39" s="79" t="s">
        <v>240</v>
      </c>
    </row>
    <row r="40" spans="1:4" x14ac:dyDescent="0.35">
      <c r="A40" s="96" t="s">
        <v>241</v>
      </c>
      <c r="B40" s="97" t="s">
        <v>242</v>
      </c>
      <c r="C40" s="85" t="s">
        <v>243</v>
      </c>
      <c r="D40" s="86" t="s">
        <v>240</v>
      </c>
    </row>
    <row r="41" spans="1:4" x14ac:dyDescent="0.35">
      <c r="A41" s="96" t="s">
        <v>244</v>
      </c>
      <c r="B41" s="97" t="s">
        <v>245</v>
      </c>
      <c r="C41" s="85" t="s">
        <v>246</v>
      </c>
      <c r="D41" s="86" t="s">
        <v>240</v>
      </c>
    </row>
    <row r="42" spans="1:4" x14ac:dyDescent="0.35">
      <c r="A42" s="98" t="s">
        <v>247</v>
      </c>
      <c r="B42" s="73" t="s">
        <v>248</v>
      </c>
      <c r="C42" s="74"/>
      <c r="D42" s="75"/>
    </row>
    <row r="43" spans="1:4" x14ac:dyDescent="0.35">
      <c r="A43" s="76">
        <v>4.0999999999999996</v>
      </c>
      <c r="B43" s="77" t="s">
        <v>249</v>
      </c>
      <c r="C43" s="78" t="s">
        <v>250</v>
      </c>
      <c r="D43" s="79" t="s">
        <v>251</v>
      </c>
    </row>
    <row r="44" spans="1:4" x14ac:dyDescent="0.35">
      <c r="A44" s="76">
        <v>4.2</v>
      </c>
      <c r="B44" s="77" t="s">
        <v>252</v>
      </c>
      <c r="C44" s="78" t="s">
        <v>253</v>
      </c>
      <c r="D44" s="79" t="s">
        <v>254</v>
      </c>
    </row>
    <row r="45" spans="1:4" ht="29" x14ac:dyDescent="0.35">
      <c r="A45" s="76">
        <v>4.3</v>
      </c>
      <c r="B45" s="77" t="s">
        <v>255</v>
      </c>
      <c r="C45" s="100" t="s">
        <v>256</v>
      </c>
      <c r="D45" s="79" t="s">
        <v>257</v>
      </c>
    </row>
    <row r="46" spans="1:4" ht="29" x14ac:dyDescent="0.35">
      <c r="A46" s="76">
        <v>4.4000000000000004</v>
      </c>
      <c r="B46" s="77" t="s">
        <v>258</v>
      </c>
      <c r="C46" s="100" t="s">
        <v>259</v>
      </c>
      <c r="D46" s="79" t="s">
        <v>260</v>
      </c>
    </row>
    <row r="47" spans="1:4" x14ac:dyDescent="0.35">
      <c r="A47" s="96" t="s">
        <v>261</v>
      </c>
      <c r="B47" s="97" t="s">
        <v>262</v>
      </c>
      <c r="C47" s="85" t="s">
        <v>263</v>
      </c>
      <c r="D47" s="86" t="s">
        <v>260</v>
      </c>
    </row>
    <row r="48" spans="1:4" x14ac:dyDescent="0.35">
      <c r="A48" s="76">
        <v>4.5</v>
      </c>
      <c r="B48" s="77" t="s">
        <v>264</v>
      </c>
      <c r="C48" s="100" t="s">
        <v>265</v>
      </c>
      <c r="D48" s="79" t="s">
        <v>254</v>
      </c>
    </row>
    <row r="49" spans="1:4" x14ac:dyDescent="0.35">
      <c r="A49" s="76">
        <v>4.5999999999999996</v>
      </c>
      <c r="B49" s="77" t="s">
        <v>266</v>
      </c>
      <c r="C49" s="101" t="s">
        <v>267</v>
      </c>
      <c r="D49" s="79" t="s">
        <v>268</v>
      </c>
    </row>
    <row r="50" spans="1:4" ht="29" x14ac:dyDescent="0.35">
      <c r="A50" s="76">
        <v>4.7</v>
      </c>
      <c r="B50" s="77" t="s">
        <v>269</v>
      </c>
      <c r="C50" s="101" t="s">
        <v>270</v>
      </c>
      <c r="D50" s="79" t="s">
        <v>271</v>
      </c>
    </row>
    <row r="51" spans="1:4" x14ac:dyDescent="0.35">
      <c r="A51" s="98" t="s">
        <v>272</v>
      </c>
      <c r="B51" s="73" t="s">
        <v>273</v>
      </c>
      <c r="C51" s="102"/>
      <c r="D51" s="75"/>
    </row>
    <row r="52" spans="1:4" x14ac:dyDescent="0.35">
      <c r="A52" s="76">
        <v>5.0999999999999996</v>
      </c>
      <c r="B52" s="77" t="s">
        <v>274</v>
      </c>
      <c r="C52" s="101" t="s">
        <v>275</v>
      </c>
      <c r="D52" s="103" t="s">
        <v>276</v>
      </c>
    </row>
    <row r="53" spans="1:4" ht="29" x14ac:dyDescent="0.35">
      <c r="A53" s="78">
        <v>5.2</v>
      </c>
      <c r="B53" s="95" t="s">
        <v>277</v>
      </c>
      <c r="C53" s="78" t="s">
        <v>278</v>
      </c>
      <c r="D53" s="79" t="s">
        <v>279</v>
      </c>
    </row>
    <row r="54" spans="1:4" x14ac:dyDescent="0.35">
      <c r="A54" s="96" t="s">
        <v>280</v>
      </c>
      <c r="B54" s="99" t="s">
        <v>281</v>
      </c>
      <c r="C54" s="85" t="s">
        <v>282</v>
      </c>
      <c r="D54" s="86" t="s">
        <v>283</v>
      </c>
    </row>
    <row r="55" spans="1:4" x14ac:dyDescent="0.35">
      <c r="A55" s="76">
        <v>5.3</v>
      </c>
      <c r="B55" s="77" t="s">
        <v>284</v>
      </c>
      <c r="C55" s="78" t="s">
        <v>285</v>
      </c>
      <c r="D55" s="79" t="s">
        <v>286</v>
      </c>
    </row>
    <row r="56" spans="1:4" ht="58" x14ac:dyDescent="0.35">
      <c r="A56" s="76">
        <v>5.4</v>
      </c>
      <c r="B56" s="77" t="s">
        <v>287</v>
      </c>
      <c r="C56" s="78" t="s">
        <v>288</v>
      </c>
      <c r="D56" s="79" t="s">
        <v>289</v>
      </c>
    </row>
    <row r="57" spans="1:4" ht="29" x14ac:dyDescent="0.35">
      <c r="A57" s="76">
        <v>5.5</v>
      </c>
      <c r="B57" s="77" t="s">
        <v>290</v>
      </c>
      <c r="C57" s="78" t="s">
        <v>291</v>
      </c>
      <c r="D57" s="79" t="s">
        <v>292</v>
      </c>
    </row>
    <row r="58" spans="1:4" x14ac:dyDescent="0.35">
      <c r="A58" s="98" t="s">
        <v>293</v>
      </c>
      <c r="B58" s="73" t="s">
        <v>294</v>
      </c>
      <c r="C58" s="74"/>
      <c r="D58" s="75"/>
    </row>
    <row r="59" spans="1:4" ht="29" x14ac:dyDescent="0.35">
      <c r="A59" s="76">
        <v>6.1</v>
      </c>
      <c r="B59" s="77" t="s">
        <v>295</v>
      </c>
      <c r="C59" s="78" t="s">
        <v>296</v>
      </c>
      <c r="D59" s="79" t="s">
        <v>297</v>
      </c>
    </row>
    <row r="60" spans="1:4" ht="29" x14ac:dyDescent="0.35">
      <c r="A60" s="96" t="s">
        <v>298</v>
      </c>
      <c r="B60" s="97" t="s">
        <v>299</v>
      </c>
      <c r="C60" s="104" t="s">
        <v>300</v>
      </c>
      <c r="D60" s="86" t="s">
        <v>297</v>
      </c>
    </row>
    <row r="61" spans="1:4" ht="29" x14ac:dyDescent="0.35">
      <c r="A61" s="76">
        <v>6.2</v>
      </c>
      <c r="B61" s="77" t="s">
        <v>301</v>
      </c>
      <c r="C61" s="78" t="s">
        <v>302</v>
      </c>
      <c r="D61" s="79" t="s">
        <v>303</v>
      </c>
    </row>
    <row r="62" spans="1:4" x14ac:dyDescent="0.35">
      <c r="A62" s="96" t="s">
        <v>304</v>
      </c>
      <c r="B62" s="99" t="s">
        <v>305</v>
      </c>
      <c r="C62" s="105" t="s">
        <v>306</v>
      </c>
      <c r="D62" s="86" t="s">
        <v>307</v>
      </c>
    </row>
    <row r="63" spans="1:4" ht="29" x14ac:dyDescent="0.35">
      <c r="A63" s="96" t="s">
        <v>308</v>
      </c>
      <c r="B63" s="99" t="s">
        <v>309</v>
      </c>
      <c r="C63" s="105" t="s">
        <v>310</v>
      </c>
      <c r="D63" s="86" t="s">
        <v>303</v>
      </c>
    </row>
    <row r="64" spans="1:4" ht="43.5" x14ac:dyDescent="0.35">
      <c r="A64" s="76">
        <v>6.3</v>
      </c>
      <c r="B64" s="77" t="s">
        <v>311</v>
      </c>
      <c r="C64" s="78" t="s">
        <v>312</v>
      </c>
      <c r="D64" s="79" t="s">
        <v>313</v>
      </c>
    </row>
    <row r="65" spans="1:4" ht="72.5" x14ac:dyDescent="0.35">
      <c r="A65" s="96" t="s">
        <v>314</v>
      </c>
      <c r="B65" s="99" t="s">
        <v>315</v>
      </c>
      <c r="C65" s="104" t="s">
        <v>316</v>
      </c>
      <c r="D65" s="86" t="s">
        <v>317</v>
      </c>
    </row>
    <row r="66" spans="1:4" ht="43.5" x14ac:dyDescent="0.35">
      <c r="A66" s="106" t="s">
        <v>318</v>
      </c>
      <c r="B66" s="107" t="s">
        <v>319</v>
      </c>
      <c r="C66" s="85" t="s">
        <v>320</v>
      </c>
      <c r="D66" s="86" t="s">
        <v>313</v>
      </c>
    </row>
    <row r="67" spans="1:4" ht="87" x14ac:dyDescent="0.35">
      <c r="A67" s="106" t="s">
        <v>321</v>
      </c>
      <c r="B67" s="107" t="s">
        <v>322</v>
      </c>
      <c r="C67" s="104" t="s">
        <v>323</v>
      </c>
      <c r="D67" s="86" t="s">
        <v>324</v>
      </c>
    </row>
    <row r="68" spans="1:4" ht="116" x14ac:dyDescent="0.35">
      <c r="A68" s="106" t="s">
        <v>325</v>
      </c>
      <c r="B68" s="107" t="s">
        <v>326</v>
      </c>
      <c r="C68" s="104" t="s">
        <v>327</v>
      </c>
      <c r="D68" s="86" t="s">
        <v>328</v>
      </c>
    </row>
    <row r="69" spans="1:4" ht="87" x14ac:dyDescent="0.35">
      <c r="A69" s="106" t="s">
        <v>329</v>
      </c>
      <c r="B69" s="107" t="s">
        <v>330</v>
      </c>
      <c r="C69" s="104" t="s">
        <v>331</v>
      </c>
      <c r="D69" s="86" t="s">
        <v>332</v>
      </c>
    </row>
    <row r="70" spans="1:4" ht="29" x14ac:dyDescent="0.35">
      <c r="A70" s="76">
        <v>6.4</v>
      </c>
      <c r="B70" s="77" t="s">
        <v>333</v>
      </c>
      <c r="C70" s="78" t="s">
        <v>334</v>
      </c>
      <c r="D70" s="79" t="s">
        <v>335</v>
      </c>
    </row>
  </sheetData>
  <mergeCells count="1">
    <mergeCell ref="A1:B1"/>
  </mergeCells>
  <hyperlinks>
    <hyperlink ref="D1" r:id="rId1" display="OECD DAC CRS Code" xr:uid="{5560F433-4008-4B31-BCF8-D9A5CCE6808F}"/>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G25"/>
  <sheetViews>
    <sheetView showGridLines="0" zoomScale="80" zoomScaleNormal="80" workbookViewId="0">
      <selection activeCell="H20" sqref="H20"/>
    </sheetView>
  </sheetViews>
  <sheetFormatPr defaultColWidth="8.81640625" defaultRowHeight="14.5" x14ac:dyDescent="0.35"/>
  <cols>
    <col min="1" max="1" width="12.453125" customWidth="1"/>
    <col min="2" max="2" width="20.453125" customWidth="1"/>
    <col min="3" max="5" width="25.453125" customWidth="1"/>
    <col min="6" max="6" width="24.453125" customWidth="1"/>
    <col min="7" max="7" width="18.453125" customWidth="1"/>
    <col min="8" max="8" width="21.7265625" customWidth="1"/>
    <col min="9" max="10" width="15.81640625" bestFit="1" customWidth="1"/>
    <col min="11" max="11" width="11.1796875" bestFit="1" customWidth="1"/>
  </cols>
  <sheetData>
    <row r="1" spans="2:6" ht="15" thickBot="1" x14ac:dyDescent="0.4"/>
    <row r="2" spans="2:6" s="40" customFormat="1" ht="15.5" x14ac:dyDescent="0.35">
      <c r="B2" s="417" t="s">
        <v>336</v>
      </c>
      <c r="C2" s="418"/>
      <c r="D2" s="418"/>
      <c r="E2" s="418"/>
      <c r="F2" s="419"/>
    </row>
    <row r="3" spans="2:6" s="40" customFormat="1" ht="16" thickBot="1" x14ac:dyDescent="0.4">
      <c r="B3" s="420"/>
      <c r="C3" s="421"/>
      <c r="D3" s="421"/>
      <c r="E3" s="421"/>
      <c r="F3" s="422"/>
    </row>
    <row r="4" spans="2:6" s="40" customFormat="1" ht="16" thickBot="1" x14ac:dyDescent="0.4">
      <c r="B4" s="127"/>
      <c r="C4" s="127"/>
      <c r="D4" s="127"/>
      <c r="E4" s="127"/>
      <c r="F4" s="127"/>
    </row>
    <row r="5" spans="2:6" s="40" customFormat="1" ht="16" thickBot="1" x14ac:dyDescent="0.4">
      <c r="B5" s="392" t="s">
        <v>72</v>
      </c>
      <c r="C5" s="393"/>
      <c r="D5" s="393"/>
      <c r="E5" s="393"/>
      <c r="F5" s="394"/>
    </row>
    <row r="6" spans="2:6" s="40" customFormat="1" ht="15.5" x14ac:dyDescent="0.35">
      <c r="B6" s="38"/>
      <c r="C6" s="423" t="e">
        <f>#REF!</f>
        <v>#REF!</v>
      </c>
      <c r="D6" s="423" t="e">
        <f>#REF!</f>
        <v>#REF!</v>
      </c>
      <c r="E6" s="423" t="e">
        <f>#REF!</f>
        <v>#REF!</v>
      </c>
      <c r="F6" s="390" t="s">
        <v>72</v>
      </c>
    </row>
    <row r="7" spans="2:6" s="40" customFormat="1" ht="15.5" x14ac:dyDescent="0.35">
      <c r="B7" s="38"/>
      <c r="C7" s="424"/>
      <c r="D7" s="424"/>
      <c r="E7" s="424"/>
      <c r="F7" s="391"/>
    </row>
    <row r="8" spans="2:6" s="40" customFormat="1" ht="31" x14ac:dyDescent="0.35">
      <c r="B8" s="4" t="s">
        <v>90</v>
      </c>
      <c r="C8" s="116">
        <f>'2) By Category'!D199</f>
        <v>0</v>
      </c>
      <c r="D8" s="116">
        <f>'2) By Category'!E199</f>
        <v>0</v>
      </c>
      <c r="E8" s="116">
        <f>'2) By Category'!F199</f>
        <v>0</v>
      </c>
      <c r="F8" s="36">
        <f t="shared" ref="F8:F15" si="0">SUM(C8:E8)</f>
        <v>0</v>
      </c>
    </row>
    <row r="9" spans="2:6" s="40" customFormat="1" ht="46.5" x14ac:dyDescent="0.35">
      <c r="B9" s="4" t="s">
        <v>91</v>
      </c>
      <c r="C9" s="116">
        <f>'2) By Category'!D200</f>
        <v>0</v>
      </c>
      <c r="D9" s="116">
        <f>'2) By Category'!E200</f>
        <v>0</v>
      </c>
      <c r="E9" s="116">
        <f>'2) By Category'!F200</f>
        <v>0</v>
      </c>
      <c r="F9" s="37">
        <f t="shared" si="0"/>
        <v>0</v>
      </c>
    </row>
    <row r="10" spans="2:6" s="40" customFormat="1" ht="62" x14ac:dyDescent="0.35">
      <c r="B10" s="4" t="s">
        <v>92</v>
      </c>
      <c r="C10" s="116">
        <f>'2) By Category'!D201</f>
        <v>0</v>
      </c>
      <c r="D10" s="116">
        <f>'2) By Category'!E201</f>
        <v>0</v>
      </c>
      <c r="E10" s="116">
        <f>'2) By Category'!F201</f>
        <v>0</v>
      </c>
      <c r="F10" s="37">
        <f t="shared" si="0"/>
        <v>0</v>
      </c>
    </row>
    <row r="11" spans="2:6" s="40" customFormat="1" ht="31" x14ac:dyDescent="0.35">
      <c r="B11" s="7" t="s">
        <v>93</v>
      </c>
      <c r="C11" s="116">
        <f>'2) By Category'!D202</f>
        <v>0</v>
      </c>
      <c r="D11" s="116">
        <f>'2) By Category'!E202</f>
        <v>0</v>
      </c>
      <c r="E11" s="116">
        <f>'2) By Category'!F202</f>
        <v>0</v>
      </c>
      <c r="F11" s="37">
        <f t="shared" si="0"/>
        <v>0</v>
      </c>
    </row>
    <row r="12" spans="2:6" s="40" customFormat="1" ht="15.5" x14ac:dyDescent="0.35">
      <c r="B12" s="4" t="s">
        <v>94</v>
      </c>
      <c r="C12" s="116">
        <f>'2) By Category'!D203</f>
        <v>0</v>
      </c>
      <c r="D12" s="116">
        <f>'2) By Category'!E203</f>
        <v>0</v>
      </c>
      <c r="E12" s="116">
        <f>'2) By Category'!F203</f>
        <v>0</v>
      </c>
      <c r="F12" s="37">
        <f t="shared" si="0"/>
        <v>0</v>
      </c>
    </row>
    <row r="13" spans="2:6" s="40" customFormat="1" ht="46.5" x14ac:dyDescent="0.35">
      <c r="B13" s="4" t="s">
        <v>95</v>
      </c>
      <c r="C13" s="116">
        <f>'2) By Category'!D204</f>
        <v>0</v>
      </c>
      <c r="D13" s="116">
        <f>'2) By Category'!E204</f>
        <v>0</v>
      </c>
      <c r="E13" s="116">
        <f>'2) By Category'!F204</f>
        <v>0</v>
      </c>
      <c r="F13" s="37">
        <f t="shared" si="0"/>
        <v>0</v>
      </c>
    </row>
    <row r="14" spans="2:6" s="40" customFormat="1" ht="31.5" thickBot="1" x14ac:dyDescent="0.4">
      <c r="B14" s="50" t="s">
        <v>96</v>
      </c>
      <c r="C14" s="123">
        <f>'2) By Category'!D205</f>
        <v>0</v>
      </c>
      <c r="D14" s="123">
        <f>'2) By Category'!E205</f>
        <v>0</v>
      </c>
      <c r="E14" s="123">
        <f>'2) By Category'!F205</f>
        <v>0</v>
      </c>
      <c r="F14" s="51">
        <f t="shared" si="0"/>
        <v>0</v>
      </c>
    </row>
    <row r="15" spans="2:6" s="40" customFormat="1" ht="30" customHeight="1" x14ac:dyDescent="0.35">
      <c r="B15" s="128" t="s">
        <v>337</v>
      </c>
      <c r="C15" s="52">
        <f>SUM(C8:C14)</f>
        <v>0</v>
      </c>
      <c r="D15" s="52">
        <f>SUM(D8:D14)</f>
        <v>0</v>
      </c>
      <c r="E15" s="52">
        <f>SUM(E8:E14)</f>
        <v>0</v>
      </c>
      <c r="F15" s="53">
        <f t="shared" si="0"/>
        <v>0</v>
      </c>
    </row>
    <row r="16" spans="2:6" s="40" customFormat="1" ht="19.5" customHeight="1" x14ac:dyDescent="0.35">
      <c r="B16" s="119" t="s">
        <v>109</v>
      </c>
      <c r="C16" s="54">
        <f>C15*0.07</f>
        <v>0</v>
      </c>
      <c r="D16" s="54">
        <f t="shared" ref="D16:F16" si="1">D15*0.07</f>
        <v>0</v>
      </c>
      <c r="E16" s="54">
        <f t="shared" si="1"/>
        <v>0</v>
      </c>
      <c r="F16" s="54">
        <f t="shared" si="1"/>
        <v>0</v>
      </c>
    </row>
    <row r="17" spans="2:7" s="40" customFormat="1" ht="25.5" customHeight="1" thickBot="1" x14ac:dyDescent="0.4">
      <c r="B17" s="55" t="s">
        <v>3</v>
      </c>
      <c r="C17" s="56">
        <f>C15+C16</f>
        <v>0</v>
      </c>
      <c r="D17" s="56">
        <f t="shared" ref="D17:F17" si="2">D15+D16</f>
        <v>0</v>
      </c>
      <c r="E17" s="56">
        <f t="shared" si="2"/>
        <v>0</v>
      </c>
      <c r="F17" s="56">
        <f t="shared" si="2"/>
        <v>0</v>
      </c>
      <c r="G17" s="127"/>
    </row>
    <row r="18" spans="2:7" s="40" customFormat="1" ht="16" thickBot="1" x14ac:dyDescent="0.4">
      <c r="B18" s="127"/>
      <c r="C18" s="127"/>
      <c r="D18" s="127"/>
      <c r="E18" s="127"/>
      <c r="F18" s="127"/>
      <c r="G18" s="127"/>
    </row>
    <row r="19" spans="2:7" s="40" customFormat="1" ht="15.75" customHeight="1" x14ac:dyDescent="0.35">
      <c r="B19" s="427" t="s">
        <v>75</v>
      </c>
      <c r="C19" s="428"/>
      <c r="D19" s="428"/>
      <c r="E19" s="428"/>
      <c r="F19" s="429"/>
      <c r="G19" s="129"/>
    </row>
    <row r="20" spans="2:7" ht="15.75" customHeight="1" x14ac:dyDescent="0.35">
      <c r="B20" s="430"/>
      <c r="C20" s="425" t="e">
        <f>#REF!</f>
        <v>#REF!</v>
      </c>
      <c r="D20" s="425" t="e">
        <f>#REF!</f>
        <v>#REF!</v>
      </c>
      <c r="E20" s="425" t="e">
        <f>#REF!</f>
        <v>#REF!</v>
      </c>
      <c r="F20" s="425" t="s">
        <v>110</v>
      </c>
      <c r="G20" s="416" t="s">
        <v>76</v>
      </c>
    </row>
    <row r="21" spans="2:7" ht="15.75" customHeight="1" x14ac:dyDescent="0.35">
      <c r="B21" s="431"/>
      <c r="C21" s="426"/>
      <c r="D21" s="426"/>
      <c r="E21" s="426"/>
      <c r="F21" s="426"/>
      <c r="G21" s="391"/>
    </row>
    <row r="22" spans="2:7" ht="23.25" customHeight="1" x14ac:dyDescent="0.35">
      <c r="B22" s="6" t="s">
        <v>77</v>
      </c>
      <c r="C22" s="130" t="e">
        <f>#REF!</f>
        <v>#REF!</v>
      </c>
      <c r="D22" s="130" t="e">
        <f>#REF!</f>
        <v>#REF!</v>
      </c>
      <c r="E22" s="130" t="e">
        <f>#REF!</f>
        <v>#REF!</v>
      </c>
      <c r="F22" s="61" t="e">
        <f>#REF!</f>
        <v>#REF!</v>
      </c>
      <c r="G22" s="2" t="e">
        <f>#REF!</f>
        <v>#REF!</v>
      </c>
    </row>
    <row r="23" spans="2:7" ht="24.75" customHeight="1" x14ac:dyDescent="0.35">
      <c r="B23" s="6" t="s">
        <v>78</v>
      </c>
      <c r="C23" s="130" t="e">
        <f>#REF!</f>
        <v>#REF!</v>
      </c>
      <c r="D23" s="130" t="e">
        <f>#REF!</f>
        <v>#REF!</v>
      </c>
      <c r="E23" s="130" t="e">
        <f>#REF!</f>
        <v>#REF!</v>
      </c>
      <c r="F23" s="61" t="e">
        <f>#REF!</f>
        <v>#REF!</v>
      </c>
      <c r="G23" s="2" t="e">
        <f>#REF!</f>
        <v>#REF!</v>
      </c>
    </row>
    <row r="24" spans="2:7" ht="24.75" customHeight="1" x14ac:dyDescent="0.35">
      <c r="B24" s="6" t="s">
        <v>338</v>
      </c>
      <c r="C24" s="130" t="e">
        <f>#REF!</f>
        <v>#REF!</v>
      </c>
      <c r="D24" s="130" t="e">
        <f>#REF!</f>
        <v>#REF!</v>
      </c>
      <c r="E24" s="130" t="e">
        <f>#REF!</f>
        <v>#REF!</v>
      </c>
      <c r="F24" s="61" t="e">
        <f>#REF!</f>
        <v>#REF!</v>
      </c>
      <c r="G24" s="2" t="e">
        <f>#REF!</f>
        <v>#REF!</v>
      </c>
    </row>
    <row r="25" spans="2:7" ht="16" thickBot="1" x14ac:dyDescent="0.4">
      <c r="B25" s="3" t="s">
        <v>110</v>
      </c>
      <c r="C25" s="60" t="e">
        <f>#REF!</f>
        <v>#REF!</v>
      </c>
      <c r="D25" s="60" t="e">
        <f>#REF!</f>
        <v>#REF!</v>
      </c>
      <c r="E25" s="60" t="e">
        <f>#REF!</f>
        <v>#REF!</v>
      </c>
      <c r="F25" s="62" t="e">
        <f>#REF!</f>
        <v>#REF!</v>
      </c>
      <c r="G25" s="63"/>
    </row>
  </sheetData>
  <sheetProtection sheet="1" objects="1" scenarios="1" formatCells="0" formatColumns="0" formatRows="0"/>
  <mergeCells count="13">
    <mergeCell ref="G20:G21"/>
    <mergeCell ref="B2:F3"/>
    <mergeCell ref="C6:C7"/>
    <mergeCell ref="D6:D7"/>
    <mergeCell ref="E6:E7"/>
    <mergeCell ref="C20:C21"/>
    <mergeCell ref="D20:D21"/>
    <mergeCell ref="E20:E21"/>
    <mergeCell ref="B19:F19"/>
    <mergeCell ref="B5:F5"/>
    <mergeCell ref="F6:F7"/>
    <mergeCell ref="B20:B21"/>
    <mergeCell ref="F20:F21"/>
  </mergeCells>
  <conditionalFormatting sqref="F17">
    <cfRule type="cellIs" dxfId="0" priority="1" operator="notEqual">
      <formula>#REF!</formula>
    </cfRule>
  </conditionalFormatting>
  <dataValidations count="7">
    <dataValidation allowBlank="1" showInputMessage="1" showErrorMessage="1" prompt="Includes all related staff and temporary staff costs including base salary, post adjustment and all staff entitlements." sqref="B8"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77711502-57BE-4DB4-AF61-EF9806395508}"/>
    <dataValidation allowBlank="1" showInputMessage="1" showErrorMessage="1" prompt="Includes staff and non-staff travel paid for by the organization directly related to a project." sqref="B12" xr:uid="{7599ADEE-72AD-45B4-93A0-EDFAEB4D5077}"/>
    <dataValidation allowBlank="1" showInputMessage="1" showErrorMessage="1" prompt="Services contracted by an organization which follow the normal procurement processes." sqref="B11"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4" xr:uid="{D281C19F-1EF8-4A9D-BA14-51718AA1EA2B}"/>
  </dataValidations>
  <pageMargins left="0.7" right="0.7" top="0.75" bottom="0.75" header="0.3" footer="0.3"/>
  <pageSetup orientation="portrait" r:id="rId1"/>
  <ignoredErrors>
    <ignoredError sqref="C6:E7 C20:E21"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11"/>
  <sheetViews>
    <sheetView workbookViewId="0">
      <selection sqref="A1:A11"/>
    </sheetView>
  </sheetViews>
  <sheetFormatPr defaultColWidth="8.81640625" defaultRowHeight="14.5" x14ac:dyDescent="0.35"/>
  <sheetData>
    <row r="1" spans="1:1" x14ac:dyDescent="0.35">
      <c r="A1" s="45">
        <v>0</v>
      </c>
    </row>
    <row r="2" spans="1:1" x14ac:dyDescent="0.35">
      <c r="A2" s="108">
        <v>0.1</v>
      </c>
    </row>
    <row r="3" spans="1:1" x14ac:dyDescent="0.35">
      <c r="A3" s="45">
        <v>0.2</v>
      </c>
    </row>
    <row r="4" spans="1:1" x14ac:dyDescent="0.35">
      <c r="A4" s="108">
        <v>0.3</v>
      </c>
    </row>
    <row r="5" spans="1:1" x14ac:dyDescent="0.35">
      <c r="A5" s="45">
        <v>0.4</v>
      </c>
    </row>
    <row r="6" spans="1:1" x14ac:dyDescent="0.35">
      <c r="A6" s="108">
        <v>0.5</v>
      </c>
    </row>
    <row r="7" spans="1:1" x14ac:dyDescent="0.35">
      <c r="A7" s="45">
        <v>0.6</v>
      </c>
    </row>
    <row r="8" spans="1:1" x14ac:dyDescent="0.35">
      <c r="A8" s="108">
        <v>0.7</v>
      </c>
    </row>
    <row r="9" spans="1:1" x14ac:dyDescent="0.35">
      <c r="A9" s="45">
        <v>0.8</v>
      </c>
    </row>
    <row r="10" spans="1:1" x14ac:dyDescent="0.35">
      <c r="A10" s="108">
        <v>0.9</v>
      </c>
    </row>
    <row r="11" spans="1:1" x14ac:dyDescent="0.35">
      <c r="A11" s="45">
        <v>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E171"/>
  <sheetViews>
    <sheetView topLeftCell="A2" workbookViewId="0">
      <selection activeCell="A2" sqref="A1:E1048576"/>
    </sheetView>
  </sheetViews>
  <sheetFormatPr defaultColWidth="8.81640625" defaultRowHeight="14.5" x14ac:dyDescent="0.35"/>
  <cols>
    <col min="1" max="1" width="10" style="141" customWidth="1"/>
    <col min="2" max="5" width="8.81640625" style="141"/>
  </cols>
  <sheetData>
    <row r="1" spans="1:4" x14ac:dyDescent="0.35">
      <c r="A1" s="141">
        <v>0</v>
      </c>
      <c r="B1" s="141">
        <v>0</v>
      </c>
      <c r="C1" s="141">
        <v>0</v>
      </c>
      <c r="D1" s="141">
        <v>0</v>
      </c>
    </row>
    <row r="2" spans="1:4" x14ac:dyDescent="0.35">
      <c r="A2" s="142" t="s">
        <v>339</v>
      </c>
      <c r="B2" s="143" t="s">
        <v>187</v>
      </c>
      <c r="C2" s="144" t="s">
        <v>340</v>
      </c>
      <c r="D2" s="143" t="s">
        <v>187</v>
      </c>
    </row>
    <row r="3" spans="1:4" x14ac:dyDescent="0.35">
      <c r="A3" s="142" t="s">
        <v>130</v>
      </c>
      <c r="B3" s="145" t="s">
        <v>341</v>
      </c>
      <c r="C3" s="146" t="s">
        <v>342</v>
      </c>
      <c r="D3" s="147" t="s">
        <v>343</v>
      </c>
    </row>
    <row r="4" spans="1:4" x14ac:dyDescent="0.35">
      <c r="A4" s="142" t="s">
        <v>344</v>
      </c>
      <c r="B4" s="145" t="s">
        <v>345</v>
      </c>
      <c r="C4" s="146" t="s">
        <v>346</v>
      </c>
      <c r="D4" s="147" t="s">
        <v>343</v>
      </c>
    </row>
    <row r="5" spans="1:4" x14ac:dyDescent="0.35">
      <c r="A5" s="142" t="s">
        <v>347</v>
      </c>
      <c r="B5" s="145" t="s">
        <v>348</v>
      </c>
      <c r="C5" s="146" t="s">
        <v>349</v>
      </c>
      <c r="D5" s="147" t="s">
        <v>343</v>
      </c>
    </row>
    <row r="6" spans="1:4" x14ac:dyDescent="0.35">
      <c r="A6" s="142" t="s">
        <v>350</v>
      </c>
      <c r="B6" s="145" t="s">
        <v>351</v>
      </c>
      <c r="C6" s="146" t="s">
        <v>352</v>
      </c>
      <c r="D6" s="147" t="s">
        <v>343</v>
      </c>
    </row>
    <row r="7" spans="1:4" x14ac:dyDescent="0.35">
      <c r="A7" s="142" t="s">
        <v>353</v>
      </c>
      <c r="B7" s="145" t="s">
        <v>354</v>
      </c>
      <c r="C7" s="141" t="s">
        <v>355</v>
      </c>
      <c r="D7" s="147" t="s">
        <v>343</v>
      </c>
    </row>
    <row r="8" spans="1:4" x14ac:dyDescent="0.35">
      <c r="A8" s="142" t="s">
        <v>356</v>
      </c>
      <c r="B8" s="145" t="s">
        <v>357</v>
      </c>
      <c r="C8" s="141" t="s">
        <v>358</v>
      </c>
      <c r="D8" s="147" t="s">
        <v>343</v>
      </c>
    </row>
    <row r="9" spans="1:4" x14ac:dyDescent="0.35">
      <c r="A9" s="142" t="s">
        <v>359</v>
      </c>
      <c r="B9" s="145" t="s">
        <v>360</v>
      </c>
      <c r="C9" s="141" t="s">
        <v>361</v>
      </c>
      <c r="D9" s="147" t="s">
        <v>343</v>
      </c>
    </row>
    <row r="10" spans="1:4" x14ac:dyDescent="0.35">
      <c r="A10" s="142" t="s">
        <v>362</v>
      </c>
      <c r="B10" s="145" t="s">
        <v>363</v>
      </c>
      <c r="C10" s="141" t="s">
        <v>364</v>
      </c>
      <c r="D10" s="147" t="s">
        <v>343</v>
      </c>
    </row>
    <row r="11" spans="1:4" x14ac:dyDescent="0.35">
      <c r="A11" s="142" t="s">
        <v>365</v>
      </c>
      <c r="B11" s="145" t="s">
        <v>366</v>
      </c>
      <c r="C11" s="141" t="s">
        <v>367</v>
      </c>
      <c r="D11" s="147" t="s">
        <v>343</v>
      </c>
    </row>
    <row r="12" spans="1:4" x14ac:dyDescent="0.35">
      <c r="A12" s="142" t="s">
        <v>368</v>
      </c>
      <c r="B12" s="145" t="s">
        <v>369</v>
      </c>
      <c r="C12" s="141" t="s">
        <v>370</v>
      </c>
      <c r="D12" s="147" t="s">
        <v>343</v>
      </c>
    </row>
    <row r="13" spans="1:4" x14ac:dyDescent="0.35">
      <c r="A13" s="142" t="s">
        <v>371</v>
      </c>
      <c r="B13" s="145" t="s">
        <v>372</v>
      </c>
      <c r="C13" s="146" t="s">
        <v>373</v>
      </c>
      <c r="D13" s="147" t="s">
        <v>343</v>
      </c>
    </row>
    <row r="14" spans="1:4" x14ac:dyDescent="0.35">
      <c r="A14" s="142" t="s">
        <v>374</v>
      </c>
      <c r="B14" s="145" t="s">
        <v>375</v>
      </c>
      <c r="C14" s="146" t="s">
        <v>376</v>
      </c>
      <c r="D14" s="147" t="s">
        <v>343</v>
      </c>
    </row>
    <row r="15" spans="1:4" x14ac:dyDescent="0.35">
      <c r="A15" s="142" t="s">
        <v>377</v>
      </c>
      <c r="B15" s="145" t="s">
        <v>378</v>
      </c>
      <c r="C15" s="146" t="s">
        <v>379</v>
      </c>
      <c r="D15" s="147" t="s">
        <v>343</v>
      </c>
    </row>
    <row r="16" spans="1:4" x14ac:dyDescent="0.35">
      <c r="A16" s="142" t="s">
        <v>380</v>
      </c>
      <c r="B16" s="145" t="s">
        <v>381</v>
      </c>
      <c r="C16" s="141" t="s">
        <v>382</v>
      </c>
      <c r="D16" s="147" t="s">
        <v>343</v>
      </c>
    </row>
    <row r="17" spans="1:4" x14ac:dyDescent="0.35">
      <c r="A17" s="142" t="s">
        <v>383</v>
      </c>
      <c r="B17" s="145" t="s">
        <v>384</v>
      </c>
      <c r="C17" s="141" t="s">
        <v>385</v>
      </c>
      <c r="D17" s="147" t="s">
        <v>343</v>
      </c>
    </row>
    <row r="18" spans="1:4" x14ac:dyDescent="0.35">
      <c r="A18" s="142" t="s">
        <v>386</v>
      </c>
      <c r="B18" s="145" t="s">
        <v>387</v>
      </c>
      <c r="C18" s="141" t="s">
        <v>388</v>
      </c>
      <c r="D18" s="147" t="s">
        <v>343</v>
      </c>
    </row>
    <row r="19" spans="1:4" x14ac:dyDescent="0.35">
      <c r="A19" s="142" t="s">
        <v>389</v>
      </c>
      <c r="B19" s="145" t="s">
        <v>390</v>
      </c>
      <c r="C19" s="146" t="s">
        <v>391</v>
      </c>
      <c r="D19" s="147" t="s">
        <v>343</v>
      </c>
    </row>
    <row r="20" spans="1:4" x14ac:dyDescent="0.35">
      <c r="A20" s="142" t="s">
        <v>392</v>
      </c>
      <c r="B20" s="145" t="s">
        <v>393</v>
      </c>
      <c r="C20" s="146" t="s">
        <v>394</v>
      </c>
      <c r="D20" s="147" t="s">
        <v>343</v>
      </c>
    </row>
    <row r="21" spans="1:4" x14ac:dyDescent="0.35">
      <c r="A21" s="142" t="s">
        <v>395</v>
      </c>
      <c r="B21" s="145" t="s">
        <v>396</v>
      </c>
      <c r="C21" s="146" t="s">
        <v>397</v>
      </c>
      <c r="D21" s="147" t="s">
        <v>343</v>
      </c>
    </row>
    <row r="22" spans="1:4" x14ac:dyDescent="0.35">
      <c r="A22" s="142" t="s">
        <v>398</v>
      </c>
      <c r="B22" s="145" t="s">
        <v>399</v>
      </c>
      <c r="C22" s="146" t="s">
        <v>400</v>
      </c>
      <c r="D22" s="147" t="s">
        <v>343</v>
      </c>
    </row>
    <row r="23" spans="1:4" x14ac:dyDescent="0.35">
      <c r="A23" s="142" t="s">
        <v>401</v>
      </c>
      <c r="B23" s="145" t="s">
        <v>402</v>
      </c>
      <c r="C23" s="146" t="s">
        <v>403</v>
      </c>
      <c r="D23" s="147" t="s">
        <v>404</v>
      </c>
    </row>
    <row r="24" spans="1:4" x14ac:dyDescent="0.35">
      <c r="A24" s="142" t="s">
        <v>405</v>
      </c>
      <c r="B24" s="145" t="s">
        <v>406</v>
      </c>
      <c r="C24" s="146" t="s">
        <v>407</v>
      </c>
      <c r="D24" s="147" t="s">
        <v>404</v>
      </c>
    </row>
    <row r="25" spans="1:4" x14ac:dyDescent="0.35">
      <c r="A25" s="142" t="s">
        <v>408</v>
      </c>
      <c r="B25" s="145" t="s">
        <v>409</v>
      </c>
      <c r="C25" s="146" t="s">
        <v>410</v>
      </c>
      <c r="D25" s="147" t="s">
        <v>404</v>
      </c>
    </row>
    <row r="26" spans="1:4" x14ac:dyDescent="0.35">
      <c r="A26" s="142" t="s">
        <v>411</v>
      </c>
      <c r="B26" s="145" t="s">
        <v>412</v>
      </c>
      <c r="C26" s="146" t="s">
        <v>413</v>
      </c>
      <c r="D26" s="147" t="s">
        <v>404</v>
      </c>
    </row>
    <row r="27" spans="1:4" x14ac:dyDescent="0.35">
      <c r="A27" s="142" t="s">
        <v>414</v>
      </c>
      <c r="B27" s="145" t="s">
        <v>415</v>
      </c>
      <c r="C27" s="146" t="s">
        <v>416</v>
      </c>
      <c r="D27" s="147" t="s">
        <v>404</v>
      </c>
    </row>
    <row r="28" spans="1:4" x14ac:dyDescent="0.35">
      <c r="A28" s="142" t="s">
        <v>417</v>
      </c>
      <c r="B28" s="145" t="s">
        <v>418</v>
      </c>
      <c r="C28" s="146" t="s">
        <v>419</v>
      </c>
      <c r="D28" s="147" t="s">
        <v>404</v>
      </c>
    </row>
    <row r="29" spans="1:4" x14ac:dyDescent="0.35">
      <c r="A29" s="142" t="s">
        <v>420</v>
      </c>
      <c r="B29" s="145" t="s">
        <v>421</v>
      </c>
      <c r="C29" s="146" t="s">
        <v>422</v>
      </c>
      <c r="D29" s="147" t="s">
        <v>404</v>
      </c>
    </row>
    <row r="30" spans="1:4" x14ac:dyDescent="0.35">
      <c r="A30" s="142" t="s">
        <v>423</v>
      </c>
      <c r="B30" s="145" t="s">
        <v>424</v>
      </c>
      <c r="C30" s="141" t="s">
        <v>425</v>
      </c>
      <c r="D30" s="147" t="s">
        <v>404</v>
      </c>
    </row>
    <row r="31" spans="1:4" x14ac:dyDescent="0.35">
      <c r="A31" s="142" t="s">
        <v>426</v>
      </c>
      <c r="B31" s="145" t="s">
        <v>427</v>
      </c>
      <c r="C31" s="141" t="s">
        <v>428</v>
      </c>
      <c r="D31" s="147" t="s">
        <v>404</v>
      </c>
    </row>
    <row r="32" spans="1:4" x14ac:dyDescent="0.35">
      <c r="A32" s="142" t="s">
        <v>429</v>
      </c>
      <c r="B32" s="145" t="s">
        <v>430</v>
      </c>
      <c r="C32" s="146" t="s">
        <v>431</v>
      </c>
      <c r="D32" s="147" t="s">
        <v>404</v>
      </c>
    </row>
    <row r="33" spans="1:4" x14ac:dyDescent="0.35">
      <c r="A33" s="142" t="s">
        <v>432</v>
      </c>
      <c r="B33" s="145" t="s">
        <v>433</v>
      </c>
      <c r="C33" s="146" t="s">
        <v>434</v>
      </c>
      <c r="D33" s="147" t="s">
        <v>435</v>
      </c>
    </row>
    <row r="34" spans="1:4" x14ac:dyDescent="0.35">
      <c r="A34" s="142" t="s">
        <v>436</v>
      </c>
      <c r="B34" s="145" t="s">
        <v>437</v>
      </c>
      <c r="C34" s="141" t="s">
        <v>438</v>
      </c>
      <c r="D34" s="147" t="s">
        <v>435</v>
      </c>
    </row>
    <row r="35" spans="1:4" x14ac:dyDescent="0.35">
      <c r="A35" s="142" t="s">
        <v>439</v>
      </c>
      <c r="B35" s="145" t="s">
        <v>440</v>
      </c>
      <c r="C35" s="141" t="s">
        <v>441</v>
      </c>
      <c r="D35" s="147" t="s">
        <v>435</v>
      </c>
    </row>
    <row r="36" spans="1:4" x14ac:dyDescent="0.35">
      <c r="A36" s="142" t="s">
        <v>442</v>
      </c>
      <c r="B36" s="145" t="s">
        <v>443</v>
      </c>
      <c r="C36" s="146" t="s">
        <v>444</v>
      </c>
      <c r="D36" s="147" t="s">
        <v>435</v>
      </c>
    </row>
    <row r="37" spans="1:4" x14ac:dyDescent="0.35">
      <c r="A37" s="142" t="s">
        <v>445</v>
      </c>
      <c r="B37" s="145" t="s">
        <v>446</v>
      </c>
      <c r="C37" s="146" t="s">
        <v>447</v>
      </c>
      <c r="D37" s="147" t="s">
        <v>435</v>
      </c>
    </row>
    <row r="38" spans="1:4" x14ac:dyDescent="0.35">
      <c r="A38" s="142" t="s">
        <v>448</v>
      </c>
      <c r="B38" s="145" t="s">
        <v>449</v>
      </c>
      <c r="C38" s="146" t="s">
        <v>450</v>
      </c>
      <c r="D38" s="147" t="s">
        <v>435</v>
      </c>
    </row>
    <row r="39" spans="1:4" x14ac:dyDescent="0.35">
      <c r="A39" s="142" t="s">
        <v>451</v>
      </c>
      <c r="B39" s="145" t="s">
        <v>452</v>
      </c>
      <c r="C39" s="141" t="s">
        <v>453</v>
      </c>
      <c r="D39" s="147" t="s">
        <v>435</v>
      </c>
    </row>
    <row r="40" spans="1:4" x14ac:dyDescent="0.35">
      <c r="A40" s="142" t="s">
        <v>454</v>
      </c>
      <c r="B40" s="145" t="s">
        <v>455</v>
      </c>
      <c r="C40" s="141" t="s">
        <v>456</v>
      </c>
      <c r="D40" s="147" t="s">
        <v>435</v>
      </c>
    </row>
    <row r="41" spans="1:4" x14ac:dyDescent="0.35">
      <c r="A41" s="142" t="s">
        <v>457</v>
      </c>
      <c r="B41" s="145" t="s">
        <v>458</v>
      </c>
      <c r="C41" s="146" t="s">
        <v>459</v>
      </c>
      <c r="D41" s="147" t="s">
        <v>435</v>
      </c>
    </row>
    <row r="42" spans="1:4" x14ac:dyDescent="0.35">
      <c r="A42" s="142" t="s">
        <v>460</v>
      </c>
      <c r="B42" s="145" t="s">
        <v>461</v>
      </c>
      <c r="C42" s="146" t="s">
        <v>462</v>
      </c>
      <c r="D42" s="147" t="s">
        <v>435</v>
      </c>
    </row>
    <row r="43" spans="1:4" x14ac:dyDescent="0.35">
      <c r="A43" s="142" t="s">
        <v>463</v>
      </c>
      <c r="B43" s="145" t="s">
        <v>464</v>
      </c>
      <c r="C43" s="146" t="s">
        <v>465</v>
      </c>
      <c r="D43" s="147" t="s">
        <v>435</v>
      </c>
    </row>
    <row r="44" spans="1:4" x14ac:dyDescent="0.35">
      <c r="A44" s="142" t="s">
        <v>466</v>
      </c>
      <c r="B44" s="145" t="s">
        <v>467</v>
      </c>
      <c r="C44" s="141" t="s">
        <v>468</v>
      </c>
      <c r="D44" s="147" t="s">
        <v>435</v>
      </c>
    </row>
    <row r="45" spans="1:4" x14ac:dyDescent="0.35">
      <c r="A45" s="142" t="s">
        <v>469</v>
      </c>
      <c r="B45" s="145" t="s">
        <v>470</v>
      </c>
      <c r="C45" s="141" t="s">
        <v>471</v>
      </c>
      <c r="D45" s="147" t="s">
        <v>435</v>
      </c>
    </row>
    <row r="46" spans="1:4" x14ac:dyDescent="0.35">
      <c r="A46" s="142" t="s">
        <v>472</v>
      </c>
      <c r="B46" s="145" t="s">
        <v>473</v>
      </c>
      <c r="C46" s="141" t="s">
        <v>474</v>
      </c>
      <c r="D46" s="147" t="s">
        <v>435</v>
      </c>
    </row>
    <row r="47" spans="1:4" x14ac:dyDescent="0.35">
      <c r="A47" s="142" t="s">
        <v>475</v>
      </c>
      <c r="B47" s="145" t="s">
        <v>476</v>
      </c>
      <c r="C47" s="146" t="s">
        <v>477</v>
      </c>
      <c r="D47" s="147" t="s">
        <v>435</v>
      </c>
    </row>
    <row r="48" spans="1:4" x14ac:dyDescent="0.35">
      <c r="A48" s="142" t="s">
        <v>478</v>
      </c>
      <c r="B48" s="145" t="s">
        <v>479</v>
      </c>
      <c r="C48" s="146" t="s">
        <v>480</v>
      </c>
      <c r="D48" s="147" t="s">
        <v>481</v>
      </c>
    </row>
    <row r="49" spans="1:4" x14ac:dyDescent="0.35">
      <c r="A49" s="142" t="s">
        <v>482</v>
      </c>
      <c r="B49" s="145" t="s">
        <v>483</v>
      </c>
      <c r="C49" s="146" t="s">
        <v>484</v>
      </c>
      <c r="D49" s="147" t="s">
        <v>481</v>
      </c>
    </row>
    <row r="50" spans="1:4" x14ac:dyDescent="0.35">
      <c r="A50" s="142" t="s">
        <v>485</v>
      </c>
      <c r="B50" s="145" t="s">
        <v>486</v>
      </c>
      <c r="C50" s="146" t="s">
        <v>487</v>
      </c>
      <c r="D50" s="147" t="s">
        <v>481</v>
      </c>
    </row>
    <row r="51" spans="1:4" x14ac:dyDescent="0.35">
      <c r="A51" s="142" t="s">
        <v>488</v>
      </c>
      <c r="B51" s="145" t="s">
        <v>489</v>
      </c>
      <c r="C51" s="146" t="s">
        <v>490</v>
      </c>
      <c r="D51" s="147" t="s">
        <v>481</v>
      </c>
    </row>
    <row r="52" spans="1:4" x14ac:dyDescent="0.35">
      <c r="A52" s="142" t="s">
        <v>491</v>
      </c>
      <c r="B52" s="145" t="s">
        <v>492</v>
      </c>
      <c r="C52" s="141" t="s">
        <v>493</v>
      </c>
      <c r="D52" s="147" t="s">
        <v>481</v>
      </c>
    </row>
    <row r="53" spans="1:4" x14ac:dyDescent="0.35">
      <c r="A53" s="142" t="s">
        <v>494</v>
      </c>
      <c r="B53" s="145" t="s">
        <v>495</v>
      </c>
      <c r="C53" s="141" t="s">
        <v>496</v>
      </c>
      <c r="D53" s="147" t="s">
        <v>481</v>
      </c>
    </row>
    <row r="54" spans="1:4" x14ac:dyDescent="0.35">
      <c r="A54" s="142" t="s">
        <v>497</v>
      </c>
      <c r="B54" s="145" t="s">
        <v>498</v>
      </c>
      <c r="C54" s="146" t="s">
        <v>499</v>
      </c>
      <c r="D54" s="147" t="s">
        <v>481</v>
      </c>
    </row>
    <row r="55" spans="1:4" x14ac:dyDescent="0.35">
      <c r="A55" s="142" t="s">
        <v>500</v>
      </c>
      <c r="B55" s="145" t="s">
        <v>501</v>
      </c>
      <c r="C55" s="146" t="s">
        <v>502</v>
      </c>
      <c r="D55" s="147" t="s">
        <v>481</v>
      </c>
    </row>
    <row r="56" spans="1:4" x14ac:dyDescent="0.35">
      <c r="A56" s="142" t="s">
        <v>503</v>
      </c>
      <c r="B56" s="145" t="s">
        <v>504</v>
      </c>
      <c r="C56" s="146" t="s">
        <v>505</v>
      </c>
      <c r="D56" s="147" t="s">
        <v>481</v>
      </c>
    </row>
    <row r="57" spans="1:4" x14ac:dyDescent="0.35">
      <c r="A57" s="142" t="s">
        <v>506</v>
      </c>
      <c r="B57" s="145" t="s">
        <v>507</v>
      </c>
      <c r="C57" s="146" t="s">
        <v>508</v>
      </c>
      <c r="D57" s="147" t="s">
        <v>481</v>
      </c>
    </row>
    <row r="58" spans="1:4" x14ac:dyDescent="0.35">
      <c r="A58" s="142" t="s">
        <v>509</v>
      </c>
      <c r="B58" s="145" t="s">
        <v>510</v>
      </c>
      <c r="C58" s="146" t="s">
        <v>511</v>
      </c>
      <c r="D58" s="147" t="s">
        <v>512</v>
      </c>
    </row>
    <row r="59" spans="1:4" x14ac:dyDescent="0.35">
      <c r="A59" s="142" t="s">
        <v>513</v>
      </c>
      <c r="B59" s="145" t="s">
        <v>514</v>
      </c>
      <c r="C59" s="146" t="s">
        <v>515</v>
      </c>
      <c r="D59" s="147" t="s">
        <v>512</v>
      </c>
    </row>
    <row r="60" spans="1:4" x14ac:dyDescent="0.35">
      <c r="A60" s="142" t="s">
        <v>516</v>
      </c>
      <c r="B60" s="145" t="s">
        <v>517</v>
      </c>
      <c r="C60" s="141" t="s">
        <v>518</v>
      </c>
      <c r="D60" s="147" t="s">
        <v>512</v>
      </c>
    </row>
    <row r="61" spans="1:4" x14ac:dyDescent="0.35">
      <c r="A61" s="142" t="s">
        <v>519</v>
      </c>
      <c r="B61" s="145" t="s">
        <v>520</v>
      </c>
      <c r="C61" s="141" t="s">
        <v>521</v>
      </c>
      <c r="D61" s="147" t="s">
        <v>512</v>
      </c>
    </row>
    <row r="62" spans="1:4" x14ac:dyDescent="0.35">
      <c r="A62" s="142" t="s">
        <v>522</v>
      </c>
      <c r="B62" s="145" t="s">
        <v>523</v>
      </c>
      <c r="C62" s="146" t="s">
        <v>524</v>
      </c>
      <c r="D62" s="147" t="s">
        <v>512</v>
      </c>
    </row>
    <row r="63" spans="1:4" x14ac:dyDescent="0.35">
      <c r="A63" s="142" t="s">
        <v>525</v>
      </c>
      <c r="B63" s="145" t="s">
        <v>526</v>
      </c>
      <c r="C63" s="146" t="s">
        <v>527</v>
      </c>
      <c r="D63" s="147" t="s">
        <v>512</v>
      </c>
    </row>
    <row r="64" spans="1:4" x14ac:dyDescent="0.35">
      <c r="A64" s="142" t="s">
        <v>528</v>
      </c>
      <c r="B64" s="145" t="s">
        <v>529</v>
      </c>
      <c r="C64" s="146" t="s">
        <v>530</v>
      </c>
      <c r="D64" s="147" t="s">
        <v>512</v>
      </c>
    </row>
    <row r="65" spans="1:4" x14ac:dyDescent="0.35">
      <c r="A65" s="142" t="s">
        <v>531</v>
      </c>
      <c r="B65" s="145" t="s">
        <v>532</v>
      </c>
      <c r="C65" s="146" t="s">
        <v>533</v>
      </c>
      <c r="D65" s="147" t="s">
        <v>512</v>
      </c>
    </row>
    <row r="66" spans="1:4" x14ac:dyDescent="0.35">
      <c r="A66" s="142" t="s">
        <v>534</v>
      </c>
      <c r="B66" s="145" t="s">
        <v>535</v>
      </c>
      <c r="C66" s="146" t="s">
        <v>536</v>
      </c>
      <c r="D66" s="147" t="s">
        <v>537</v>
      </c>
    </row>
    <row r="67" spans="1:4" x14ac:dyDescent="0.35">
      <c r="A67" s="142" t="s">
        <v>538</v>
      </c>
      <c r="B67" s="145" t="s">
        <v>539</v>
      </c>
      <c r="C67" s="141" t="s">
        <v>540</v>
      </c>
      <c r="D67" s="147" t="s">
        <v>537</v>
      </c>
    </row>
    <row r="68" spans="1:4" x14ac:dyDescent="0.35">
      <c r="A68" s="142" t="s">
        <v>541</v>
      </c>
      <c r="B68" s="145" t="s">
        <v>542</v>
      </c>
      <c r="C68" s="141" t="s">
        <v>543</v>
      </c>
      <c r="D68" s="147" t="s">
        <v>537</v>
      </c>
    </row>
    <row r="69" spans="1:4" x14ac:dyDescent="0.35">
      <c r="A69" s="142" t="s">
        <v>544</v>
      </c>
      <c r="B69" s="145" t="s">
        <v>545</v>
      </c>
      <c r="C69" s="146" t="s">
        <v>546</v>
      </c>
      <c r="D69" s="147" t="s">
        <v>537</v>
      </c>
    </row>
    <row r="70" spans="1:4" x14ac:dyDescent="0.35">
      <c r="A70" s="142" t="s">
        <v>547</v>
      </c>
      <c r="B70" s="145" t="s">
        <v>548</v>
      </c>
      <c r="C70" s="141" t="s">
        <v>549</v>
      </c>
      <c r="D70" s="147" t="s">
        <v>537</v>
      </c>
    </row>
    <row r="71" spans="1:4" x14ac:dyDescent="0.35">
      <c r="A71" s="142" t="s">
        <v>550</v>
      </c>
      <c r="B71" s="145" t="s">
        <v>551</v>
      </c>
      <c r="C71" s="141" t="s">
        <v>552</v>
      </c>
      <c r="D71" s="147" t="s">
        <v>537</v>
      </c>
    </row>
    <row r="72" spans="1:4" x14ac:dyDescent="0.35">
      <c r="A72" s="142" t="s">
        <v>553</v>
      </c>
      <c r="B72" s="145" t="s">
        <v>554</v>
      </c>
      <c r="C72" s="141" t="s">
        <v>555</v>
      </c>
      <c r="D72" s="147" t="s">
        <v>537</v>
      </c>
    </row>
    <row r="73" spans="1:4" x14ac:dyDescent="0.35">
      <c r="A73" s="142" t="s">
        <v>556</v>
      </c>
      <c r="B73" s="145" t="s">
        <v>557</v>
      </c>
      <c r="C73" s="146" t="s">
        <v>558</v>
      </c>
      <c r="D73" s="147" t="s">
        <v>537</v>
      </c>
    </row>
    <row r="74" spans="1:4" x14ac:dyDescent="0.35">
      <c r="A74" s="142" t="s">
        <v>559</v>
      </c>
      <c r="B74" s="145" t="s">
        <v>560</v>
      </c>
      <c r="C74" s="141" t="s">
        <v>561</v>
      </c>
      <c r="D74" s="147" t="s">
        <v>537</v>
      </c>
    </row>
    <row r="75" spans="1:4" x14ac:dyDescent="0.35">
      <c r="A75" s="142" t="s">
        <v>562</v>
      </c>
      <c r="B75" s="145" t="s">
        <v>563</v>
      </c>
      <c r="C75" s="141" t="s">
        <v>564</v>
      </c>
      <c r="D75" s="147" t="s">
        <v>537</v>
      </c>
    </row>
    <row r="76" spans="1:4" x14ac:dyDescent="0.35">
      <c r="A76" s="142" t="s">
        <v>565</v>
      </c>
      <c r="B76" s="148" t="s">
        <v>566</v>
      </c>
      <c r="C76" s="141" t="s">
        <v>567</v>
      </c>
      <c r="D76" s="147" t="s">
        <v>537</v>
      </c>
    </row>
    <row r="77" spans="1:4" x14ac:dyDescent="0.35">
      <c r="A77" s="142" t="s">
        <v>568</v>
      </c>
      <c r="B77" s="148" t="s">
        <v>569</v>
      </c>
      <c r="C77" s="141" t="s">
        <v>570</v>
      </c>
      <c r="D77" s="147" t="s">
        <v>537</v>
      </c>
    </row>
    <row r="78" spans="1:4" x14ac:dyDescent="0.35">
      <c r="A78" s="142" t="s">
        <v>571</v>
      </c>
      <c r="B78" s="148" t="s">
        <v>572</v>
      </c>
      <c r="C78" s="141" t="s">
        <v>573</v>
      </c>
      <c r="D78" s="147" t="s">
        <v>537</v>
      </c>
    </row>
    <row r="79" spans="1:4" x14ac:dyDescent="0.35">
      <c r="A79" s="142" t="s">
        <v>574</v>
      </c>
      <c r="B79" s="148" t="s">
        <v>575</v>
      </c>
      <c r="C79" s="141" t="s">
        <v>576</v>
      </c>
      <c r="D79" s="147" t="s">
        <v>537</v>
      </c>
    </row>
    <row r="80" spans="1:4" x14ac:dyDescent="0.35">
      <c r="A80" s="142" t="s">
        <v>577</v>
      </c>
      <c r="B80" s="148" t="s">
        <v>578</v>
      </c>
      <c r="C80" s="146" t="s">
        <v>579</v>
      </c>
      <c r="D80" s="147" t="s">
        <v>537</v>
      </c>
    </row>
    <row r="81" spans="1:4" x14ac:dyDescent="0.35">
      <c r="A81" s="142" t="s">
        <v>580</v>
      </c>
      <c r="B81" s="148" t="s">
        <v>581</v>
      </c>
      <c r="C81" s="146" t="s">
        <v>582</v>
      </c>
      <c r="D81" s="147" t="s">
        <v>537</v>
      </c>
    </row>
    <row r="82" spans="1:4" x14ac:dyDescent="0.35">
      <c r="A82" s="142" t="s">
        <v>583</v>
      </c>
      <c r="B82" s="148" t="s">
        <v>584</v>
      </c>
    </row>
    <row r="83" spans="1:4" x14ac:dyDescent="0.35">
      <c r="A83" s="142" t="s">
        <v>585</v>
      </c>
      <c r="B83" s="148" t="s">
        <v>586</v>
      </c>
    </row>
    <row r="84" spans="1:4" x14ac:dyDescent="0.35">
      <c r="A84" s="142" t="s">
        <v>587</v>
      </c>
      <c r="B84" s="148" t="s">
        <v>588</v>
      </c>
    </row>
    <row r="85" spans="1:4" x14ac:dyDescent="0.35">
      <c r="A85" s="142" t="s">
        <v>589</v>
      </c>
      <c r="B85" s="148" t="s">
        <v>590</v>
      </c>
    </row>
    <row r="86" spans="1:4" x14ac:dyDescent="0.35">
      <c r="A86" s="142" t="s">
        <v>591</v>
      </c>
      <c r="B86" s="148" t="s">
        <v>592</v>
      </c>
    </row>
    <row r="87" spans="1:4" x14ac:dyDescent="0.35">
      <c r="A87" s="142" t="s">
        <v>593</v>
      </c>
      <c r="B87" s="148" t="s">
        <v>594</v>
      </c>
    </row>
    <row r="88" spans="1:4" x14ac:dyDescent="0.35">
      <c r="A88" s="142" t="s">
        <v>595</v>
      </c>
      <c r="B88" s="148" t="s">
        <v>596</v>
      </c>
    </row>
    <row r="89" spans="1:4" x14ac:dyDescent="0.35">
      <c r="A89" s="142" t="s">
        <v>597</v>
      </c>
      <c r="B89" s="148" t="s">
        <v>598</v>
      </c>
    </row>
    <row r="90" spans="1:4" x14ac:dyDescent="0.35">
      <c r="A90" s="142" t="s">
        <v>599</v>
      </c>
      <c r="B90" s="148" t="s">
        <v>600</v>
      </c>
    </row>
    <row r="91" spans="1:4" x14ac:dyDescent="0.35">
      <c r="A91" s="142" t="s">
        <v>601</v>
      </c>
      <c r="B91" s="148" t="s">
        <v>602</v>
      </c>
    </row>
    <row r="92" spans="1:4" x14ac:dyDescent="0.35">
      <c r="A92" s="142" t="s">
        <v>603</v>
      </c>
      <c r="B92" s="148" t="s">
        <v>604</v>
      </c>
    </row>
    <row r="93" spans="1:4" x14ac:dyDescent="0.35">
      <c r="A93" s="142" t="s">
        <v>605</v>
      </c>
      <c r="B93" s="148" t="s">
        <v>606</v>
      </c>
    </row>
    <row r="94" spans="1:4" x14ac:dyDescent="0.35">
      <c r="A94" s="142" t="s">
        <v>607</v>
      </c>
      <c r="B94" s="148" t="s">
        <v>608</v>
      </c>
    </row>
    <row r="95" spans="1:4" x14ac:dyDescent="0.35">
      <c r="A95" s="142" t="s">
        <v>609</v>
      </c>
      <c r="B95" s="148" t="s">
        <v>610</v>
      </c>
    </row>
    <row r="96" spans="1:4" x14ac:dyDescent="0.35">
      <c r="A96" s="142" t="s">
        <v>611</v>
      </c>
      <c r="B96" s="148" t="s">
        <v>612</v>
      </c>
    </row>
    <row r="97" spans="1:2" x14ac:dyDescent="0.35">
      <c r="A97" s="142" t="s">
        <v>613</v>
      </c>
      <c r="B97" s="148" t="s">
        <v>614</v>
      </c>
    </row>
    <row r="98" spans="1:2" x14ac:dyDescent="0.35">
      <c r="A98" s="142" t="s">
        <v>615</v>
      </c>
      <c r="B98" s="148" t="s">
        <v>616</v>
      </c>
    </row>
    <row r="99" spans="1:2" x14ac:dyDescent="0.35">
      <c r="A99" s="142" t="s">
        <v>617</v>
      </c>
      <c r="B99" s="148" t="s">
        <v>618</v>
      </c>
    </row>
    <row r="100" spans="1:2" x14ac:dyDescent="0.35">
      <c r="A100" s="142" t="s">
        <v>619</v>
      </c>
      <c r="B100" s="148" t="s">
        <v>620</v>
      </c>
    </row>
    <row r="101" spans="1:2" x14ac:dyDescent="0.35">
      <c r="A101" s="142" t="s">
        <v>621</v>
      </c>
      <c r="B101" s="148" t="s">
        <v>622</v>
      </c>
    </row>
    <row r="102" spans="1:2" x14ac:dyDescent="0.35">
      <c r="A102" s="142" t="s">
        <v>623</v>
      </c>
      <c r="B102" s="148" t="s">
        <v>624</v>
      </c>
    </row>
    <row r="103" spans="1:2" x14ac:dyDescent="0.35">
      <c r="A103" s="142" t="s">
        <v>625</v>
      </c>
      <c r="B103" s="148" t="s">
        <v>626</v>
      </c>
    </row>
    <row r="104" spans="1:2" x14ac:dyDescent="0.35">
      <c r="A104" s="142" t="s">
        <v>627</v>
      </c>
      <c r="B104" s="148" t="s">
        <v>628</v>
      </c>
    </row>
    <row r="105" spans="1:2" x14ac:dyDescent="0.35">
      <c r="A105" s="142" t="s">
        <v>629</v>
      </c>
      <c r="B105" s="148" t="s">
        <v>630</v>
      </c>
    </row>
    <row r="106" spans="1:2" x14ac:dyDescent="0.35">
      <c r="A106" s="142" t="s">
        <v>631</v>
      </c>
      <c r="B106" s="148" t="s">
        <v>632</v>
      </c>
    </row>
    <row r="107" spans="1:2" x14ac:dyDescent="0.35">
      <c r="A107" s="142" t="s">
        <v>633</v>
      </c>
      <c r="B107" s="148" t="s">
        <v>634</v>
      </c>
    </row>
    <row r="108" spans="1:2" x14ac:dyDescent="0.35">
      <c r="A108" s="142" t="s">
        <v>635</v>
      </c>
      <c r="B108" s="148" t="s">
        <v>636</v>
      </c>
    </row>
    <row r="109" spans="1:2" x14ac:dyDescent="0.35">
      <c r="A109" s="142" t="s">
        <v>637</v>
      </c>
      <c r="B109" s="148" t="s">
        <v>638</v>
      </c>
    </row>
    <row r="110" spans="1:2" x14ac:dyDescent="0.35">
      <c r="A110" s="142" t="s">
        <v>639</v>
      </c>
      <c r="B110" s="148" t="s">
        <v>640</v>
      </c>
    </row>
    <row r="111" spans="1:2" x14ac:dyDescent="0.35">
      <c r="A111" s="142" t="s">
        <v>641</v>
      </c>
      <c r="B111" s="148" t="s">
        <v>642</v>
      </c>
    </row>
    <row r="112" spans="1:2" x14ac:dyDescent="0.35">
      <c r="A112" s="142" t="s">
        <v>643</v>
      </c>
      <c r="B112" s="148" t="s">
        <v>644</v>
      </c>
    </row>
    <row r="113" spans="1:2" x14ac:dyDescent="0.35">
      <c r="A113" s="142" t="s">
        <v>645</v>
      </c>
      <c r="B113" s="148" t="s">
        <v>646</v>
      </c>
    </row>
    <row r="114" spans="1:2" x14ac:dyDescent="0.35">
      <c r="A114" s="142" t="s">
        <v>647</v>
      </c>
      <c r="B114" s="148" t="s">
        <v>648</v>
      </c>
    </row>
    <row r="115" spans="1:2" x14ac:dyDescent="0.35">
      <c r="A115" s="142" t="s">
        <v>649</v>
      </c>
      <c r="B115" s="148" t="s">
        <v>650</v>
      </c>
    </row>
    <row r="116" spans="1:2" x14ac:dyDescent="0.35">
      <c r="A116" s="142" t="s">
        <v>651</v>
      </c>
      <c r="B116" s="148" t="s">
        <v>652</v>
      </c>
    </row>
    <row r="117" spans="1:2" x14ac:dyDescent="0.35">
      <c r="A117" s="142" t="s">
        <v>653</v>
      </c>
      <c r="B117" s="148" t="s">
        <v>654</v>
      </c>
    </row>
    <row r="118" spans="1:2" x14ac:dyDescent="0.35">
      <c r="A118" s="142" t="s">
        <v>655</v>
      </c>
      <c r="B118" s="148" t="s">
        <v>656</v>
      </c>
    </row>
    <row r="119" spans="1:2" x14ac:dyDescent="0.35">
      <c r="A119" s="142" t="s">
        <v>657</v>
      </c>
      <c r="B119" s="148" t="s">
        <v>658</v>
      </c>
    </row>
    <row r="120" spans="1:2" x14ac:dyDescent="0.35">
      <c r="A120" s="142" t="s">
        <v>659</v>
      </c>
      <c r="B120" s="148" t="s">
        <v>660</v>
      </c>
    </row>
    <row r="121" spans="1:2" x14ac:dyDescent="0.35">
      <c r="A121" s="142" t="s">
        <v>661</v>
      </c>
      <c r="B121" s="148" t="s">
        <v>662</v>
      </c>
    </row>
    <row r="122" spans="1:2" x14ac:dyDescent="0.35">
      <c r="A122" s="142" t="s">
        <v>663</v>
      </c>
      <c r="B122" s="148" t="s">
        <v>664</v>
      </c>
    </row>
    <row r="123" spans="1:2" x14ac:dyDescent="0.35">
      <c r="A123" s="142" t="s">
        <v>665</v>
      </c>
      <c r="B123" s="148" t="s">
        <v>666</v>
      </c>
    </row>
    <row r="124" spans="1:2" x14ac:dyDescent="0.35">
      <c r="A124" s="142" t="s">
        <v>667</v>
      </c>
      <c r="B124" s="148" t="s">
        <v>668</v>
      </c>
    </row>
    <row r="125" spans="1:2" x14ac:dyDescent="0.35">
      <c r="A125" s="142" t="s">
        <v>669</v>
      </c>
      <c r="B125" s="148" t="s">
        <v>670</v>
      </c>
    </row>
    <row r="126" spans="1:2" x14ac:dyDescent="0.35">
      <c r="A126" s="142" t="s">
        <v>671</v>
      </c>
      <c r="B126" s="148" t="s">
        <v>672</v>
      </c>
    </row>
    <row r="127" spans="1:2" x14ac:dyDescent="0.35">
      <c r="A127" s="142" t="s">
        <v>673</v>
      </c>
      <c r="B127" s="148" t="s">
        <v>674</v>
      </c>
    </row>
    <row r="128" spans="1:2" x14ac:dyDescent="0.35">
      <c r="A128" s="142" t="s">
        <v>675</v>
      </c>
      <c r="B128" s="148" t="s">
        <v>676</v>
      </c>
    </row>
    <row r="129" spans="1:2" x14ac:dyDescent="0.35">
      <c r="A129" s="142" t="s">
        <v>677</v>
      </c>
      <c r="B129" s="148" t="s">
        <v>678</v>
      </c>
    </row>
    <row r="130" spans="1:2" x14ac:dyDescent="0.35">
      <c r="A130" s="142" t="s">
        <v>679</v>
      </c>
      <c r="B130" s="148" t="s">
        <v>680</v>
      </c>
    </row>
    <row r="131" spans="1:2" x14ac:dyDescent="0.35">
      <c r="A131" s="142" t="s">
        <v>681</v>
      </c>
      <c r="B131" s="148" t="s">
        <v>682</v>
      </c>
    </row>
    <row r="132" spans="1:2" x14ac:dyDescent="0.35">
      <c r="A132" s="142" t="s">
        <v>683</v>
      </c>
      <c r="B132" s="148" t="s">
        <v>684</v>
      </c>
    </row>
    <row r="133" spans="1:2" x14ac:dyDescent="0.35">
      <c r="A133" s="142" t="s">
        <v>685</v>
      </c>
      <c r="B133" s="148" t="s">
        <v>686</v>
      </c>
    </row>
    <row r="134" spans="1:2" x14ac:dyDescent="0.35">
      <c r="A134" s="142" t="s">
        <v>687</v>
      </c>
      <c r="B134" s="148" t="s">
        <v>688</v>
      </c>
    </row>
    <row r="135" spans="1:2" x14ac:dyDescent="0.35">
      <c r="A135" s="142" t="s">
        <v>689</v>
      </c>
      <c r="B135" s="148" t="s">
        <v>690</v>
      </c>
    </row>
    <row r="136" spans="1:2" x14ac:dyDescent="0.35">
      <c r="A136" s="142" t="s">
        <v>691</v>
      </c>
      <c r="B136" s="148" t="s">
        <v>692</v>
      </c>
    </row>
    <row r="137" spans="1:2" x14ac:dyDescent="0.35">
      <c r="A137" s="142" t="s">
        <v>693</v>
      </c>
      <c r="B137" s="148" t="s">
        <v>694</v>
      </c>
    </row>
    <row r="138" spans="1:2" x14ac:dyDescent="0.35">
      <c r="A138" s="142" t="s">
        <v>695</v>
      </c>
      <c r="B138" s="148" t="s">
        <v>696</v>
      </c>
    </row>
    <row r="139" spans="1:2" x14ac:dyDescent="0.35">
      <c r="A139" s="142" t="s">
        <v>697</v>
      </c>
      <c r="B139" s="148" t="s">
        <v>698</v>
      </c>
    </row>
    <row r="140" spans="1:2" x14ac:dyDescent="0.35">
      <c r="A140" s="142" t="s">
        <v>699</v>
      </c>
      <c r="B140" s="148" t="s">
        <v>700</v>
      </c>
    </row>
    <row r="141" spans="1:2" x14ac:dyDescent="0.35">
      <c r="A141" s="142" t="s">
        <v>701</v>
      </c>
      <c r="B141" s="148" t="s">
        <v>702</v>
      </c>
    </row>
    <row r="142" spans="1:2" x14ac:dyDescent="0.35">
      <c r="A142" s="142" t="s">
        <v>703</v>
      </c>
      <c r="B142" s="148" t="s">
        <v>704</v>
      </c>
    </row>
    <row r="143" spans="1:2" x14ac:dyDescent="0.35">
      <c r="A143" s="142" t="s">
        <v>705</v>
      </c>
      <c r="B143" s="148" t="s">
        <v>706</v>
      </c>
    </row>
    <row r="144" spans="1:2" x14ac:dyDescent="0.35">
      <c r="A144" s="142" t="s">
        <v>707</v>
      </c>
      <c r="B144" s="148" t="s">
        <v>708</v>
      </c>
    </row>
    <row r="145" spans="1:2" x14ac:dyDescent="0.35">
      <c r="A145" s="142" t="s">
        <v>709</v>
      </c>
      <c r="B145" s="148" t="s">
        <v>710</v>
      </c>
    </row>
    <row r="146" spans="1:2" x14ac:dyDescent="0.35">
      <c r="A146" s="142" t="s">
        <v>711</v>
      </c>
      <c r="B146" s="148" t="s">
        <v>712</v>
      </c>
    </row>
    <row r="147" spans="1:2" x14ac:dyDescent="0.35">
      <c r="A147" s="142" t="s">
        <v>713</v>
      </c>
      <c r="B147" s="148" t="s">
        <v>714</v>
      </c>
    </row>
    <row r="148" spans="1:2" x14ac:dyDescent="0.35">
      <c r="A148" s="142" t="s">
        <v>715</v>
      </c>
      <c r="B148" s="148" t="s">
        <v>716</v>
      </c>
    </row>
    <row r="149" spans="1:2" x14ac:dyDescent="0.35">
      <c r="A149" s="142" t="s">
        <v>717</v>
      </c>
      <c r="B149" s="148" t="s">
        <v>718</v>
      </c>
    </row>
    <row r="150" spans="1:2" x14ac:dyDescent="0.35">
      <c r="A150" s="142" t="s">
        <v>719</v>
      </c>
      <c r="B150" s="148" t="s">
        <v>720</v>
      </c>
    </row>
    <row r="151" spans="1:2" x14ac:dyDescent="0.35">
      <c r="A151" s="142" t="s">
        <v>721</v>
      </c>
      <c r="B151" s="148" t="s">
        <v>722</v>
      </c>
    </row>
    <row r="152" spans="1:2" x14ac:dyDescent="0.35">
      <c r="A152" s="142" t="s">
        <v>723</v>
      </c>
      <c r="B152" s="148" t="s">
        <v>724</v>
      </c>
    </row>
    <row r="153" spans="1:2" x14ac:dyDescent="0.35">
      <c r="A153" s="142" t="s">
        <v>725</v>
      </c>
      <c r="B153" s="148" t="s">
        <v>726</v>
      </c>
    </row>
    <row r="154" spans="1:2" x14ac:dyDescent="0.35">
      <c r="A154" s="142" t="s">
        <v>727</v>
      </c>
      <c r="B154" s="148" t="s">
        <v>728</v>
      </c>
    </row>
    <row r="155" spans="1:2" x14ac:dyDescent="0.35">
      <c r="A155" s="142" t="s">
        <v>729</v>
      </c>
      <c r="B155" s="148" t="s">
        <v>730</v>
      </c>
    </row>
    <row r="156" spans="1:2" x14ac:dyDescent="0.35">
      <c r="A156" s="142" t="s">
        <v>731</v>
      </c>
      <c r="B156" s="148" t="s">
        <v>732</v>
      </c>
    </row>
    <row r="157" spans="1:2" x14ac:dyDescent="0.35">
      <c r="A157" s="142" t="s">
        <v>733</v>
      </c>
      <c r="B157" s="148" t="s">
        <v>734</v>
      </c>
    </row>
    <row r="158" spans="1:2" x14ac:dyDescent="0.35">
      <c r="A158" s="142" t="s">
        <v>735</v>
      </c>
      <c r="B158" s="148" t="s">
        <v>736</v>
      </c>
    </row>
    <row r="159" spans="1:2" x14ac:dyDescent="0.35">
      <c r="A159" s="142" t="s">
        <v>737</v>
      </c>
      <c r="B159" s="148" t="s">
        <v>738</v>
      </c>
    </row>
    <row r="160" spans="1:2" x14ac:dyDescent="0.35">
      <c r="A160" s="142" t="s">
        <v>739</v>
      </c>
      <c r="B160" s="148" t="s">
        <v>740</v>
      </c>
    </row>
    <row r="161" spans="1:2" x14ac:dyDescent="0.35">
      <c r="A161" s="142" t="s">
        <v>741</v>
      </c>
      <c r="B161" s="148" t="s">
        <v>742</v>
      </c>
    </row>
    <row r="162" spans="1:2" x14ac:dyDescent="0.35">
      <c r="A162" s="142" t="s">
        <v>743</v>
      </c>
      <c r="B162" s="148" t="s">
        <v>744</v>
      </c>
    </row>
    <row r="163" spans="1:2" x14ac:dyDescent="0.35">
      <c r="A163" s="142" t="s">
        <v>745</v>
      </c>
      <c r="B163" s="148" t="s">
        <v>746</v>
      </c>
    </row>
    <row r="164" spans="1:2" x14ac:dyDescent="0.35">
      <c r="A164" s="142" t="s">
        <v>747</v>
      </c>
      <c r="B164" s="148" t="s">
        <v>748</v>
      </c>
    </row>
    <row r="165" spans="1:2" x14ac:dyDescent="0.35">
      <c r="A165" s="142" t="s">
        <v>749</v>
      </c>
      <c r="B165" s="148" t="s">
        <v>750</v>
      </c>
    </row>
    <row r="166" spans="1:2" x14ac:dyDescent="0.35">
      <c r="A166" s="142" t="s">
        <v>751</v>
      </c>
      <c r="B166" s="148" t="s">
        <v>752</v>
      </c>
    </row>
    <row r="167" spans="1:2" x14ac:dyDescent="0.35">
      <c r="A167" s="142" t="s">
        <v>753</v>
      </c>
      <c r="B167" s="148" t="s">
        <v>754</v>
      </c>
    </row>
    <row r="168" spans="1:2" x14ac:dyDescent="0.35">
      <c r="A168" s="142" t="s">
        <v>755</v>
      </c>
      <c r="B168" s="148" t="s">
        <v>756</v>
      </c>
    </row>
    <row r="169" spans="1:2" x14ac:dyDescent="0.35">
      <c r="A169" s="142" t="s">
        <v>757</v>
      </c>
      <c r="B169" s="148" t="s">
        <v>758</v>
      </c>
    </row>
    <row r="170" spans="1:2" x14ac:dyDescent="0.35">
      <c r="A170" s="142" t="s">
        <v>759</v>
      </c>
      <c r="B170" s="148" t="s">
        <v>760</v>
      </c>
    </row>
    <row r="171" spans="1:2" x14ac:dyDescent="0.35">
      <c r="A171" s="142" t="s">
        <v>761</v>
      </c>
      <c r="B171" s="148" t="s">
        <v>762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b759e4c-f0d7-4feb-bda3-ed2800574e06" xsi:nil="true"/>
    <lcf76f155ced4ddcb4097134ff3c332f xmlns="b1528a4b-5ccb-40f7-a09e-43427183cd95">
      <Terms xmlns="http://schemas.microsoft.com/office/infopath/2007/PartnerControls"/>
    </lcf76f155ced4ddcb4097134ff3c332f>
    <DocumentType xmlns="f9695bc1-6109-4dcd-a27a-f8a0370b00e2">Progress report</DocumentType>
    <UploadedBy xmlns="b1528a4b-5ccb-40f7-a09e-43427183cd95">mamadou.salieu.bah@undp.org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MPTF_00006_01125</ProjectId>
    <FundCode xmlns="f9695bc1-6109-4dcd-a27a-f8a0370b00e2">MPTF_00006</FundCode>
    <Comments xmlns="f9695bc1-6109-4dcd-a27a-f8a0370b00e2">Finance Report</Comments>
    <Active xmlns="f9695bc1-6109-4dcd-a27a-f8a0370b00e2">Yes</Active>
    <DocumentDate xmlns="b1528a4b-5ccb-40f7-a09e-43427183cd95">2025-06-15T07:00:00+00:00</DocumentDate>
    <Featured xmlns="b1528a4b-5ccb-40f7-a09e-43427183cd95">1</Featured>
    <FormTypeCode xmlns="b1528a4b-5ccb-40f7-a09e-43427183cd9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4D02A0-2D3A-4F8D-9A49-583B07354C9A}">
  <ds:schemaRefs>
    <ds:schemaRef ds:uri="http://schemas.microsoft.com/sharepoint/v3/contenttype/forms"/>
  </ds:schemaRefs>
</ds:datastoreItem>
</file>

<file path=customXml/itemProps2.xml><?xml version="1.0" encoding="utf-8"?>
<ds:datastoreItem xmlns:ds="http://schemas.openxmlformats.org/officeDocument/2006/customXml" ds:itemID="{3710F683-3ED7-4623-ADFA-8921435CC572}">
  <ds:schemaRefs>
    <ds:schemaRef ds:uri="http://schemas.microsoft.com/office/2006/metadata/properties"/>
    <ds:schemaRef ds:uri="http://schemas.microsoft.com/office/infopath/2007/PartnerControls"/>
    <ds:schemaRef ds:uri="985ec44e-1bab-4c0b-9df0-6ba128686fc9"/>
    <ds:schemaRef ds:uri="9dc44b34-9e2b-42ea-86f7-9ee7f71036fc"/>
  </ds:schemaRefs>
</ds:datastoreItem>
</file>

<file path=customXml/itemProps3.xml><?xml version="1.0" encoding="utf-8"?>
<ds:datastoreItem xmlns:ds="http://schemas.openxmlformats.org/officeDocument/2006/customXml" ds:itemID="{B609D883-E1E3-4CBF-B2B0-17AC1F2548A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1 Budget Table</vt:lpstr>
      <vt:lpstr>2) By Category</vt:lpstr>
      <vt:lpstr>3) Explanatory Notes</vt:lpstr>
      <vt:lpstr> 4)PBP &amp; SDGs codes</vt:lpstr>
      <vt:lpstr>SG Dashboard Codes</vt:lpstr>
      <vt:lpstr>5) -For MPTF Use-</vt:lpstr>
      <vt:lpstr>Dropdowns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pbf_SSR project_budget May 2024.xlsx</dc:title>
  <dc:subject/>
  <dc:creator>Jelena Zelenovic</dc:creator>
  <cp:keywords/>
  <dc:description/>
  <cp:lastModifiedBy>Njuiri Thomas Kimaru</cp:lastModifiedBy>
  <cp:revision/>
  <dcterms:created xsi:type="dcterms:W3CDTF">2017-11-15T21:17:43Z</dcterms:created>
  <dcterms:modified xsi:type="dcterms:W3CDTF">2025-06-13T11:06:02Z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