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dp-my.sharepoint.com/personal/njuiri_thomas_kimaru_undp_org/Documents/Desktop/2024/SSR/Progress Reports/"/>
    </mc:Choice>
  </mc:AlternateContent>
  <xr:revisionPtr revIDLastSave="218" documentId="8_{67D2A22C-030C-415E-BA11-BEA056FDF5C7}" xr6:coauthVersionLast="47" xr6:coauthVersionMax="47" xr10:uidLastSave="{9A52D7E3-F76F-4D55-9233-E1373F85875C}"/>
  <bookViews>
    <workbookView xWindow="-110" yWindow="-110" windowWidth="19420" windowHeight="11500" firstSheet="1" activeTab="1" xr2:uid="{00000000-000D-0000-FFFF-FFFF00000000}"/>
  </bookViews>
  <sheets>
    <sheet name="Instructions" sheetId="9" r:id="rId1"/>
    <sheet name="1 Budget Table" sheetId="11" r:id="rId2"/>
    <sheet name="2) By Category" sheetId="5" r:id="rId3"/>
    <sheet name="3) Explanatory Notes" sheetId="3" r:id="rId4"/>
    <sheet name=" 4)PBP &amp; SDGs codes" sheetId="6" r:id="rId5"/>
    <sheet name="SG Dashboard Codes" sheetId="10" r:id="rId6"/>
    <sheet name="5) -For MPTF Use-" sheetId="4" r:id="rId7"/>
    <sheet name="Dropdowns" sheetId="8" state="hidden" r:id="rId8"/>
    <sheet name="Sheet2" sheetId="7" state="hidden" r:id="rId9"/>
  </sheets>
  <externalReferences>
    <externalReference r:id="rId10"/>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3" i="11" l="1"/>
  <c r="D116" i="11"/>
  <c r="H111" i="11"/>
  <c r="F111" i="11"/>
  <c r="F106" i="11"/>
  <c r="E106" i="11"/>
  <c r="D106" i="11"/>
  <c r="F98" i="11"/>
  <c r="E98" i="11"/>
  <c r="D98" i="11"/>
  <c r="I89" i="11"/>
  <c r="F89" i="11"/>
  <c r="E89" i="11"/>
  <c r="D89" i="11"/>
  <c r="G87" i="11"/>
  <c r="G86" i="11"/>
  <c r="G85" i="11"/>
  <c r="G84" i="11"/>
  <c r="F82" i="11"/>
  <c r="E82" i="11"/>
  <c r="D82" i="11"/>
  <c r="G81" i="11"/>
  <c r="H82" i="11" s="1"/>
  <c r="G77" i="11"/>
  <c r="I82" i="11"/>
  <c r="I75" i="11"/>
  <c r="F75" i="11"/>
  <c r="E75" i="11"/>
  <c r="D75" i="11"/>
  <c r="G74" i="11"/>
  <c r="H75" i="11" s="1"/>
  <c r="I66" i="11"/>
  <c r="F66" i="11"/>
  <c r="E66" i="11"/>
  <c r="D66" i="11"/>
  <c r="G60" i="11"/>
  <c r="G59" i="11"/>
  <c r="G58" i="11"/>
  <c r="G57" i="11"/>
  <c r="G56" i="11"/>
  <c r="G55" i="11"/>
  <c r="G54" i="11"/>
  <c r="F51" i="11"/>
  <c r="E51" i="11"/>
  <c r="D51" i="11"/>
  <c r="G50" i="11"/>
  <c r="G49" i="11"/>
  <c r="G48" i="11"/>
  <c r="G47" i="11"/>
  <c r="G46" i="11"/>
  <c r="I43" i="11"/>
  <c r="F43" i="11"/>
  <c r="E43" i="11"/>
  <c r="D43" i="11"/>
  <c r="G41" i="11"/>
  <c r="G40" i="11"/>
  <c r="G39" i="11"/>
  <c r="G38" i="11"/>
  <c r="G37" i="11"/>
  <c r="G36" i="11"/>
  <c r="I33" i="11"/>
  <c r="F33" i="11"/>
  <c r="E33" i="11"/>
  <c r="D33" i="11"/>
  <c r="G32" i="11"/>
  <c r="G31" i="11"/>
  <c r="G30" i="11"/>
  <c r="G29" i="11"/>
  <c r="G28" i="11"/>
  <c r="G27" i="11"/>
  <c r="G26" i="11"/>
  <c r="I24" i="11"/>
  <c r="F24" i="11"/>
  <c r="E24" i="11"/>
  <c r="D24" i="11"/>
  <c r="G23" i="11"/>
  <c r="G22" i="11"/>
  <c r="G21" i="11"/>
  <c r="G20" i="11"/>
  <c r="G19" i="11"/>
  <c r="G18" i="11"/>
  <c r="G17" i="11"/>
  <c r="G16" i="11"/>
  <c r="G15" i="11"/>
  <c r="I13" i="11"/>
  <c r="F13" i="11"/>
  <c r="E13" i="11"/>
  <c r="D13" i="11"/>
  <c r="G10" i="11"/>
  <c r="G9" i="11"/>
  <c r="G8" i="11"/>
  <c r="G7" i="11"/>
  <c r="G16" i="6"/>
  <c r="H21" i="6" s="1"/>
  <c r="G34" i="6"/>
  <c r="H38" i="6" s="1"/>
  <c r="H39" i="6"/>
  <c r="C34" i="6"/>
  <c r="G25" i="6"/>
  <c r="H30" i="6" s="1"/>
  <c r="C7" i="6"/>
  <c r="D11" i="6" s="1"/>
  <c r="D31" i="10"/>
  <c r="D20" i="4"/>
  <c r="E20" i="4"/>
  <c r="C20" i="4"/>
  <c r="D6" i="4"/>
  <c r="E6" i="4"/>
  <c r="C6" i="4"/>
  <c r="E197" i="5"/>
  <c r="F197" i="5"/>
  <c r="D197" i="5"/>
  <c r="E4" i="5"/>
  <c r="F4" i="5"/>
  <c r="D4" i="5"/>
  <c r="G24" i="4"/>
  <c r="G23" i="4"/>
  <c r="G22" i="4"/>
  <c r="D199" i="5"/>
  <c r="E205" i="5"/>
  <c r="F205" i="5"/>
  <c r="E204" i="5"/>
  <c r="F204" i="5"/>
  <c r="E203" i="5"/>
  <c r="F203" i="5"/>
  <c r="E202" i="5"/>
  <c r="F202" i="5"/>
  <c r="E201" i="5"/>
  <c r="F201" i="5"/>
  <c r="E200" i="5"/>
  <c r="F200" i="5"/>
  <c r="D201" i="5"/>
  <c r="D202" i="5"/>
  <c r="D203" i="5"/>
  <c r="D204" i="5"/>
  <c r="D205" i="5"/>
  <c r="D200" i="5"/>
  <c r="E199" i="5"/>
  <c r="F199" i="5"/>
  <c r="D206" i="5"/>
  <c r="D207" i="5"/>
  <c r="D208" i="5"/>
  <c r="F194" i="5"/>
  <c r="E194" i="5"/>
  <c r="D194" i="5"/>
  <c r="G193" i="5"/>
  <c r="G192" i="5"/>
  <c r="G191" i="5"/>
  <c r="G190" i="5"/>
  <c r="G189" i="5"/>
  <c r="G188" i="5"/>
  <c r="G187" i="5"/>
  <c r="E186" i="5"/>
  <c r="F186" i="5"/>
  <c r="D186" i="5"/>
  <c r="G186" i="5" s="1"/>
  <c r="G194" i="5"/>
  <c r="D14" i="4"/>
  <c r="E14" i="4"/>
  <c r="E13" i="4"/>
  <c r="D12" i="4"/>
  <c r="E12" i="4"/>
  <c r="D11" i="4"/>
  <c r="E11" i="4"/>
  <c r="D10" i="4"/>
  <c r="E10" i="4"/>
  <c r="D9" i="4"/>
  <c r="E9" i="4"/>
  <c r="C14" i="4"/>
  <c r="C10" i="4"/>
  <c r="C11" i="4"/>
  <c r="C12" i="4"/>
  <c r="C13" i="4"/>
  <c r="C9" i="4"/>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4" i="5"/>
  <c r="G172" i="5"/>
  <c r="G199" i="5"/>
  <c r="D13" i="4"/>
  <c r="F13" i="4"/>
  <c r="G202" i="5"/>
  <c r="G200" i="5"/>
  <c r="F10" i="4"/>
  <c r="C15" i="4"/>
  <c r="F14" i="4"/>
  <c r="F8" i="4"/>
  <c r="F11" i="4"/>
  <c r="F12" i="4"/>
  <c r="E15" i="4"/>
  <c r="F9" i="4"/>
  <c r="G205" i="5"/>
  <c r="G203" i="5"/>
  <c r="G201" i="5"/>
  <c r="F206" i="5"/>
  <c r="E206" i="5"/>
  <c r="G116" i="5"/>
  <c r="G150" i="5"/>
  <c r="G161" i="5"/>
  <c r="G138" i="5"/>
  <c r="G183" i="5"/>
  <c r="G71" i="5"/>
  <c r="G105" i="5"/>
  <c r="G93" i="5"/>
  <c r="G82" i="5"/>
  <c r="G60" i="5"/>
  <c r="G37" i="5"/>
  <c r="G26" i="5"/>
  <c r="G48" i="5"/>
  <c r="G15" i="5"/>
  <c r="E175" i="5"/>
  <c r="F175" i="5"/>
  <c r="E164" i="5"/>
  <c r="F164" i="5"/>
  <c r="E153" i="5"/>
  <c r="F153" i="5"/>
  <c r="E142" i="5"/>
  <c r="F142" i="5"/>
  <c r="E130" i="5"/>
  <c r="F130" i="5"/>
  <c r="E119" i="5"/>
  <c r="F119" i="5"/>
  <c r="E108" i="5"/>
  <c r="F108" i="5"/>
  <c r="C25" i="6"/>
  <c r="F97" i="5"/>
  <c r="G97" i="5" s="1"/>
  <c r="E85" i="5"/>
  <c r="E74" i="5"/>
  <c r="F74" i="5"/>
  <c r="E63" i="5"/>
  <c r="F63" i="5"/>
  <c r="E52" i="5"/>
  <c r="F52" i="5"/>
  <c r="E40" i="5"/>
  <c r="F40" i="5"/>
  <c r="F29" i="5"/>
  <c r="E18" i="5"/>
  <c r="F18" i="5"/>
  <c r="D18" i="5"/>
  <c r="G7" i="6"/>
  <c r="E16" i="4"/>
  <c r="E17" i="4"/>
  <c r="C16" i="4"/>
  <c r="C17" i="4"/>
  <c r="E207" i="5"/>
  <c r="E208" i="5"/>
  <c r="F207" i="5"/>
  <c r="F208" i="5"/>
  <c r="E7" i="5"/>
  <c r="D15" i="4"/>
  <c r="E97" i="5"/>
  <c r="G206" i="5"/>
  <c r="F85" i="5"/>
  <c r="G18" i="5"/>
  <c r="E29" i="5"/>
  <c r="F15" i="4"/>
  <c r="F16" i="4"/>
  <c r="F17" i="4"/>
  <c r="D16" i="4"/>
  <c r="D17" i="4"/>
  <c r="G207" i="5"/>
  <c r="G208" i="5"/>
  <c r="D175" i="5"/>
  <c r="G175" i="5" s="1"/>
  <c r="D164" i="5"/>
  <c r="G164" i="5"/>
  <c r="D153" i="5"/>
  <c r="G153" i="5"/>
  <c r="D130" i="5"/>
  <c r="G130" i="5"/>
  <c r="D119" i="5"/>
  <c r="G119" i="5"/>
  <c r="D108" i="5"/>
  <c r="G108" i="5"/>
  <c r="D85" i="5"/>
  <c r="G85" i="5" s="1"/>
  <c r="D74" i="5"/>
  <c r="G74" i="5"/>
  <c r="D63" i="5"/>
  <c r="G63" i="5"/>
  <c r="D40" i="5"/>
  <c r="G40" i="5"/>
  <c r="D7" i="5"/>
  <c r="D97" i="5"/>
  <c r="D142" i="5"/>
  <c r="G142" i="5"/>
  <c r="D37" i="6"/>
  <c r="D52" i="5"/>
  <c r="G52" i="5"/>
  <c r="C16" i="6"/>
  <c r="D20" i="6" s="1"/>
  <c r="D29" i="5"/>
  <c r="G29" i="5"/>
  <c r="D24" i="4"/>
  <c r="D23" i="4"/>
  <c r="D25" i="4"/>
  <c r="D22" i="4"/>
  <c r="C22" i="4"/>
  <c r="C24" i="4"/>
  <c r="C25" i="4"/>
  <c r="C23" i="4"/>
  <c r="D38" i="6"/>
  <c r="D39" i="6"/>
  <c r="D12" i="6"/>
  <c r="C35" i="6"/>
  <c r="I113" i="11" l="1"/>
  <c r="H37" i="6"/>
  <c r="G35" i="6" s="1"/>
  <c r="H19" i="6"/>
  <c r="H13" i="11"/>
  <c r="H43" i="11"/>
  <c r="H24" i="11"/>
  <c r="H33" i="11"/>
  <c r="H51" i="11"/>
  <c r="G82" i="11"/>
  <c r="G51" i="11"/>
  <c r="G33" i="11"/>
  <c r="G43" i="11"/>
  <c r="H89" i="11"/>
  <c r="G75" i="11"/>
  <c r="H66" i="11"/>
  <c r="D100" i="11"/>
  <c r="F100" i="11"/>
  <c r="F101" i="11" s="1"/>
  <c r="F102" i="11" s="1"/>
  <c r="E100" i="11"/>
  <c r="E101" i="11" s="1"/>
  <c r="E102" i="11" s="1"/>
  <c r="G24" i="11"/>
  <c r="G66" i="11"/>
  <c r="G89" i="11"/>
  <c r="G13" i="11"/>
  <c r="F7" i="5"/>
  <c r="G7" i="5" s="1"/>
  <c r="D10" i="6"/>
  <c r="C8" i="6" s="1"/>
  <c r="H20" i="6"/>
  <c r="G17" i="6"/>
  <c r="D28" i="6"/>
  <c r="D29" i="6"/>
  <c r="D30" i="6"/>
  <c r="H28" i="6"/>
  <c r="H29" i="6"/>
  <c r="D19" i="6"/>
  <c r="D21" i="6"/>
  <c r="H12" i="6"/>
  <c r="H10" i="6"/>
  <c r="H11" i="6"/>
  <c r="G100" i="11" l="1"/>
  <c r="G101" i="11" s="1"/>
  <c r="G102" i="11" s="1"/>
  <c r="D101" i="11"/>
  <c r="D102" i="11" s="1"/>
  <c r="D108" i="11" s="1"/>
  <c r="E110" i="11"/>
  <c r="E109" i="11"/>
  <c r="E108" i="11"/>
  <c r="C26" i="6"/>
  <c r="G26" i="6"/>
  <c r="C17" i="6"/>
  <c r="G8" i="6"/>
  <c r="I114" i="11" l="1"/>
  <c r="D109" i="11"/>
  <c r="G109" i="11" s="1"/>
  <c r="D110" i="11"/>
  <c r="G110" i="11" s="1"/>
  <c r="D117" i="11"/>
  <c r="D114" i="11"/>
  <c r="E111" i="11"/>
  <c r="G108" i="11"/>
  <c r="E23" i="4"/>
  <c r="F23" i="4"/>
  <c r="E25" i="4"/>
  <c r="E22" i="4"/>
  <c r="F24" i="4"/>
  <c r="E24" i="4"/>
  <c r="D111" i="11" l="1"/>
  <c r="G111" i="11" s="1"/>
  <c r="F25" i="4"/>
  <c r="F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05595CD5-9BA3-4002-B3F2-E8A68DB758ED}">
      <text>
        <r>
          <rPr>
            <sz val="11"/>
            <color theme="1"/>
            <rFont val="Calibri"/>
            <family val="2"/>
            <scheme val="minor"/>
          </rPr>
          <t xml:space="preserve">This cell is pre-populated according to tab 1) Budget table
</t>
        </r>
      </text>
    </comment>
    <comment ref="G7" authorId="0" shapeId="0" xr:uid="{D5C8FAA3-F612-4DF6-A7DA-A9A179F150F3}">
      <text>
        <r>
          <rPr>
            <sz val="11"/>
            <color theme="1"/>
            <rFont val="Calibri"/>
            <family val="2"/>
            <scheme val="minor"/>
          </rPr>
          <t xml:space="preserve">This cell is pre-populated according to tab 1) Budget table
</t>
        </r>
      </text>
    </comment>
    <comment ref="C8" authorId="0" shapeId="0" xr:uid="{57BC2722-BE6E-443C-8A9B-A2AAE1242410}">
      <text>
        <r>
          <rPr>
            <sz val="11"/>
            <color theme="1"/>
            <rFont val="Calibri"/>
            <family val="2"/>
            <scheme val="minor"/>
          </rPr>
          <t xml:space="preserve">this amount is calculated according to the % per SDG target that you need to enter in the cells below, highlighted in yellow </t>
        </r>
      </text>
    </comment>
    <comment ref="G8" authorId="0" shapeId="0" xr:uid="{4587ADE9-EACA-466E-9CC7-EB9C247BA11E}">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41D44E62-A763-4894-A29A-DE80B10844B3}">
      <text>
        <r>
          <rPr>
            <sz val="11"/>
            <color theme="1"/>
            <rFont val="Calibri"/>
            <family val="2"/>
            <scheme val="minor"/>
          </rPr>
          <t xml:space="preserve">Please use the drop down meanu, to select the relevant SDGs targets (maximum 3 SDGs targets per outcome) 
</t>
        </r>
      </text>
    </comment>
    <comment ref="F10" authorId="0" shapeId="0" xr:uid="{8E74368F-F349-4090-883A-6EEA67A5521E}">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<sst xmlns="http://schemas.openxmlformats.org/spreadsheetml/2006/main" count="1197" uniqueCount="878">
  <si>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</si>
  <si>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</si>
  <si>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</si>
  <si>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t>Total</t>
  </si>
  <si>
    <t xml:space="preserve">OUTCOME 1: </t>
  </si>
  <si>
    <t>Output 1.1:</t>
  </si>
  <si>
    <t>Activity 1.1.1:</t>
  </si>
  <si>
    <t>Activity 1.1.2:</t>
  </si>
  <si>
    <t>Activity 1.1.3:</t>
  </si>
  <si>
    <t>Activity 1.1.4</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</si>
  <si>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</si>
  <si>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</si>
  <si>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</si>
  <si>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</si>
  <si>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</si>
  <si>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</si>
  <si>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</si>
  <si>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</si>
  <si>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</si>
  <si>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</si>
  <si>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</si>
  <si>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</si>
  <si>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</si>
  <si>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</si>
  <si>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</si>
  <si>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</si>
  <si>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</si>
  <si>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</si>
  <si>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1.4.1</t>
  </si>
  <si>
    <t>Activity 1.4.2</t>
  </si>
  <si>
    <t>Activity 1.4.3</t>
  </si>
  <si>
    <t>Activity 1.4.4</t>
  </si>
  <si>
    <t>Activity 1.4.5</t>
  </si>
  <si>
    <t>Activity 1.4.6</t>
  </si>
  <si>
    <t>Activity 2.1.1</t>
  </si>
  <si>
    <t>Activity 2.1.2</t>
  </si>
  <si>
    <t>Activity 2.1.3</t>
  </si>
  <si>
    <t>Activity 2.1.4</t>
  </si>
  <si>
    <t>Output 2.2</t>
  </si>
  <si>
    <t>Activity 2.2.1</t>
  </si>
  <si>
    <t>Activity 2.2.2</t>
  </si>
  <si>
    <t>Activity 2.2.3</t>
  </si>
  <si>
    <t>Activity 2.2.4</t>
  </si>
  <si>
    <t>Activity 2.2.5</t>
  </si>
  <si>
    <t>Activity 2.2.6</t>
  </si>
  <si>
    <t>Activity 2.2.7</t>
  </si>
  <si>
    <t>Output 2.3</t>
  </si>
  <si>
    <t>Activity 2.3.1</t>
  </si>
  <si>
    <t>Activity 2.3.2</t>
  </si>
  <si>
    <t>Activity 2.3.3</t>
  </si>
  <si>
    <t>Activity 2.3.4</t>
  </si>
  <si>
    <t>Activity 2.3.5</t>
  </si>
  <si>
    <t>Activity 2.3.6</t>
  </si>
  <si>
    <t>Activity 2.3.7</t>
  </si>
  <si>
    <t>Output 2.4</t>
  </si>
  <si>
    <t>Activity 2.4.1</t>
  </si>
  <si>
    <t>Activity 2.4.2</t>
  </si>
  <si>
    <t>Activity 2.4.3</t>
  </si>
  <si>
    <t>Activity 2.4.4</t>
  </si>
  <si>
    <t>Activity 2.4.5</t>
  </si>
  <si>
    <t>Output 3.1</t>
  </si>
  <si>
    <t>Output 3.3</t>
  </si>
  <si>
    <t>Output 3.4</t>
  </si>
  <si>
    <t>Output 4.1</t>
  </si>
  <si>
    <t>Output 4.2</t>
  </si>
  <si>
    <t>Output 4.3</t>
  </si>
  <si>
    <t>Output 4.4</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</si>
  <si>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</si>
  <si>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</si>
  <si>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</si>
  <si>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</si>
  <si>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</si>
  <si>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</si>
  <si>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</si>
  <si>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</si>
  <si>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</si>
  <si>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</si>
  <si>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</si>
  <si>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</si>
  <si>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</si>
  <si>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</si>
  <si>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</si>
  <si>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</si>
  <si>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</si>
  <si>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</si>
  <si>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</si>
  <si>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</si>
  <si>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</si>
  <si>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</si>
  <si>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</si>
  <si>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</si>
  <si>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</si>
  <si>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</si>
  <si>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</si>
  <si>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</si>
  <si>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</si>
  <si>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</si>
  <si>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</si>
  <si>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</si>
  <si>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</si>
  <si>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</si>
  <si>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</si>
  <si>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</si>
  <si>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</si>
  <si>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</si>
  <si>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</si>
  <si>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</si>
  <si>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</si>
  <si>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</si>
  <si>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</si>
  <si>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</si>
  <si>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</si>
  <si>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</si>
  <si>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</si>
  <si>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</si>
  <si>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</si>
  <si>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</si>
  <si>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</si>
  <si>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</si>
  <si>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</si>
  <si>
    <t>Outcome 1</t>
  </si>
  <si>
    <t>Outcome Budget</t>
  </si>
  <si>
    <t>Total Outcome Budget Towards SDGs</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</si>
  <si>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</si>
  <si>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</si>
  <si>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t>SDG %</t>
  </si>
  <si>
    <t>Total Towards SDG</t>
  </si>
  <si>
    <r>
      <rPr>
        <b/>
        <sz val="11"/>
        <color rgb="FF000000"/>
        <rFont val="Calibri"/>
        <family val="2"/>
      </rPr>
      <t xml:space="preserve">SG Dashboard Code </t>
    </r>
    <r>
      <rPr>
        <b/>
        <sz val="11"/>
        <color rgb="FFFF0000"/>
        <rFont val="Calibri"/>
        <family val="2"/>
      </rPr>
      <t>( Please select a maximum of 2)</t>
    </r>
  </si>
  <si>
    <t>PB Areas %</t>
  </si>
  <si>
    <t>Total Towards PB Areas</t>
  </si>
  <si>
    <t>1.1 By 2030, eradicate extreme poverty for all people everywhere, currently measured as people living on less than $1.25 a day</t>
  </si>
  <si>
    <t>Outcome 2</t>
  </si>
  <si>
    <t>Outcome 3</t>
  </si>
  <si>
    <t>Outcome 4</t>
  </si>
  <si>
    <r>
      <rPr>
        <b/>
        <sz val="11"/>
        <color rgb="FF000000"/>
        <rFont val="Calibri"/>
        <family val="2"/>
        <scheme val="minor"/>
      </rPr>
      <t xml:space="preserve">SG Dashboard Code </t>
    </r>
    <r>
      <rPr>
        <b/>
        <sz val="11"/>
        <color rgb="FFFF0000"/>
        <rFont val="Calibri"/>
        <family val="2"/>
        <scheme val="minor"/>
      </rPr>
      <t>( Please select a maximum of 2)</t>
    </r>
  </si>
  <si>
    <t>SG Dashboard codes (yellow = proposed additions)</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</si>
  <si>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</si>
  <si>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</si>
  <si>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</si>
  <si>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</si>
  <si>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</si>
  <si>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</si>
  <si>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</si>
  <si>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</si>
  <si>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</si>
  <si>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</si>
  <si>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</si>
  <si>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</si>
  <si>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</si>
  <si>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</si>
  <si>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</si>
  <si>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</si>
  <si>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</si>
  <si>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</si>
  <si>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</si>
  <si>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</si>
  <si>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</si>
  <si>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</si>
  <si>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</si>
  <si>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</si>
  <si>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</si>
  <si>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</si>
  <si>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</si>
  <si>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</si>
  <si>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</si>
  <si>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</si>
  <si>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</si>
  <si>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</si>
  <si>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</si>
  <si>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</si>
  <si>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</si>
  <si>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</si>
  <si>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</si>
  <si>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</si>
  <si>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</si>
  <si>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</si>
  <si>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</si>
  <si>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</si>
  <si>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</si>
  <si>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</si>
  <si>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</si>
  <si>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</si>
  <si>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</si>
  <si>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</si>
  <si>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</si>
  <si>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</si>
  <si>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</si>
  <si>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Other</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</si>
  <si>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</si>
  <si>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</si>
  <si>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</si>
  <si>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</si>
  <si>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</si>
  <si>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</si>
  <si>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</si>
  <si>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</si>
  <si>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</si>
  <si>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</si>
  <si>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</si>
  <si>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</si>
  <si>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</si>
  <si>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</si>
  <si>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</si>
  <si>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</si>
  <si>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</si>
  <si>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</si>
  <si>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</si>
  <si>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</si>
  <si>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</si>
  <si>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</si>
  <si>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</si>
  <si>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</si>
  <si>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</si>
  <si>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</si>
  <si>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</si>
  <si>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</si>
  <si>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</si>
  <si>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</si>
  <si>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</si>
  <si>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</si>
  <si>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</si>
  <si>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</si>
  <si>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</si>
  <si>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</si>
  <si>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</si>
  <si>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</si>
  <si>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</si>
  <si>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</si>
  <si>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</si>
  <si>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</si>
  <si>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</si>
  <si>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</si>
  <si>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</si>
  <si>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</si>
  <si>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</si>
  <si>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</si>
  <si>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</si>
  <si>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</si>
  <si>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</si>
  <si>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</si>
  <si>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</si>
  <si>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</si>
  <si>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</si>
  <si>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</si>
  <si>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</si>
  <si>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</si>
  <si>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</si>
  <si>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</si>
  <si>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</si>
  <si>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</si>
  <si>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</si>
  <si>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</si>
  <si>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</si>
  <si>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</si>
  <si>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</si>
  <si>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</si>
  <si>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</si>
  <si>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</si>
  <si>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</si>
  <si>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</si>
  <si>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</si>
  <si>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</si>
  <si>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</si>
  <si>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</si>
  <si>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</si>
  <si>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</si>
  <si>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</si>
  <si>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</si>
  <si>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</si>
  <si>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</si>
  <si>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</si>
  <si>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</si>
  <si>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</si>
  <si>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</si>
  <si>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</si>
  <si>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</si>
  <si>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</si>
  <si>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</si>
  <si>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</si>
  <si>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</si>
  <si>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</si>
  <si>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</si>
  <si>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</si>
  <si>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</si>
  <si>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</si>
  <si>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</si>
  <si>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</si>
  <si>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</si>
  <si>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</si>
  <si>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</si>
  <si>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</si>
  <si>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</si>
  <si>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</si>
  <si>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</si>
  <si>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</si>
  <si>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</si>
  <si>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</si>
  <si>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</si>
  <si>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</si>
  <si>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</si>
  <si>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</si>
  <si>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</si>
  <si>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</si>
  <si>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</si>
  <si>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</si>
  <si>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</si>
  <si>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</si>
  <si>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</si>
  <si>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</si>
  <si>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</si>
  <si>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</si>
  <si>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</si>
  <si>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</si>
  <si>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</si>
  <si>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</si>
  <si>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</si>
  <si>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</si>
  <si>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</si>
  <si>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</si>
  <si>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</si>
  <si>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</si>
  <si>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</si>
  <si>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</si>
  <si>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</si>
  <si>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</si>
  <si>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</si>
  <si>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</si>
  <si>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</si>
  <si>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</si>
  <si>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</si>
  <si>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</si>
  <si>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</si>
  <si>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</si>
  <si>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</si>
  <si>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</si>
  <si>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</si>
  <si>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t>For MPTFO Use</t>
  </si>
  <si>
    <t xml:space="preserve">Sub-Total </t>
  </si>
  <si>
    <t>Third Tranche:</t>
  </si>
  <si>
    <t>Other peacebuilding objectives not related to specific SDG target</t>
  </si>
  <si>
    <t>Other PB activities - Not PB areas related</t>
  </si>
  <si>
    <t>1.1</t>
  </si>
  <si>
    <t>1.1 Electoral processes</t>
  </si>
  <si>
    <t>PB1 Political Process</t>
  </si>
  <si>
    <t>1.2 By 2030, reduce at least by half the proportion of men, women and children of all ages living in poverty in all its dimensions according to national definitions</t>
  </si>
  <si>
    <t>1.2</t>
  </si>
  <si>
    <t>1.2 Facilitating and promoting inclusive dialogue</t>
  </si>
  <si>
    <t>1.3 Implement nationally appropriate social protection systems and measures for all, including floors, and by 2030 achieve substantial coverage of the poor and the vulnerable</t>
  </si>
  <si>
    <t>1.3</t>
  </si>
  <si>
    <t>1.3 Reconciliation</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</si>
  <si>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</si>
  <si>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</si>
  <si>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1.4 Conflict management capacities, mediation and dialogue capacities and infrastructures for peace at national and subnational level</t>
  </si>
  <si>
    <t>1.5 By 2030, build the resilience of the poor and those in vulnerable situations and reduce their exposure and vulnerability to climate-related extreme events and other economic, social and environmental shocks and disasters</t>
  </si>
  <si>
    <t>1.5</t>
  </si>
  <si>
    <t>1.4.1 Peace agreement implementation</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</si>
  <si>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</si>
  <si>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</si>
  <si>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1.4.2 Mediation</t>
  </si>
  <si>
    <t>1.b Create sound policy frameworks at the national, regional and international levels, based on pro-poor and gender-sensitive development strategies, to support accelerated investment in poverty eradication actions</t>
  </si>
  <si>
    <t>1.b</t>
  </si>
  <si>
    <t>1.4.3 Early warning mechanisms</t>
  </si>
  <si>
    <t>2.1 By 2030, end hunger and ensure access by all people, in particular the poor and people in vulnerable situations, including infants, to safe, nutritious and sufficient food all year round</t>
  </si>
  <si>
    <t>2.1</t>
  </si>
  <si>
    <t>1.4.4 Community violence reduction (CVR)</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</si>
  <si>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</si>
  <si>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</si>
  <si>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1.4.5 Peace infrastructures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</si>
  <si>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</si>
  <si>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</si>
  <si>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1.4.6 Other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</si>
  <si>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</si>
  <si>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</si>
  <si>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1.5 Legislatures and political parties</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</si>
  <si>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</si>
  <si>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</si>
  <si>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1.6 Democratic participation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</si>
  <si>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</si>
  <si>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</si>
  <si>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1.7 Civil society, communities and civic engagement</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</si>
  <si>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</si>
  <si>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</si>
  <si>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1.7.1 Inter-community relationships</t>
  </si>
  <si>
    <t>2.c Adopt measures to ensure the proper functioning of food commodity markets and their derivatives and facilitate timely access to market information, including on food reserves, in order to help limit extreme food price volatility</t>
  </si>
  <si>
    <t>2.c</t>
  </si>
  <si>
    <t>1.7.2 State-society relationships</t>
  </si>
  <si>
    <t>3.1 By 2030, reduce the global maternal mortality ratio to less than 70 per 100,000 live births</t>
  </si>
  <si>
    <t>3.1</t>
  </si>
  <si>
    <t>1.7.3 Other</t>
  </si>
  <si>
    <t>3.2 By 2030, end preventable deaths of newborns and children under 5 years of age, with all countries aiming to reduce neonatal mortality to at least as low as 12 per 1,000 live births and under-5 mortality to at least as low as 25 per 1,000 live births</t>
  </si>
  <si>
    <t>3.2</t>
  </si>
  <si>
    <t>1.8 Women empowerment and gender equality</t>
  </si>
  <si>
    <t>3.3 By 2030, end the epidemics of AIDS, tuberculosis, malaria and neglected tropical diseases and combat hepatitis, water-borne diseases and other communicable diseases</t>
  </si>
  <si>
    <t>3.3</t>
  </si>
  <si>
    <t>1.9 Youth empowerment and participation</t>
  </si>
  <si>
    <t>3.4  By 2030, reduce by one third premature mortality from non-communicable diseases through prevention and treatment and promote mental health and well-being</t>
  </si>
  <si>
    <t>3.4</t>
  </si>
  <si>
    <t>1.10 Media and free flow of information</t>
  </si>
  <si>
    <t>3.5 Strengthen the prevention and treatment of substance abuse, including narcotic drug abuse and harmful use of alcohol</t>
  </si>
  <si>
    <t>3.5</t>
  </si>
  <si>
    <t>1.11 Other</t>
  </si>
  <si>
    <t>3.6 By 2020, halve the number of global deaths and injuries from road traffic accidents</t>
  </si>
  <si>
    <t>3.6</t>
  </si>
  <si>
    <t>2.1 Mine action</t>
  </si>
  <si>
    <t>PB2 Safety and Security</t>
  </si>
  <si>
    <t>3.7 By 2030, ensure universal access to sexual and reproductive health-care services, including for family planning, information and education, and the integration of reproductive health into national strategies and programmes</t>
  </si>
  <si>
    <t>3.7</t>
  </si>
  <si>
    <t>2.2 Small arms and light weapons</t>
  </si>
  <si>
    <t>3.8 Achieve universal health coverage, including financial risk protection, access to quality essential health-care services and access to safe, effective, quality and affordable essential medicines and vaccines for all</t>
  </si>
  <si>
    <t>3.8</t>
  </si>
  <si>
    <t>2.3 Sexual and gender-based violence</t>
  </si>
  <si>
    <t>3.9 By 2030, substantially reduce the number of deaths and illnesses from hazardous chemicals and air, water and soil pollution and contamination</t>
  </si>
  <si>
    <t>3.9</t>
  </si>
  <si>
    <t>2.4 Child soldiers</t>
  </si>
  <si>
    <t>3.a Strengthen the implementation of the World Health Organization Framework Convention on Tobacco Control in all countries, as appropriate</t>
  </si>
  <si>
    <t>3.a</t>
  </si>
  <si>
    <t>2.5 Disarmament, demobilization and reintegration (DDR)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</si>
  <si>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</si>
  <si>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</si>
  <si>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2.6 Police</t>
  </si>
  <si>
    <t>3.c Substantially increase health financing and the recruitment, development, training and retention of the health workforce in developing countries, especially in least developed countries and small island developing States</t>
  </si>
  <si>
    <t>3.c</t>
  </si>
  <si>
    <t>2.7 Security sector governance</t>
  </si>
  <si>
    <t>3.d Strengthen the capacity of all countries, in particular developing countries, for early warning, risk reduction and management of national and global health risks</t>
  </si>
  <si>
    <t>3.d</t>
  </si>
  <si>
    <t>2.7.1 PVE</t>
  </si>
  <si>
    <t>4.1 By 2030, ensure that all girls and boys complete free, equitable and quality primary and secondary education leading to relevant and effective learning outcomes</t>
  </si>
  <si>
    <t>4.1</t>
  </si>
  <si>
    <t>2.7.2 Other</t>
  </si>
  <si>
    <t>4.2 By 2030, ensure that all girls and boys have access to quality early childhood development, care and pre-primary education so that they are ready for primary education</t>
  </si>
  <si>
    <t>4.2</t>
  </si>
  <si>
    <t>2.8 Other</t>
  </si>
  <si>
    <t>4.3 By 2030, ensure equal access for all women and men to affordable and quality technical, vocational and tertiary education, including university</t>
  </si>
  <si>
    <t>4.3</t>
  </si>
  <si>
    <t>3.1 Rule of law</t>
  </si>
  <si>
    <t>PB3 Rule of Law and Human Rights</t>
  </si>
  <si>
    <t>4.4 By 2030, substantially increase the number of youth and adults who have relevant skills, including technical and vocational skills, for employment, decent jobs and entrepreneurship</t>
  </si>
  <si>
    <t>4.4</t>
  </si>
  <si>
    <t>3.1.1 Constitutional reform</t>
  </si>
  <si>
    <t>4.5 By 2030, eliminate gender disparities in education and ensure equal access to all levels of education and vocational training for the vulnerable, including persons with disabilities, indigenous peoples and children in vulnerable situations</t>
  </si>
  <si>
    <t>4.5</t>
  </si>
  <si>
    <t>3.1.2 Other</t>
  </si>
  <si>
    <t>4.6 By 2030, ensure that all youth and a substantial proportion of adults, both men and women, achieve literacy and numeracy</t>
  </si>
  <si>
    <t>4.6</t>
  </si>
  <si>
    <t>3.2 Access to justice (including informal or traditional mechanisms)</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</si>
  <si>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</si>
  <si>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</si>
  <si>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3.3 Performance and independence of justice institutions</t>
  </si>
  <si>
    <t>4.a Build and upgrade education facilities that are child, disability and gender sensitive and provide safe, non-violent, inclusive and effective learning environments for all</t>
  </si>
  <si>
    <t>4.a</t>
  </si>
  <si>
    <t>3.4 Capacity of justice institutions, including prisons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</si>
  <si>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</si>
  <si>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</si>
  <si>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3.4.1 Penitentiary system</t>
  </si>
  <si>
    <t>4.c By 2030, substantially increase the supply of qualified teachers, including through international cooperation for teacher training in developing countries, especially least developed countries and small island developing States</t>
  </si>
  <si>
    <t>4.c</t>
  </si>
  <si>
    <t>3.4.2 Other</t>
  </si>
  <si>
    <t>5.1 End all forms of discrimination against all women and girls everywhere</t>
  </si>
  <si>
    <t>5.1</t>
  </si>
  <si>
    <t>3.5 Transitional justice, including mechanisms for truth seeking, accountability, reparation and guarantee of non-recurrence</t>
  </si>
  <si>
    <t>5.2 Eliminate all forms of violence against all women and girls in the public and private spheres, including trafficking and sexual and other types of exploitation</t>
  </si>
  <si>
    <t>5.2</t>
  </si>
  <si>
    <t>3.6 Protection of civilians</t>
  </si>
  <si>
    <t>5.3 Eliminate all harmful practices, such as child, early and forced marriage and female genital mutilation</t>
  </si>
  <si>
    <t>5.3</t>
  </si>
  <si>
    <t>3.7 Human Rights</t>
  </si>
  <si>
    <t>5.4 Recognize and value unpaid care and domestic work through the provision of public services, infrastructure and social protection policies and the promotion of shared responsibility within the household and the family as nationally appropriate</t>
  </si>
  <si>
    <t>5.4</t>
  </si>
  <si>
    <t>3.7.1 Hate speech</t>
  </si>
  <si>
    <t>5.5 Ensure women’s full and effective participation and equal opportunities for leadership at all levels of decision-making in political, economic and public life</t>
  </si>
  <si>
    <t>5.5</t>
  </si>
  <si>
    <t>3.7.2 Protection of human rights defenders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</si>
  <si>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</si>
  <si>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</si>
  <si>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3.7.3 Other</t>
  </si>
  <si>
    <t>5.a Undertake reforms to give women equal rights to economic resources, as well as access to ownership and control over land and other forms of property, financial services, inheritance and natural resources, in accordance with national laws</t>
  </si>
  <si>
    <t>5.a</t>
  </si>
  <si>
    <t>3.8 Other</t>
  </si>
  <si>
    <t>5.b Enhance the use of enabling technology, in particular information and communications technology, to promote the empowerment of women</t>
  </si>
  <si>
    <t>5.b</t>
  </si>
  <si>
    <t>4.1 Center of government and executive coordination</t>
  </si>
  <si>
    <t>PB4 Core Government Functions</t>
  </si>
  <si>
    <t>5.c Adopt and strengthen sound policies and enforceable legislation for the promotion of gender equality and the empowerment of all women and girls at all levels</t>
  </si>
  <si>
    <t>5.c</t>
  </si>
  <si>
    <t>4.2 Basic public administration at the national and subnational level</t>
  </si>
  <si>
    <t>6.1 By 2030, achieve universal and equitable access to safe and affordable drinking water for all</t>
  </si>
  <si>
    <t>6.1</t>
  </si>
  <si>
    <t>4.3 Multi-dimensional risk management (violence, disasters, climate change, etc.)</t>
  </si>
  <si>
    <t>6.2 By 2030, achieve access to adequate and equitable sanitation and hygiene for all and end open defecation, paying special attention to the needs of women and girls and those in vulnerable situations</t>
  </si>
  <si>
    <t>6.2</t>
  </si>
  <si>
    <t>4.4 Anti-corruption organizations, institutions, measures and transparency</t>
  </si>
  <si>
    <t>6.3 By 2030, improve water quality by reducing pollution, eliminating dumping and minimizing release of hazardous chemicals and materials, halving the proportion of untreated wastewater and substantially increasing recycling and safe reuse globally</t>
  </si>
  <si>
    <t>6.3</t>
  </si>
  <si>
    <t>4.4.1 Organized crime</t>
  </si>
  <si>
    <t>6.4 By 2030, substantially increase water-use efficiency across all sectors and ensure sustainable withdrawals and supply of freshwater to address water scarcity and substantially reduce the number of people suffering from water scarcity</t>
  </si>
  <si>
    <t>6.4</t>
  </si>
  <si>
    <t>4.4.2 Other</t>
  </si>
  <si>
    <t>6.5 By 2030, implement integrated water resources management at all levels, including through transboundary cooperation as appropriate</t>
  </si>
  <si>
    <t>6.5</t>
  </si>
  <si>
    <t>4.5 Public sector policy and administrative management</t>
  </si>
  <si>
    <t>6.6 By 2020, protect and restore water-related ecosystems, including mountains, forests, wetlands, rivers, aquifers and lakes</t>
  </si>
  <si>
    <t>6.6</t>
  </si>
  <si>
    <t>4.6 Public finance management at national and subnational level</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</si>
  <si>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</si>
  <si>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</si>
  <si>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4.7 Decentralization and subnational governance</t>
  </si>
  <si>
    <t>6.b Support and strengthen the participation of local communities in improving water and sanitation management</t>
  </si>
  <si>
    <t>6.b</t>
  </si>
  <si>
    <t>4.8 Other</t>
  </si>
  <si>
    <t>7.1 By 2030, ensure universal access to affordable, reliable and modern energy services</t>
  </si>
  <si>
    <t>7.1</t>
  </si>
  <si>
    <t>5.1 Water and sanitation</t>
  </si>
  <si>
    <t>PB5 Basic Services</t>
  </si>
  <si>
    <t>7.2 By 2030, increase substantially the share of renewable energy in the global energy mix</t>
  </si>
  <si>
    <t>7.2</t>
  </si>
  <si>
    <t>5.2 Health</t>
  </si>
  <si>
    <t>7.3 By 2030, double the global rate of improvement in energy efficiency</t>
  </si>
  <si>
    <t>7.3</t>
  </si>
  <si>
    <t>5.2.1 MHPSS/Trauma</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</si>
  <si>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</si>
  <si>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</si>
  <si>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5.2.2 Other</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</si>
  <si>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</si>
  <si>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</si>
  <si>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5.3 Education</t>
  </si>
  <si>
    <t>8.1 Sustain per capita economic growth in accordance with national circumstances and, in particular, at least 7 per cent gross domestic product growth per annum in the least developed countries</t>
  </si>
  <si>
    <t>8.1</t>
  </si>
  <si>
    <t>5.4 Food security</t>
  </si>
  <si>
    <t>8.2 Achieve higher levels of economic productivity through diversification, technological upgrading and innovation, including through a focus on high-value added and labour-intensive sectors</t>
  </si>
  <si>
    <t>8.2</t>
  </si>
  <si>
    <t>5.5 Safe and sustainable return and (re-)integration of internally displaced persons, refugees and migrants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</si>
  <si>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</si>
  <si>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</si>
  <si>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5.6 Other</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</si>
  <si>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</si>
  <si>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</si>
  <si>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6.1 Employment generation and livelihoods (e.g., in agriculture and public works), particularly for women, youth and demobilized former combatants</t>
  </si>
  <si>
    <t>PB6 Economy</t>
  </si>
  <si>
    <t>8.5 By 2030, achieve full and productive employment and decent work for all women and men, including for young people and persons with disabilities, and equal pay for work of equal value</t>
  </si>
  <si>
    <t>8.5</t>
  </si>
  <si>
    <t>6.1.1 Small grants facility</t>
  </si>
  <si>
    <t>8.6 By 2020, substantially reduce the proportion of youth not in employment, education or training</t>
  </si>
  <si>
    <t>8.6</t>
  </si>
  <si>
    <t>6.1.2 Other</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</si>
  <si>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</si>
  <si>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</si>
  <si>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6.2 Economic recovery through enterprise recovery, including value chain</t>
  </si>
  <si>
    <t>8.8  Protect labour rights and promote safe and secure working environments for all workers, including migrant workers, in particular women migrants, and those in precarious employment</t>
  </si>
  <si>
    <t>8.8</t>
  </si>
  <si>
    <t>6.2.1 Public-private partnership</t>
  </si>
  <si>
    <t>8.9 By 2030, devise and implement policies to promote sustainable tourism that creates jobs and promotes local culture and products</t>
  </si>
  <si>
    <t>8.9</t>
  </si>
  <si>
    <t>6.2.2 Innovative/blended finance</t>
  </si>
  <si>
    <t>8.10 Strengthen the capacity of domestic financial institutions to encourage and expand access to banking, insurance and financial services for all</t>
  </si>
  <si>
    <t>8.10</t>
  </si>
  <si>
    <t>6.2.3 Other</t>
  </si>
  <si>
    <t>8.a Increase Aid for Trade support for developing countries, in particular least developed countries, including through the Enhanced Integrated Framework for Trade-related Technical Assistance to Least Developed Countries</t>
  </si>
  <si>
    <t>8.a</t>
  </si>
  <si>
    <t>6.3 Management of natural resources (including land and extractives) and climate change</t>
  </si>
  <si>
    <t>8.b By 2020, develop and operationalize a global strategy for youth employment and implement the Global Jobs Pact of the International Labour Organization</t>
  </si>
  <si>
    <t>8.b</t>
  </si>
  <si>
    <t>6.3.1 Transhumance</t>
  </si>
  <si>
    <t>9.1 Develop quality, reliable, sustainable and resilient infrastructure, including regional and trans-border infrastructure, to support economic development and human well-being, with a focus on affordable and equitable access for all</t>
  </si>
  <si>
    <t>9.1</t>
  </si>
  <si>
    <t>6.3.2 Land</t>
  </si>
  <si>
    <t>9.2 Promote inclusive and sustainable industrialization and, by 2030, significantly raise industry’s share of employment and gross domestic product, in line with national circumstances, and double its share in least developed countries</t>
  </si>
  <si>
    <t>9.2</t>
  </si>
  <si>
    <t>6.3.3 Water</t>
  </si>
  <si>
    <t>9.3 Increase the access of small-scale industrial and other enterprises, in particular in developing countries, to financial services, including affordable credit, and their integration into value chains and markets</t>
  </si>
  <si>
    <t>9.3</t>
  </si>
  <si>
    <t>6.3.4 Renewable energy</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</si>
  <si>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</si>
  <si>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</si>
  <si>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6.3.5 Climate change adaptation</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</si>
  <si>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</si>
  <si>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</si>
  <si>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6.3.6 Other</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</si>
  <si>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</si>
  <si>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</si>
  <si>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6.4 Basic infrastructure rehabilitation and development</t>
  </si>
  <si>
    <t>9.b Support domestic technology development, research and innovation in developing countries, including by ensuring a conducive policy environment for, inter alia, industrial diversification and value addition to commodities</t>
  </si>
  <si>
    <t>9.b</t>
  </si>
  <si>
    <t>6.5 Other</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</si>
  <si>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</si>
  <si>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</si>
  <si>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</si>
  <si>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</si>
  <si>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</si>
  <si>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</si>
  <si>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</si>
  <si>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</si>
  <si>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</si>
  <si>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</si>
  <si>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</si>
  <si>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</si>
  <si>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</si>
  <si>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</si>
  <si>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</si>
  <si>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</si>
  <si>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</si>
  <si>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</si>
  <si>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</si>
  <si>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</si>
  <si>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</si>
  <si>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</si>
  <si>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</si>
  <si>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</si>
  <si>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</si>
  <si>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</si>
  <si>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</si>
  <si>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</si>
  <si>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</si>
  <si>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</si>
  <si>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</si>
  <si>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</si>
  <si>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</si>
  <si>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</si>
  <si>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</si>
  <si>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</si>
  <si>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</si>
  <si>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</si>
  <si>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</si>
  <si>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</si>
  <si>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</si>
  <si>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</si>
  <si>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</si>
  <si>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</si>
  <si>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</si>
  <si>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</si>
  <si>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</si>
  <si>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</si>
  <si>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</si>
  <si>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</si>
  <si>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</si>
  <si>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</si>
  <si>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</si>
  <si>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</si>
  <si>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</si>
  <si>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</si>
  <si>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</si>
  <si>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</si>
  <si>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</si>
  <si>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</si>
  <si>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</si>
  <si>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</si>
  <si>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</si>
  <si>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</si>
  <si>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</si>
  <si>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</si>
  <si>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</si>
  <si>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</si>
  <si>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</si>
  <si>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</si>
  <si>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</si>
  <si>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</si>
  <si>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</si>
  <si>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</si>
  <si>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</si>
  <si>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</si>
  <si>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</si>
  <si>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</si>
  <si>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</si>
  <si>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</si>
  <si>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</si>
  <si>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</si>
  <si>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</si>
  <si>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</si>
  <si>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</si>
  <si>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</si>
  <si>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</si>
  <si>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</si>
  <si>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</si>
  <si>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</si>
  <si>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</si>
  <si>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</si>
  <si>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</si>
  <si>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</si>
  <si>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</si>
  <si>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</si>
  <si>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</si>
  <si>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</si>
  <si>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</si>
  <si>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</si>
  <si>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</si>
  <si>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</si>
  <si>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</si>
  <si>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</si>
  <si>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</si>
  <si>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</si>
  <si>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</si>
  <si>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</si>
  <si>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</si>
  <si>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</si>
  <si>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</si>
  <si>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</si>
  <si>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</si>
  <si>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</si>
  <si>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</si>
  <si>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</si>
  <si>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</si>
  <si>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</si>
  <si>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</si>
  <si>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</si>
  <si>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</si>
  <si>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</si>
  <si>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</si>
  <si>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</si>
  <si>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</si>
  <si>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</si>
  <si>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</si>
  <si>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</si>
  <si>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</si>
  <si>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</si>
  <si>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</si>
  <si>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</si>
  <si>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</si>
  <si>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</si>
  <si>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</si>
  <si>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</si>
  <si>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</si>
  <si>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</si>
  <si>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</si>
  <si>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</si>
  <si>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</si>
  <si>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</si>
  <si>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</si>
  <si>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</si>
  <si>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</si>
  <si>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</si>
  <si>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</si>
  <si>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</si>
  <si>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</si>
  <si>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</si>
  <si>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</si>
  <si>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</si>
  <si>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</si>
  <si>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</si>
  <si>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</si>
  <si>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</si>
  <si>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</si>
  <si>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</si>
  <si>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</si>
  <si>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</si>
  <si>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</si>
  <si>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</si>
  <si>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</si>
  <si>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</si>
  <si>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</si>
  <si>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</si>
  <si>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</si>
  <si>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</si>
  <si>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</si>
  <si>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</si>
  <si>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</si>
  <si>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</si>
  <si>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</si>
  <si>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</si>
  <si>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</si>
  <si>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</si>
  <si>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</si>
  <si>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</si>
  <si>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</si>
  <si>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</si>
  <si>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rPr>
        <b/>
        <sz val="11"/>
        <color theme="1"/>
        <rFont val="Times New Roman"/>
        <family val="1"/>
      </rPr>
      <t>Outcome/ Output</t>
    </r>
    <r>
      <rPr>
        <sz val="11"/>
        <color theme="1"/>
        <rFont val="Times New Roman"/>
        <family val="1"/>
      </rPr>
      <t xml:space="preserve"> number</t>
    </r>
  </si>
  <si>
    <r>
      <rPr>
        <b/>
        <sz val="11"/>
        <color theme="1"/>
        <rFont val="Times New Roman"/>
        <family val="1"/>
      </rPr>
      <t>Description</t>
    </r>
    <r>
      <rPr>
        <sz val="11"/>
        <color theme="1"/>
        <rFont val="Times New Roman"/>
        <family val="1"/>
      </rPr>
      <t xml:space="preserve"> (Text)</t>
    </r>
  </si>
  <si>
    <t>Recipient Organization 1 UNDP</t>
  </si>
  <si>
    <t>Recipient Organization 2 UNODC</t>
  </si>
  <si>
    <t>Recipient Organization 3 OHCHR</t>
  </si>
  <si>
    <r>
      <rPr>
        <b/>
        <sz val="11"/>
        <color theme="1"/>
        <rFont val="Times New Roman"/>
        <family val="1"/>
      </rPr>
      <t>% of budget</t>
    </r>
    <r>
      <rPr>
        <sz val="11"/>
        <color theme="1"/>
        <rFont val="Times New Roman"/>
        <family val="1"/>
      </rPr>
      <t xml:space="preserve"> per activity  allocated to </t>
    </r>
    <r>
      <rPr>
        <b/>
        <sz val="11"/>
        <color theme="1"/>
        <rFont val="Times New Roman"/>
        <family val="1"/>
      </rPr>
      <t>Gender Equality and Women's Empowerment (GEWE)</t>
    </r>
    <r>
      <rPr>
        <sz val="11"/>
        <color theme="1"/>
        <rFont val="Times New Roman"/>
        <family val="1"/>
      </rPr>
      <t xml:space="preserve"> (if any):</t>
    </r>
  </si>
  <si>
    <r>
      <t xml:space="preserve">Current level of </t>
    </r>
    <r>
      <rPr>
        <b/>
        <sz val="11"/>
        <color theme="1"/>
        <rFont val="Times New Roman"/>
        <family val="1"/>
      </rPr>
      <t xml:space="preserve">expenditure/ commitment </t>
    </r>
    <r>
      <rPr>
        <sz val="11"/>
        <color theme="1"/>
        <rFont val="Times New Roman"/>
        <family val="1"/>
      </rPr>
      <t>(To be completed at time of project progress reporting)</t>
    </r>
    <r>
      <rPr>
        <b/>
        <sz val="11"/>
        <color theme="1"/>
        <rFont val="Times New Roman"/>
        <family val="1"/>
      </rPr>
      <t xml:space="preserve"> </t>
    </r>
  </si>
  <si>
    <r>
      <rPr>
        <b/>
        <sz val="11"/>
        <color theme="1"/>
        <rFont val="Times New Roman"/>
        <family val="1"/>
      </rPr>
      <t xml:space="preserve">GEWE justification </t>
    </r>
    <r>
      <rPr>
        <sz val="11"/>
        <color theme="1"/>
        <rFont val="Times New Roman"/>
        <family val="1"/>
      </rPr>
      <t>(e.g. training includes session on gender equality, specific efforts made to ensure equal representation of women and men etc.)</t>
    </r>
  </si>
  <si>
    <r>
      <t xml:space="preserve">Any other </t>
    </r>
    <r>
      <rPr>
        <b/>
        <sz val="11"/>
        <color theme="1"/>
        <rFont val="Times New Roman"/>
        <family val="1"/>
      </rPr>
      <t>remarks</t>
    </r>
    <r>
      <rPr>
        <sz val="11"/>
        <color theme="1"/>
        <rFont val="Times New Roman"/>
        <family val="1"/>
      </rPr>
      <t xml:space="preserve"> (e.g. on types of inputs provided or budget justification, esp. for TA or travel costs)</t>
    </r>
  </si>
  <si>
    <t>Strengthened security institutions to promote   implementation of   gender responsive Security Sector Reform, ensuring adherence to the rule of law and human rights in The Gambia</t>
  </si>
  <si>
    <t xml:space="preserve">Strengthened legal frameworks, policies and knowledge to effectively support the implementation of Security Sector Reform in The Gambia </t>
  </si>
  <si>
    <t>Support the review of the Gambia Armed Forces Act, Prison Act and Strategies (Ministry of Defense &amp;Ministry of Interior) to transform security sector into a more professional, accountable and   responsive to security needs of the citizens in line with international best practices and human rights standards.</t>
  </si>
  <si>
    <t xml:space="preserve">45% resources to be used for the development of Gender policy. Revision of GAF and GPF Acts and strageies to further mainstream gender </t>
  </si>
  <si>
    <t>Conduct advocacy among the relevant institutions including the National Assembly, CSOs, IPC, Media, National Human Rights Commision and policy makers on passage of National Security Council Bill, draft constitution, and key legislations through lobbying, consultations, town hall meetings, and training sessions. </t>
  </si>
  <si>
    <t>Composition of target audience should be gender disaggregated, 40% being women.  Training to include session on gender equality</t>
  </si>
  <si>
    <t>In collaboration with ONS, support the simplification, translation into local languages and dissemination of SSR strategy and gender policy for security institutions.</t>
  </si>
  <si>
    <t>Simplification and dissemination of simplified gender policy to the security institutions and public</t>
  </si>
  <si>
    <t>Conduct outreach activities at national and grassroot levels to increase awareness of the SSR strategy and the gender policy for inclusive participation and ownership.</t>
  </si>
  <si>
    <t>Outreach activities to include gender eaulity in SSR</t>
  </si>
  <si>
    <t xml:space="preserve">Enhanced capacity of the Office of National Security capacity and relevant state institutions to effectively coordinate the implementation of the SSR </t>
  </si>
  <si>
    <t>Equip ONS management centre as required to ensure functionality, including information and communication equipment to enhance intra and inter-agency communication and information sharing.</t>
  </si>
  <si>
    <t>Assign a National UNV within the ONS to assist implementation of the communication strategy, build communication capacity of security institutions and coordinate outreach activities within the security sector and the communities.</t>
  </si>
  <si>
    <t xml:space="preserve">Training of ONS and security instituions staff will be gender disaggregated to include women. Outreach activities to include gender equality </t>
  </si>
  <si>
    <t xml:space="preserve">Support the development and review of training curricula, accreditation of training courses, training manuals to ensure respect for human rights and the rule of law in line with TRRC Recommendations. </t>
  </si>
  <si>
    <t>Developed curricula and training courses to integrate gender components</t>
  </si>
  <si>
    <t xml:space="preserve">Support continuous professional development of personnel working on the SSR agenda in collaborative leadership and strategic planning skills. </t>
  </si>
  <si>
    <t xml:space="preserve">Gender representation to be conidered in the continous professional development programme; training to include sessions on gender equality </t>
  </si>
  <si>
    <t xml:space="preserve">Support Ministry of Justice (MOJ) and relevant security sector institutions to fulfil relevant international treaty reporting obligations pertaining to the Security Sector during the Project cycle. </t>
  </si>
  <si>
    <t xml:space="preserve">Training  to include sessions on gender equlity; gender representation will be considered </t>
  </si>
  <si>
    <t>Support security sector engagement with MOJ and the National Mechanism for Reporting and Follow-up on the implementation of concluding observations and recommendations from international treaty reporting obligations pertaining to SSR such as the International Covenant on Civil and Rights ICCPR), Convention Against Torture (CAT), International Convention on the Protection of All Persons from Enforced Disappearance (ICED) and Convention on the Elimination of Discrimination Against Women (CEDAW)</t>
  </si>
  <si>
    <t xml:space="preserve">Gender representation will be considered  in all engagement sessions </t>
  </si>
  <si>
    <t xml:space="preserve">Support graduates through the UTG graduate scheme to gain knowledge and experience on SSR to advance the SSR agenda at institutional and community levels.    </t>
  </si>
  <si>
    <t xml:space="preserve">At least 40% of graduates  posted security sector institutions will be young women  </t>
  </si>
  <si>
    <t xml:space="preserve">Develop and implement a Senior Managers course in the security sector to improve capacity in public administration, planning and implementation and budget management.  </t>
  </si>
  <si>
    <t>The Senior Managers course will include sections on gender equality</t>
  </si>
  <si>
    <t>Activity 1.2.9</t>
  </si>
  <si>
    <t xml:space="preserve">Support ONS in undertaking dedicated advocacy with the security sector institutions to increase their own accountability and responsiveness in the monitoring of arrests and intimidation actions of their personnel. </t>
  </si>
  <si>
    <t>Advocacy to target 30% female security personnel</t>
  </si>
  <si>
    <t xml:space="preserve">Strengthened accountability, data and knowledge management for real-time and evidence-based decision making within the security sector    </t>
  </si>
  <si>
    <t xml:space="preserve">In collaboration with ONS, conduct a comprehensive national survey on security needs and concerns to understand security challenges faced by the population and the perception of young Gambians on the security forces with the view to strengthen community-security engagements, ownership and data-driven interventions for sustainability. </t>
  </si>
  <si>
    <t>The survey will will target at least 40% women as respondents</t>
  </si>
  <si>
    <t xml:space="preserve">Conduct in-depth research study and evidence generation on barriers impeding recruitment, retention, and career advancement with particular attention to women in security institutions and disseminate to the national and local stakeholders.    </t>
  </si>
  <si>
    <t>Research study will exclusiely focus only on barriers impeding the participation and leadership of women in security sector</t>
  </si>
  <si>
    <t xml:space="preserve">Establish a Monitoring, Evaluation and Learning (MEL) Framework at ONS to track progress in the implementation of the SSR Strategy and other legislations and policy instruments/ MEL to be linked to the integrated data and reporting dashboard. </t>
  </si>
  <si>
    <t xml:space="preserve">MEL to mainstream gender components </t>
  </si>
  <si>
    <t>Revamp the integrated security sector data/reporting dashboard at ONS. (This is to collate real-time data and information within the security institutions and share with the public and stakeholders By following a systematic data management strategy and implementation methodology -to be determined in Terms of Reference of the consultant- which will outline the data sets to be collected, collection frequency, data storage and verification mechanisms, it enables stakeholders to make evidence-based decisions in the implementation of the SSR strategy).</t>
  </si>
  <si>
    <t xml:space="preserve">Information collated across security institutions will be disaggregated by gender </t>
  </si>
  <si>
    <t xml:space="preserve">Support ONS’s and individual security institutions’ personnel (GAF, GPF, GPS, DLEAG) capacity on data and knowledge management and integrated system. (This is to effectively coordinate, collate and report data at central level in real time for evidence-based decision making).   </t>
  </si>
  <si>
    <t>Training to include sessions on gender equality; gender representation in the training to be prioritized</t>
  </si>
  <si>
    <t xml:space="preserve">Facilitate knowledge sharing and exchange of best practices for representatives of GPF, GPS, DLEAG and GAF human rights and gender units in the sub-region  </t>
  </si>
  <si>
    <t xml:space="preserve">The sub-region knowledge sharing missions will have at least 30% women  representation </t>
  </si>
  <si>
    <t>Conduct a Human Rights Due Diligence Review within the security sector to establish HR human rights violations level based on HRDDP risk assessment criteria.  (the criteria include analysis of compliance or non-compliance with international humanitarian, human rights and refugee law; accountability records; preventions mechanisms; existing legislations and frameworks, among others).</t>
  </si>
  <si>
    <t>The assessment will ensure at least 40% respondents are women</t>
  </si>
  <si>
    <t xml:space="preserve">Output 1.4 </t>
  </si>
  <si>
    <t xml:space="preserve">Enhanced gender responsive security sector through increased women’s participation and representation in decision making roles
</t>
  </si>
  <si>
    <t>In collaboration with ONS and DCAF, develop and support implementation of gender action plan for all security institutions to address challenges experienced by women in the security sector and promote women’s meaningful participation in the peace and security agenda. (The gender policy will be implemented through the action plan. Same consultant to develop the plan)</t>
  </si>
  <si>
    <t xml:space="preserve">Support national and regional peer to peer mentorship programs within the security sector to increase women partcipation in decision making and leadership positions.  </t>
  </si>
  <si>
    <t>Identify and train male gender champions. (GAF, GPF, DLEAG, GPS) to promote women's participation in leadership and advocate for the elimination of all forms of GBV within the security sector</t>
  </si>
  <si>
    <t xml:space="preserve">Minor refurbishment of facilities within security sector institutions, using a phased approach and based on recommendations of in-depth assessment to meet the specific needs of women, ensuring their safety, dignity and comfort. (This will include the minor renovation of existing washroom facilities; provision of materials/equipment for hygiene such as handwashing stations, toilet seats, sanitary bins, and bags to attract more women to join and stay in security institutions. The activity will also measure the proportion of female officers reporting satisfaction with the refurbished gender-responsive facilities). 
</t>
  </si>
  <si>
    <t>Develop and disseminate simplified pocketbooks on Gender, Sexual Harassment and abuse to enhance knowledge, raise awareness, and provide practical guidance on fostering a respectful and gender-inclusive environment.</t>
  </si>
  <si>
    <t xml:space="preserve">Strengthened civilian oversight mechanisms to ensure accountability and transparency in the implementation   of   security sector.   </t>
  </si>
  <si>
    <t>Capacity of the National Assembly to engage and support the SSR processes is enhanced</t>
  </si>
  <si>
    <t>Conduct a needs assessment of the role of the National Assembly in the SSR process during and after the Jammeh era.  (The assessment will inform the development of a handbook on the role of the National Assembly in SSR).</t>
  </si>
  <si>
    <t>Gender component will be part of the study</t>
  </si>
  <si>
    <t xml:space="preserve">Develop handbook on the role of National Assembly and the Office of the Clerk in SSR processes. (The book will enable continuous referencing and awareness creation within the institution and sustain awareness of their role in SSR especially for all NAMs. This will also strengthen institutional memory at the Office of the Clerk. The handbook will draw on good practices on parliaments and SSR reforms in the sub-region).          </t>
  </si>
  <si>
    <t>The hand book will include gender representation in SSR and gaps that should be filled increasingly</t>
  </si>
  <si>
    <t xml:space="preserve">Organize training sessions for members of the National Assembly and office of the clerk on SSR, human rights and democratic governance (The training, guided by the developed handbook will focus on the NA, Office of the Clerk, Standing Committees on Defence and Security, Finance &amp; Public Accounts Committee, Standing Committee on Human Rights, Gender Committee, and National Youth Parliament. The intervention will enhance their engagement and ownership of the SSR, including supporting the SSR agenda and relevant legislative reform processes). </t>
  </si>
  <si>
    <t>The five women members of national assembly  members and at least 2 female staff from the office of the clerk will participate in the training</t>
  </si>
  <si>
    <t xml:space="preserve">Support participation of National Assembly members from the relevant committees including the speaker of the National Assembly to participate in regional networks of parliamentarians with oversight of security sector. (  To visit the Network of African Parliamentarians Members of Défense and Security Committees (REPAM-CDS)]. Participating NAMs will be from Standing Committees on Defence and Security, Finance &amp; Public Accounts Committee, Standing Committee on Human Rights, Gender Committee, and National Youth Parliament. ) </t>
  </si>
  <si>
    <t>All five women NAMs will participate in the regional networks meetings</t>
  </si>
  <si>
    <t xml:space="preserve">Capacity of the National Human Rights Commission to carry out its oversight functions, coordinate stakeholders and contribute to SSR is enhanced </t>
  </si>
  <si>
    <t xml:space="preserve">Build capacity of NHRC commissioners and staff on SSR to carry out their oversight function effectively in the SSR process. (This will ensure NHRC Commissioners and staff will acquire the relevant skills, so the reform process is compliant with national and international human rights standards).     </t>
  </si>
  <si>
    <t>The training has session on gender equality in SSR and  all female staff will participate</t>
  </si>
  <si>
    <t xml:space="preserve">Facilitate the NHRC’s creation of a Civilian Coordination Platform. (This will coordinate civilian oversight mechanisms to ensure all oversight institutions have a clear understanding of their role, identify specific areas of engagement during the course of the project, support quarterly engagement of all civilian oversight mechanisms to facilitate communication and coordinate monitoring of cases of harassment and/or arrest of civil society actors while undertaking their duties. The NHRC will coordinate this platform to facilitate collaborative initiatives among participating entities.) </t>
  </si>
  <si>
    <t xml:space="preserve">Women oversight institutions to be members of the coordination platform. Leadership of the platform to consider gender equality. </t>
  </si>
  <si>
    <t>Support NHRC and ONS, in collaboration with research/academic institutions, commission a study on the inclusion of women, youth, persons with disabilities and rural communities in the SSR process and disseminate findings. (The study is to determine the current level of inclusion of the targeted groups, as well as to provide recommendations for the greater/enhanced inclusion of the targeted groups to advance a more inclusive and effective SSR process)</t>
  </si>
  <si>
    <t>Part of the the study will focus on women inclusion in SSR processes</t>
  </si>
  <si>
    <r>
      <t>Support the NHRC and ONS implement targeted activities to support the inclusion of marginalized groups and communities (women, youth, persons with disabilities and rural communities) in SSR based on the recommendations of the study.</t>
    </r>
    <r>
      <rPr>
        <sz val="11"/>
        <color rgb="FF000000"/>
        <rFont val="Arial"/>
        <family val="2"/>
      </rPr>
      <t> </t>
    </r>
    <r>
      <rPr>
        <sz val="11"/>
        <color rgb="FF000000"/>
        <rFont val="Times New Roman"/>
        <family val="1"/>
      </rPr>
      <t> </t>
    </r>
  </si>
  <si>
    <t xml:space="preserve">Some of the activities to be implemented will focus on supporting women </t>
  </si>
  <si>
    <t xml:space="preserve">Support the NHRC to collaborate with ONS to disseminate and advise law enforcement agencies to implement SSR recommendations from the UN Human Rights Council and relevant treaty bodies. (The advice on recommendations to prioritize and implement would be based on recommendations issued by the Human Rights Council and treaty bodies after considering Universal Periodic Review report and state reports and after consideration of the Gambia’s periodic reports).   </t>
  </si>
  <si>
    <t xml:space="preserve">Women to be represented in support activities </t>
  </si>
  <si>
    <t xml:space="preserve">Support the NHRC build capacity of the National Assembly Members and security sector institutions based on recommendations issued by the UN Human Rights Council, UN, AU treaty bodies and special mechanism.  (The project will focus on GPS, GAF, GPF, DLEAG and the relevant National Assembly committees to ensure they have acquired knowledge to implement the recommendations)       </t>
  </si>
  <si>
    <t>Women from the National Assembly and security sector to be represented in capacity building sessions</t>
  </si>
  <si>
    <t xml:space="preserve">Support NHRC’s initiative to develop training manuals and strengthen the capacities of human rights units​ ​of GPF, GPS, DLEAG and the GAF. ​ </t>
  </si>
  <si>
    <t>All human rights units shluld have women</t>
  </si>
  <si>
    <t xml:space="preserve">Civil society and Office of the Ombudsman Office of Ombudsman is better able to participate effectively and engage in meaningful oversight and accountability of the SSR process.   </t>
  </si>
  <si>
    <t xml:space="preserve">Build the capacity of the Coalition of CSOs on SSR and other advocacy groups to actively participate in the oversight, communication, and implementation of SRR processes. (This entails supporting CSOs to develop and implement, a code of conduct/guideline and innovative approaches to ensure inclusive participation of women, youth and PWDs at regional levels in the SSR processes and holding the duty bearers accountable) </t>
  </si>
  <si>
    <t>Trainings to include sessions on gender equality</t>
  </si>
  <si>
    <t>Support the capacity of the Office of Ombudsman to investigate complaints of wrongdoings reported by the public and service members against security institutions.</t>
  </si>
  <si>
    <t>Capacity building to be gender disaggregated to include women</t>
  </si>
  <si>
    <t xml:space="preserve">Support the Office of Ombudsman develop a communication strategy and revamp online reporting platforms (website, social media platforms and corporate email addresses) to improve engagements with citizens and enhance reporting and address wrongdoings committed by security personnel. </t>
  </si>
  <si>
    <t xml:space="preserve">Gender mainstreaming in the monitoring mechanisms to be considered </t>
  </si>
  <si>
    <t xml:space="preserve">In collaboration with the ONS and GPU, develop a training manual to train media outlets across the country on professional coverage of SSR issues, and embed the training manual at curriculum of UTG school of journalism.       </t>
  </si>
  <si>
    <t xml:space="preserve">Training to include sessions on gender equality; media personnel to be trained will be gender disaggregated to ensure women participation </t>
  </si>
  <si>
    <t xml:space="preserve">Build the capacity of Inter Party Committee (IPC) on SSR, support outreach activities to raise awareness on SSR strategy and gender policy among its regional branches, and promote participation in national platforms on SSR as envisaged by the SSR strategy.  </t>
  </si>
  <si>
    <t xml:space="preserve">Training to include sessions on gender equality; Participants to be  gender disaggregated to ensure women participation </t>
  </si>
  <si>
    <t>In collaboration with the Office for National Security (ONS), Civil Society Organizations (CSOs), conduct nationwide outreach activities using media outlets to raise awareness about Security sector reform strategy and gender policy.</t>
  </si>
  <si>
    <t xml:space="preserve">Outreach initiatives to have gender components </t>
  </si>
  <si>
    <t>Support the establishment of CSOs and security sector platform to promote collaborative engagements and dialogue on emerging issues in the implementation of SSR. (this is to foster collaboration, improve communication and partnership to effectively handle emerging SSR challenges through a unified platform).</t>
  </si>
  <si>
    <t>Platform memners to consitute 35% women</t>
  </si>
  <si>
    <t xml:space="preserve">Strengthened Civil-Security relation to improve trust and confidence in the Security sector.  </t>
  </si>
  <si>
    <t xml:space="preserve">Establish Civil-Security Committees to be piloted in three regions (Greater Banjul area, URR and LRR) to build trust and confidence between civilians and security institutions. (The committees will achieve this through social activities such as sports (e.g. football matches), dialogue sessions, etc. The composition of the committees will include regional Governor, Technical Advisory Committee (TAC), Village Development Committee (VDCs), Ward Development Committee (WDCs), CSOs, Women, Youth and Persons with Disability Groups; Local Government and Security Institutions with oversight functions by ONS). </t>
  </si>
  <si>
    <t xml:space="preserve">At least 40% of participants in the Civil-Security Committess will be women </t>
  </si>
  <si>
    <t>Support capacity building of community radio personnel on SSR to effectively communicate and facilitate awareness sessions at community levels using community radio. (The capacity will include building their knowledge on the SSR strategy, RF-NDP SSR components, legislations, policies, and processes involved targeting a wider audience)</t>
  </si>
  <si>
    <t>Training to target 35% women as participants</t>
  </si>
  <si>
    <t xml:space="preserve">Raise awareness using community radio stations to reach a wider audience on the SSR processes. (The approach will be to bring security personnel and community members together to have joint engagement panel on SSR. During the sessions, the public will be allowed to engage through call-in to the station during discussions) </t>
  </si>
  <si>
    <t>Gender components of SSR strategy to be included in the community radios awareness sessions</t>
  </si>
  <si>
    <t>Build the capacity of Community Based structures on SSR to lead dialogue and communication between community members and the security actors. (The capacity will include building their knowledge on the SSR strategy, RF-NDP SSR components, legislations, policies as well as their communication and facilitation skills. The target beneficiaries will be the Village development Committees, The Gambia Federation of the Disabled, religious leaders, Women, and youth groups)</t>
  </si>
  <si>
    <t xml:space="preserve">20% women community based structures to be targeted </t>
  </si>
  <si>
    <t xml:space="preserve">Raise public awareness on mechanisms of reporting complaints by civilians and security personnel.  (These mechanisms include the Office of Ombudsman, CSOs platform, the existing toll-free lines to promote accountability thereby influencing trust and confident of the public. The awareness strategy will include town hall meetings, Bantaba engagements and community radios) </t>
  </si>
  <si>
    <t>Reporitng mechasnisms for cases of SGBV to be oncluded in the awareness sessions</t>
  </si>
  <si>
    <r>
      <t xml:space="preserve">$ Towards GEWE </t>
    </r>
    <r>
      <rPr>
        <sz val="11"/>
        <color theme="1"/>
        <rFont val="Times New Roman"/>
        <family val="1"/>
      </rPr>
      <t>(includes indirect costs)</t>
    </r>
  </si>
  <si>
    <r>
      <t xml:space="preserve">$ Towards M&amp;E </t>
    </r>
    <r>
      <rPr>
        <sz val="11"/>
        <color theme="1"/>
        <rFont val="Times New Roman"/>
        <family val="1"/>
      </rPr>
      <t>(includes indirect costs)</t>
    </r>
  </si>
  <si>
    <t>Support the capacity of security institutions (GAF, GPF, GPS and DLEAG) to prevent and respond to cases of sexual harassment, exploitation and abuse, in partnership with DCAF. (The intervention will prioritize capacity building activities based on recommendations of the findings of in-depth assessment- Activity 1.3.2. The activity will also conduct survey to measure the change in women’s satisfaction regarding strengthened technical capacity to prevent and respond to SGBV-related issues.)</t>
  </si>
  <si>
    <t>Delivery Enabling Services (DES)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</si>
</sst>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_);[Red]\(&quot;$&quot;#,##0\)"/>
    <numFmt numFmtId="166" formatCode="_(&quot;$&quot;* #,##0_);_(&quot;$&quot;* \(#,##0\);_(&quot;$&quot;* &quot;-&quot;??_);_(@_)"/>
  </numFmts>
  <fonts count="3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rgb="FFFF0000"/>
      <name val="Calibri"/>
      <family val="2"/>
      <scheme val="minor"/>
    </font>
    <font>
      <b/>
      <sz val="11"/>
      <color rgb="FF000000"/>
      <name val="Calibri"/>
      <family val="2"/>
    </font>
    <font>
      <b/>
      <sz val="11"/>
      <color rgb="FFFF0000"/>
      <name val="Calibri"/>
      <family val="2"/>
    </font>
    <font>
      <b/>
      <sz val="11"/>
      <color theme="1"/>
      <name val="Calibri"/>
      <family val="2"/>
    </font>
    <font>
      <sz val="11"/>
      <color theme="1"/>
      <name val="Times New Roman"/>
      <family val="1"/>
    </font>
    <font>
      <b/>
      <sz val="11"/>
      <color theme="1"/>
      <name val="Times New Roman"/>
      <family val="1"/>
    </font>
    <font>
      <sz val="11"/>
      <color rgb="FF000000"/>
      <name val="Times New Roman"/>
      <family val="1"/>
    </font>
    <font>
      <b/>
      <sz val="11"/>
      <color rgb="FF000000"/>
      <name val="Times New Roman"/>
      <family val="1"/>
    </font>
    <font>
      <sz val="11"/>
      <color rgb="FF00000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39997558519241921"/>
        <bgColor indexed="64"/>
      </patternFill>
    </fill>
  </fills>
  <borders count="6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22" fillId="0" borderId="0" applyNumberFormat="0" applyFill="0" applyBorder="0" applyAlignment="0" applyProtection="0"/>
  </cellStyleXfs>
  <cellXfs count="432">
    <xf numFmtId="0" fontId="0" fillId="0" borderId="0" xfId="0"/>
    <xf numFmtId="0" fontId="6" fillId="0" borderId="0" xfId="0"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vertical="center"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4" xfId="0" applyNumberFormat="1" applyFont="1" applyFill="1" applyBorder="1" applyAlignment="1">
      <alignment wrapText="1"/>
    </xf>
    <xf numFmtId="0" fontId="5" fillId="0" borderId="0" xfId="0" applyFont="1"/>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64" fontId="13" fillId="0" borderId="0" xfId="1" applyFont="1" applyBorder="1" applyAlignment="1">
      <alignment wrapText="1"/>
    </xf>
    <xf numFmtId="164" fontId="0" fillId="0" borderId="0" xfId="1" applyFont="1" applyBorder="1" applyAlignment="1">
      <alignment wrapText="1"/>
    </xf>
    <xf numFmtId="164" fontId="11" fillId="3" borderId="0" xfId="1" applyFont="1" applyFill="1" applyBorder="1" applyAlignment="1">
      <alignment horizontal="lef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3" fillId="3" borderId="0" xfId="1" applyFont="1" applyFill="1" applyBorder="1" applyAlignment="1">
      <alignment wrapText="1"/>
    </xf>
    <xf numFmtId="164" fontId="0" fillId="3" borderId="0" xfId="1" applyFont="1" applyFill="1" applyBorder="1" applyAlignment="1">
      <alignment wrapText="1"/>
    </xf>
    <xf numFmtId="164" fontId="2" fillId="2" borderId="5" xfId="1" applyFont="1" applyFill="1" applyBorder="1" applyAlignment="1" applyProtection="1">
      <alignment horizontal="center" vertical="center" wrapText="1"/>
      <protection locked="0"/>
    </xf>
    <xf numFmtId="0" fontId="10" fillId="6" borderId="6" xfId="0" applyFont="1" applyFill="1" applyBorder="1" applyAlignment="1">
      <alignment vertical="top" wrapText="1"/>
    </xf>
    <xf numFmtId="0" fontId="2" fillId="0" borderId="0" xfId="0" applyFont="1" applyAlignment="1">
      <alignment wrapText="1"/>
    </xf>
    <xf numFmtId="0" fontId="16" fillId="0" borderId="0" xfId="0" applyFont="1" applyAlignment="1">
      <alignment wrapText="1"/>
    </xf>
    <xf numFmtId="0" fontId="3" fillId="0" borderId="3" xfId="0" applyFont="1" applyBorder="1" applyAlignment="1">
      <alignment horizontal="center" vertical="center"/>
    </xf>
    <xf numFmtId="0" fontId="22" fillId="0" borderId="3" xfId="4" applyBorder="1" applyAlignment="1">
      <alignment horizontal="center" vertical="center" wrapText="1"/>
    </xf>
    <xf numFmtId="0" fontId="3" fillId="11" borderId="3" xfId="0" applyFont="1" applyFill="1" applyBorder="1" applyAlignment="1">
      <alignment horizontal="center" vertical="top" wrapText="1"/>
    </xf>
    <xf numFmtId="0" fontId="0" fillId="11" borderId="3" xfId="0" applyFill="1" applyBorder="1" applyAlignment="1">
      <alignment vertical="center"/>
    </xf>
    <xf numFmtId="0" fontId="0" fillId="11" borderId="3" xfId="0" applyFill="1" applyBorder="1" applyAlignment="1">
      <alignment horizontal="center" vertical="center" wrapText="1"/>
    </xf>
    <xf numFmtId="0" fontId="0" fillId="12" borderId="3" xfId="0" applyFill="1" applyBorder="1" applyAlignment="1">
      <alignment vertical="top"/>
    </xf>
    <xf numFmtId="0" fontId="0" fillId="12" borderId="3" xfId="0"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0" fillId="13" borderId="3" xfId="0" applyFill="1" applyBorder="1" applyAlignment="1">
      <alignment vertical="top" wrapText="1"/>
    </xf>
    <xf numFmtId="0" fontId="0" fillId="12" borderId="5" xfId="0" applyFill="1" applyBorder="1" applyAlignment="1">
      <alignment vertical="top"/>
    </xf>
    <xf numFmtId="0" fontId="0" fillId="12" borderId="5" xfId="0" applyFill="1" applyBorder="1" applyAlignment="1">
      <alignment vertical="top" wrapText="1"/>
    </xf>
    <xf numFmtId="0" fontId="23" fillId="14" borderId="40" xfId="0" applyFont="1" applyFill="1" applyBorder="1" applyAlignment="1">
      <alignment horizontal="right" vertical="top"/>
    </xf>
    <xf numFmtId="0" fontId="23" fillId="14" borderId="42" xfId="0" applyFont="1" applyFill="1" applyBorder="1" applyAlignment="1">
      <alignment vertical="top" wrapText="1"/>
    </xf>
    <xf numFmtId="0" fontId="0" fillId="14" borderId="3" xfId="0" applyFill="1" applyBorder="1" applyAlignment="1">
      <alignment vertical="center"/>
    </xf>
    <xf numFmtId="0" fontId="0" fillId="14" borderId="3" xfId="0" applyFill="1" applyBorder="1" applyAlignment="1">
      <alignment horizontal="center" vertical="center" wrapText="1"/>
    </xf>
    <xf numFmtId="0" fontId="23" fillId="14" borderId="56" xfId="0" applyFont="1" applyFill="1" applyBorder="1" applyAlignment="1">
      <alignment horizontal="right" vertical="top"/>
    </xf>
    <xf numFmtId="0" fontId="23" fillId="14" borderId="57" xfId="0" applyFont="1" applyFill="1" applyBorder="1" applyAlignment="1">
      <alignment vertical="top" wrapText="1"/>
    </xf>
    <xf numFmtId="0" fontId="23" fillId="14" borderId="46" xfId="0" applyFont="1" applyFill="1" applyBorder="1" applyAlignment="1">
      <alignment horizontal="right" vertical="top"/>
    </xf>
    <xf numFmtId="0" fontId="23" fillId="14" borderId="58" xfId="0" applyFont="1" applyFill="1" applyBorder="1" applyAlignment="1">
      <alignment vertical="top" wrapText="1"/>
    </xf>
    <xf numFmtId="0" fontId="0" fillId="12" borderId="39" xfId="0" applyFill="1" applyBorder="1" applyAlignment="1">
      <alignment vertical="top"/>
    </xf>
    <xf numFmtId="0" fontId="0" fillId="12" borderId="39" xfId="0" applyFill="1" applyBorder="1" applyAlignment="1">
      <alignment vertical="top" wrapText="1"/>
    </xf>
    <xf numFmtId="2" fontId="0" fillId="12" borderId="3" xfId="0" applyNumberFormat="1" applyFill="1" applyBorder="1" applyAlignment="1">
      <alignment vertical="top"/>
    </xf>
    <xf numFmtId="2" fontId="3" fillId="11" borderId="3" xfId="0" applyNumberFormat="1" applyFont="1" applyFill="1" applyBorder="1" applyAlignment="1">
      <alignment horizontal="center" vertical="top"/>
    </xf>
    <xf numFmtId="0" fontId="0" fillId="12" borderId="3" xfId="0" applyFill="1" applyBorder="1" applyAlignment="1">
      <alignment vertical="center" wrapText="1"/>
    </xf>
    <xf numFmtId="0" fontId="23" fillId="14" borderId="3" xfId="0" applyFont="1" applyFill="1" applyBorder="1" applyAlignment="1">
      <alignment horizontal="right" vertical="top"/>
    </xf>
    <xf numFmtId="0" fontId="23" fillId="14" borderId="3" xfId="0" applyFont="1" applyFill="1" applyBorder="1" applyAlignment="1">
      <alignment vertical="top" wrapText="1"/>
    </xf>
    <xf numFmtId="0" fontId="3" fillId="11" borderId="3" xfId="0" applyFont="1" applyFill="1" applyBorder="1" applyAlignment="1">
      <alignment horizontal="center" vertical="top"/>
    </xf>
    <xf numFmtId="0" fontId="23" fillId="14" borderId="3" xfId="0" applyFont="1" applyFill="1" applyBorder="1" applyAlignment="1">
      <alignment horizontal="left" vertical="top" wrapText="1"/>
    </xf>
    <xf numFmtId="0" fontId="15" fillId="12" borderId="3" xfId="0" applyFont="1" applyFill="1" applyBorder="1" applyAlignment="1">
      <alignment vertical="center"/>
    </xf>
    <xf numFmtId="0" fontId="24" fillId="12" borderId="3" xfId="0" applyFont="1" applyFill="1" applyBorder="1" applyAlignment="1">
      <alignment vertical="center"/>
    </xf>
    <xf numFmtId="0" fontId="24" fillId="11" borderId="3" xfId="0" applyFont="1" applyFill="1" applyBorder="1" applyAlignment="1">
      <alignment vertical="center"/>
    </xf>
    <xf numFmtId="46" fontId="0" fillId="12" borderId="3" xfId="0" applyNumberFormat="1" applyFill="1" applyBorder="1" applyAlignment="1">
      <alignment horizontal="center" vertical="center" wrapText="1"/>
    </xf>
    <xf numFmtId="0" fontId="0" fillId="14" borderId="3" xfId="0" applyFill="1" applyBorder="1" applyAlignment="1">
      <alignment vertical="center" wrapText="1"/>
    </xf>
    <xf numFmtId="0" fontId="24" fillId="14" borderId="3" xfId="0" applyFont="1" applyFill="1" applyBorder="1" applyAlignment="1">
      <alignment vertical="center"/>
    </xf>
    <xf numFmtId="0" fontId="23" fillId="14" borderId="5" xfId="0" applyFont="1" applyFill="1" applyBorder="1" applyAlignment="1">
      <alignment horizontal="right" vertical="top"/>
    </xf>
    <xf numFmtId="0" fontId="23" fillId="14" borderId="5" xfId="0" applyFont="1" applyFill="1" applyBorder="1" applyAlignment="1">
      <alignment horizontal="left" vertical="top" wrapText="1"/>
    </xf>
    <xf numFmtId="9" fontId="0" fillId="0" borderId="0" xfId="0" applyNumberFormat="1"/>
    <xf numFmtId="164" fontId="1" fillId="3" borderId="3"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2" fontId="8" fillId="12" borderId="3" xfId="0" applyNumberFormat="1" applyFont="1" applyFill="1" applyBorder="1" applyAlignment="1">
      <alignment vertical="top"/>
    </xf>
    <xf numFmtId="0" fontId="8" fillId="12" borderId="3" xfId="0" applyFont="1" applyFill="1" applyBorder="1" applyAlignment="1">
      <alignment vertical="top" wrapText="1"/>
    </xf>
    <xf numFmtId="9" fontId="0" fillId="15" borderId="3" xfId="2" applyFont="1" applyFill="1" applyBorder="1" applyAlignment="1" applyProtection="1">
      <alignment vertical="center" wrapText="1"/>
      <protection locked="0"/>
    </xf>
    <xf numFmtId="164" fontId="0" fillId="2" borderId="9" xfId="0" applyNumberFormat="1" applyFill="1" applyBorder="1" applyAlignment="1">
      <alignment vertical="center" wrapText="1"/>
    </xf>
    <xf numFmtId="9" fontId="0" fillId="15" borderId="13" xfId="2" applyFont="1" applyFill="1" applyBorder="1" applyAlignment="1" applyProtection="1">
      <alignment vertical="center" wrapText="1"/>
      <protection locked="0"/>
    </xf>
    <xf numFmtId="16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0" borderId="0" xfId="0" applyAlignment="1">
      <alignment horizontal="left" vertical="top"/>
    </xf>
    <xf numFmtId="0" fontId="14" fillId="0" borderId="0" xfId="0" applyFont="1" applyAlignment="1">
      <alignment horizontal="left" vertical="top"/>
    </xf>
    <xf numFmtId="49" fontId="0" fillId="0" borderId="0" xfId="0" applyNumberFormat="1" applyAlignment="1">
      <alignment horizontal="left" vertical="top"/>
    </xf>
    <xf numFmtId="0" fontId="4" fillId="0" borderId="0" xfId="3" applyAlignment="1">
      <alignment horizontal="left" vertical="top"/>
    </xf>
    <xf numFmtId="49" fontId="15" fillId="0" borderId="0" xfId="0" applyNumberFormat="1" applyFont="1" applyAlignment="1">
      <alignment horizontal="left" vertical="top"/>
    </xf>
    <xf numFmtId="0" fontId="21" fillId="10" borderId="0" xfId="0" applyFont="1" applyFill="1" applyAlignment="1">
      <alignment horizontal="left" vertical="top"/>
    </xf>
    <xf numFmtId="0" fontId="21" fillId="0" borderId="0" xfId="0" applyFont="1" applyAlignment="1">
      <alignment horizontal="left" vertical="top"/>
    </xf>
    <xf numFmtId="49" fontId="15" fillId="0" borderId="0" xfId="0" applyNumberFormat="1" applyFont="1" applyAlignment="1">
      <alignment horizontal="left" vertical="top" wrapText="1"/>
    </xf>
    <xf numFmtId="0" fontId="0" fillId="16" borderId="8" xfId="0" applyFill="1" applyBorder="1" applyAlignment="1" applyProtection="1">
      <alignment horizontal="left" vertical="top" wrapText="1"/>
      <protection locked="0"/>
    </xf>
    <xf numFmtId="0" fontId="0" fillId="16" borderId="12" xfId="0" applyFill="1" applyBorder="1" applyAlignment="1" applyProtection="1">
      <alignment horizontal="left" vertical="top" wrapText="1"/>
      <protection locked="0"/>
    </xf>
    <xf numFmtId="0" fontId="27" fillId="18" borderId="11" xfId="0" applyFont="1" applyFill="1" applyBorder="1" applyAlignment="1">
      <alignment vertical="center" wrapText="1"/>
    </xf>
    <xf numFmtId="0" fontId="29" fillId="18" borderId="8" xfId="0" applyFont="1" applyFill="1" applyBorder="1" applyAlignment="1">
      <alignment vertical="center" wrapText="1"/>
    </xf>
    <xf numFmtId="0" fontId="3" fillId="17" borderId="8" xfId="0" applyFont="1" applyFill="1" applyBorder="1" applyAlignment="1">
      <alignment vertical="center" wrapText="1"/>
    </xf>
    <xf numFmtId="0" fontId="3" fillId="18" borderId="8" xfId="0" applyFont="1" applyFill="1" applyBorder="1" applyAlignment="1">
      <alignment vertical="center" wrapText="1"/>
    </xf>
    <xf numFmtId="0" fontId="30" fillId="0" borderId="0" xfId="0" applyFont="1" applyAlignment="1">
      <alignment wrapText="1"/>
    </xf>
    <xf numFmtId="0" fontId="30" fillId="2" borderId="3" xfId="0" applyFont="1" applyFill="1" applyBorder="1" applyAlignment="1">
      <alignment horizontal="center" vertical="center" wrapText="1"/>
    </xf>
    <xf numFmtId="0" fontId="31" fillId="3" borderId="3" xfId="0" applyFont="1" applyFill="1" applyBorder="1" applyAlignment="1" applyProtection="1">
      <alignment horizontal="center" vertical="center" wrapText="1"/>
      <protection locked="0"/>
    </xf>
    <xf numFmtId="0" fontId="31" fillId="2" borderId="3" xfId="0" applyFont="1" applyFill="1" applyBorder="1" applyAlignment="1">
      <alignment horizontal="center" vertical="center" wrapText="1"/>
    </xf>
    <xf numFmtId="0" fontId="31" fillId="2" borderId="3" xfId="0" applyFont="1" applyFill="1" applyBorder="1" applyAlignment="1">
      <alignment vertical="center" wrapText="1"/>
    </xf>
    <xf numFmtId="0" fontId="31" fillId="2" borderId="5" xfId="0" applyFont="1" applyFill="1" applyBorder="1" applyAlignment="1">
      <alignment vertical="center" wrapText="1"/>
    </xf>
    <xf numFmtId="0" fontId="30" fillId="2" borderId="59" xfId="0" applyFont="1" applyFill="1" applyBorder="1" applyAlignment="1">
      <alignment vertical="center" wrapText="1"/>
    </xf>
    <xf numFmtId="0" fontId="32" fillId="0" borderId="59" xfId="0" applyFont="1" applyBorder="1" applyAlignment="1">
      <alignment horizontal="left" vertical="center" wrapText="1"/>
    </xf>
    <xf numFmtId="164" fontId="30" fillId="0" borderId="2" xfId="1" applyFont="1" applyBorder="1" applyAlignment="1" applyProtection="1">
      <alignment horizontal="center" vertical="top" wrapText="1"/>
      <protection locked="0"/>
    </xf>
    <xf numFmtId="164" fontId="30" fillId="0" borderId="3" xfId="1" applyFont="1" applyBorder="1" applyAlignment="1" applyProtection="1">
      <alignment horizontal="center" vertical="top" wrapText="1"/>
      <protection locked="0"/>
    </xf>
    <xf numFmtId="164" fontId="30" fillId="0" borderId="3" xfId="1" applyFont="1" applyBorder="1" applyAlignment="1" applyProtection="1">
      <alignment horizontal="center" vertical="center" wrapText="1"/>
      <protection locked="0"/>
    </xf>
    <xf numFmtId="164" fontId="30" fillId="2" borderId="3" xfId="1" applyFont="1" applyFill="1" applyBorder="1" applyAlignment="1" applyProtection="1">
      <alignment horizontal="center" vertical="center" wrapText="1"/>
    </xf>
    <xf numFmtId="9" fontId="30" fillId="0" borderId="3" xfId="2" applyFont="1" applyBorder="1" applyAlignment="1" applyProtection="1">
      <alignment horizontal="center" vertical="center" wrapText="1"/>
      <protection locked="0"/>
    </xf>
    <xf numFmtId="164" fontId="30" fillId="3" borderId="3" xfId="1" applyFont="1" applyFill="1" applyBorder="1" applyAlignment="1" applyProtection="1">
      <alignment horizontal="left" vertical="center" wrapText="1"/>
      <protection locked="0"/>
    </xf>
    <xf numFmtId="49" fontId="30" fillId="0" borderId="3" xfId="1" applyNumberFormat="1" applyFont="1" applyBorder="1" applyAlignment="1" applyProtection="1">
      <alignment horizontal="left" wrapText="1"/>
      <protection locked="0"/>
    </xf>
    <xf numFmtId="0" fontId="30" fillId="2" borderId="39" xfId="0" applyFont="1" applyFill="1" applyBorder="1" applyAlignment="1">
      <alignment vertical="center" wrapText="1"/>
    </xf>
    <xf numFmtId="0" fontId="30" fillId="0" borderId="39" xfId="0" applyFont="1" applyBorder="1" applyAlignment="1" applyProtection="1">
      <alignment horizontal="left" vertical="top" wrapText="1"/>
      <protection locked="0"/>
    </xf>
    <xf numFmtId="9" fontId="30" fillId="0" borderId="3" xfId="1" applyNumberFormat="1" applyFont="1" applyBorder="1" applyAlignment="1" applyProtection="1">
      <alignment horizontal="center" vertical="center" wrapText="1"/>
      <protection locked="0"/>
    </xf>
    <xf numFmtId="0" fontId="30" fillId="2" borderId="3" xfId="0" applyFont="1" applyFill="1" applyBorder="1" applyAlignment="1">
      <alignment vertical="center" wrapText="1"/>
    </xf>
    <xf numFmtId="0" fontId="30" fillId="0" borderId="5" xfId="0" applyFont="1" applyBorder="1" applyAlignment="1" applyProtection="1">
      <alignment horizontal="left" vertical="top" wrapText="1"/>
      <protection locked="0"/>
    </xf>
    <xf numFmtId="164" fontId="30" fillId="0" borderId="5" xfId="1" applyFont="1" applyBorder="1" applyAlignment="1" applyProtection="1">
      <alignment horizontal="center" vertical="center" wrapText="1"/>
      <protection locked="0"/>
    </xf>
    <xf numFmtId="0" fontId="30" fillId="3" borderId="3" xfId="0" applyFont="1" applyFill="1" applyBorder="1" applyAlignment="1" applyProtection="1">
      <alignment horizontal="left" vertical="top" wrapText="1"/>
      <protection locked="0"/>
    </xf>
    <xf numFmtId="164" fontId="30" fillId="3" borderId="3" xfId="1" applyFont="1" applyFill="1" applyBorder="1" applyAlignment="1" applyProtection="1">
      <alignment horizontal="center" vertical="center" wrapText="1"/>
      <protection locked="0"/>
    </xf>
    <xf numFmtId="9" fontId="30" fillId="3" borderId="3" xfId="2" applyFont="1" applyFill="1" applyBorder="1" applyAlignment="1" applyProtection="1">
      <alignment horizontal="center" vertical="center" wrapText="1"/>
      <protection locked="0"/>
    </xf>
    <xf numFmtId="49" fontId="30" fillId="3" borderId="3" xfId="1" applyNumberFormat="1" applyFont="1" applyFill="1" applyBorder="1" applyAlignment="1" applyProtection="1">
      <alignment horizontal="left" wrapText="1"/>
      <protection locked="0"/>
    </xf>
    <xf numFmtId="0" fontId="30" fillId="3" borderId="0" xfId="0" applyFont="1" applyFill="1" applyAlignment="1">
      <alignment wrapText="1"/>
    </xf>
    <xf numFmtId="0" fontId="30" fillId="0" borderId="2" xfId="0" applyFont="1" applyBorder="1" applyAlignment="1">
      <alignment wrapText="1"/>
    </xf>
    <xf numFmtId="164" fontId="31" fillId="2" borderId="3" xfId="1" applyFont="1" applyFill="1" applyBorder="1" applyAlignment="1" applyProtection="1">
      <alignment horizontal="center" vertical="center" wrapText="1"/>
    </xf>
    <xf numFmtId="164" fontId="31" fillId="3" borderId="3" xfId="1" applyFont="1" applyFill="1" applyBorder="1" applyAlignment="1" applyProtection="1">
      <alignment horizontal="center" vertical="center" wrapText="1"/>
    </xf>
    <xf numFmtId="0" fontId="31" fillId="3" borderId="1" xfId="0" applyFont="1" applyFill="1" applyBorder="1" applyAlignment="1" applyProtection="1">
      <alignment horizontal="left" vertical="top" wrapText="1"/>
      <protection locked="0"/>
    </xf>
    <xf numFmtId="0" fontId="31" fillId="3" borderId="2" xfId="0" applyFont="1" applyFill="1" applyBorder="1" applyAlignment="1" applyProtection="1">
      <alignment horizontal="left" vertical="top" wrapText="1"/>
      <protection locked="0"/>
    </xf>
    <xf numFmtId="0" fontId="30" fillId="0" borderId="3" xfId="0" applyFont="1" applyBorder="1" applyAlignment="1" applyProtection="1">
      <alignment horizontal="left" vertical="top" wrapText="1"/>
      <protection locked="0"/>
    </xf>
    <xf numFmtId="0" fontId="30" fillId="0" borderId="3" xfId="0" applyFont="1" applyBorder="1" applyAlignment="1" applyProtection="1">
      <alignment horizontal="justify" vertical="center"/>
      <protection locked="0"/>
    </xf>
    <xf numFmtId="0" fontId="32" fillId="0" borderId="0" xfId="0" applyFont="1" applyAlignment="1">
      <alignment wrapText="1"/>
    </xf>
    <xf numFmtId="0" fontId="30" fillId="0" borderId="3" xfId="0" applyFont="1" applyBorder="1" applyAlignment="1">
      <alignment wrapText="1"/>
    </xf>
    <xf numFmtId="165" fontId="30" fillId="0" borderId="3" xfId="0" applyNumberFormat="1" applyFont="1" applyBorder="1" applyAlignment="1">
      <alignment wrapText="1"/>
    </xf>
    <xf numFmtId="164" fontId="31" fillId="2" borderId="5" xfId="1" applyFont="1" applyFill="1" applyBorder="1" applyAlignment="1" applyProtection="1">
      <alignment horizontal="center" vertical="center" wrapText="1"/>
    </xf>
    <xf numFmtId="0" fontId="30" fillId="2" borderId="4" xfId="0" applyFont="1" applyFill="1" applyBorder="1" applyAlignment="1">
      <alignment vertical="center" wrapText="1"/>
    </xf>
    <xf numFmtId="0" fontId="30" fillId="0" borderId="59" xfId="0" applyFont="1" applyBorder="1" applyAlignment="1">
      <alignment wrapText="1"/>
    </xf>
    <xf numFmtId="164" fontId="30" fillId="3" borderId="59" xfId="1" applyFont="1" applyFill="1" applyBorder="1" applyAlignment="1" applyProtection="1">
      <alignment horizontal="center" vertical="center" wrapText="1"/>
      <protection locked="0"/>
    </xf>
    <xf numFmtId="164" fontId="30" fillId="0" borderId="59" xfId="1" applyFont="1" applyBorder="1" applyAlignment="1" applyProtection="1">
      <alignment horizontal="center" vertical="center" wrapText="1"/>
      <protection locked="0"/>
    </xf>
    <xf numFmtId="164" fontId="30" fillId="2" borderId="60" xfId="1" applyFont="1" applyFill="1" applyBorder="1" applyAlignment="1" applyProtection="1">
      <alignment horizontal="center" vertical="center" wrapText="1"/>
    </xf>
    <xf numFmtId="9" fontId="30" fillId="0" borderId="60" xfId="2" applyFont="1" applyBorder="1" applyAlignment="1" applyProtection="1">
      <alignment horizontal="center" vertical="center" wrapText="1"/>
      <protection locked="0"/>
    </xf>
    <xf numFmtId="0" fontId="30" fillId="0" borderId="60" xfId="0" applyFont="1" applyBorder="1" applyAlignment="1">
      <alignment wrapText="1"/>
    </xf>
    <xf numFmtId="0" fontId="30" fillId="0" borderId="61" xfId="0" applyFont="1" applyBorder="1" applyAlignment="1">
      <alignment wrapText="1"/>
    </xf>
    <xf numFmtId="49" fontId="30" fillId="0" borderId="59" xfId="1" applyNumberFormat="1" applyFont="1" applyBorder="1" applyAlignment="1" applyProtection="1">
      <alignment horizontal="left" wrapText="1"/>
      <protection locked="0"/>
    </xf>
    <xf numFmtId="164" fontId="30" fillId="0" borderId="39" xfId="1" applyFont="1" applyBorder="1" applyAlignment="1" applyProtection="1">
      <alignment horizontal="center" vertical="center" wrapText="1"/>
      <protection locked="0"/>
    </xf>
    <xf numFmtId="49" fontId="30" fillId="0" borderId="39" xfId="1" applyNumberFormat="1" applyFont="1" applyBorder="1" applyAlignment="1" applyProtection="1">
      <alignment horizontal="left" wrapText="1"/>
      <protection locked="0"/>
    </xf>
    <xf numFmtId="0" fontId="30" fillId="0" borderId="60" xfId="0" applyFont="1" applyBorder="1" applyAlignment="1" applyProtection="1">
      <alignment horizontal="left" vertical="top" wrapText="1"/>
      <protection locked="0"/>
    </xf>
    <xf numFmtId="164" fontId="30" fillId="0" borderId="42" xfId="1" applyFont="1" applyBorder="1" applyAlignment="1" applyProtection="1">
      <alignment horizontal="center" vertical="center" wrapText="1"/>
      <protection locked="0"/>
    </xf>
    <xf numFmtId="0" fontId="30" fillId="0" borderId="3" xfId="0" applyFont="1" applyBorder="1" applyAlignment="1" applyProtection="1">
      <alignment wrapText="1"/>
      <protection locked="0"/>
    </xf>
    <xf numFmtId="9" fontId="30" fillId="0" borderId="0" xfId="0" applyNumberFormat="1" applyFont="1" applyAlignment="1">
      <alignment horizontal="center" wrapText="1"/>
    </xf>
    <xf numFmtId="164" fontId="30" fillId="3" borderId="2" xfId="1" applyFont="1" applyFill="1" applyBorder="1" applyAlignment="1" applyProtection="1">
      <alignment horizontal="left" vertical="center" wrapText="1"/>
      <protection locked="0"/>
    </xf>
    <xf numFmtId="164" fontId="30" fillId="0" borderId="2" xfId="1" applyFont="1" applyBorder="1" applyAlignment="1" applyProtection="1">
      <alignment horizontal="center" vertical="center" wrapText="1"/>
      <protection locked="0"/>
    </xf>
    <xf numFmtId="164" fontId="31" fillId="2" borderId="42" xfId="1" applyFont="1" applyFill="1" applyBorder="1" applyAlignment="1" applyProtection="1">
      <alignment horizontal="center" vertical="center" wrapText="1"/>
    </xf>
    <xf numFmtId="0" fontId="30" fillId="3" borderId="0" xfId="0" applyFont="1" applyFill="1" applyAlignment="1" applyProtection="1">
      <alignment vertical="center" wrapText="1"/>
      <protection locked="0"/>
    </xf>
    <xf numFmtId="0" fontId="30" fillId="3" borderId="0" xfId="0" applyFont="1" applyFill="1" applyAlignment="1" applyProtection="1">
      <alignment horizontal="left" vertical="top" wrapText="1"/>
      <protection locked="0"/>
    </xf>
    <xf numFmtId="164" fontId="30" fillId="3" borderId="0" xfId="1" applyFont="1" applyFill="1" applyBorder="1" applyAlignment="1" applyProtection="1">
      <alignment horizontal="center" vertical="center" wrapText="1"/>
      <protection locked="0"/>
    </xf>
    <xf numFmtId="0" fontId="30" fillId="0" borderId="0" xfId="0" applyFont="1" applyAlignment="1">
      <alignment horizontal="left" wrapText="1"/>
    </xf>
    <xf numFmtId="0" fontId="31" fillId="2" borderId="3"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0" borderId="0" xfId="0" applyFont="1" applyAlignment="1" applyProtection="1">
      <alignment horizontal="justify" vertical="center"/>
      <protection locked="0"/>
    </xf>
    <xf numFmtId="164" fontId="30" fillId="0" borderId="3" xfId="1" applyFont="1" applyBorder="1" applyAlignment="1" applyProtection="1">
      <alignment horizontal="left" vertical="center" wrapText="1"/>
      <protection locked="0"/>
    </xf>
    <xf numFmtId="164" fontId="30" fillId="2" borderId="3" xfId="1" applyFont="1" applyFill="1" applyBorder="1" applyAlignment="1" applyProtection="1">
      <alignment horizontal="left" vertical="center" wrapText="1"/>
    </xf>
    <xf numFmtId="0" fontId="30" fillId="0" borderId="3" xfId="0" applyFont="1" applyBorder="1" applyAlignment="1" applyProtection="1">
      <alignment vertical="top" wrapText="1"/>
      <protection locked="0"/>
    </xf>
    <xf numFmtId="0" fontId="30" fillId="0" borderId="0" xfId="0" applyFont="1" applyAlignment="1" applyProtection="1">
      <alignment vertical="top" wrapText="1"/>
      <protection locked="0"/>
    </xf>
    <xf numFmtId="0" fontId="31" fillId="0" borderId="0" xfId="0" applyFont="1" applyAlignment="1">
      <alignment wrapText="1"/>
    </xf>
    <xf numFmtId="164" fontId="33" fillId="8" borderId="3" xfId="0" applyNumberFormat="1" applyFont="1" applyFill="1" applyBorder="1" applyAlignment="1">
      <alignment horizontal="center" vertical="center" wrapText="1"/>
    </xf>
    <xf numFmtId="164" fontId="33" fillId="9" borderId="3" xfId="0" applyNumberFormat="1" applyFont="1" applyFill="1" applyBorder="1" applyAlignment="1">
      <alignment horizontal="center" vertical="center" wrapText="1"/>
    </xf>
    <xf numFmtId="0" fontId="31" fillId="3" borderId="0" xfId="0" applyFont="1" applyFill="1" applyAlignment="1">
      <alignment vertical="center" wrapText="1"/>
    </xf>
    <xf numFmtId="164" fontId="30" fillId="3" borderId="0" xfId="1" applyFont="1" applyFill="1" applyBorder="1" applyAlignment="1" applyProtection="1">
      <alignment vertical="center" wrapText="1"/>
      <protection locked="0"/>
    </xf>
    <xf numFmtId="0" fontId="30" fillId="0" borderId="5" xfId="0" applyFont="1" applyBorder="1" applyAlignment="1" applyProtection="1">
      <alignment horizontal="justify" vertical="center"/>
      <protection locked="0"/>
    </xf>
    <xf numFmtId="0" fontId="30" fillId="2" borderId="5" xfId="0" applyFont="1" applyFill="1" applyBorder="1" applyAlignment="1">
      <alignment vertical="center" wrapText="1"/>
    </xf>
    <xf numFmtId="0" fontId="32" fillId="0" borderId="5" xfId="0" applyFont="1" applyBorder="1" applyAlignment="1" applyProtection="1">
      <alignment horizontal="justify" vertical="center"/>
      <protection locked="0"/>
    </xf>
    <xf numFmtId="0" fontId="30" fillId="0" borderId="59" xfId="0" applyFont="1" applyBorder="1" applyAlignment="1" applyProtection="1">
      <alignment horizontal="justify" vertical="center"/>
      <protection locked="0"/>
    </xf>
    <xf numFmtId="0" fontId="32" fillId="0" borderId="59" xfId="0" applyFont="1" applyBorder="1" applyAlignment="1">
      <alignment wrapText="1"/>
    </xf>
    <xf numFmtId="0" fontId="30" fillId="0" borderId="52" xfId="0" applyFont="1" applyBorder="1" applyAlignment="1" applyProtection="1">
      <alignment horizontal="justify" vertical="center"/>
      <protection locked="0"/>
    </xf>
    <xf numFmtId="166" fontId="31" fillId="2" borderId="3" xfId="1" applyNumberFormat="1" applyFont="1" applyFill="1" applyBorder="1" applyAlignment="1" applyProtection="1">
      <alignment horizontal="center" vertical="center" wrapText="1"/>
    </xf>
    <xf numFmtId="164" fontId="30" fillId="0" borderId="3" xfId="1" applyFont="1" applyFill="1" applyBorder="1" applyAlignment="1" applyProtection="1">
      <alignment horizontal="center" vertical="center" wrapText="1"/>
      <protection locked="0"/>
    </xf>
    <xf numFmtId="0" fontId="31" fillId="3" borderId="3" xfId="0" applyFont="1" applyFill="1" applyBorder="1" applyAlignment="1">
      <alignment vertical="center" wrapText="1"/>
    </xf>
    <xf numFmtId="164" fontId="30" fillId="3" borderId="3" xfId="1" applyFont="1" applyFill="1" applyBorder="1" applyAlignment="1" applyProtection="1">
      <alignment vertical="center" wrapText="1"/>
      <protection locked="0"/>
    </xf>
    <xf numFmtId="0" fontId="30" fillId="3" borderId="3" xfId="0" applyFont="1" applyFill="1" applyBorder="1" applyAlignment="1" applyProtection="1">
      <alignment vertical="center" wrapText="1"/>
      <protection locked="0"/>
    </xf>
    <xf numFmtId="0" fontId="30" fillId="0" borderId="3" xfId="0" applyFont="1" applyBorder="1" applyAlignment="1" applyProtection="1">
      <alignment vertical="center" wrapText="1"/>
      <protection locked="0"/>
    </xf>
    <xf numFmtId="166" fontId="30" fillId="3" borderId="3" xfId="1" applyNumberFormat="1" applyFont="1" applyFill="1" applyBorder="1" applyAlignment="1" applyProtection="1">
      <alignment vertical="center" wrapText="1"/>
      <protection locked="0"/>
    </xf>
    <xf numFmtId="166" fontId="30" fillId="0" borderId="3" xfId="1" applyNumberFormat="1" applyFont="1" applyBorder="1" applyAlignment="1" applyProtection="1">
      <alignment vertical="center" wrapText="1"/>
      <protection locked="0"/>
    </xf>
    <xf numFmtId="166" fontId="30" fillId="2" borderId="3" xfId="1" applyNumberFormat="1" applyFont="1" applyFill="1" applyBorder="1" applyAlignment="1" applyProtection="1">
      <alignment vertical="center" wrapText="1"/>
    </xf>
    <xf numFmtId="9" fontId="30" fillId="0" borderId="3" xfId="2" applyFont="1" applyBorder="1" applyAlignment="1" applyProtection="1">
      <alignment vertical="center" wrapText="1"/>
      <protection locked="0"/>
    </xf>
    <xf numFmtId="164" fontId="30" fillId="0" borderId="3" xfId="1" applyFont="1" applyBorder="1" applyAlignment="1" applyProtection="1">
      <alignment vertical="center" wrapText="1"/>
      <protection locked="0"/>
    </xf>
    <xf numFmtId="49" fontId="30" fillId="0" borderId="3" xfId="0" applyNumberFormat="1" applyFont="1" applyBorder="1" applyAlignment="1" applyProtection="1">
      <alignment horizontal="left" wrapText="1"/>
      <protection locked="0"/>
    </xf>
    <xf numFmtId="0" fontId="30" fillId="3" borderId="2" xfId="0" applyFont="1" applyFill="1" applyBorder="1" applyAlignment="1" applyProtection="1">
      <alignment vertical="center" wrapText="1"/>
      <protection locked="0"/>
    </xf>
    <xf numFmtId="0" fontId="31" fillId="2" borderId="39" xfId="0" applyFont="1" applyFill="1" applyBorder="1" applyAlignment="1">
      <alignment vertical="center" wrapText="1"/>
    </xf>
    <xf numFmtId="166" fontId="30" fillId="0" borderId="3" xfId="1" applyNumberFormat="1" applyFont="1" applyFill="1" applyBorder="1" applyAlignment="1" applyProtection="1">
      <alignment vertical="center" wrapText="1"/>
      <protection locked="0"/>
    </xf>
    <xf numFmtId="0" fontId="31" fillId="4" borderId="3" xfId="0" applyFont="1" applyFill="1" applyBorder="1" applyAlignment="1" applyProtection="1">
      <alignment vertical="center" wrapText="1"/>
      <protection locked="0"/>
    </xf>
    <xf numFmtId="166" fontId="31" fillId="4" borderId="3" xfId="1" applyNumberFormat="1" applyFont="1" applyFill="1" applyBorder="1" applyAlignment="1" applyProtection="1">
      <alignment vertical="center" wrapText="1"/>
    </xf>
    <xf numFmtId="0" fontId="31" fillId="3" borderId="0" xfId="0" applyFont="1" applyFill="1" applyAlignment="1" applyProtection="1">
      <alignment vertical="center" wrapText="1"/>
      <protection locked="0"/>
    </xf>
    <xf numFmtId="0" fontId="30" fillId="3" borderId="0" xfId="0" applyFont="1" applyFill="1" applyAlignment="1">
      <alignment vertical="center" wrapText="1"/>
    </xf>
    <xf numFmtId="0" fontId="30" fillId="2" borderId="8" xfId="0" applyFont="1" applyFill="1" applyBorder="1" applyAlignment="1">
      <alignment vertical="center" wrapText="1"/>
    </xf>
    <xf numFmtId="166" fontId="30" fillId="2" borderId="3" xfId="0" applyNumberFormat="1" applyFont="1" applyFill="1" applyBorder="1" applyAlignment="1">
      <alignment vertical="center" wrapText="1"/>
    </xf>
    <xf numFmtId="164" fontId="30" fillId="2" borderId="9" xfId="0" applyNumberFormat="1" applyFont="1" applyFill="1" applyBorder="1" applyAlignment="1">
      <alignment vertical="center" wrapText="1"/>
    </xf>
    <xf numFmtId="164" fontId="30" fillId="0" borderId="0" xfId="1" applyFont="1" applyFill="1" applyBorder="1" applyAlignment="1" applyProtection="1">
      <alignment vertical="center" wrapText="1"/>
      <protection locked="0"/>
    </xf>
    <xf numFmtId="0" fontId="30" fillId="0" borderId="0" xfId="0" applyFont="1" applyAlignment="1" applyProtection="1">
      <alignment vertical="center" wrapText="1"/>
      <protection locked="0"/>
    </xf>
    <xf numFmtId="0" fontId="30" fillId="0" borderId="0" xfId="0" applyFont="1" applyAlignment="1">
      <alignment vertical="center" wrapText="1"/>
    </xf>
    <xf numFmtId="0" fontId="31" fillId="2" borderId="12" xfId="0" applyFont="1" applyFill="1" applyBorder="1" applyAlignment="1">
      <alignment vertical="center" wrapText="1"/>
    </xf>
    <xf numFmtId="166" fontId="31" fillId="2" borderId="13" xfId="1" applyNumberFormat="1" applyFont="1" applyFill="1" applyBorder="1" applyAlignment="1" applyProtection="1">
      <alignment vertical="center" wrapText="1"/>
    </xf>
    <xf numFmtId="164" fontId="31" fillId="2" borderId="14" xfId="1" applyFont="1" applyFill="1" applyBorder="1" applyAlignment="1" applyProtection="1">
      <alignment vertical="center" wrapText="1"/>
    </xf>
    <xf numFmtId="164" fontId="30" fillId="0" borderId="0" xfId="1" applyFont="1" applyBorder="1" applyAlignment="1">
      <alignment wrapText="1"/>
    </xf>
    <xf numFmtId="164" fontId="30" fillId="3" borderId="0" xfId="1" applyFont="1" applyFill="1" applyBorder="1" applyAlignment="1">
      <alignment wrapText="1"/>
    </xf>
    <xf numFmtId="164" fontId="31" fillId="3" borderId="0" xfId="1" applyFont="1" applyFill="1" applyBorder="1" applyAlignment="1">
      <alignment vertical="center" wrapText="1"/>
    </xf>
    <xf numFmtId="0" fontId="31" fillId="0" borderId="0" xfId="0" applyFont="1" applyAlignment="1" applyProtection="1">
      <alignment vertical="center" wrapText="1"/>
      <protection locked="0"/>
    </xf>
    <xf numFmtId="164" fontId="31" fillId="3" borderId="0" xfId="0" applyNumberFormat="1" applyFont="1" applyFill="1" applyAlignment="1">
      <alignment vertical="center" wrapText="1"/>
    </xf>
    <xf numFmtId="164" fontId="31" fillId="3" borderId="0" xfId="1" applyFont="1" applyFill="1" applyBorder="1" applyAlignment="1" applyProtection="1">
      <alignment horizontal="center" vertical="center" wrapText="1"/>
    </xf>
    <xf numFmtId="0" fontId="31" fillId="2" borderId="8" xfId="0" applyFont="1" applyFill="1" applyBorder="1" applyAlignment="1">
      <alignment horizontal="center" vertical="center" wrapText="1"/>
    </xf>
    <xf numFmtId="164" fontId="31" fillId="3" borderId="0" xfId="1" applyFont="1" applyFill="1" applyBorder="1" applyAlignment="1" applyProtection="1">
      <alignment vertical="center" wrapText="1"/>
      <protection locked="0"/>
    </xf>
    <xf numFmtId="0" fontId="31" fillId="2" borderId="8" xfId="0" applyFont="1" applyFill="1" applyBorder="1" applyAlignment="1">
      <alignment vertical="center" wrapText="1"/>
    </xf>
    <xf numFmtId="166" fontId="31" fillId="2" borderId="3" xfId="1" applyNumberFormat="1" applyFont="1" applyFill="1" applyBorder="1" applyAlignment="1" applyProtection="1">
      <alignment vertical="center" wrapText="1"/>
    </xf>
    <xf numFmtId="166" fontId="31" fillId="2" borderId="4" xfId="1" applyNumberFormat="1" applyFont="1" applyFill="1" applyBorder="1" applyAlignment="1" applyProtection="1">
      <alignment vertical="center" wrapText="1"/>
    </xf>
    <xf numFmtId="9" fontId="31" fillId="3" borderId="9" xfId="2" applyFont="1" applyFill="1" applyBorder="1" applyAlignment="1" applyProtection="1">
      <alignment vertical="center" wrapText="1"/>
      <protection locked="0"/>
    </xf>
    <xf numFmtId="0" fontId="31" fillId="2" borderId="35" xfId="0" applyFont="1" applyFill="1" applyBorder="1" applyAlignment="1">
      <alignment vertical="center" wrapText="1"/>
    </xf>
    <xf numFmtId="166" fontId="31" fillId="2" borderId="40" xfId="1" applyNumberFormat="1" applyFont="1" applyFill="1" applyBorder="1" applyAlignment="1" applyProtection="1">
      <alignment vertical="center" wrapText="1"/>
    </xf>
    <xf numFmtId="9" fontId="31" fillId="3" borderId="31" xfId="2" applyFont="1" applyFill="1" applyBorder="1" applyAlignment="1" applyProtection="1">
      <alignment vertical="center" wrapText="1"/>
      <protection locked="0"/>
    </xf>
    <xf numFmtId="164" fontId="31" fillId="3" borderId="0" xfId="1" applyFont="1" applyFill="1" applyBorder="1" applyAlignment="1" applyProtection="1">
      <alignment horizontal="right" vertical="center" wrapText="1"/>
      <protection locked="0"/>
    </xf>
    <xf numFmtId="9" fontId="31" fillId="3" borderId="31" xfId="2" applyFont="1" applyFill="1" applyBorder="1" applyAlignment="1" applyProtection="1">
      <alignment horizontal="right" vertical="center" wrapText="1"/>
      <protection locked="0"/>
    </xf>
    <xf numFmtId="164" fontId="31" fillId="3" borderId="0" xfId="1" applyFont="1" applyFill="1" applyBorder="1" applyAlignment="1" applyProtection="1">
      <alignment vertical="center" wrapText="1"/>
    </xf>
    <xf numFmtId="9" fontId="31" fillId="2" borderId="14" xfId="2" applyFont="1" applyFill="1" applyBorder="1" applyAlignment="1" applyProtection="1">
      <alignment vertical="center" wrapText="1"/>
    </xf>
    <xf numFmtId="164" fontId="31" fillId="0" borderId="0" xfId="1" applyFont="1" applyFill="1" applyBorder="1" applyAlignment="1">
      <alignment vertical="center" wrapText="1"/>
    </xf>
    <xf numFmtId="0" fontId="31" fillId="0" borderId="0" xfId="0" applyFont="1" applyAlignment="1">
      <alignment vertical="center" wrapText="1"/>
    </xf>
    <xf numFmtId="164" fontId="31" fillId="0" borderId="0" xfId="0" applyNumberFormat="1" applyFont="1" applyAlignment="1">
      <alignment vertical="center" wrapText="1"/>
    </xf>
    <xf numFmtId="0" fontId="31" fillId="2" borderId="28" xfId="0" applyFont="1" applyFill="1" applyBorder="1" applyAlignment="1">
      <alignment horizontal="left" vertical="center" wrapText="1"/>
    </xf>
    <xf numFmtId="166" fontId="31" fillId="2" borderId="16" xfId="0" applyNumberFormat="1" applyFont="1" applyFill="1" applyBorder="1" applyAlignment="1">
      <alignment vertical="center" wrapText="1"/>
    </xf>
    <xf numFmtId="164" fontId="31" fillId="2" borderId="28" xfId="0" applyNumberFormat="1" applyFont="1" applyFill="1" applyBorder="1" applyAlignment="1">
      <alignment vertical="center" wrapText="1"/>
    </xf>
    <xf numFmtId="164" fontId="30" fillId="2" borderId="16" xfId="1" applyFont="1" applyFill="1" applyBorder="1" applyAlignment="1">
      <alignment vertical="center" wrapText="1"/>
    </xf>
    <xf numFmtId="164" fontId="30" fillId="3" borderId="0" xfId="1" applyFont="1" applyFill="1" applyBorder="1" applyAlignment="1">
      <alignment vertical="center" wrapText="1"/>
    </xf>
    <xf numFmtId="0" fontId="31" fillId="2" borderId="8" xfId="0" applyFont="1" applyFill="1" applyBorder="1" applyAlignment="1">
      <alignment horizontal="left" vertical="center" wrapText="1"/>
    </xf>
    <xf numFmtId="9" fontId="31" fillId="2" borderId="9" xfId="2" applyFont="1" applyFill="1" applyBorder="1" applyAlignment="1" applyProtection="1">
      <alignment wrapText="1"/>
    </xf>
    <xf numFmtId="9" fontId="31" fillId="3" borderId="0" xfId="2" applyFont="1" applyFill="1" applyBorder="1" applyAlignment="1">
      <alignment wrapText="1"/>
    </xf>
    <xf numFmtId="0" fontId="30" fillId="2" borderId="12" xfId="0" applyFont="1" applyFill="1" applyBorder="1" applyAlignment="1">
      <alignment wrapText="1"/>
    </xf>
    <xf numFmtId="9" fontId="30" fillId="2" borderId="14" xfId="2" applyFont="1" applyFill="1" applyBorder="1" applyAlignment="1">
      <alignment wrapText="1"/>
    </xf>
    <xf numFmtId="9" fontId="30" fillId="3" borderId="0" xfId="2" applyFont="1" applyFill="1" applyBorder="1" applyAlignment="1">
      <alignment wrapText="1"/>
    </xf>
    <xf numFmtId="0" fontId="31" fillId="3" borderId="0" xfId="0" applyFont="1" applyFill="1" applyAlignment="1">
      <alignment horizontal="center" vertical="center" wrapText="1"/>
    </xf>
    <xf numFmtId="166" fontId="31" fillId="2" borderId="9" xfId="2" applyNumberFormat="1" applyFont="1" applyFill="1" applyBorder="1" applyAlignment="1" applyProtection="1">
      <alignment wrapText="1"/>
    </xf>
    <xf numFmtId="164" fontId="31" fillId="3" borderId="0" xfId="2" applyNumberFormat="1" applyFont="1" applyFill="1" applyBorder="1" applyAlignment="1">
      <alignment wrapText="1"/>
    </xf>
    <xf numFmtId="164" fontId="30" fillId="0" borderId="0" xfId="1" applyFont="1" applyFill="1" applyBorder="1" applyAlignment="1">
      <alignment wrapText="1"/>
    </xf>
    <xf numFmtId="0" fontId="30" fillId="3" borderId="3" xfId="0" applyFont="1" applyFill="1" applyBorder="1" applyAlignment="1" applyProtection="1">
      <alignment horizontal="justify" vertical="center"/>
      <protection locked="0"/>
    </xf>
    <xf numFmtId="0" fontId="32" fillId="3" borderId="59" xfId="0" applyFont="1" applyFill="1" applyBorder="1" applyAlignment="1">
      <alignment vertical="top" wrapText="1"/>
    </xf>
    <xf numFmtId="9" fontId="30" fillId="3" borderId="3" xfId="1" applyNumberFormat="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18" fillId="0" borderId="0" xfId="0" applyFont="1" applyAlignment="1">
      <alignment horizontal="left" vertical="top" wrapText="1"/>
    </xf>
    <xf numFmtId="0" fontId="31" fillId="3" borderId="40" xfId="0" applyFont="1" applyFill="1" applyBorder="1" applyAlignment="1" applyProtection="1">
      <alignment horizontal="left" vertical="top" wrapText="1"/>
      <protection locked="0"/>
    </xf>
    <xf numFmtId="0" fontId="31" fillId="3" borderId="41" xfId="0" applyFont="1" applyFill="1" applyBorder="1" applyAlignment="1" applyProtection="1">
      <alignment horizontal="left" vertical="top" wrapText="1"/>
      <protection locked="0"/>
    </xf>
    <xf numFmtId="0" fontId="31" fillId="3" borderId="42" xfId="0" applyFont="1" applyFill="1" applyBorder="1" applyAlignment="1" applyProtection="1">
      <alignment horizontal="left" vertical="top" wrapText="1"/>
      <protection locked="0"/>
    </xf>
    <xf numFmtId="0" fontId="16" fillId="0" borderId="55" xfId="0" applyFont="1" applyBorder="1" applyAlignment="1">
      <alignment horizontal="left" wrapText="1"/>
    </xf>
    <xf numFmtId="49" fontId="31" fillId="3" borderId="4" xfId="0" applyNumberFormat="1" applyFont="1" applyFill="1" applyBorder="1" applyAlignment="1" applyProtection="1">
      <alignment horizontal="left" vertical="top" wrapText="1"/>
      <protection locked="0"/>
    </xf>
    <xf numFmtId="49" fontId="31" fillId="3" borderId="1" xfId="0" applyNumberFormat="1" applyFont="1" applyFill="1" applyBorder="1" applyAlignment="1" applyProtection="1">
      <alignment horizontal="left" vertical="top" wrapText="1"/>
      <protection locked="0"/>
    </xf>
    <xf numFmtId="49" fontId="31" fillId="3" borderId="2" xfId="0" applyNumberFormat="1" applyFont="1" applyFill="1" applyBorder="1" applyAlignment="1" applyProtection="1">
      <alignment horizontal="left" vertical="top" wrapText="1"/>
      <protection locked="0"/>
    </xf>
    <xf numFmtId="49" fontId="31" fillId="3" borderId="40" xfId="0" applyNumberFormat="1" applyFont="1" applyFill="1" applyBorder="1" applyAlignment="1" applyProtection="1">
      <alignment horizontal="left" vertical="top" wrapText="1"/>
      <protection locked="0"/>
    </xf>
    <xf numFmtId="0" fontId="30" fillId="2" borderId="3" xfId="0" applyFont="1" applyFill="1" applyBorder="1" applyAlignment="1">
      <alignment vertical="center" wrapText="1"/>
    </xf>
    <xf numFmtId="0" fontId="0" fillId="0" borderId="3" xfId="0" applyBorder="1" applyAlignment="1">
      <alignment vertical="center"/>
    </xf>
    <xf numFmtId="0" fontId="30" fillId="0" borderId="5" xfId="0" applyFont="1" applyBorder="1" applyAlignment="1" applyProtection="1">
      <alignment horizontal="left" vertical="top" wrapText="1"/>
      <protection locked="0"/>
    </xf>
    <xf numFmtId="0" fontId="30" fillId="0" borderId="52" xfId="0" applyFont="1" applyBorder="1" applyAlignment="1">
      <alignment horizontal="left" vertical="top" wrapText="1"/>
    </xf>
    <xf numFmtId="0" fontId="30" fillId="0" borderId="39" xfId="0" applyFont="1" applyBorder="1" applyAlignment="1">
      <alignment horizontal="left" vertical="top" wrapText="1"/>
    </xf>
    <xf numFmtId="164" fontId="30" fillId="0" borderId="5" xfId="1" applyFont="1" applyBorder="1" applyAlignment="1" applyProtection="1">
      <alignment horizontal="center" vertical="top" wrapText="1"/>
      <protection locked="0"/>
    </xf>
    <xf numFmtId="0" fontId="0" fillId="0" borderId="52" xfId="0" applyBorder="1" applyAlignment="1">
      <alignment horizontal="center" vertical="top" wrapText="1"/>
    </xf>
    <xf numFmtId="0" fontId="0" fillId="0" borderId="39" xfId="0" applyBorder="1" applyAlignment="1">
      <alignment horizontal="center" vertical="top" wrapText="1"/>
    </xf>
    <xf numFmtId="164" fontId="30" fillId="0" borderId="5" xfId="1" applyFont="1" applyBorder="1" applyAlignment="1" applyProtection="1">
      <alignment horizontal="center" vertical="center" wrapText="1"/>
      <protection locked="0"/>
    </xf>
    <xf numFmtId="0" fontId="0" fillId="0" borderId="52" xfId="0" applyBorder="1" applyAlignment="1">
      <alignment horizontal="center" vertical="center" wrapText="1"/>
    </xf>
    <xf numFmtId="0" fontId="0" fillId="0" borderId="39" xfId="0" applyBorder="1" applyAlignment="1">
      <alignment horizontal="center" vertical="center" wrapText="1"/>
    </xf>
    <xf numFmtId="164" fontId="30" fillId="2" borderId="5" xfId="1" applyFont="1" applyFill="1" applyBorder="1" applyAlignment="1" applyProtection="1">
      <alignment horizontal="center" vertical="center" wrapText="1"/>
    </xf>
    <xf numFmtId="9" fontId="30" fillId="0" borderId="5" xfId="2" applyFont="1" applyBorder="1" applyAlignment="1" applyProtection="1">
      <alignment horizontal="center" vertical="center" wrapText="1"/>
      <protection locked="0"/>
    </xf>
    <xf numFmtId="164" fontId="30" fillId="3" borderId="5" xfId="1" applyFont="1" applyFill="1" applyBorder="1" applyAlignment="1" applyProtection="1">
      <alignment horizontal="left" vertical="center" wrapText="1"/>
      <protection locked="0"/>
    </xf>
    <xf numFmtId="0" fontId="0" fillId="0" borderId="52" xfId="0" applyBorder="1" applyAlignment="1">
      <alignment vertical="center" wrapText="1"/>
    </xf>
    <xf numFmtId="0" fontId="0" fillId="0" borderId="39" xfId="0" applyBorder="1" applyAlignment="1">
      <alignment vertical="center" wrapText="1"/>
    </xf>
    <xf numFmtId="49" fontId="30" fillId="0" borderId="5" xfId="1" applyNumberFormat="1" applyFont="1" applyBorder="1" applyAlignment="1" applyProtection="1">
      <alignment horizontal="left" wrapText="1"/>
      <protection locked="0"/>
    </xf>
    <xf numFmtId="0" fontId="0" fillId="0" borderId="52" xfId="0" applyBorder="1" applyAlignment="1">
      <alignment horizontal="left" wrapText="1"/>
    </xf>
    <xf numFmtId="0" fontId="0" fillId="0" borderId="39" xfId="0" applyBorder="1" applyAlignment="1">
      <alignment horizontal="left" wrapText="1"/>
    </xf>
    <xf numFmtId="0" fontId="31" fillId="3" borderId="4" xfId="0" applyFont="1" applyFill="1" applyBorder="1" applyAlignment="1" applyProtection="1">
      <alignment horizontal="left" vertical="top" wrapText="1"/>
      <protection locked="0"/>
    </xf>
    <xf numFmtId="0" fontId="31" fillId="3" borderId="1" xfId="0" applyFont="1" applyFill="1" applyBorder="1" applyAlignment="1" applyProtection="1">
      <alignment horizontal="left" vertical="top" wrapText="1"/>
      <protection locked="0"/>
    </xf>
    <xf numFmtId="0" fontId="31" fillId="3" borderId="2" xfId="0" applyFont="1" applyFill="1" applyBorder="1" applyAlignment="1" applyProtection="1">
      <alignment horizontal="left" vertical="top" wrapText="1"/>
      <protection locked="0"/>
    </xf>
    <xf numFmtId="0" fontId="30" fillId="2" borderId="5" xfId="0" applyFont="1" applyFill="1" applyBorder="1" applyAlignment="1">
      <alignment horizontal="left" vertical="center" wrapText="1"/>
    </xf>
    <xf numFmtId="0" fontId="30" fillId="3" borderId="5" xfId="0" applyFont="1" applyFill="1" applyBorder="1" applyAlignment="1" applyProtection="1">
      <alignment horizontal="left" vertical="top" wrapText="1"/>
      <protection locked="0"/>
    </xf>
    <xf numFmtId="0" fontId="0" fillId="0" borderId="39" xfId="0" applyBorder="1" applyAlignment="1">
      <alignment horizontal="left" vertical="top" wrapText="1"/>
    </xf>
    <xf numFmtId="164" fontId="30" fillId="0" borderId="5" xfId="1" applyFont="1" applyBorder="1" applyAlignment="1" applyProtection="1">
      <alignment horizontal="left" vertical="center" wrapText="1"/>
      <protection locked="0"/>
    </xf>
    <xf numFmtId="164" fontId="30" fillId="3" borderId="5" xfId="1" applyFont="1" applyFill="1" applyBorder="1" applyAlignment="1" applyProtection="1">
      <alignment horizontal="center" vertical="center" wrapText="1"/>
      <protection locked="0"/>
    </xf>
    <xf numFmtId="164" fontId="30" fillId="3" borderId="39" xfId="1" applyFont="1" applyFill="1" applyBorder="1" applyAlignment="1" applyProtection="1">
      <alignment horizontal="center" vertical="center" wrapText="1"/>
      <protection locked="0"/>
    </xf>
    <xf numFmtId="49" fontId="30" fillId="0" borderId="5" xfId="1" applyNumberFormat="1" applyFont="1" applyBorder="1" applyAlignment="1" applyProtection="1">
      <alignment horizontal="center" wrapText="1"/>
      <protection locked="0"/>
    </xf>
    <xf numFmtId="49" fontId="30" fillId="0" borderId="39" xfId="1" applyNumberFormat="1" applyFont="1" applyBorder="1" applyAlignment="1" applyProtection="1">
      <alignment horizontal="center" wrapText="1"/>
      <protection locked="0"/>
    </xf>
    <xf numFmtId="164" fontId="30" fillId="2" borderId="5" xfId="1" applyFont="1" applyFill="1" applyBorder="1" applyAlignment="1" applyProtection="1">
      <alignment horizontal="left" vertical="center" wrapText="1"/>
    </xf>
    <xf numFmtId="9" fontId="30" fillId="0" borderId="39" xfId="2" applyFont="1" applyBorder="1" applyAlignment="1" applyProtection="1">
      <alignment horizontal="center" vertical="center" wrapText="1"/>
      <protection locked="0"/>
    </xf>
    <xf numFmtId="164" fontId="30" fillId="0" borderId="39" xfId="1" applyFont="1" applyBorder="1" applyAlignment="1" applyProtection="1">
      <alignment horizontal="center" vertical="center" wrapText="1"/>
      <protection locked="0"/>
    </xf>
    <xf numFmtId="0" fontId="30" fillId="0" borderId="5" xfId="0" applyFont="1" applyBorder="1" applyAlignment="1">
      <alignment horizontal="center" wrapText="1"/>
    </xf>
    <xf numFmtId="0" fontId="30" fillId="0" borderId="52" xfId="0" applyFont="1" applyBorder="1" applyAlignment="1">
      <alignment horizontal="center" wrapText="1"/>
    </xf>
    <xf numFmtId="0" fontId="30" fillId="0" borderId="39" xfId="0" applyFont="1" applyBorder="1" applyAlignment="1">
      <alignment horizontal="center" wrapText="1"/>
    </xf>
    <xf numFmtId="0" fontId="30" fillId="2" borderId="3" xfId="0" applyFont="1" applyFill="1" applyBorder="1" applyAlignment="1">
      <alignment horizontal="left" vertical="center" wrapText="1"/>
    </xf>
    <xf numFmtId="0" fontId="30" fillId="0" borderId="52" xfId="0" applyFont="1" applyBorder="1" applyAlignment="1" applyProtection="1">
      <alignment horizontal="left" vertical="top" wrapText="1"/>
      <protection locked="0"/>
    </xf>
    <xf numFmtId="0" fontId="30" fillId="0" borderId="39" xfId="0" applyFont="1" applyBorder="1" applyAlignment="1" applyProtection="1">
      <alignment horizontal="left" vertical="top" wrapText="1"/>
      <protection locked="0"/>
    </xf>
    <xf numFmtId="164" fontId="30" fillId="0" borderId="52" xfId="1" applyFont="1" applyBorder="1" applyAlignment="1" applyProtection="1">
      <alignment horizontal="left" vertical="center" wrapText="1"/>
      <protection locked="0"/>
    </xf>
    <xf numFmtId="164" fontId="30" fillId="0" borderId="39" xfId="1" applyFont="1" applyBorder="1" applyAlignment="1" applyProtection="1">
      <alignment horizontal="left" vertical="center" wrapText="1"/>
      <protection locked="0"/>
    </xf>
    <xf numFmtId="164" fontId="30" fillId="2" borderId="52" xfId="1" applyFont="1" applyFill="1" applyBorder="1" applyAlignment="1" applyProtection="1">
      <alignment horizontal="left" vertical="center" wrapText="1"/>
    </xf>
    <xf numFmtId="164" fontId="30" fillId="2" borderId="39" xfId="1" applyFont="1" applyFill="1" applyBorder="1" applyAlignment="1" applyProtection="1">
      <alignment horizontal="left" vertical="center" wrapText="1"/>
    </xf>
    <xf numFmtId="9" fontId="30" fillId="0" borderId="52" xfId="2" applyFont="1" applyBorder="1" applyAlignment="1" applyProtection="1">
      <alignment horizontal="center" vertical="center" wrapText="1"/>
      <protection locked="0"/>
    </xf>
    <xf numFmtId="164" fontId="31" fillId="2" borderId="31" xfId="1" applyFont="1" applyFill="1" applyBorder="1" applyAlignment="1" applyProtection="1">
      <alignment horizontal="center" vertical="center" wrapText="1"/>
    </xf>
    <xf numFmtId="164" fontId="31" fillId="2" borderId="38" xfId="1" applyFont="1" applyFill="1" applyBorder="1" applyAlignment="1" applyProtection="1">
      <alignment horizontal="center" vertical="center" wrapText="1"/>
    </xf>
    <xf numFmtId="0" fontId="31" fillId="2" borderId="43" xfId="0" applyFont="1" applyFill="1" applyBorder="1" applyAlignment="1">
      <alignment horizontal="center" vertical="center" wrapText="1"/>
    </xf>
    <xf numFmtId="0" fontId="31" fillId="2" borderId="44" xfId="0" applyFont="1" applyFill="1" applyBorder="1" applyAlignment="1">
      <alignment horizontal="center" vertical="center" wrapText="1"/>
    </xf>
    <xf numFmtId="0" fontId="31" fillId="2" borderId="45" xfId="0" applyFont="1" applyFill="1" applyBorder="1" applyAlignment="1">
      <alignment horizontal="center" vertical="center" wrapText="1"/>
    </xf>
    <xf numFmtId="0" fontId="31" fillId="0" borderId="46" xfId="0" applyFont="1" applyBorder="1" applyAlignment="1">
      <alignment horizontal="left" wrapText="1"/>
    </xf>
    <xf numFmtId="0" fontId="31" fillId="0" borderId="55" xfId="0" applyFont="1" applyBorder="1" applyAlignment="1">
      <alignment horizontal="left" wrapText="1"/>
    </xf>
    <xf numFmtId="0" fontId="31" fillId="0" borderId="58" xfId="0" applyFont="1" applyBorder="1" applyAlignment="1">
      <alignment horizontal="left" wrapText="1"/>
    </xf>
    <xf numFmtId="0" fontId="31" fillId="4" borderId="43"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45" xfId="0" applyFont="1" applyFill="1" applyBorder="1" applyAlignment="1">
      <alignment horizontal="center" vertical="center" wrapText="1"/>
    </xf>
    <xf numFmtId="164" fontId="30" fillId="3" borderId="52" xfId="1" applyFont="1" applyFill="1" applyBorder="1" applyAlignment="1" applyProtection="1">
      <alignment horizontal="left" vertical="center" wrapText="1"/>
      <protection locked="0"/>
    </xf>
    <xf numFmtId="164" fontId="30" fillId="3" borderId="39" xfId="1" applyFont="1" applyFill="1" applyBorder="1" applyAlignment="1" applyProtection="1">
      <alignment horizontal="left" vertical="center" wrapText="1"/>
      <protection locked="0"/>
    </xf>
    <xf numFmtId="49" fontId="30" fillId="0" borderId="52" xfId="1" applyNumberFormat="1" applyFont="1" applyBorder="1" applyAlignment="1" applyProtection="1">
      <alignment horizontal="left" wrapText="1"/>
      <protection locked="0"/>
    </xf>
    <xf numFmtId="49" fontId="30" fillId="0" borderId="39" xfId="1" applyNumberFormat="1" applyFont="1" applyBorder="1" applyAlignment="1" applyProtection="1">
      <alignment horizontal="left" wrapText="1"/>
      <protection locked="0"/>
    </xf>
    <xf numFmtId="0" fontId="31" fillId="3" borderId="3" xfId="0" applyFont="1" applyFill="1" applyBorder="1" applyAlignment="1" applyProtection="1">
      <alignment horizontal="left" vertical="top" wrapText="1"/>
      <protection locked="0"/>
    </xf>
    <xf numFmtId="0" fontId="30" fillId="2" borderId="35" xfId="0" applyFont="1" applyFill="1" applyBorder="1" applyAlignment="1">
      <alignment horizontal="center" vertical="center" wrapText="1"/>
    </xf>
    <xf numFmtId="0" fontId="30" fillId="2" borderId="10" xfId="0" applyFont="1" applyFill="1" applyBorder="1" applyAlignment="1">
      <alignment horizontal="center" vertical="center" wrapText="1"/>
    </xf>
    <xf numFmtId="164" fontId="31" fillId="2" borderId="5" xfId="1" applyFont="1" applyFill="1" applyBorder="1" applyAlignment="1" applyProtection="1">
      <alignment horizontal="center" vertical="center" wrapText="1"/>
      <protection locked="0"/>
    </xf>
    <xf numFmtId="164" fontId="31" fillId="2" borderId="39" xfId="1" applyFont="1" applyFill="1" applyBorder="1" applyAlignment="1" applyProtection="1">
      <alignment horizontal="center" vertical="center" wrapText="1"/>
      <protection locked="0"/>
    </xf>
    <xf numFmtId="0" fontId="31" fillId="2" borderId="5" xfId="0" applyFont="1" applyFill="1" applyBorder="1" applyAlignment="1" applyProtection="1">
      <alignment horizontal="center" vertical="center" wrapText="1"/>
      <protection locked="0"/>
    </xf>
    <xf numFmtId="0" fontId="31" fillId="2" borderId="39" xfId="0" applyFont="1" applyFill="1" applyBorder="1" applyAlignment="1" applyProtection="1">
      <alignment horizontal="center" vertical="center" wrapText="1"/>
      <protection locked="0"/>
    </xf>
    <xf numFmtId="0" fontId="31" fillId="2" borderId="5" xfId="0" applyFont="1" applyFill="1" applyBorder="1" applyAlignment="1">
      <alignment horizontal="center" vertical="center" wrapText="1"/>
    </xf>
    <xf numFmtId="0" fontId="31" fillId="2" borderId="39"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2" fillId="0" borderId="0" xfId="0" applyFont="1" applyAlignment="1">
      <alignment horizontal="center" vertical="center" wrapText="1"/>
    </xf>
    <xf numFmtId="0" fontId="31" fillId="2" borderId="7" xfId="0" applyFont="1" applyFill="1" applyBorder="1" applyAlignment="1">
      <alignment horizontal="center" vertical="center" wrapText="1"/>
    </xf>
    <xf numFmtId="0" fontId="31" fillId="2" borderId="3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vertical="center" wrapText="1"/>
    </xf>
    <xf numFmtId="164" fontId="3" fillId="2" borderId="36" xfId="0" applyNumberFormat="1" applyFont="1" applyFill="1" applyBorder="1" applyAlignment="1">
      <alignment horizontal="center" vertical="center" wrapText="1"/>
    </xf>
    <xf numFmtId="164" fontId="3" fillId="2" borderId="46" xfId="0" applyNumberFormat="1" applyFont="1" applyFill="1" applyBorder="1" applyAlignment="1">
      <alignment horizontal="center" vertical="center" wrapText="1"/>
    </xf>
    <xf numFmtId="164" fontId="3" fillId="2" borderId="47" xfId="0" applyNumberFormat="1"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49" fontId="0" fillId="2" borderId="48" xfId="0" applyNumberFormat="1" applyFill="1" applyBorder="1" applyAlignment="1">
      <alignment horizontal="center" vertical="center" wrapText="1"/>
    </xf>
    <xf numFmtId="49" fontId="0" fillId="2" borderId="49" xfId="0" applyNumberFormat="1" applyFill="1" applyBorder="1" applyAlignment="1">
      <alignment horizontal="center" vertical="center" wrapText="1"/>
    </xf>
    <xf numFmtId="49" fontId="0" fillId="2" borderId="50" xfId="0" applyNumberFormat="1"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2" borderId="31"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5">
    <cellStyle name="Currency" xfId="1" builtinId="4"/>
    <cellStyle name="Hyperlink" xfId="4" builtinId="8"/>
    <cellStyle name="Normal" xfId="0" builtinId="0"/>
    <cellStyle name="Normal 2" xfId="3" xr:uid="{EB150EEC-D351-48F3-A913-7E6E1242FFB4}"/>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dp-my.sharepoint.com/personal/njuiri_thomas_kimaru_undp_org/Documents/Desktop/2024/SSR/FINAL%20PROJECT%20DOCUMENT/GMB%20-%20SSR%20-%20Budget%20-%20UNDP-UNODC-OHCHR%20-%20Aug%202024%20FINAL.xlsx" TargetMode="External"/><Relationship Id="rId1" Type="http://schemas.openxmlformats.org/officeDocument/2006/relationships/externalLinkPath" Target="/personal/njuiri_thomas_kimaru_undp_org/Documents/Desktop/2024/SSR/FINAL%20PROJECT%20DOCUMENT/GMB%20-%20SSR%20-%20Budget%20-%20UNDP-UNODC-OHCHR%20-%20Aug%202024%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1) Budget Table (2)"/>
      <sheetName val="2) By Category"/>
      <sheetName val="Instructions (2)"/>
      <sheetName val="3) Explanatory Notes (2)"/>
      <sheetName val="4) -For PBSO Use- (2)"/>
      <sheetName val="5) -For MPTF Use- (2)"/>
      <sheetName val="1) Budget Table"/>
      <sheetName val="3) Explanatory Notes"/>
      <sheetName val="4) -For PBSO Use-"/>
      <sheetName val="5) -For MPTF Use-"/>
      <sheetName val="Dropdowns"/>
      <sheetName val="Sheet2"/>
    </sheetNames>
    <sheetDataSet>
      <sheetData sheetId="0"/>
      <sheetData sheetId="1">
        <row r="218">
          <cell r="D218">
            <v>915762.29800000007</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ColWidth="8.7265625" defaultRowHeight="14.5" x14ac:dyDescent="0.35"/>
  <cols>
    <col min="2" max="2" width="127.26953125" customWidth="1"/>
  </cols>
  <sheetData>
    <row r="2" spans="2:5" ht="36.75" customHeight="1" thickBot="1" x14ac:dyDescent="0.4">
      <c r="B2" s="301" t="s">
        <v>0</v>
      </c>
      <c r="C2" s="301"/>
      <c r="D2" s="301"/>
      <c r="E2" s="301"/>
    </row>
    <row r="3" spans="2:5" ht="295.5" customHeight="1" thickBot="1" x14ac:dyDescent="0.4">
      <c r="B3" s="68"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BBDAF-02B8-4B7F-A696-053B65B71BA4}">
  <sheetPr>
    <tabColor theme="0"/>
  </sheetPr>
  <dimension ref="A1:K123"/>
  <sheetViews>
    <sheetView tabSelected="1" topLeftCell="C1" workbookViewId="0">
      <selection activeCell="B1" sqref="B1:K2"/>
    </sheetView>
  </sheetViews>
  <sheetFormatPr defaultRowHeight="14.5" x14ac:dyDescent="0.35"/>
  <cols>
    <col min="2" max="2" width="11.90625" customWidth="1"/>
    <col min="3" max="3" width="34.81640625" customWidth="1"/>
    <col min="4" max="4" width="12.6328125" customWidth="1"/>
    <col min="5" max="5" width="11.08984375" customWidth="1"/>
    <col min="6" max="6" width="13.54296875" customWidth="1"/>
    <col min="7" max="7" width="16.54296875" customWidth="1"/>
    <col min="8" max="8" width="14.7265625" customWidth="1"/>
    <col min="9" max="9" width="11.6328125" customWidth="1"/>
    <col min="10" max="10" width="20.7265625" customWidth="1"/>
    <col min="11" max="11" width="17.1796875" customWidth="1"/>
  </cols>
  <sheetData>
    <row r="1" spans="1:11" ht="46" x14ac:dyDescent="1">
      <c r="A1" s="12"/>
      <c r="B1" s="301" t="s">
        <v>0</v>
      </c>
      <c r="C1" s="301"/>
      <c r="D1" s="301"/>
      <c r="E1" s="301"/>
      <c r="F1" s="10"/>
      <c r="G1" s="10"/>
      <c r="H1" s="11"/>
      <c r="I1" s="57"/>
      <c r="J1" s="65"/>
      <c r="K1" s="11"/>
    </row>
    <row r="2" spans="1:11" ht="26" x14ac:dyDescent="0.6">
      <c r="A2" s="12"/>
      <c r="B2" s="305" t="s">
        <v>2</v>
      </c>
      <c r="C2" s="305"/>
      <c r="D2" s="305"/>
      <c r="E2" s="305"/>
      <c r="F2" s="69"/>
      <c r="G2" s="69"/>
      <c r="H2" s="69"/>
      <c r="I2" s="59"/>
      <c r="J2" s="59"/>
      <c r="K2" s="12"/>
    </row>
    <row r="3" spans="1:11" x14ac:dyDescent="0.35">
      <c r="A3" s="12"/>
      <c r="B3" s="12"/>
      <c r="C3" s="12"/>
      <c r="D3" s="12"/>
      <c r="E3" s="12"/>
      <c r="F3" s="12"/>
      <c r="G3" s="12"/>
      <c r="H3" s="12"/>
      <c r="I3" s="58"/>
      <c r="J3" s="66"/>
      <c r="K3" s="12"/>
    </row>
    <row r="4" spans="1:11" ht="86" customHeight="1" x14ac:dyDescent="0.35">
      <c r="A4" s="155"/>
      <c r="B4" s="156" t="s">
        <v>763</v>
      </c>
      <c r="C4" s="156" t="s">
        <v>764</v>
      </c>
      <c r="D4" s="157" t="s">
        <v>765</v>
      </c>
      <c r="E4" s="157" t="s">
        <v>766</v>
      </c>
      <c r="F4" s="157" t="s">
        <v>767</v>
      </c>
      <c r="G4" s="158" t="s">
        <v>3</v>
      </c>
      <c r="H4" s="156" t="s">
        <v>768</v>
      </c>
      <c r="I4" s="156" t="s">
        <v>769</v>
      </c>
      <c r="J4" s="156" t="s">
        <v>770</v>
      </c>
      <c r="K4" s="156" t="s">
        <v>771</v>
      </c>
    </row>
    <row r="5" spans="1:11" ht="28" x14ac:dyDescent="0.35">
      <c r="A5" s="155"/>
      <c r="B5" s="159" t="s">
        <v>4</v>
      </c>
      <c r="C5" s="306" t="s">
        <v>772</v>
      </c>
      <c r="D5" s="307"/>
      <c r="E5" s="307"/>
      <c r="F5" s="307"/>
      <c r="G5" s="307"/>
      <c r="H5" s="307"/>
      <c r="I5" s="307"/>
      <c r="J5" s="307"/>
      <c r="K5" s="308"/>
    </row>
    <row r="6" spans="1:11" ht="28" x14ac:dyDescent="0.35">
      <c r="A6" s="155"/>
      <c r="B6" s="160" t="s">
        <v>5</v>
      </c>
      <c r="C6" s="309" t="s">
        <v>773</v>
      </c>
      <c r="D6" s="307"/>
      <c r="E6" s="307"/>
      <c r="F6" s="307"/>
      <c r="G6" s="307"/>
      <c r="H6" s="307"/>
      <c r="I6" s="307"/>
      <c r="J6" s="307"/>
      <c r="K6" s="308"/>
    </row>
    <row r="7" spans="1:11" ht="75" customHeight="1" x14ac:dyDescent="0.35">
      <c r="A7" s="155"/>
      <c r="B7" s="161" t="s">
        <v>6</v>
      </c>
      <c r="C7" s="162" t="s">
        <v>774</v>
      </c>
      <c r="D7" s="163">
        <v>20000</v>
      </c>
      <c r="E7" s="164">
        <v>30000</v>
      </c>
      <c r="F7" s="165">
        <v>0</v>
      </c>
      <c r="G7" s="166">
        <f>SUM(D7:F7)</f>
        <v>50000</v>
      </c>
      <c r="H7" s="167">
        <v>0.45</v>
      </c>
      <c r="I7" s="165"/>
      <c r="J7" s="168" t="s">
        <v>775</v>
      </c>
      <c r="K7" s="169"/>
    </row>
    <row r="8" spans="1:11" ht="73.5" customHeight="1" x14ac:dyDescent="0.35">
      <c r="A8" s="155"/>
      <c r="B8" s="161" t="s">
        <v>7</v>
      </c>
      <c r="C8" s="298" t="s">
        <v>776</v>
      </c>
      <c r="D8" s="163">
        <v>25000</v>
      </c>
      <c r="E8" s="164">
        <v>25000</v>
      </c>
      <c r="F8" s="165"/>
      <c r="G8" s="166">
        <f t="shared" ref="G8:G10" si="0">SUM(D8:F8)</f>
        <v>50000</v>
      </c>
      <c r="H8" s="167">
        <v>0.4</v>
      </c>
      <c r="I8" s="165"/>
      <c r="J8" s="168" t="s">
        <v>777</v>
      </c>
      <c r="K8" s="169"/>
    </row>
    <row r="9" spans="1:11" ht="59.5" customHeight="1" x14ac:dyDescent="0.35">
      <c r="A9" s="155"/>
      <c r="B9" s="170" t="s">
        <v>8</v>
      </c>
      <c r="C9" s="171" t="s">
        <v>778</v>
      </c>
      <c r="D9" s="164">
        <v>30000</v>
      </c>
      <c r="E9" s="164"/>
      <c r="F9" s="165"/>
      <c r="G9" s="166">
        <f t="shared" si="0"/>
        <v>30000</v>
      </c>
      <c r="H9" s="167">
        <v>0.3</v>
      </c>
      <c r="I9" s="172"/>
      <c r="J9" s="168" t="s">
        <v>779</v>
      </c>
      <c r="K9" s="169"/>
    </row>
    <row r="10" spans="1:11" x14ac:dyDescent="0.35">
      <c r="A10" s="155"/>
      <c r="B10" s="310" t="s">
        <v>9</v>
      </c>
      <c r="C10" s="312" t="s">
        <v>780</v>
      </c>
      <c r="D10" s="315">
        <v>25000</v>
      </c>
      <c r="E10" s="318"/>
      <c r="F10" s="318">
        <v>20000</v>
      </c>
      <c r="G10" s="321">
        <f t="shared" si="0"/>
        <v>45000</v>
      </c>
      <c r="H10" s="322">
        <v>0.3</v>
      </c>
      <c r="I10" s="318"/>
      <c r="J10" s="323" t="s">
        <v>781</v>
      </c>
      <c r="K10" s="326"/>
    </row>
    <row r="11" spans="1:11" x14ac:dyDescent="0.35">
      <c r="A11" s="155"/>
      <c r="B11" s="311"/>
      <c r="C11" s="313"/>
      <c r="D11" s="316"/>
      <c r="E11" s="319"/>
      <c r="F11" s="319"/>
      <c r="G11" s="319"/>
      <c r="H11" s="319"/>
      <c r="I11" s="319"/>
      <c r="J11" s="324"/>
      <c r="K11" s="327"/>
    </row>
    <row r="12" spans="1:11" x14ac:dyDescent="0.35">
      <c r="A12" s="155"/>
      <c r="B12" s="311"/>
      <c r="C12" s="314"/>
      <c r="D12" s="317"/>
      <c r="E12" s="320"/>
      <c r="F12" s="320"/>
      <c r="G12" s="320"/>
      <c r="H12" s="320"/>
      <c r="I12" s="320"/>
      <c r="J12" s="325"/>
      <c r="K12" s="328"/>
    </row>
    <row r="13" spans="1:11" x14ac:dyDescent="0.35">
      <c r="A13" s="180"/>
      <c r="B13" s="181"/>
      <c r="C13" s="159" t="s">
        <v>10</v>
      </c>
      <c r="D13" s="182">
        <f>SUM(D7:D10)</f>
        <v>100000</v>
      </c>
      <c r="E13" s="182">
        <f>SUM(E7:E10)</f>
        <v>55000</v>
      </c>
      <c r="F13" s="182">
        <f>SUM(F7:F10)</f>
        <v>20000</v>
      </c>
      <c r="G13" s="182">
        <f>SUM(G7:G10)</f>
        <v>175000</v>
      </c>
      <c r="H13" s="182">
        <f>(H5*G5)+(H6*G6)+(H7*G7)+(H8*G8)+(H9*G9)+(H10*G10)+(H11*G11)+(H12*G12)</f>
        <v>65000</v>
      </c>
      <c r="I13" s="182">
        <f>SUM(I7:I12)</f>
        <v>0</v>
      </c>
      <c r="J13" s="183"/>
      <c r="K13" s="179"/>
    </row>
    <row r="14" spans="1:11" ht="28" x14ac:dyDescent="0.35">
      <c r="A14" s="180"/>
      <c r="B14" s="159" t="s">
        <v>11</v>
      </c>
      <c r="C14" s="329" t="s">
        <v>782</v>
      </c>
      <c r="D14" s="330"/>
      <c r="E14" s="330"/>
      <c r="F14" s="330"/>
      <c r="G14" s="330"/>
      <c r="H14" s="330"/>
      <c r="I14" s="330"/>
      <c r="J14" s="330"/>
      <c r="K14" s="331"/>
    </row>
    <row r="15" spans="1:11" ht="50.5" customHeight="1" x14ac:dyDescent="0.35">
      <c r="A15" s="180"/>
      <c r="B15" s="173" t="s">
        <v>12</v>
      </c>
      <c r="C15" s="186" t="s">
        <v>783</v>
      </c>
      <c r="D15" s="165"/>
      <c r="E15" s="165">
        <v>60000</v>
      </c>
      <c r="F15" s="165">
        <v>0</v>
      </c>
      <c r="G15" s="166">
        <f>SUM(D15:F15)</f>
        <v>60000</v>
      </c>
      <c r="H15" s="167"/>
      <c r="I15" s="165"/>
      <c r="J15" s="177"/>
      <c r="K15" s="169"/>
    </row>
    <row r="16" spans="1:11" ht="58" customHeight="1" x14ac:dyDescent="0.35">
      <c r="A16" s="180"/>
      <c r="B16" s="173" t="s">
        <v>13</v>
      </c>
      <c r="C16" s="186" t="s">
        <v>784</v>
      </c>
      <c r="D16" s="165">
        <v>50000</v>
      </c>
      <c r="E16" s="165"/>
      <c r="F16" s="165">
        <v>0</v>
      </c>
      <c r="G16" s="166">
        <f t="shared" ref="G16:G18" si="1">SUM(D16:F16)</f>
        <v>50000</v>
      </c>
      <c r="H16" s="167">
        <v>0.3</v>
      </c>
      <c r="I16" s="165"/>
      <c r="J16" s="168" t="s">
        <v>785</v>
      </c>
      <c r="K16" s="169"/>
    </row>
    <row r="17" spans="1:11" ht="49.5" customHeight="1" x14ac:dyDescent="0.35">
      <c r="A17" s="180"/>
      <c r="B17" s="173" t="s">
        <v>14</v>
      </c>
      <c r="C17" s="186" t="s">
        <v>786</v>
      </c>
      <c r="D17" s="165">
        <v>20000</v>
      </c>
      <c r="E17" s="165"/>
      <c r="F17" s="165"/>
      <c r="G17" s="166">
        <f t="shared" si="1"/>
        <v>20000</v>
      </c>
      <c r="H17" s="167">
        <v>0.15</v>
      </c>
      <c r="I17" s="165"/>
      <c r="J17" s="168" t="s">
        <v>787</v>
      </c>
      <c r="K17" s="169"/>
    </row>
    <row r="18" spans="1:11" ht="68.5" customHeight="1" x14ac:dyDescent="0.35">
      <c r="A18" s="180"/>
      <c r="B18" s="173" t="s">
        <v>15</v>
      </c>
      <c r="C18" s="187" t="s">
        <v>788</v>
      </c>
      <c r="D18" s="165">
        <v>20000</v>
      </c>
      <c r="E18" s="165"/>
      <c r="F18" s="165"/>
      <c r="G18" s="166">
        <f t="shared" si="1"/>
        <v>20000</v>
      </c>
      <c r="H18" s="167">
        <v>0.4</v>
      </c>
      <c r="I18" s="165"/>
      <c r="J18" s="168" t="s">
        <v>789</v>
      </c>
      <c r="K18" s="169"/>
    </row>
    <row r="19" spans="1:11" ht="62" customHeight="1" x14ac:dyDescent="0.35">
      <c r="A19" s="180"/>
      <c r="B19" s="173" t="s">
        <v>16</v>
      </c>
      <c r="C19" s="187" t="s">
        <v>790</v>
      </c>
      <c r="D19" s="165"/>
      <c r="E19" s="165">
        <v>24000</v>
      </c>
      <c r="F19" s="165">
        <v>15000</v>
      </c>
      <c r="G19" s="166">
        <f>SUM(D19:F19)</f>
        <v>39000</v>
      </c>
      <c r="H19" s="167">
        <v>0.4</v>
      </c>
      <c r="I19" s="165"/>
      <c r="J19" s="168" t="s">
        <v>791</v>
      </c>
      <c r="K19" s="169"/>
    </row>
    <row r="20" spans="1:11" ht="116" customHeight="1" x14ac:dyDescent="0.35">
      <c r="A20" s="180"/>
      <c r="B20" s="173" t="s">
        <v>17</v>
      </c>
      <c r="C20" s="188" t="s">
        <v>792</v>
      </c>
      <c r="D20" s="165"/>
      <c r="E20" s="165"/>
      <c r="F20" s="165">
        <v>20000</v>
      </c>
      <c r="G20" s="166">
        <f>SUM(D20:F20)</f>
        <v>20000</v>
      </c>
      <c r="H20" s="167">
        <v>0.35</v>
      </c>
      <c r="I20" s="165"/>
      <c r="J20" s="168" t="s">
        <v>793</v>
      </c>
      <c r="K20" s="169"/>
    </row>
    <row r="21" spans="1:11" ht="59.5" customHeight="1" x14ac:dyDescent="0.35">
      <c r="A21" s="180"/>
      <c r="B21" s="173" t="s">
        <v>18</v>
      </c>
      <c r="C21" s="187" t="s">
        <v>794</v>
      </c>
      <c r="D21" s="165">
        <v>45000</v>
      </c>
      <c r="E21" s="165"/>
      <c r="F21" s="165"/>
      <c r="G21" s="166">
        <f>SUM(D21:F21)</f>
        <v>45000</v>
      </c>
      <c r="H21" s="167">
        <v>0.4</v>
      </c>
      <c r="I21" s="165"/>
      <c r="J21" s="168" t="s">
        <v>795</v>
      </c>
      <c r="K21" s="169"/>
    </row>
    <row r="22" spans="1:11" ht="43.5" customHeight="1" x14ac:dyDescent="0.35">
      <c r="A22" s="180"/>
      <c r="B22" s="173" t="s">
        <v>19</v>
      </c>
      <c r="C22" s="186" t="s">
        <v>796</v>
      </c>
      <c r="D22" s="165">
        <v>25000</v>
      </c>
      <c r="E22" s="165"/>
      <c r="F22" s="165"/>
      <c r="G22" s="166">
        <f>SUM(D22:F22)</f>
        <v>25000</v>
      </c>
      <c r="H22" s="167">
        <v>0.35</v>
      </c>
      <c r="I22" s="165"/>
      <c r="J22" s="168" t="s">
        <v>797</v>
      </c>
      <c r="K22" s="169"/>
    </row>
    <row r="23" spans="1:11" ht="41.5" customHeight="1" x14ac:dyDescent="0.35">
      <c r="A23" s="180"/>
      <c r="B23" s="173" t="s">
        <v>798</v>
      </c>
      <c r="C23" s="189" t="s">
        <v>799</v>
      </c>
      <c r="D23" s="165">
        <v>25000</v>
      </c>
      <c r="E23" s="190"/>
      <c r="F23" s="189"/>
      <c r="G23" s="166">
        <f>SUM(D23:F23)</f>
        <v>25000</v>
      </c>
      <c r="H23" s="167">
        <v>0.3</v>
      </c>
      <c r="I23" s="189"/>
      <c r="J23" s="189" t="s">
        <v>800</v>
      </c>
      <c r="K23" s="169"/>
    </row>
    <row r="24" spans="1:11" x14ac:dyDescent="0.35">
      <c r="A24" s="180"/>
      <c r="B24" s="155"/>
      <c r="C24" s="159" t="s">
        <v>10</v>
      </c>
      <c r="D24" s="191">
        <f>SUM(D15:D23)</f>
        <v>185000</v>
      </c>
      <c r="E24" s="191">
        <f>SUM(E15:E23)</f>
        <v>84000</v>
      </c>
      <c r="F24" s="191">
        <f>SUM(F15:F23)</f>
        <v>35000</v>
      </c>
      <c r="G24" s="191">
        <f>SUM(G15:G23)</f>
        <v>304000</v>
      </c>
      <c r="H24" s="182">
        <f>(H16*G16)+(H17*G17)+(H18*G18)+(H19*G19)+(H20*G20)+(H21*G21)+(H22*G22)+(H23*G23)</f>
        <v>82850</v>
      </c>
      <c r="I24" s="182">
        <f>SUM(I15:I23)</f>
        <v>0</v>
      </c>
      <c r="J24" s="183"/>
      <c r="K24" s="179"/>
    </row>
    <row r="25" spans="1:11" ht="28" x14ac:dyDescent="0.35">
      <c r="A25" s="180"/>
      <c r="B25" s="159" t="s">
        <v>20</v>
      </c>
      <c r="C25" s="302" t="s">
        <v>801</v>
      </c>
      <c r="D25" s="303"/>
      <c r="E25" s="303"/>
      <c r="F25" s="303"/>
      <c r="G25" s="303"/>
      <c r="H25" s="303"/>
      <c r="I25" s="303"/>
      <c r="J25" s="303"/>
      <c r="K25" s="304"/>
    </row>
    <row r="26" spans="1:11" ht="58" customHeight="1" x14ac:dyDescent="0.35">
      <c r="A26" s="180"/>
      <c r="B26" s="192" t="s">
        <v>21</v>
      </c>
      <c r="C26" s="193" t="s">
        <v>802</v>
      </c>
      <c r="D26" s="194">
        <v>30000</v>
      </c>
      <c r="E26" s="195"/>
      <c r="F26" s="195">
        <v>0</v>
      </c>
      <c r="G26" s="196">
        <f>SUM(D26:F26)</f>
        <v>30000</v>
      </c>
      <c r="H26" s="197">
        <v>1</v>
      </c>
      <c r="I26" s="198"/>
      <c r="J26" s="199" t="s">
        <v>803</v>
      </c>
      <c r="K26" s="200"/>
    </row>
    <row r="27" spans="1:11" ht="58.5" customHeight="1" x14ac:dyDescent="0.35">
      <c r="A27" s="180"/>
      <c r="B27" s="173" t="s">
        <v>22</v>
      </c>
      <c r="C27" s="171" t="s">
        <v>804</v>
      </c>
      <c r="D27" s="201">
        <v>30000</v>
      </c>
      <c r="E27" s="201"/>
      <c r="F27" s="201">
        <v>0</v>
      </c>
      <c r="G27" s="166">
        <f>SUM(D27:F27)</f>
        <v>30000</v>
      </c>
      <c r="H27" s="167">
        <v>1</v>
      </c>
      <c r="I27" s="189"/>
      <c r="J27" s="168" t="s">
        <v>805</v>
      </c>
      <c r="K27" s="202"/>
    </row>
    <row r="28" spans="1:11" ht="61" customHeight="1" x14ac:dyDescent="0.35">
      <c r="A28" s="180"/>
      <c r="B28" s="173" t="s">
        <v>23</v>
      </c>
      <c r="C28" s="174" t="s">
        <v>806</v>
      </c>
      <c r="D28" s="165">
        <v>20000</v>
      </c>
      <c r="E28" s="165"/>
      <c r="F28" s="165"/>
      <c r="G28" s="166">
        <f t="shared" ref="G28:G30" si="2">SUM(D28:F28)</f>
        <v>20000</v>
      </c>
      <c r="H28" s="167">
        <v>0.35</v>
      </c>
      <c r="I28" s="165"/>
      <c r="J28" s="189" t="s">
        <v>807</v>
      </c>
      <c r="K28" s="169"/>
    </row>
    <row r="29" spans="1:11" ht="116" customHeight="1" x14ac:dyDescent="0.35">
      <c r="A29" s="180"/>
      <c r="B29" s="173" t="s">
        <v>24</v>
      </c>
      <c r="C29" s="203" t="s">
        <v>808</v>
      </c>
      <c r="D29" s="204">
        <v>40000</v>
      </c>
      <c r="E29" s="175">
        <v>50000</v>
      </c>
      <c r="F29" s="165"/>
      <c r="G29" s="166">
        <f>SUM(D29:F29)</f>
        <v>90000</v>
      </c>
      <c r="H29" s="167">
        <v>0.3</v>
      </c>
      <c r="I29" s="165"/>
      <c r="J29" s="168" t="s">
        <v>809</v>
      </c>
      <c r="K29" s="169"/>
    </row>
    <row r="30" spans="1:11" ht="56" customHeight="1" x14ac:dyDescent="0.35">
      <c r="A30" s="180"/>
      <c r="B30" s="173" t="s">
        <v>25</v>
      </c>
      <c r="C30" s="205" t="s">
        <v>810</v>
      </c>
      <c r="D30" s="165">
        <v>30000</v>
      </c>
      <c r="E30" s="165">
        <v>10000</v>
      </c>
      <c r="F30" s="165">
        <v>0</v>
      </c>
      <c r="G30" s="166">
        <f t="shared" si="2"/>
        <v>40000</v>
      </c>
      <c r="H30" s="167">
        <v>0.35</v>
      </c>
      <c r="I30" s="165"/>
      <c r="J30" s="168" t="s">
        <v>811</v>
      </c>
      <c r="K30" s="169"/>
    </row>
    <row r="31" spans="1:11" ht="55.5" customHeight="1" x14ac:dyDescent="0.35">
      <c r="A31" s="180"/>
      <c r="B31" s="173" t="s">
        <v>26</v>
      </c>
      <c r="C31" s="186" t="s">
        <v>812</v>
      </c>
      <c r="D31" s="165"/>
      <c r="E31" s="165">
        <v>55000</v>
      </c>
      <c r="F31" s="165">
        <v>40000</v>
      </c>
      <c r="G31" s="166">
        <f>SUM(D31:F31)</f>
        <v>95000</v>
      </c>
      <c r="H31" s="206">
        <v>0.3</v>
      </c>
      <c r="I31" s="165"/>
      <c r="J31" s="207" t="s">
        <v>813</v>
      </c>
      <c r="K31" s="169"/>
    </row>
    <row r="32" spans="1:11" ht="85" customHeight="1" x14ac:dyDescent="0.35">
      <c r="A32" s="180"/>
      <c r="B32" s="173" t="s">
        <v>27</v>
      </c>
      <c r="C32" s="189" t="s">
        <v>814</v>
      </c>
      <c r="D32" s="189"/>
      <c r="E32" s="189"/>
      <c r="F32" s="165">
        <v>25000</v>
      </c>
      <c r="G32" s="166">
        <f>SUM(D32:F32)</f>
        <v>25000</v>
      </c>
      <c r="H32" s="167">
        <v>0.4</v>
      </c>
      <c r="I32" s="189"/>
      <c r="J32" s="155" t="s">
        <v>815</v>
      </c>
      <c r="K32" s="169"/>
    </row>
    <row r="33" spans="1:11" x14ac:dyDescent="0.35">
      <c r="A33" s="155"/>
      <c r="B33" s="189"/>
      <c r="C33" s="159" t="s">
        <v>10</v>
      </c>
      <c r="D33" s="209">
        <f>SUM(D26:D32)</f>
        <v>150000</v>
      </c>
      <c r="E33" s="209">
        <f>SUM(E26:E32)</f>
        <v>115000</v>
      </c>
      <c r="F33" s="209">
        <f>SUM(F26:F32)</f>
        <v>65000</v>
      </c>
      <c r="G33" s="209">
        <f>SUM(G26:G32)</f>
        <v>330000</v>
      </c>
      <c r="H33" s="182">
        <f>(H25*G25)+(H26*G26)+(H27*G27)+(H28*G28)+(H29*G29)+(H30*G30)+(H31*G31)+(H32*G32)</f>
        <v>146500</v>
      </c>
      <c r="I33" s="182">
        <f>SUM(I28:I32)</f>
        <v>0</v>
      </c>
      <c r="J33" s="183"/>
      <c r="K33" s="179"/>
    </row>
    <row r="34" spans="1:11" x14ac:dyDescent="0.35">
      <c r="A34" s="155"/>
      <c r="B34" s="210"/>
      <c r="C34" s="211"/>
      <c r="D34" s="212"/>
      <c r="E34" s="212"/>
      <c r="F34" s="212"/>
      <c r="G34" s="212"/>
      <c r="H34" s="212"/>
      <c r="I34" s="212"/>
      <c r="J34" s="212"/>
      <c r="K34" s="212"/>
    </row>
    <row r="35" spans="1:11" x14ac:dyDescent="0.35">
      <c r="A35" s="213"/>
      <c r="B35" s="214" t="s">
        <v>816</v>
      </c>
      <c r="C35" s="329" t="s">
        <v>817</v>
      </c>
      <c r="D35" s="330"/>
      <c r="E35" s="330"/>
      <c r="F35" s="330"/>
      <c r="G35" s="330"/>
      <c r="H35" s="330"/>
      <c r="I35" s="330"/>
      <c r="J35" s="330"/>
      <c r="K35" s="331"/>
    </row>
    <row r="36" spans="1:11" ht="115" customHeight="1" x14ac:dyDescent="0.35">
      <c r="A36" s="213"/>
      <c r="B36" s="215" t="s">
        <v>28</v>
      </c>
      <c r="C36" s="216" t="s">
        <v>876</v>
      </c>
      <c r="D36" s="217">
        <v>20000</v>
      </c>
      <c r="E36" s="217">
        <v>20700</v>
      </c>
      <c r="F36" s="217">
        <v>20000</v>
      </c>
      <c r="G36" s="218">
        <f>SUM(D36:F36)</f>
        <v>60700</v>
      </c>
      <c r="H36" s="167">
        <v>1</v>
      </c>
      <c r="I36" s="217"/>
      <c r="J36" s="168"/>
      <c r="K36" s="169"/>
    </row>
    <row r="37" spans="1:11" ht="84.5" customHeight="1" x14ac:dyDescent="0.35">
      <c r="A37" s="213"/>
      <c r="B37" s="215" t="s">
        <v>29</v>
      </c>
      <c r="C37" s="297" t="s">
        <v>818</v>
      </c>
      <c r="D37" s="217">
        <v>20000</v>
      </c>
      <c r="E37" s="217"/>
      <c r="F37" s="217">
        <v>20000</v>
      </c>
      <c r="G37" s="218">
        <f t="shared" ref="G37:G41" si="3">SUM(D37:F37)</f>
        <v>40000</v>
      </c>
      <c r="H37" s="167">
        <v>1</v>
      </c>
      <c r="I37" s="217"/>
      <c r="J37" s="168"/>
      <c r="K37" s="169"/>
    </row>
    <row r="38" spans="1:11" ht="50.5" customHeight="1" x14ac:dyDescent="0.35">
      <c r="A38" s="213"/>
      <c r="B38" s="215" t="s">
        <v>30</v>
      </c>
      <c r="C38" s="219" t="s">
        <v>819</v>
      </c>
      <c r="D38" s="217">
        <v>20000</v>
      </c>
      <c r="E38" s="217">
        <v>30000</v>
      </c>
      <c r="F38" s="217">
        <v>0</v>
      </c>
      <c r="G38" s="218">
        <f t="shared" si="3"/>
        <v>50000</v>
      </c>
      <c r="H38" s="167">
        <v>1</v>
      </c>
      <c r="I38" s="217"/>
      <c r="J38" s="168"/>
      <c r="K38" s="169"/>
    </row>
    <row r="39" spans="1:11" ht="44.5" customHeight="1" x14ac:dyDescent="0.35">
      <c r="A39" s="213"/>
      <c r="B39" s="215" t="s">
        <v>31</v>
      </c>
      <c r="C39" s="220" t="s">
        <v>820</v>
      </c>
      <c r="D39" s="217">
        <v>30000</v>
      </c>
      <c r="E39" s="217"/>
      <c r="F39" s="217"/>
      <c r="G39" s="218">
        <f t="shared" si="3"/>
        <v>30000</v>
      </c>
      <c r="H39" s="167">
        <v>1</v>
      </c>
      <c r="I39" s="217"/>
      <c r="J39" s="168"/>
      <c r="K39" s="169"/>
    </row>
    <row r="40" spans="1:11" ht="129" customHeight="1" x14ac:dyDescent="0.35">
      <c r="A40" s="213"/>
      <c r="B40" s="215" t="s">
        <v>32</v>
      </c>
      <c r="C40" s="186" t="s">
        <v>821</v>
      </c>
      <c r="D40" s="217">
        <v>70000</v>
      </c>
      <c r="E40" s="217"/>
      <c r="F40" s="217"/>
      <c r="G40" s="218">
        <f t="shared" si="3"/>
        <v>70000</v>
      </c>
      <c r="H40" s="167">
        <v>1</v>
      </c>
      <c r="I40" s="217"/>
      <c r="J40" s="168"/>
      <c r="K40" s="169"/>
    </row>
    <row r="41" spans="1:11" ht="21.5" customHeight="1" x14ac:dyDescent="0.35">
      <c r="A41" s="213"/>
      <c r="B41" s="332" t="s">
        <v>33</v>
      </c>
      <c r="C41" s="333" t="s">
        <v>822</v>
      </c>
      <c r="D41" s="335">
        <v>25000</v>
      </c>
      <c r="E41" s="335"/>
      <c r="F41" s="335"/>
      <c r="G41" s="340">
        <f t="shared" si="3"/>
        <v>25000</v>
      </c>
      <c r="H41" s="322">
        <v>1</v>
      </c>
      <c r="I41" s="318"/>
      <c r="J41" s="336"/>
      <c r="K41" s="338"/>
    </row>
    <row r="42" spans="1:11" ht="52.5" customHeight="1" x14ac:dyDescent="0.35">
      <c r="A42" s="180"/>
      <c r="B42" s="325"/>
      <c r="C42" s="334"/>
      <c r="D42" s="325"/>
      <c r="E42" s="325"/>
      <c r="F42" s="325"/>
      <c r="G42" s="325"/>
      <c r="H42" s="341"/>
      <c r="I42" s="342"/>
      <c r="J42" s="337"/>
      <c r="K42" s="339"/>
    </row>
    <row r="43" spans="1:11" x14ac:dyDescent="0.35">
      <c r="A43" s="155"/>
      <c r="B43" s="155"/>
      <c r="C43" s="159" t="s">
        <v>10</v>
      </c>
      <c r="D43" s="182">
        <f>SUM(D36:D41)</f>
        <v>185000</v>
      </c>
      <c r="E43" s="182">
        <f>SUM(E36:E41)</f>
        <v>50700</v>
      </c>
      <c r="F43" s="182">
        <f>SUM(F36:F41)</f>
        <v>40000</v>
      </c>
      <c r="G43" s="182">
        <f>SUM(G36:G41)</f>
        <v>275700</v>
      </c>
      <c r="H43" s="182">
        <f>(H35*G35)+(H36*G36)+(H37*G37)+(H38*G38)+(H39*G39)+(H40*G40)+(H41*G41)+(H42*G42)</f>
        <v>275700</v>
      </c>
      <c r="I43" s="182">
        <f>SUM(I36:I42)</f>
        <v>0</v>
      </c>
      <c r="J43" s="183"/>
      <c r="K43" s="179"/>
    </row>
    <row r="44" spans="1:11" x14ac:dyDescent="0.35">
      <c r="A44" s="221"/>
      <c r="B44" s="159" t="s">
        <v>101</v>
      </c>
      <c r="C44" s="329" t="s">
        <v>823</v>
      </c>
      <c r="D44" s="330"/>
      <c r="E44" s="330"/>
      <c r="F44" s="330"/>
      <c r="G44" s="330"/>
      <c r="H44" s="330"/>
      <c r="I44" s="330"/>
      <c r="J44" s="330"/>
      <c r="K44" s="331"/>
    </row>
    <row r="45" spans="1:11" x14ac:dyDescent="0.35">
      <c r="A45" s="221"/>
      <c r="B45" s="159" t="s">
        <v>102</v>
      </c>
      <c r="C45" s="329" t="s">
        <v>824</v>
      </c>
      <c r="D45" s="330"/>
      <c r="E45" s="330"/>
      <c r="F45" s="330"/>
      <c r="G45" s="330"/>
      <c r="H45" s="330"/>
      <c r="I45" s="330"/>
      <c r="J45" s="184"/>
      <c r="K45" s="185"/>
    </row>
    <row r="46" spans="1:11" ht="55.5" customHeight="1" x14ac:dyDescent="0.35">
      <c r="A46" s="155"/>
      <c r="B46" s="173" t="s">
        <v>34</v>
      </c>
      <c r="C46" s="186" t="s">
        <v>825</v>
      </c>
      <c r="D46" s="165"/>
      <c r="E46" s="165"/>
      <c r="F46" s="165">
        <v>40000</v>
      </c>
      <c r="G46" s="166">
        <f>SUM(D46:F46)</f>
        <v>40000</v>
      </c>
      <c r="H46" s="167">
        <v>0.3</v>
      </c>
      <c r="I46" s="165"/>
      <c r="J46" s="168" t="s">
        <v>826</v>
      </c>
      <c r="K46" s="169"/>
    </row>
    <row r="47" spans="1:11" ht="89.5" customHeight="1" x14ac:dyDescent="0.35">
      <c r="A47" s="155"/>
      <c r="B47" s="173" t="s">
        <v>35</v>
      </c>
      <c r="C47" s="186" t="s">
        <v>827</v>
      </c>
      <c r="D47" s="165">
        <v>25000</v>
      </c>
      <c r="E47" s="165"/>
      <c r="F47" s="165"/>
      <c r="G47" s="166">
        <f t="shared" ref="G47:G50" si="4">SUM(D47:F47)</f>
        <v>25000</v>
      </c>
      <c r="H47" s="167">
        <v>0.3</v>
      </c>
      <c r="I47" s="165"/>
      <c r="J47" s="168" t="s">
        <v>828</v>
      </c>
      <c r="K47" s="169"/>
    </row>
    <row r="48" spans="1:11" ht="121.5" customHeight="1" x14ac:dyDescent="0.35">
      <c r="A48" s="155"/>
      <c r="B48" s="173" t="s">
        <v>36</v>
      </c>
      <c r="C48" s="186" t="s">
        <v>829</v>
      </c>
      <c r="D48" s="165">
        <v>20000</v>
      </c>
      <c r="E48" s="165"/>
      <c r="F48" s="165">
        <v>40000</v>
      </c>
      <c r="G48" s="166">
        <f t="shared" si="4"/>
        <v>60000</v>
      </c>
      <c r="H48" s="167">
        <v>0.1</v>
      </c>
      <c r="I48" s="165"/>
      <c r="J48" s="168" t="s">
        <v>830</v>
      </c>
      <c r="K48" s="169"/>
    </row>
    <row r="49" spans="1:11" ht="113" customHeight="1" x14ac:dyDescent="0.35">
      <c r="A49" s="155"/>
      <c r="B49" s="173" t="s">
        <v>37</v>
      </c>
      <c r="C49" s="186" t="s">
        <v>831</v>
      </c>
      <c r="D49" s="165">
        <v>40000</v>
      </c>
      <c r="E49" s="165"/>
      <c r="F49" s="165"/>
      <c r="G49" s="166">
        <f t="shared" si="4"/>
        <v>40000</v>
      </c>
      <c r="H49" s="167">
        <v>0.15</v>
      </c>
      <c r="I49" s="165"/>
      <c r="J49" s="168" t="s">
        <v>832</v>
      </c>
      <c r="K49" s="169"/>
    </row>
    <row r="50" spans="1:11" x14ac:dyDescent="0.35">
      <c r="A50" s="155"/>
      <c r="B50" s="173"/>
      <c r="C50" s="176"/>
      <c r="D50" s="177"/>
      <c r="E50" s="177"/>
      <c r="F50" s="177"/>
      <c r="G50" s="166">
        <f t="shared" si="4"/>
        <v>0</v>
      </c>
      <c r="H50" s="178"/>
      <c r="I50" s="177"/>
      <c r="J50" s="177"/>
      <c r="K50" s="179"/>
    </row>
    <row r="51" spans="1:11" x14ac:dyDescent="0.35">
      <c r="A51" s="155"/>
      <c r="B51" s="155"/>
      <c r="C51" s="159" t="s">
        <v>10</v>
      </c>
      <c r="D51" s="182">
        <f>SUM(D46:D49)</f>
        <v>85000</v>
      </c>
      <c r="E51" s="182">
        <f>SUM(E46:E49)</f>
        <v>0</v>
      </c>
      <c r="F51" s="182">
        <f>SUM(F46:F49)</f>
        <v>80000</v>
      </c>
      <c r="G51" s="182">
        <f>SUM(G46:G49)</f>
        <v>165000</v>
      </c>
      <c r="H51" s="182">
        <f>(H41*G41)+(H42*G42)+(H44*G44)+(H46*G45)+(H47*G47)+(H48*G48)+(H49*G49)+(H50*G50)</f>
        <v>44500</v>
      </c>
      <c r="I51" s="222"/>
      <c r="J51" s="223"/>
      <c r="K51" s="179"/>
    </row>
    <row r="52" spans="1:11" x14ac:dyDescent="0.35">
      <c r="A52" s="155"/>
      <c r="B52" s="224"/>
      <c r="C52" s="210"/>
      <c r="D52" s="225"/>
      <c r="E52" s="225"/>
      <c r="F52" s="225"/>
      <c r="G52" s="225"/>
      <c r="H52" s="225"/>
      <c r="I52" s="225"/>
      <c r="J52" s="225"/>
      <c r="K52" s="210"/>
    </row>
    <row r="53" spans="1:11" x14ac:dyDescent="0.35">
      <c r="A53" s="221"/>
      <c r="B53" s="159" t="s">
        <v>38</v>
      </c>
      <c r="C53" s="329" t="s">
        <v>833</v>
      </c>
      <c r="D53" s="330"/>
      <c r="E53" s="330"/>
      <c r="F53" s="330"/>
      <c r="G53" s="330"/>
      <c r="H53" s="330"/>
      <c r="I53" s="330"/>
      <c r="J53" s="330"/>
      <c r="K53" s="331"/>
    </row>
    <row r="54" spans="1:11" ht="70" x14ac:dyDescent="0.35">
      <c r="A54" s="155"/>
      <c r="B54" s="173" t="s">
        <v>39</v>
      </c>
      <c r="C54" s="226" t="s">
        <v>834</v>
      </c>
      <c r="D54" s="165"/>
      <c r="E54" s="165">
        <v>25000</v>
      </c>
      <c r="F54" s="165">
        <v>16008</v>
      </c>
      <c r="G54" s="166">
        <f>SUM(D54:F54)</f>
        <v>41008</v>
      </c>
      <c r="H54" s="167">
        <v>0.4</v>
      </c>
      <c r="I54" s="165"/>
      <c r="J54" s="168" t="s">
        <v>835</v>
      </c>
      <c r="K54" s="169"/>
    </row>
    <row r="55" spans="1:11" ht="126" x14ac:dyDescent="0.35">
      <c r="A55" s="155"/>
      <c r="B55" s="227" t="s">
        <v>40</v>
      </c>
      <c r="C55" s="228" t="s">
        <v>836</v>
      </c>
      <c r="D55" s="165"/>
      <c r="E55" s="165"/>
      <c r="F55" s="165">
        <v>45000</v>
      </c>
      <c r="G55" s="166">
        <f t="shared" ref="G55:G60" si="5">SUM(D55:F55)</f>
        <v>45000</v>
      </c>
      <c r="H55" s="167">
        <v>0.4</v>
      </c>
      <c r="I55" s="165"/>
      <c r="J55" s="168" t="s">
        <v>837</v>
      </c>
      <c r="K55" s="169"/>
    </row>
    <row r="56" spans="1:11" ht="98" x14ac:dyDescent="0.35">
      <c r="A56" s="155"/>
      <c r="B56" s="161" t="s">
        <v>41</v>
      </c>
      <c r="C56" s="229" t="s">
        <v>838</v>
      </c>
      <c r="D56" s="208"/>
      <c r="E56" s="165"/>
      <c r="F56" s="165">
        <v>20000</v>
      </c>
      <c r="G56" s="166">
        <f t="shared" si="5"/>
        <v>20000</v>
      </c>
      <c r="H56" s="167">
        <v>0.3</v>
      </c>
      <c r="I56" s="165"/>
      <c r="J56" s="168" t="s">
        <v>839</v>
      </c>
      <c r="K56" s="169"/>
    </row>
    <row r="57" spans="1:11" ht="56.5" x14ac:dyDescent="0.35">
      <c r="A57" s="155"/>
      <c r="B57" s="161" t="s">
        <v>42</v>
      </c>
      <c r="C57" s="230" t="s">
        <v>840</v>
      </c>
      <c r="D57" s="208"/>
      <c r="E57" s="165">
        <v>20000</v>
      </c>
      <c r="F57" s="165">
        <v>30000</v>
      </c>
      <c r="G57" s="166">
        <f t="shared" si="5"/>
        <v>50000</v>
      </c>
      <c r="H57" s="167">
        <v>0.3</v>
      </c>
      <c r="I57" s="165"/>
      <c r="J57" s="168" t="s">
        <v>841</v>
      </c>
      <c r="K57" s="169"/>
    </row>
    <row r="58" spans="1:11" ht="98" x14ac:dyDescent="0.35">
      <c r="A58" s="155"/>
      <c r="B58" s="170" t="s">
        <v>43</v>
      </c>
      <c r="C58" s="231" t="s">
        <v>842</v>
      </c>
      <c r="D58" s="165"/>
      <c r="E58" s="165"/>
      <c r="F58" s="165">
        <v>23000</v>
      </c>
      <c r="G58" s="166">
        <f t="shared" si="5"/>
        <v>23000</v>
      </c>
      <c r="H58" s="167">
        <v>0.35</v>
      </c>
      <c r="I58" s="165"/>
      <c r="J58" s="168" t="s">
        <v>843</v>
      </c>
      <c r="K58" s="169"/>
    </row>
    <row r="59" spans="1:11" ht="84" x14ac:dyDescent="0.35">
      <c r="A59" s="155"/>
      <c r="B59" s="227" t="s">
        <v>44</v>
      </c>
      <c r="C59" s="219" t="s">
        <v>844</v>
      </c>
      <c r="D59" s="165"/>
      <c r="E59" s="165">
        <v>15000</v>
      </c>
      <c r="F59" s="165">
        <v>25640</v>
      </c>
      <c r="G59" s="166">
        <f t="shared" si="5"/>
        <v>40640</v>
      </c>
      <c r="H59" s="167">
        <v>0.35</v>
      </c>
      <c r="I59" s="165"/>
      <c r="J59" s="168" t="s">
        <v>845</v>
      </c>
      <c r="K59" s="169"/>
    </row>
    <row r="60" spans="1:11" ht="38.5" customHeight="1" x14ac:dyDescent="0.35">
      <c r="A60" s="343"/>
      <c r="B60" s="346" t="s">
        <v>45</v>
      </c>
      <c r="C60" s="312" t="s">
        <v>846</v>
      </c>
      <c r="D60" s="335"/>
      <c r="E60" s="335">
        <v>25000</v>
      </c>
      <c r="F60" s="335">
        <v>16008</v>
      </c>
      <c r="G60" s="340">
        <f t="shared" si="5"/>
        <v>41008</v>
      </c>
      <c r="H60" s="322">
        <v>0.4</v>
      </c>
      <c r="I60" s="335"/>
      <c r="J60" s="323" t="s">
        <v>847</v>
      </c>
      <c r="K60" s="326"/>
    </row>
    <row r="61" spans="1:11" ht="5.5" customHeight="1" x14ac:dyDescent="0.35">
      <c r="A61" s="344"/>
      <c r="B61" s="346"/>
      <c r="C61" s="347"/>
      <c r="D61" s="349"/>
      <c r="E61" s="349"/>
      <c r="F61" s="349"/>
      <c r="G61" s="351"/>
      <c r="H61" s="353"/>
      <c r="I61" s="349"/>
      <c r="J61" s="365"/>
      <c r="K61" s="367"/>
    </row>
    <row r="62" spans="1:11" hidden="1" x14ac:dyDescent="0.35">
      <c r="A62" s="344"/>
      <c r="B62" s="346"/>
      <c r="C62" s="347"/>
      <c r="D62" s="349"/>
      <c r="E62" s="349"/>
      <c r="F62" s="349"/>
      <c r="G62" s="351"/>
      <c r="H62" s="353"/>
      <c r="I62" s="349"/>
      <c r="J62" s="365"/>
      <c r="K62" s="367"/>
    </row>
    <row r="63" spans="1:11" ht="2.5" hidden="1" customHeight="1" x14ac:dyDescent="0.35">
      <c r="A63" s="344"/>
      <c r="B63" s="346"/>
      <c r="C63" s="347"/>
      <c r="D63" s="349"/>
      <c r="E63" s="349"/>
      <c r="F63" s="349"/>
      <c r="G63" s="351"/>
      <c r="H63" s="353"/>
      <c r="I63" s="349"/>
      <c r="J63" s="365"/>
      <c r="K63" s="367"/>
    </row>
    <row r="64" spans="1:11" hidden="1" x14ac:dyDescent="0.35">
      <c r="A64" s="344"/>
      <c r="B64" s="346"/>
      <c r="C64" s="347"/>
      <c r="D64" s="349"/>
      <c r="E64" s="349"/>
      <c r="F64" s="349"/>
      <c r="G64" s="351"/>
      <c r="H64" s="353"/>
      <c r="I64" s="349"/>
      <c r="J64" s="365"/>
      <c r="K64" s="367"/>
    </row>
    <row r="65" spans="1:11" ht="0.5" hidden="1" customHeight="1" x14ac:dyDescent="0.35">
      <c r="A65" s="344"/>
      <c r="B65" s="346"/>
      <c r="C65" s="348"/>
      <c r="D65" s="350"/>
      <c r="E65" s="350"/>
      <c r="F65" s="350"/>
      <c r="G65" s="352"/>
      <c r="H65" s="341"/>
      <c r="I65" s="350"/>
      <c r="J65" s="366"/>
      <c r="K65" s="368"/>
    </row>
    <row r="66" spans="1:11" x14ac:dyDescent="0.35">
      <c r="A66" s="345"/>
      <c r="B66" s="189"/>
      <c r="C66" s="159" t="s">
        <v>10</v>
      </c>
      <c r="D66" s="182">
        <f>SUM(D54:D60)</f>
        <v>0</v>
      </c>
      <c r="E66" s="182">
        <f>SUM(E54:E60)</f>
        <v>85000</v>
      </c>
      <c r="F66" s="182">
        <f>SUM(F54:F60)</f>
        <v>175656</v>
      </c>
      <c r="G66" s="182">
        <f>SUM(G54:G60)</f>
        <v>260656</v>
      </c>
      <c r="H66" s="232">
        <f>(H54*G54)+(H59*G59)+(H60*G60)+(H61*G61)+(H62*G62)+(H63*G63)+(H64*G64)+(H65*G65)</f>
        <v>47030.400000000001</v>
      </c>
      <c r="I66" s="222">
        <f>SUM(I54:I65)</f>
        <v>0</v>
      </c>
      <c r="J66" s="223"/>
      <c r="K66" s="179"/>
    </row>
    <row r="67" spans="1:11" x14ac:dyDescent="0.35">
      <c r="A67" s="221"/>
      <c r="B67" s="159" t="s">
        <v>46</v>
      </c>
      <c r="C67" s="369" t="s">
        <v>848</v>
      </c>
      <c r="D67" s="369"/>
      <c r="E67" s="369"/>
      <c r="F67" s="369"/>
      <c r="G67" s="369"/>
      <c r="H67" s="369"/>
      <c r="I67" s="369"/>
      <c r="J67" s="369"/>
      <c r="K67" s="369"/>
    </row>
    <row r="68" spans="1:11" ht="98" x14ac:dyDescent="0.35">
      <c r="A68" s="155"/>
      <c r="B68" s="173" t="s">
        <v>47</v>
      </c>
      <c r="C68" s="176" t="s">
        <v>849</v>
      </c>
      <c r="D68" s="233"/>
      <c r="E68" s="165"/>
      <c r="F68" s="165">
        <v>80000</v>
      </c>
      <c r="G68" s="166">
        <v>80000</v>
      </c>
      <c r="H68" s="167">
        <v>0.4</v>
      </c>
      <c r="I68" s="165"/>
      <c r="J68" s="168" t="s">
        <v>850</v>
      </c>
      <c r="K68" s="169"/>
    </row>
    <row r="69" spans="1:11" ht="42" x14ac:dyDescent="0.35">
      <c r="A69" s="155"/>
      <c r="B69" s="173" t="s">
        <v>48</v>
      </c>
      <c r="C69" s="186" t="s">
        <v>851</v>
      </c>
      <c r="D69" s="165">
        <v>35000</v>
      </c>
      <c r="E69" s="165"/>
      <c r="F69" s="165"/>
      <c r="G69" s="166">
        <v>35000</v>
      </c>
      <c r="H69" s="167">
        <v>0.35</v>
      </c>
      <c r="I69" s="165"/>
      <c r="J69" s="168" t="s">
        <v>852</v>
      </c>
      <c r="K69" s="169"/>
    </row>
    <row r="70" spans="1:11" ht="70.5" x14ac:dyDescent="0.35">
      <c r="A70" s="155"/>
      <c r="B70" s="173" t="s">
        <v>49</v>
      </c>
      <c r="C70" s="188" t="s">
        <v>853</v>
      </c>
      <c r="D70" s="165">
        <v>30000</v>
      </c>
      <c r="E70" s="165"/>
      <c r="F70" s="165"/>
      <c r="G70" s="166">
        <v>30000</v>
      </c>
      <c r="H70" s="167">
        <v>0.3</v>
      </c>
      <c r="I70" s="165"/>
      <c r="J70" s="168" t="s">
        <v>854</v>
      </c>
      <c r="K70" s="169"/>
    </row>
    <row r="71" spans="1:11" ht="56" x14ac:dyDescent="0.35">
      <c r="A71" s="155"/>
      <c r="B71" s="173" t="s">
        <v>50</v>
      </c>
      <c r="C71" s="176" t="s">
        <v>855</v>
      </c>
      <c r="D71" s="165">
        <v>10000</v>
      </c>
      <c r="E71" s="165">
        <v>25000</v>
      </c>
      <c r="F71" s="165">
        <v>10000</v>
      </c>
      <c r="G71" s="166">
        <v>45500</v>
      </c>
      <c r="H71" s="167">
        <v>0.4</v>
      </c>
      <c r="I71" s="165"/>
      <c r="J71" s="168" t="s">
        <v>856</v>
      </c>
      <c r="K71" s="169"/>
    </row>
    <row r="72" spans="1:11" ht="56" x14ac:dyDescent="0.35">
      <c r="A72" s="155"/>
      <c r="B72" s="173" t="s">
        <v>51</v>
      </c>
      <c r="C72" s="186" t="s">
        <v>857</v>
      </c>
      <c r="D72" s="165">
        <v>25000</v>
      </c>
      <c r="E72" s="165"/>
      <c r="F72" s="165"/>
      <c r="G72" s="166">
        <v>30000</v>
      </c>
      <c r="H72" s="167">
        <v>0.4</v>
      </c>
      <c r="I72" s="165"/>
      <c r="J72" s="168" t="s">
        <v>858</v>
      </c>
      <c r="K72" s="169"/>
    </row>
    <row r="73" spans="1:11" ht="56" x14ac:dyDescent="0.35">
      <c r="A73" s="155"/>
      <c r="B73" s="173" t="s">
        <v>52</v>
      </c>
      <c r="C73" s="176" t="s">
        <v>859</v>
      </c>
      <c r="D73" s="165"/>
      <c r="E73" s="165"/>
      <c r="F73" s="165">
        <v>30000</v>
      </c>
      <c r="G73" s="166">
        <v>30000</v>
      </c>
      <c r="H73" s="167">
        <v>0.35</v>
      </c>
      <c r="I73" s="165"/>
      <c r="J73" s="168" t="s">
        <v>860</v>
      </c>
      <c r="K73" s="169"/>
    </row>
    <row r="74" spans="1:11" ht="70" x14ac:dyDescent="0.35">
      <c r="A74" s="155"/>
      <c r="B74" s="173" t="s">
        <v>53</v>
      </c>
      <c r="C74" s="176" t="s">
        <v>861</v>
      </c>
      <c r="D74" s="165">
        <v>25000</v>
      </c>
      <c r="E74" s="177"/>
      <c r="F74" s="165"/>
      <c r="G74" s="166">
        <f>D74</f>
        <v>25000</v>
      </c>
      <c r="H74" s="178">
        <v>0.35</v>
      </c>
      <c r="I74" s="177"/>
      <c r="J74" s="168" t="s">
        <v>862</v>
      </c>
      <c r="K74" s="179"/>
    </row>
    <row r="75" spans="1:11" x14ac:dyDescent="0.35">
      <c r="A75" s="155"/>
      <c r="B75" s="189"/>
      <c r="C75" s="159" t="s">
        <v>10</v>
      </c>
      <c r="D75" s="182">
        <f>SUM(D68:D74)</f>
        <v>125000</v>
      </c>
      <c r="E75" s="182">
        <f>SUM(E68:E74)</f>
        <v>25000</v>
      </c>
      <c r="F75" s="182">
        <f>SUM(F68:F74)</f>
        <v>120000</v>
      </c>
      <c r="G75" s="182">
        <f>SUM(G68:G74)</f>
        <v>275500</v>
      </c>
      <c r="H75" s="232">
        <f>(H63*G63)+(H68*G68)+(H69*G69)+(H70*G70)+(H71*G71)+(H72*G72)+(H73*G73)+(H74*G74)</f>
        <v>102700</v>
      </c>
      <c r="I75" s="222">
        <f>SUM(I68:I74)</f>
        <v>0</v>
      </c>
      <c r="J75" s="223"/>
      <c r="K75" s="179"/>
    </row>
    <row r="76" spans="1:11" x14ac:dyDescent="0.35">
      <c r="A76" s="155"/>
      <c r="B76" s="234" t="s">
        <v>54</v>
      </c>
      <c r="C76" s="359" t="s">
        <v>863</v>
      </c>
      <c r="D76" s="360"/>
      <c r="E76" s="360"/>
      <c r="F76" s="360"/>
      <c r="G76" s="360"/>
      <c r="H76" s="360"/>
      <c r="I76" s="360"/>
      <c r="J76" s="360"/>
      <c r="K76" s="361"/>
    </row>
    <row r="77" spans="1:11" ht="140" x14ac:dyDescent="0.35">
      <c r="A77" s="155"/>
      <c r="B77" s="234" t="s">
        <v>55</v>
      </c>
      <c r="C77" s="236" t="s">
        <v>864</v>
      </c>
      <c r="D77" s="235">
        <v>45000</v>
      </c>
      <c r="E77" s="235"/>
      <c r="F77" s="235"/>
      <c r="G77" s="235">
        <f>D77</f>
        <v>45000</v>
      </c>
      <c r="H77" s="299">
        <v>0.4</v>
      </c>
      <c r="I77" s="235"/>
      <c r="J77" s="235" t="s">
        <v>865</v>
      </c>
      <c r="K77" s="236"/>
    </row>
    <row r="78" spans="1:11" ht="70" x14ac:dyDescent="0.35">
      <c r="A78" s="155"/>
      <c r="B78" s="234" t="s">
        <v>56</v>
      </c>
      <c r="C78" s="236" t="s">
        <v>866</v>
      </c>
      <c r="D78" s="235">
        <v>30000</v>
      </c>
      <c r="E78" s="235"/>
      <c r="F78" s="235"/>
      <c r="G78" s="235">
        <v>30000</v>
      </c>
      <c r="H78" s="299">
        <v>0.35</v>
      </c>
      <c r="I78" s="235"/>
      <c r="J78" s="235" t="s">
        <v>867</v>
      </c>
      <c r="K78" s="236"/>
    </row>
    <row r="79" spans="1:11" ht="70" x14ac:dyDescent="0.35">
      <c r="A79" s="155"/>
      <c r="B79" s="234" t="s">
        <v>57</v>
      </c>
      <c r="C79" s="236" t="s">
        <v>868</v>
      </c>
      <c r="D79" s="235"/>
      <c r="E79" s="235">
        <v>20000</v>
      </c>
      <c r="F79" s="235">
        <v>15000</v>
      </c>
      <c r="G79" s="235">
        <v>35000</v>
      </c>
      <c r="H79" s="299">
        <v>0.3</v>
      </c>
      <c r="I79" s="235"/>
      <c r="J79" s="235" t="s">
        <v>869</v>
      </c>
      <c r="K79" s="236"/>
    </row>
    <row r="80" spans="1:11" ht="98" x14ac:dyDescent="0.35">
      <c r="A80" s="155"/>
      <c r="B80" s="234" t="s">
        <v>58</v>
      </c>
      <c r="C80" s="237" t="s">
        <v>870</v>
      </c>
      <c r="D80" s="235">
        <v>30000</v>
      </c>
      <c r="E80" s="235"/>
      <c r="F80" s="235"/>
      <c r="G80" s="235">
        <v>30000</v>
      </c>
      <c r="H80" s="299">
        <v>0.35</v>
      </c>
      <c r="I80" s="235"/>
      <c r="J80" s="235" t="s">
        <v>871</v>
      </c>
      <c r="K80" s="236"/>
    </row>
    <row r="81" spans="1:11" ht="84" x14ac:dyDescent="0.35">
      <c r="A81" s="155"/>
      <c r="B81" s="234" t="s">
        <v>59</v>
      </c>
      <c r="C81" s="236" t="s">
        <v>872</v>
      </c>
      <c r="D81" s="235"/>
      <c r="E81" s="238">
        <v>35000</v>
      </c>
      <c r="F81" s="238">
        <v>21990.3</v>
      </c>
      <c r="G81" s="238">
        <f>F81+E81</f>
        <v>56990.3</v>
      </c>
      <c r="H81" s="299">
        <v>0.3</v>
      </c>
      <c r="I81" s="235"/>
      <c r="J81" s="235" t="s">
        <v>873</v>
      </c>
      <c r="K81" s="236"/>
    </row>
    <row r="82" spans="1:11" x14ac:dyDescent="0.35">
      <c r="A82" s="155"/>
      <c r="B82" s="234"/>
      <c r="C82" s="159" t="s">
        <v>10</v>
      </c>
      <c r="D82" s="232">
        <f>SUM(D77:D81)</f>
        <v>105000</v>
      </c>
      <c r="E82" s="232">
        <f t="shared" ref="E82:F82" si="6">SUM(E77:E81)</f>
        <v>55000</v>
      </c>
      <c r="F82" s="232">
        <f t="shared" si="6"/>
        <v>36990.300000000003</v>
      </c>
      <c r="G82" s="232">
        <f>SUM(G77:G81)</f>
        <v>196990.3</v>
      </c>
      <c r="H82" s="269">
        <f>(H78*G78)+(H79*G79)+(H80*G80)+(H81*G81)</f>
        <v>48597.09</v>
      </c>
      <c r="I82" s="222">
        <f>SUM(I76:I81)</f>
        <v>0</v>
      </c>
      <c r="J82" s="235"/>
      <c r="K82" s="236"/>
    </row>
    <row r="83" spans="1:11" x14ac:dyDescent="0.35">
      <c r="A83" s="155"/>
      <c r="B83" s="234"/>
      <c r="C83" s="159"/>
      <c r="D83" s="182"/>
      <c r="E83" s="182"/>
      <c r="F83" s="182"/>
      <c r="G83" s="182"/>
      <c r="H83" s="182"/>
      <c r="I83" s="222"/>
      <c r="J83" s="235"/>
      <c r="K83" s="236"/>
    </row>
    <row r="84" spans="1:11" ht="28" x14ac:dyDescent="0.35">
      <c r="A84" s="155"/>
      <c r="B84" s="159" t="s">
        <v>67</v>
      </c>
      <c r="C84" s="236"/>
      <c r="D84" s="239">
        <v>283211.02</v>
      </c>
      <c r="E84" s="239">
        <v>146000</v>
      </c>
      <c r="F84" s="239">
        <v>170001</v>
      </c>
      <c r="G84" s="240">
        <f>SUM(D84:F84)</f>
        <v>599212.02</v>
      </c>
      <c r="H84" s="241">
        <v>0.4</v>
      </c>
      <c r="I84" s="242"/>
      <c r="J84" s="235"/>
      <c r="K84" s="243"/>
    </row>
    <row r="85" spans="1:11" ht="28" x14ac:dyDescent="0.35">
      <c r="A85" s="155"/>
      <c r="B85" s="159" t="s">
        <v>68</v>
      </c>
      <c r="C85" s="236"/>
      <c r="D85" s="239">
        <v>25200</v>
      </c>
      <c r="E85" s="239">
        <v>36530</v>
      </c>
      <c r="F85" s="239"/>
      <c r="G85" s="240">
        <f>SUM(D85:F85)</f>
        <v>61730</v>
      </c>
      <c r="H85" s="241"/>
      <c r="I85" s="242">
        <v>7788.32</v>
      </c>
      <c r="J85" s="235"/>
      <c r="K85" s="243"/>
    </row>
    <row r="86" spans="1:11" ht="28.5" x14ac:dyDescent="0.35">
      <c r="A86" s="155"/>
      <c r="B86" s="159" t="s">
        <v>69</v>
      </c>
      <c r="C86" s="244"/>
      <c r="D86" s="239">
        <v>52400</v>
      </c>
      <c r="E86" s="239">
        <v>22000</v>
      </c>
      <c r="F86" s="239">
        <v>31050</v>
      </c>
      <c r="G86" s="240">
        <f>SUM(D86:F86)</f>
        <v>105450</v>
      </c>
      <c r="H86" s="241"/>
      <c r="I86" s="242">
        <v>29154</v>
      </c>
      <c r="J86" s="235"/>
      <c r="K86" s="243" t="s">
        <v>877</v>
      </c>
    </row>
    <row r="87" spans="1:11" ht="28" x14ac:dyDescent="0.35">
      <c r="A87" s="155"/>
      <c r="B87" s="245" t="s">
        <v>70</v>
      </c>
      <c r="C87" s="236"/>
      <c r="D87" s="246">
        <v>60000</v>
      </c>
      <c r="E87" s="239"/>
      <c r="F87" s="239"/>
      <c r="G87" s="240">
        <f>SUM(D87:F87)</f>
        <v>60000</v>
      </c>
      <c r="H87" s="241"/>
      <c r="I87" s="242"/>
      <c r="J87" s="235"/>
      <c r="K87" s="243"/>
    </row>
    <row r="88" spans="1:11" x14ac:dyDescent="0.35">
      <c r="A88" s="155"/>
      <c r="B88" s="300"/>
      <c r="C88" s="236"/>
      <c r="D88" s="246"/>
      <c r="E88" s="239"/>
      <c r="F88" s="239"/>
      <c r="G88" s="240"/>
      <c r="H88" s="241"/>
      <c r="I88" s="242"/>
      <c r="J88" s="235"/>
      <c r="K88" s="243"/>
    </row>
    <row r="89" spans="1:11" x14ac:dyDescent="0.35">
      <c r="A89" s="155"/>
      <c r="B89" s="224"/>
      <c r="C89" s="247" t="s">
        <v>71</v>
      </c>
      <c r="D89" s="248">
        <f>SUM(D84:D87)</f>
        <v>420811.02</v>
      </c>
      <c r="E89" s="248">
        <f>SUM(E84:E87)</f>
        <v>204530</v>
      </c>
      <c r="F89" s="248">
        <f>SUM(F84:F87)</f>
        <v>201051</v>
      </c>
      <c r="G89" s="248">
        <f>SUM(G84:G87)</f>
        <v>826392.02</v>
      </c>
      <c r="H89" s="232">
        <f>(H84*G84)+(H85*G85)+(H86*G86)+(H87*G87)</f>
        <v>239684.80800000002</v>
      </c>
      <c r="I89" s="222">
        <f>SUM(I84:I87)</f>
        <v>36942.32</v>
      </c>
      <c r="J89" s="223"/>
      <c r="K89" s="236"/>
    </row>
    <row r="90" spans="1:11" x14ac:dyDescent="0.35">
      <c r="A90" s="155"/>
      <c r="B90" s="224"/>
      <c r="C90" s="210"/>
      <c r="D90" s="225"/>
      <c r="E90" s="225"/>
      <c r="F90" s="225"/>
      <c r="G90" s="225"/>
      <c r="H90" s="225"/>
      <c r="I90" s="225"/>
      <c r="J90" s="225"/>
      <c r="K90" s="210"/>
    </row>
    <row r="91" spans="1:11" x14ac:dyDescent="0.35">
      <c r="A91" s="155"/>
      <c r="B91" s="224"/>
      <c r="C91" s="210"/>
      <c r="D91" s="225"/>
      <c r="E91" s="225"/>
      <c r="F91" s="225"/>
      <c r="G91" s="225"/>
      <c r="H91" s="225"/>
      <c r="I91" s="225"/>
      <c r="J91" s="225"/>
      <c r="K91" s="210"/>
    </row>
    <row r="92" spans="1:11" x14ac:dyDescent="0.35">
      <c r="A92" s="155"/>
      <c r="B92" s="224"/>
      <c r="C92" s="210"/>
      <c r="D92" s="225"/>
      <c r="E92" s="225"/>
      <c r="F92" s="225"/>
      <c r="G92" s="225"/>
      <c r="H92" s="225"/>
      <c r="I92" s="225"/>
      <c r="J92" s="225"/>
      <c r="K92" s="210"/>
    </row>
    <row r="93" spans="1:11" x14ac:dyDescent="0.35">
      <c r="A93" s="155"/>
      <c r="B93" s="224"/>
      <c r="C93" s="210"/>
      <c r="D93" s="225"/>
      <c r="E93" s="225"/>
      <c r="F93" s="225"/>
      <c r="G93" s="225"/>
      <c r="H93" s="225"/>
      <c r="I93" s="225"/>
      <c r="J93" s="225"/>
      <c r="K93" s="210"/>
    </row>
    <row r="94" spans="1:11" x14ac:dyDescent="0.35">
      <c r="A94" s="155"/>
      <c r="B94" s="224"/>
      <c r="C94" s="210"/>
      <c r="D94" s="225"/>
      <c r="E94" s="225"/>
      <c r="F94" s="225"/>
      <c r="G94" s="225"/>
      <c r="H94" s="225"/>
      <c r="I94" s="225"/>
      <c r="J94" s="225"/>
      <c r="K94" s="210"/>
    </row>
    <row r="95" spans="1:11" x14ac:dyDescent="0.35">
      <c r="A95" s="155"/>
      <c r="B95" s="224"/>
      <c r="C95" s="210"/>
      <c r="D95" s="225"/>
      <c r="E95" s="225"/>
      <c r="F95" s="225"/>
      <c r="G95" s="225"/>
      <c r="H95" s="225"/>
      <c r="I95" s="225"/>
      <c r="J95" s="225"/>
      <c r="K95" s="210"/>
    </row>
    <row r="96" spans="1:11" ht="15" thickBot="1" x14ac:dyDescent="0.4">
      <c r="A96" s="155"/>
      <c r="B96" s="224"/>
      <c r="C96" s="210"/>
      <c r="D96" s="225"/>
      <c r="E96" s="225"/>
      <c r="F96" s="225"/>
      <c r="G96" s="225"/>
      <c r="H96" s="225"/>
      <c r="I96" s="225"/>
      <c r="J96" s="225"/>
      <c r="K96" s="210"/>
    </row>
    <row r="97" spans="1:11" x14ac:dyDescent="0.35">
      <c r="A97" s="155"/>
      <c r="B97" s="224"/>
      <c r="C97" s="362" t="s">
        <v>72</v>
      </c>
      <c r="D97" s="363"/>
      <c r="E97" s="363"/>
      <c r="F97" s="363"/>
      <c r="G97" s="364"/>
      <c r="H97" s="249"/>
      <c r="I97" s="225"/>
      <c r="J97" s="225"/>
      <c r="K97" s="249"/>
    </row>
    <row r="98" spans="1:11" ht="39" customHeight="1" x14ac:dyDescent="0.35">
      <c r="A98" s="155"/>
      <c r="B98" s="224"/>
      <c r="C98" s="370"/>
      <c r="D98" s="372" t="str">
        <f>D4</f>
        <v>Recipient Organization 1 UNDP</v>
      </c>
      <c r="E98" s="372" t="str">
        <f>E4</f>
        <v>Recipient Organization 2 UNODC</v>
      </c>
      <c r="F98" s="372" t="str">
        <f>F4</f>
        <v>Recipient Organization 3 OHCHR</v>
      </c>
      <c r="G98" s="354" t="s">
        <v>3</v>
      </c>
      <c r="H98" s="210"/>
      <c r="I98" s="225"/>
      <c r="J98" s="225"/>
      <c r="K98" s="249"/>
    </row>
    <row r="99" spans="1:11" x14ac:dyDescent="0.35">
      <c r="A99" s="155"/>
      <c r="B99" s="224"/>
      <c r="C99" s="371"/>
      <c r="D99" s="373"/>
      <c r="E99" s="373"/>
      <c r="F99" s="373"/>
      <c r="G99" s="355"/>
      <c r="H99" s="210"/>
      <c r="I99" s="225"/>
      <c r="J99" s="225"/>
      <c r="K99" s="249"/>
    </row>
    <row r="100" spans="1:11" x14ac:dyDescent="0.35">
      <c r="A100" s="155"/>
      <c r="B100" s="250"/>
      <c r="C100" s="251" t="s">
        <v>73</v>
      </c>
      <c r="D100" s="252">
        <f>D89+D82+D75+D66+D51+D43+D33+D24+D13</f>
        <v>1355811.02</v>
      </c>
      <c r="E100" s="252">
        <f>E89+E82+E75+E66+E51+E43+E33+E24+E13</f>
        <v>674230</v>
      </c>
      <c r="F100" s="252">
        <f>F89+F82+F75+F66+F51+F43+F33+F24+F13</f>
        <v>773697.3</v>
      </c>
      <c r="G100" s="253">
        <f>SUM(D100:F100)</f>
        <v>2803738.3200000003</v>
      </c>
      <c r="H100" s="210"/>
      <c r="I100" s="254"/>
      <c r="J100" s="225"/>
      <c r="K100" s="250"/>
    </row>
    <row r="101" spans="1:11" x14ac:dyDescent="0.35">
      <c r="A101" s="155"/>
      <c r="B101" s="255"/>
      <c r="C101" s="251" t="s">
        <v>74</v>
      </c>
      <c r="D101" s="252">
        <f>D100*0.07</f>
        <v>94906.771400000012</v>
      </c>
      <c r="E101" s="252">
        <f>E100*0.07</f>
        <v>47196.100000000006</v>
      </c>
      <c r="F101" s="252">
        <f>F100*0.07</f>
        <v>54158.811000000009</v>
      </c>
      <c r="G101" s="253">
        <f>G100*0.07</f>
        <v>196261.68240000005</v>
      </c>
      <c r="H101" s="255"/>
      <c r="I101" s="254"/>
      <c r="J101" s="225"/>
      <c r="K101" s="256"/>
    </row>
    <row r="102" spans="1:11" ht="15" thickBot="1" x14ac:dyDescent="0.4">
      <c r="A102" s="155"/>
      <c r="B102" s="255"/>
      <c r="C102" s="257" t="s">
        <v>3</v>
      </c>
      <c r="D102" s="258">
        <f>SUM(D100:D101)</f>
        <v>1450717.7914</v>
      </c>
      <c r="E102" s="258">
        <f>SUM(E100:E101)</f>
        <v>721426.1</v>
      </c>
      <c r="F102" s="258">
        <f>SUM(F100:F101)</f>
        <v>827856.11100000003</v>
      </c>
      <c r="G102" s="259">
        <f>SUM(G100:G101)</f>
        <v>3000000.0024000006</v>
      </c>
      <c r="H102" s="255"/>
      <c r="I102" s="260"/>
      <c r="J102" s="261"/>
      <c r="K102" s="256"/>
    </row>
    <row r="103" spans="1:11" x14ac:dyDescent="0.35">
      <c r="A103" s="155"/>
      <c r="B103" s="255"/>
      <c r="C103" s="155"/>
      <c r="D103" s="155"/>
      <c r="E103" s="155"/>
      <c r="F103" s="155"/>
      <c r="G103" s="155"/>
      <c r="H103" s="155"/>
      <c r="I103" s="262"/>
      <c r="J103" s="262"/>
      <c r="K103" s="263"/>
    </row>
    <row r="104" spans="1:11" ht="15" thickBot="1" x14ac:dyDescent="0.4">
      <c r="A104" s="180"/>
      <c r="B104" s="210"/>
      <c r="C104" s="224"/>
      <c r="D104" s="264"/>
      <c r="E104" s="264"/>
      <c r="F104" s="264"/>
      <c r="G104" s="264"/>
      <c r="H104" s="264"/>
      <c r="I104" s="265"/>
      <c r="J104" s="265"/>
      <c r="K104" s="249"/>
    </row>
    <row r="105" spans="1:11" x14ac:dyDescent="0.35">
      <c r="A105" s="155"/>
      <c r="B105" s="256"/>
      <c r="C105" s="356" t="s">
        <v>75</v>
      </c>
      <c r="D105" s="357"/>
      <c r="E105" s="357"/>
      <c r="F105" s="357"/>
      <c r="G105" s="357"/>
      <c r="H105" s="358"/>
      <c r="I105" s="265"/>
      <c r="J105" s="265"/>
      <c r="K105" s="256"/>
    </row>
    <row r="106" spans="1:11" ht="29" customHeight="1" x14ac:dyDescent="0.35">
      <c r="A106" s="155"/>
      <c r="B106" s="256"/>
      <c r="C106" s="266"/>
      <c r="D106" s="374" t="str">
        <f>D4</f>
        <v>Recipient Organization 1 UNDP</v>
      </c>
      <c r="E106" s="374" t="str">
        <f>E4</f>
        <v>Recipient Organization 2 UNODC</v>
      </c>
      <c r="F106" s="374" t="str">
        <f>F4</f>
        <v>Recipient Organization 3 OHCHR</v>
      </c>
      <c r="G106" s="376" t="s">
        <v>3</v>
      </c>
      <c r="H106" s="378" t="s">
        <v>76</v>
      </c>
      <c r="I106" s="265"/>
      <c r="J106" s="265"/>
      <c r="K106" s="256"/>
    </row>
    <row r="107" spans="1:11" x14ac:dyDescent="0.35">
      <c r="A107" s="155"/>
      <c r="B107" s="256"/>
      <c r="C107" s="266"/>
      <c r="D107" s="375"/>
      <c r="E107" s="375"/>
      <c r="F107" s="375"/>
      <c r="G107" s="377"/>
      <c r="H107" s="379"/>
      <c r="I107" s="267"/>
      <c r="J107" s="267"/>
      <c r="K107" s="256"/>
    </row>
    <row r="108" spans="1:11" x14ac:dyDescent="0.35">
      <c r="A108" s="155"/>
      <c r="B108" s="256"/>
      <c r="C108" s="268" t="s">
        <v>77</v>
      </c>
      <c r="D108" s="269">
        <f>$D$102*H108</f>
        <v>507751.22698999994</v>
      </c>
      <c r="E108" s="270">
        <f>$E$102*H108</f>
        <v>252499.13499999998</v>
      </c>
      <c r="F108" s="270">
        <v>289749</v>
      </c>
      <c r="G108" s="270">
        <f>SUM(D108:F108)</f>
        <v>1049999.3619899999</v>
      </c>
      <c r="H108" s="271">
        <v>0.35</v>
      </c>
      <c r="I108" s="267"/>
      <c r="J108" s="267"/>
      <c r="K108" s="256"/>
    </row>
    <row r="109" spans="1:11" x14ac:dyDescent="0.35">
      <c r="A109" s="155"/>
      <c r="B109" s="380"/>
      <c r="C109" s="272" t="s">
        <v>78</v>
      </c>
      <c r="D109" s="269">
        <f>$D$102*H109</f>
        <v>507751.22698999994</v>
      </c>
      <c r="E109" s="270">
        <f>$E$102*H109</f>
        <v>252499.13499999998</v>
      </c>
      <c r="F109" s="270">
        <v>289749.95</v>
      </c>
      <c r="G109" s="273">
        <f>SUM(D109:F109)</f>
        <v>1050000.3119899998</v>
      </c>
      <c r="H109" s="274">
        <v>0.35</v>
      </c>
      <c r="I109" s="275"/>
      <c r="J109" s="275"/>
      <c r="K109" s="155"/>
    </row>
    <row r="110" spans="1:11" x14ac:dyDescent="0.35">
      <c r="A110" s="155"/>
      <c r="B110" s="380"/>
      <c r="C110" s="272" t="s">
        <v>79</v>
      </c>
      <c r="D110" s="269">
        <f>$D$102*H110</f>
        <v>435215.33742</v>
      </c>
      <c r="E110" s="270">
        <f>$E$102*H110</f>
        <v>216427.83</v>
      </c>
      <c r="F110" s="270">
        <v>248357.1</v>
      </c>
      <c r="G110" s="273">
        <f>SUM(D110:F110)</f>
        <v>900000.26741999993</v>
      </c>
      <c r="H110" s="276">
        <v>0.3</v>
      </c>
      <c r="I110" s="277"/>
      <c r="J110" s="277"/>
      <c r="K110" s="155"/>
    </row>
    <row r="111" spans="1:11" ht="15" thickBot="1" x14ac:dyDescent="0.4">
      <c r="A111" s="155"/>
      <c r="B111" s="380"/>
      <c r="C111" s="257" t="s">
        <v>80</v>
      </c>
      <c r="D111" s="258">
        <f>SUM(D108:D110)</f>
        <v>1450717.7914</v>
      </c>
      <c r="E111" s="258">
        <f>SUM(E108:E110)</f>
        <v>721426.1</v>
      </c>
      <c r="F111" s="258">
        <f>SUM(F108:F110)</f>
        <v>827856.04999999993</v>
      </c>
      <c r="G111" s="258">
        <f>SUM(D111:F111)</f>
        <v>2999999.9413999999</v>
      </c>
      <c r="H111" s="278">
        <f>SUM(H108:H110)</f>
        <v>1</v>
      </c>
      <c r="I111" s="279"/>
      <c r="J111" s="262"/>
      <c r="K111" s="155"/>
    </row>
    <row r="112" spans="1:11" ht="15" thickBot="1" x14ac:dyDescent="0.4">
      <c r="A112" s="155"/>
      <c r="B112" s="380"/>
      <c r="C112" s="280"/>
      <c r="D112" s="281"/>
      <c r="E112" s="281"/>
      <c r="F112" s="281"/>
      <c r="G112" s="281"/>
      <c r="H112" s="281"/>
      <c r="I112" s="279"/>
      <c r="J112" s="262"/>
      <c r="K112" s="155"/>
    </row>
    <row r="113" spans="1:11" x14ac:dyDescent="0.35">
      <c r="A113" s="155"/>
      <c r="B113" s="380"/>
      <c r="C113" s="282" t="s">
        <v>874</v>
      </c>
      <c r="D113" s="283">
        <f>'[1]1) Budget Table (2)'!$D$218</f>
        <v>915762.29800000007</v>
      </c>
      <c r="E113" s="264"/>
      <c r="F113" s="264"/>
      <c r="G113" s="264"/>
      <c r="H113" s="284" t="s">
        <v>81</v>
      </c>
      <c r="I113" s="285">
        <f>I89+I24</f>
        <v>36942.32</v>
      </c>
      <c r="J113" s="286"/>
      <c r="K113" s="155"/>
    </row>
    <row r="114" spans="1:11" ht="15" thickBot="1" x14ac:dyDescent="0.4">
      <c r="A114" s="155"/>
      <c r="B114" s="380"/>
      <c r="C114" s="287" t="s">
        <v>82</v>
      </c>
      <c r="D114" s="288">
        <f>D113/G102</f>
        <v>0.30525409908913004</v>
      </c>
      <c r="E114" s="289"/>
      <c r="F114" s="289"/>
      <c r="G114" s="289"/>
      <c r="H114" s="290" t="s">
        <v>83</v>
      </c>
      <c r="I114" s="291">
        <f>I113/G100</f>
        <v>1.3176094122792456E-2</v>
      </c>
      <c r="J114" s="292"/>
      <c r="K114" s="155"/>
    </row>
    <row r="115" spans="1:11" x14ac:dyDescent="0.35">
      <c r="A115" s="155"/>
      <c r="B115" s="380"/>
      <c r="C115" s="381"/>
      <c r="D115" s="382"/>
      <c r="E115" s="293"/>
      <c r="F115" s="293"/>
      <c r="G115" s="293"/>
      <c r="H115" s="155"/>
      <c r="I115" s="260"/>
      <c r="J115" s="261"/>
      <c r="K115" s="155"/>
    </row>
    <row r="116" spans="1:11" x14ac:dyDescent="0.35">
      <c r="A116" s="155"/>
      <c r="B116" s="380"/>
      <c r="C116" s="287" t="s">
        <v>875</v>
      </c>
      <c r="D116" s="294">
        <f>SUM(D86:F87)*1.07</f>
        <v>177031.5</v>
      </c>
      <c r="E116" s="295"/>
      <c r="F116" s="295"/>
      <c r="G116" s="295"/>
      <c r="H116" s="155"/>
      <c r="I116" s="260"/>
      <c r="J116" s="261"/>
      <c r="K116" s="155"/>
    </row>
    <row r="117" spans="1:11" x14ac:dyDescent="0.35">
      <c r="A117" s="155"/>
      <c r="B117" s="380"/>
      <c r="C117" s="287" t="s">
        <v>84</v>
      </c>
      <c r="D117" s="288">
        <f>D116/G102</f>
        <v>5.901049995279159E-2</v>
      </c>
      <c r="E117" s="295"/>
      <c r="F117" s="295"/>
      <c r="G117" s="295"/>
      <c r="H117" s="155"/>
      <c r="I117" s="296"/>
      <c r="J117" s="261"/>
      <c r="K117" s="155"/>
    </row>
    <row r="118" spans="1:11" ht="15" thickBot="1" x14ac:dyDescent="0.4">
      <c r="A118" s="12"/>
      <c r="B118" s="380"/>
      <c r="C118" s="383" t="s">
        <v>85</v>
      </c>
      <c r="D118" s="384"/>
      <c r="E118" s="9"/>
      <c r="F118" s="9"/>
      <c r="G118" s="9"/>
      <c r="H118" s="12"/>
      <c r="I118" s="58"/>
      <c r="J118" s="66"/>
      <c r="K118" s="12"/>
    </row>
    <row r="119" spans="1:11" x14ac:dyDescent="0.35">
      <c r="A119" s="12"/>
      <c r="B119" s="380"/>
      <c r="C119" s="12"/>
      <c r="D119" s="12"/>
      <c r="E119" s="12"/>
      <c r="F119" s="12"/>
      <c r="G119" s="12"/>
      <c r="H119" s="12"/>
      <c r="I119" s="58"/>
      <c r="J119" s="66"/>
      <c r="K119" s="12"/>
    </row>
    <row r="120" spans="1:11" x14ac:dyDescent="0.35">
      <c r="A120" s="12"/>
      <c r="B120" s="380"/>
      <c r="C120" s="12"/>
      <c r="D120" s="12"/>
      <c r="E120" s="12"/>
      <c r="F120" s="12"/>
      <c r="G120" s="12"/>
      <c r="H120" s="12"/>
      <c r="I120" s="58"/>
      <c r="J120" s="66"/>
      <c r="K120" s="12"/>
    </row>
    <row r="121" spans="1:11" x14ac:dyDescent="0.35">
      <c r="A121" s="12"/>
      <c r="B121" s="380"/>
      <c r="C121" s="12"/>
      <c r="D121" s="12"/>
      <c r="E121" s="12"/>
      <c r="F121" s="12"/>
      <c r="G121" s="12"/>
      <c r="H121" s="12"/>
      <c r="I121" s="58"/>
      <c r="J121" s="66"/>
      <c r="K121" s="12"/>
    </row>
    <row r="122" spans="1:11" x14ac:dyDescent="0.35">
      <c r="A122" s="12"/>
      <c r="B122" s="380"/>
      <c r="C122" s="12"/>
      <c r="D122" s="12"/>
      <c r="E122" s="12"/>
      <c r="F122" s="12"/>
      <c r="G122" s="12"/>
      <c r="H122" s="12"/>
      <c r="I122" s="58"/>
      <c r="J122" s="66"/>
      <c r="K122" s="12"/>
    </row>
    <row r="123" spans="1:11" x14ac:dyDescent="0.35">
      <c r="A123" s="12"/>
      <c r="B123" s="380"/>
      <c r="C123" s="12"/>
      <c r="D123" s="12"/>
      <c r="E123" s="12"/>
      <c r="F123" s="12"/>
      <c r="G123" s="12"/>
      <c r="H123" s="12"/>
      <c r="I123" s="58"/>
      <c r="J123" s="66"/>
      <c r="K123" s="12"/>
    </row>
  </sheetData>
  <mergeCells count="58">
    <mergeCell ref="G106:G107"/>
    <mergeCell ref="H106:H107"/>
    <mergeCell ref="B109:B123"/>
    <mergeCell ref="C115:D115"/>
    <mergeCell ref="C118:D118"/>
    <mergeCell ref="D106:D107"/>
    <mergeCell ref="E98:E99"/>
    <mergeCell ref="F98:F99"/>
    <mergeCell ref="E106:E107"/>
    <mergeCell ref="F106:F107"/>
    <mergeCell ref="G98:G99"/>
    <mergeCell ref="C105:H105"/>
    <mergeCell ref="C76:K76"/>
    <mergeCell ref="C97:G97"/>
    <mergeCell ref="J60:J65"/>
    <mergeCell ref="K60:K65"/>
    <mergeCell ref="C67:K67"/>
    <mergeCell ref="C98:C99"/>
    <mergeCell ref="D98:D99"/>
    <mergeCell ref="C53:K53"/>
    <mergeCell ref="A60:A66"/>
    <mergeCell ref="B60:B65"/>
    <mergeCell ref="C60:C65"/>
    <mergeCell ref="D60:D65"/>
    <mergeCell ref="E60:E65"/>
    <mergeCell ref="F60:F65"/>
    <mergeCell ref="G60:G65"/>
    <mergeCell ref="H60:H65"/>
    <mergeCell ref="I60:I65"/>
    <mergeCell ref="J41:J42"/>
    <mergeCell ref="K41:K42"/>
    <mergeCell ref="C44:K44"/>
    <mergeCell ref="C45:I45"/>
    <mergeCell ref="C35:K35"/>
    <mergeCell ref="G41:G42"/>
    <mergeCell ref="H41:H42"/>
    <mergeCell ref="I41:I42"/>
    <mergeCell ref="B41:B42"/>
    <mergeCell ref="C41:C42"/>
    <mergeCell ref="D41:D42"/>
    <mergeCell ref="E41:E42"/>
    <mergeCell ref="F41:F42"/>
    <mergeCell ref="C25:K25"/>
    <mergeCell ref="B1:E1"/>
    <mergeCell ref="B2:E2"/>
    <mergeCell ref="C5:K5"/>
    <mergeCell ref="C6:K6"/>
    <mergeCell ref="B10:B12"/>
    <mergeCell ref="C10:C12"/>
    <mergeCell ref="D10:D12"/>
    <mergeCell ref="E10:E12"/>
    <mergeCell ref="F10:F12"/>
    <mergeCell ref="G10:G12"/>
    <mergeCell ref="H10:H12"/>
    <mergeCell ref="I10:I12"/>
    <mergeCell ref="J10:J12"/>
    <mergeCell ref="K10:K12"/>
    <mergeCell ref="C14:K14"/>
  </mergeCells>
  <conditionalFormatting sqref="D114">
    <cfRule type="cellIs" dxfId="29" priority="3" operator="lessThan">
      <formula>0.15</formula>
    </cfRule>
  </conditionalFormatting>
  <conditionalFormatting sqref="D117">
    <cfRule type="cellIs" dxfId="28" priority="2" operator="lessThan">
      <formula>0.05</formula>
    </cfRule>
  </conditionalFormatting>
  <conditionalFormatting sqref="I110:J110 H111">
    <cfRule type="cellIs" dxfId="27" priority="1" operator="greaterThan">
      <formula>1</formula>
    </cfRule>
  </conditionalFormatting>
  <dataValidations count="6">
    <dataValidation allowBlank="1" showInputMessage="1" showErrorMessage="1" prompt="% Towards Gender Equality and Women's Empowerment Must be Higher than 15%_x000a_" sqref="D114:G114" xr:uid="{E186155B-138E-406C-A1A6-20B369EC301B}"/>
    <dataValidation allowBlank="1" showInputMessage="1" showErrorMessage="1" prompt="M&amp;E Budget Cannot be Less than 5%_x000a_" sqref="D117:G117" xr:uid="{A11AB617-D5C9-4CE7-AAB3-25F328BD2C9B}"/>
    <dataValidation allowBlank="1" showInputMessage="1" showErrorMessage="1" prompt="Insert *text* description of Outcome here" sqref="C5:K5 C35:K35" xr:uid="{DB0F82C2-0CF3-4165-B158-3C0216EC06DD}"/>
    <dataValidation allowBlank="1" showInputMessage="1" showErrorMessage="1" prompt="Insert *text* description of Output here" sqref="C6 C14 C25 C44:C45 C53 C67" xr:uid="{D5ABF3CC-ACAF-4F23-87D1-5CC415FA982C}"/>
    <dataValidation allowBlank="1" showInputMessage="1" showErrorMessage="1" prompt="Insert *text* description of Activity here" sqref="C15 C46 C68 C27" xr:uid="{22C58FBF-FDDF-4AAD-8F00-9505D3668C77}"/>
    <dataValidation allowBlank="1" showErrorMessage="1" prompt="% Towards Gender Equality and Women's Empowerment Must be Higher than 15%_x000a_" sqref="D116:G116" xr:uid="{52811556-F55C-45D4-AD6D-71EB02E89A7A}"/>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199" activePane="bottomLeft" state="frozen"/>
      <selection pane="bottomLeft"/>
    </sheetView>
  </sheetViews>
  <sheetFormatPr defaultColWidth="9.1796875" defaultRowHeight="15.5" x14ac:dyDescent="0.35"/>
  <cols>
    <col min="1" max="1" width="4.453125" style="17" customWidth="1"/>
    <col min="2" max="2" width="3.26953125" style="17" customWidth="1"/>
    <col min="3" max="3" width="51.453125" style="17" customWidth="1"/>
    <col min="4" max="4" width="34.26953125" style="18" customWidth="1"/>
    <col min="5" max="5" width="35" style="18" customWidth="1"/>
    <col min="6" max="6" width="36.54296875" style="18" customWidth="1"/>
    <col min="7" max="7" width="25.7265625" style="17" customWidth="1"/>
    <col min="8" max="8" width="21.453125" style="17" customWidth="1"/>
    <col min="9" max="9" width="16.81640625" style="17" customWidth="1"/>
    <col min="10" max="10" width="19.453125" style="17" customWidth="1"/>
    <col min="11" max="11" width="19" style="17" customWidth="1"/>
    <col min="12" max="12" width="26" style="17" customWidth="1"/>
    <col min="13" max="13" width="21.1796875" style="17" customWidth="1"/>
    <col min="14" max="14" width="7" style="17" customWidth="1"/>
    <col min="15" max="15" width="24.26953125" style="17" customWidth="1"/>
    <col min="16" max="16" width="26.453125" style="17" customWidth="1"/>
    <col min="17" max="17" width="30.1796875" style="17" customWidth="1"/>
    <col min="18" max="18" width="33" style="17" customWidth="1"/>
    <col min="19" max="20" width="22.7265625" style="17" customWidth="1"/>
    <col min="21" max="21" width="23.453125" style="17" customWidth="1"/>
    <col min="22" max="22" width="32.1796875" style="17" customWidth="1"/>
    <col min="23" max="23" width="9.1796875" style="17"/>
    <col min="24" max="24" width="17.7265625" style="17" customWidth="1"/>
    <col min="25" max="25" width="26.453125" style="17" customWidth="1"/>
    <col min="26" max="26" width="22.453125" style="17" customWidth="1"/>
    <col min="27" max="27" width="29.7265625" style="17" customWidth="1"/>
    <col min="28" max="28" width="23.453125" style="17" customWidth="1"/>
    <col min="29" max="29" width="18.453125" style="17" customWidth="1"/>
    <col min="30" max="30" width="17.453125" style="17" customWidth="1"/>
    <col min="31" max="31" width="25.1796875" style="17" customWidth="1"/>
    <col min="32" max="16384" width="9.1796875" style="17"/>
  </cols>
  <sheetData>
    <row r="1" spans="2:13" ht="31.5" customHeight="1" x14ac:dyDescent="1">
      <c r="B1" s="111"/>
      <c r="C1" s="301" t="s">
        <v>0</v>
      </c>
      <c r="D1" s="301"/>
      <c r="E1" s="301"/>
      <c r="F1" s="301"/>
      <c r="G1" s="10"/>
      <c r="H1" s="11"/>
      <c r="I1" s="11"/>
      <c r="J1" s="111"/>
      <c r="K1" s="111"/>
      <c r="L1" s="5"/>
      <c r="M1" s="1"/>
    </row>
    <row r="2" spans="2:13" ht="24" customHeight="1" x14ac:dyDescent="0.45">
      <c r="B2" s="111"/>
      <c r="C2" s="305" t="s">
        <v>86</v>
      </c>
      <c r="D2" s="305"/>
      <c r="E2" s="305"/>
      <c r="F2" s="70"/>
      <c r="G2" s="111"/>
      <c r="H2" s="111"/>
      <c r="I2" s="111"/>
      <c r="J2" s="111"/>
      <c r="K2" s="111"/>
      <c r="L2" s="5"/>
      <c r="M2" s="1"/>
    </row>
    <row r="3" spans="2:13" ht="24" customHeight="1" x14ac:dyDescent="0.35">
      <c r="B3" s="111"/>
      <c r="C3" s="14"/>
      <c r="D3" s="14"/>
      <c r="E3" s="14"/>
      <c r="F3" s="14"/>
      <c r="G3" s="111"/>
      <c r="H3" s="111"/>
      <c r="I3" s="111"/>
      <c r="J3" s="111"/>
      <c r="K3" s="111"/>
      <c r="L3" s="5"/>
      <c r="M3" s="1"/>
    </row>
    <row r="4" spans="2:13" ht="24" customHeight="1" x14ac:dyDescent="0.35">
      <c r="B4" s="111"/>
      <c r="C4" s="14"/>
      <c r="D4" s="67" t="e">
        <f>#REF!</f>
        <v>#REF!</v>
      </c>
      <c r="E4" s="67" t="e">
        <f>#REF!</f>
        <v>#REF!</v>
      </c>
      <c r="F4" s="67" t="e">
        <f>#REF!</f>
        <v>#REF!</v>
      </c>
      <c r="G4" s="64" t="s">
        <v>3</v>
      </c>
      <c r="H4" s="111"/>
      <c r="I4" s="111"/>
      <c r="J4" s="111"/>
      <c r="K4" s="111"/>
      <c r="L4" s="5"/>
      <c r="M4" s="1"/>
    </row>
    <row r="5" spans="2:13" ht="24" customHeight="1" x14ac:dyDescent="0.35">
      <c r="B5" s="385" t="s">
        <v>87</v>
      </c>
      <c r="C5" s="386"/>
      <c r="D5" s="386"/>
      <c r="E5" s="386"/>
      <c r="F5" s="386"/>
      <c r="G5" s="387"/>
      <c r="H5" s="111"/>
      <c r="I5" s="111"/>
      <c r="J5" s="111"/>
      <c r="K5" s="111"/>
      <c r="L5" s="5"/>
      <c r="M5" s="1"/>
    </row>
    <row r="6" spans="2:13" ht="22.5" customHeight="1" x14ac:dyDescent="0.35">
      <c r="B6" s="111"/>
      <c r="C6" s="385" t="s">
        <v>88</v>
      </c>
      <c r="D6" s="386"/>
      <c r="E6" s="386"/>
      <c r="F6" s="386"/>
      <c r="G6" s="387"/>
      <c r="H6" s="111"/>
      <c r="I6" s="111"/>
      <c r="J6" s="111"/>
      <c r="K6" s="111"/>
      <c r="L6" s="5"/>
      <c r="M6" s="1"/>
    </row>
    <row r="7" spans="2:13" ht="24.75" customHeight="1" thickBot="1" x14ac:dyDescent="0.4">
      <c r="B7" s="111"/>
      <c r="C7" s="25" t="s">
        <v>89</v>
      </c>
      <c r="D7" s="26" t="e">
        <f>#REF!</f>
        <v>#REF!</v>
      </c>
      <c r="E7" s="26" t="e">
        <f>#REF!</f>
        <v>#REF!</v>
      </c>
      <c r="F7" s="26" t="e">
        <f>#REF!</f>
        <v>#REF!</v>
      </c>
      <c r="G7" s="27" t="e">
        <f>SUM(D7:F7)</f>
        <v>#REF!</v>
      </c>
      <c r="H7" s="111"/>
      <c r="I7" s="111"/>
      <c r="J7" s="111"/>
      <c r="K7" s="111"/>
      <c r="L7" s="5"/>
      <c r="M7" s="1"/>
    </row>
    <row r="8" spans="2:13" ht="21.75" customHeight="1" x14ac:dyDescent="0.35">
      <c r="B8" s="111"/>
      <c r="C8" s="23" t="s">
        <v>90</v>
      </c>
      <c r="D8" s="112"/>
      <c r="E8" s="113"/>
      <c r="F8" s="113"/>
      <c r="G8" s="24">
        <f t="shared" ref="G8:G15" si="0">SUM(D8:F8)</f>
        <v>0</v>
      </c>
      <c r="H8" s="111"/>
      <c r="I8" s="111"/>
      <c r="J8" s="111"/>
      <c r="K8" s="111"/>
      <c r="L8" s="111"/>
      <c r="M8" s="111"/>
    </row>
    <row r="9" spans="2:13" x14ac:dyDescent="0.35">
      <c r="B9" s="111"/>
      <c r="C9" s="15" t="s">
        <v>91</v>
      </c>
      <c r="D9" s="114"/>
      <c r="E9" s="109"/>
      <c r="F9" s="109"/>
      <c r="G9" s="22">
        <f t="shared" si="0"/>
        <v>0</v>
      </c>
      <c r="H9" s="111"/>
      <c r="I9" s="111"/>
      <c r="J9" s="111"/>
      <c r="K9" s="111"/>
      <c r="L9" s="111"/>
      <c r="M9" s="111"/>
    </row>
    <row r="10" spans="2:13" ht="15.75" customHeight="1" x14ac:dyDescent="0.35">
      <c r="B10" s="111"/>
      <c r="C10" s="15" t="s">
        <v>92</v>
      </c>
      <c r="D10" s="114"/>
      <c r="E10" s="114"/>
      <c r="F10" s="114"/>
      <c r="G10" s="22">
        <f t="shared" si="0"/>
        <v>0</v>
      </c>
      <c r="H10" s="111"/>
      <c r="I10" s="111"/>
      <c r="J10" s="111"/>
      <c r="K10" s="111"/>
      <c r="L10" s="111"/>
      <c r="M10" s="111"/>
    </row>
    <row r="11" spans="2:13" x14ac:dyDescent="0.35">
      <c r="B11" s="111"/>
      <c r="C11" s="16" t="s">
        <v>93</v>
      </c>
      <c r="D11" s="114"/>
      <c r="E11" s="114"/>
      <c r="F11" s="114"/>
      <c r="G11" s="22">
        <f t="shared" si="0"/>
        <v>0</v>
      </c>
      <c r="H11" s="111"/>
      <c r="I11" s="111"/>
      <c r="J11" s="111"/>
      <c r="K11" s="111"/>
      <c r="L11" s="111"/>
      <c r="M11" s="111"/>
    </row>
    <row r="12" spans="2:13" x14ac:dyDescent="0.35">
      <c r="B12" s="111"/>
      <c r="C12" s="15" t="s">
        <v>94</v>
      </c>
      <c r="D12" s="114"/>
      <c r="E12" s="114"/>
      <c r="F12" s="114"/>
      <c r="G12" s="22">
        <f t="shared" si="0"/>
        <v>0</v>
      </c>
      <c r="H12" s="111"/>
      <c r="I12" s="111"/>
      <c r="J12" s="111"/>
      <c r="K12" s="111"/>
      <c r="L12" s="111"/>
      <c r="M12" s="111"/>
    </row>
    <row r="13" spans="2:13" ht="21.75" customHeight="1" x14ac:dyDescent="0.35">
      <c r="B13" s="111"/>
      <c r="C13" s="15" t="s">
        <v>95</v>
      </c>
      <c r="D13" s="114"/>
      <c r="E13" s="114"/>
      <c r="F13" s="114"/>
      <c r="G13" s="22">
        <f t="shared" si="0"/>
        <v>0</v>
      </c>
      <c r="H13" s="111"/>
      <c r="I13" s="111"/>
      <c r="J13" s="111"/>
      <c r="K13" s="111"/>
      <c r="L13" s="111"/>
      <c r="M13" s="111"/>
    </row>
    <row r="14" spans="2:13" ht="21.75" customHeight="1" x14ac:dyDescent="0.35">
      <c r="B14" s="111"/>
      <c r="C14" s="15" t="s">
        <v>96</v>
      </c>
      <c r="D14" s="114"/>
      <c r="E14" s="114"/>
      <c r="F14" s="114"/>
      <c r="G14" s="22">
        <f t="shared" si="0"/>
        <v>0</v>
      </c>
      <c r="H14" s="111"/>
      <c r="I14" s="111"/>
      <c r="J14" s="111"/>
      <c r="K14" s="111"/>
      <c r="L14" s="111"/>
      <c r="M14" s="111"/>
    </row>
    <row r="15" spans="2:13" ht="15.75" customHeight="1" x14ac:dyDescent="0.35">
      <c r="B15" s="111"/>
      <c r="C15" s="19" t="s">
        <v>97</v>
      </c>
      <c r="D15" s="28">
        <f>SUM(D8:D14)</f>
        <v>0</v>
      </c>
      <c r="E15" s="28">
        <f>SUM(E8:E14)</f>
        <v>0</v>
      </c>
      <c r="F15" s="28">
        <f>SUM(F8:F14)</f>
        <v>0</v>
      </c>
      <c r="G15" s="41">
        <f t="shared" si="0"/>
        <v>0</v>
      </c>
      <c r="H15" s="111"/>
      <c r="I15" s="111"/>
      <c r="J15" s="111"/>
      <c r="K15" s="111"/>
      <c r="L15" s="111"/>
      <c r="M15" s="111"/>
    </row>
    <row r="16" spans="2:13" s="18" customFormat="1" x14ac:dyDescent="0.35">
      <c r="B16" s="115"/>
      <c r="C16" s="32"/>
      <c r="D16" s="33"/>
      <c r="E16" s="33"/>
      <c r="F16" s="33"/>
      <c r="G16" s="42"/>
      <c r="H16" s="115"/>
      <c r="I16" s="115"/>
      <c r="J16" s="115"/>
      <c r="K16" s="115"/>
      <c r="L16" s="115"/>
      <c r="M16" s="115"/>
    </row>
    <row r="17" spans="3:7" x14ac:dyDescent="0.35">
      <c r="C17" s="385" t="s">
        <v>98</v>
      </c>
      <c r="D17" s="386"/>
      <c r="E17" s="386"/>
      <c r="F17" s="386"/>
      <c r="G17" s="387"/>
    </row>
    <row r="18" spans="3:7" ht="27" customHeight="1" thickBot="1" x14ac:dyDescent="0.4">
      <c r="C18" s="25" t="s">
        <v>89</v>
      </c>
      <c r="D18" s="26" t="e">
        <f>#REF!</f>
        <v>#REF!</v>
      </c>
      <c r="E18" s="26" t="e">
        <f>#REF!</f>
        <v>#REF!</v>
      </c>
      <c r="F18" s="26" t="e">
        <f>#REF!</f>
        <v>#REF!</v>
      </c>
      <c r="G18" s="27" t="e">
        <f t="shared" ref="G18:G26" si="1">SUM(D18:F18)</f>
        <v>#REF!</v>
      </c>
    </row>
    <row r="19" spans="3:7" x14ac:dyDescent="0.35">
      <c r="C19" s="23" t="s">
        <v>90</v>
      </c>
      <c r="D19" s="112"/>
      <c r="E19" s="113"/>
      <c r="F19" s="113"/>
      <c r="G19" s="24">
        <f t="shared" si="1"/>
        <v>0</v>
      </c>
    </row>
    <row r="20" spans="3:7" x14ac:dyDescent="0.35">
      <c r="C20" s="15" t="s">
        <v>91</v>
      </c>
      <c r="D20" s="114"/>
      <c r="E20" s="109"/>
      <c r="F20" s="109"/>
      <c r="G20" s="22">
        <f t="shared" si="1"/>
        <v>0</v>
      </c>
    </row>
    <row r="21" spans="3:7" ht="31" x14ac:dyDescent="0.35">
      <c r="C21" s="15" t="s">
        <v>92</v>
      </c>
      <c r="D21" s="114"/>
      <c r="E21" s="114"/>
      <c r="F21" s="114"/>
      <c r="G21" s="22">
        <f t="shared" si="1"/>
        <v>0</v>
      </c>
    </row>
    <row r="22" spans="3:7" x14ac:dyDescent="0.35">
      <c r="C22" s="16" t="s">
        <v>93</v>
      </c>
      <c r="D22" s="114"/>
      <c r="E22" s="114"/>
      <c r="F22" s="114"/>
      <c r="G22" s="22">
        <f t="shared" si="1"/>
        <v>0</v>
      </c>
    </row>
    <row r="23" spans="3:7" x14ac:dyDescent="0.35">
      <c r="C23" s="15" t="s">
        <v>94</v>
      </c>
      <c r="D23" s="114"/>
      <c r="E23" s="114"/>
      <c r="F23" s="114"/>
      <c r="G23" s="22">
        <f t="shared" si="1"/>
        <v>0</v>
      </c>
    </row>
    <row r="24" spans="3:7" x14ac:dyDescent="0.35">
      <c r="C24" s="15" t="s">
        <v>95</v>
      </c>
      <c r="D24" s="114"/>
      <c r="E24" s="114"/>
      <c r="F24" s="114"/>
      <c r="G24" s="22">
        <f t="shared" si="1"/>
        <v>0</v>
      </c>
    </row>
    <row r="25" spans="3:7" x14ac:dyDescent="0.35">
      <c r="C25" s="15" t="s">
        <v>96</v>
      </c>
      <c r="D25" s="114"/>
      <c r="E25" s="114"/>
      <c r="F25" s="114"/>
      <c r="G25" s="22">
        <f t="shared" si="1"/>
        <v>0</v>
      </c>
    </row>
    <row r="26" spans="3:7" x14ac:dyDescent="0.35">
      <c r="C26" s="19" t="s">
        <v>97</v>
      </c>
      <c r="D26" s="28">
        <f>SUM(D19:D25)</f>
        <v>0</v>
      </c>
      <c r="E26" s="28">
        <f>SUM(E19:E25)</f>
        <v>0</v>
      </c>
      <c r="F26" s="28">
        <f>SUM(F19:F25)</f>
        <v>0</v>
      </c>
      <c r="G26" s="22">
        <f t="shared" si="1"/>
        <v>0</v>
      </c>
    </row>
    <row r="27" spans="3:7" s="18" customFormat="1" x14ac:dyDescent="0.35">
      <c r="C27" s="32"/>
      <c r="D27" s="33"/>
      <c r="E27" s="33"/>
      <c r="F27" s="33"/>
      <c r="G27" s="34"/>
    </row>
    <row r="28" spans="3:7" x14ac:dyDescent="0.35">
      <c r="C28" s="385" t="s">
        <v>99</v>
      </c>
      <c r="D28" s="386"/>
      <c r="E28" s="386"/>
      <c r="F28" s="386"/>
      <c r="G28" s="387"/>
    </row>
    <row r="29" spans="3:7" ht="21.75" customHeight="1" thickBot="1" x14ac:dyDescent="0.4">
      <c r="C29" s="25" t="s">
        <v>89</v>
      </c>
      <c r="D29" s="26" t="e">
        <f>#REF!</f>
        <v>#REF!</v>
      </c>
      <c r="E29" s="26" t="e">
        <f>#REF!</f>
        <v>#REF!</v>
      </c>
      <c r="F29" s="26" t="e">
        <f>#REF!</f>
        <v>#REF!</v>
      </c>
      <c r="G29" s="27" t="e">
        <f t="shared" ref="G29:G37" si="2">SUM(D29:F29)</f>
        <v>#REF!</v>
      </c>
    </row>
    <row r="30" spans="3:7" x14ac:dyDescent="0.35">
      <c r="C30" s="23" t="s">
        <v>90</v>
      </c>
      <c r="D30" s="112"/>
      <c r="E30" s="113"/>
      <c r="F30" s="113"/>
      <c r="G30" s="24">
        <f t="shared" si="2"/>
        <v>0</v>
      </c>
    </row>
    <row r="31" spans="3:7" s="18" customFormat="1" ht="15.75" customHeight="1" x14ac:dyDescent="0.35">
      <c r="C31" s="15" t="s">
        <v>91</v>
      </c>
      <c r="D31" s="114"/>
      <c r="E31" s="109"/>
      <c r="F31" s="109"/>
      <c r="G31" s="22">
        <f t="shared" si="2"/>
        <v>0</v>
      </c>
    </row>
    <row r="32" spans="3:7" s="18" customFormat="1" ht="31" x14ac:dyDescent="0.35">
      <c r="C32" s="15" t="s">
        <v>92</v>
      </c>
      <c r="D32" s="114"/>
      <c r="E32" s="114"/>
      <c r="F32" s="114"/>
      <c r="G32" s="22">
        <f t="shared" si="2"/>
        <v>0</v>
      </c>
    </row>
    <row r="33" spans="3:7" s="18" customFormat="1" x14ac:dyDescent="0.35">
      <c r="C33" s="16" t="s">
        <v>93</v>
      </c>
      <c r="D33" s="114">
        <v>0</v>
      </c>
      <c r="E33" s="114"/>
      <c r="F33" s="114"/>
      <c r="G33" s="22">
        <f t="shared" si="2"/>
        <v>0</v>
      </c>
    </row>
    <row r="34" spans="3:7" x14ac:dyDescent="0.35">
      <c r="C34" s="15" t="s">
        <v>94</v>
      </c>
      <c r="D34" s="114">
        <v>0</v>
      </c>
      <c r="E34" s="114"/>
      <c r="F34" s="114"/>
      <c r="G34" s="22">
        <f t="shared" si="2"/>
        <v>0</v>
      </c>
    </row>
    <row r="35" spans="3:7" x14ac:dyDescent="0.35">
      <c r="C35" s="15" t="s">
        <v>95</v>
      </c>
      <c r="D35" s="114"/>
      <c r="E35" s="114"/>
      <c r="F35" s="114"/>
      <c r="G35" s="22">
        <f t="shared" si="2"/>
        <v>0</v>
      </c>
    </row>
    <row r="36" spans="3:7" x14ac:dyDescent="0.35">
      <c r="C36" s="15" t="s">
        <v>96</v>
      </c>
      <c r="D36" s="114"/>
      <c r="E36" s="114"/>
      <c r="F36" s="114"/>
      <c r="G36" s="22">
        <f t="shared" si="2"/>
        <v>0</v>
      </c>
    </row>
    <row r="37" spans="3:7" x14ac:dyDescent="0.35">
      <c r="C37" s="19" t="s">
        <v>97</v>
      </c>
      <c r="D37" s="28">
        <f>SUM(D30:D36)</f>
        <v>0</v>
      </c>
      <c r="E37" s="28">
        <f>SUM(E30:E36)</f>
        <v>0</v>
      </c>
      <c r="F37" s="28">
        <f>SUM(F30:F36)</f>
        <v>0</v>
      </c>
      <c r="G37" s="22">
        <f t="shared" si="2"/>
        <v>0</v>
      </c>
    </row>
    <row r="38" spans="3:7" x14ac:dyDescent="0.35">
      <c r="C38" s="385" t="s">
        <v>100</v>
      </c>
      <c r="D38" s="386"/>
      <c r="E38" s="386"/>
      <c r="F38" s="386"/>
      <c r="G38" s="387"/>
    </row>
    <row r="39" spans="3:7" s="18" customFormat="1" x14ac:dyDescent="0.35">
      <c r="C39" s="29"/>
      <c r="D39" s="30"/>
      <c r="E39" s="30"/>
      <c r="F39" s="30"/>
      <c r="G39" s="31"/>
    </row>
    <row r="40" spans="3:7" ht="20.25" customHeight="1" thickBot="1" x14ac:dyDescent="0.4">
      <c r="C40" s="25" t="s">
        <v>89</v>
      </c>
      <c r="D40" s="26" t="e">
        <f>#REF!</f>
        <v>#REF!</v>
      </c>
      <c r="E40" s="26" t="e">
        <f>#REF!</f>
        <v>#REF!</v>
      </c>
      <c r="F40" s="26" t="e">
        <f>#REF!</f>
        <v>#REF!</v>
      </c>
      <c r="G40" s="27" t="e">
        <f t="shared" ref="G40:G48" si="3">SUM(D40:F40)</f>
        <v>#REF!</v>
      </c>
    </row>
    <row r="41" spans="3:7" x14ac:dyDescent="0.35">
      <c r="C41" s="23" t="s">
        <v>90</v>
      </c>
      <c r="D41" s="112"/>
      <c r="E41" s="113"/>
      <c r="F41" s="113"/>
      <c r="G41" s="24">
        <f t="shared" si="3"/>
        <v>0</v>
      </c>
    </row>
    <row r="42" spans="3:7" ht="15.75" customHeight="1" x14ac:dyDescent="0.35">
      <c r="C42" s="15" t="s">
        <v>91</v>
      </c>
      <c r="D42" s="114"/>
      <c r="E42" s="109"/>
      <c r="F42" s="109"/>
      <c r="G42" s="22">
        <f t="shared" si="3"/>
        <v>0</v>
      </c>
    </row>
    <row r="43" spans="3:7" ht="32.25" customHeight="1" x14ac:dyDescent="0.35">
      <c r="C43" s="15" t="s">
        <v>92</v>
      </c>
      <c r="D43" s="114"/>
      <c r="E43" s="114"/>
      <c r="F43" s="114"/>
      <c r="G43" s="22">
        <f t="shared" si="3"/>
        <v>0</v>
      </c>
    </row>
    <row r="44" spans="3:7" s="18" customFormat="1" x14ac:dyDescent="0.35">
      <c r="C44" s="16" t="s">
        <v>93</v>
      </c>
      <c r="D44" s="114"/>
      <c r="E44" s="114"/>
      <c r="F44" s="114"/>
      <c r="G44" s="22">
        <f t="shared" si="3"/>
        <v>0</v>
      </c>
    </row>
    <row r="45" spans="3:7" x14ac:dyDescent="0.35">
      <c r="C45" s="15" t="s">
        <v>94</v>
      </c>
      <c r="D45" s="114"/>
      <c r="E45" s="114"/>
      <c r="F45" s="114"/>
      <c r="G45" s="22">
        <f t="shared" si="3"/>
        <v>0</v>
      </c>
    </row>
    <row r="46" spans="3:7" x14ac:dyDescent="0.35">
      <c r="C46" s="15" t="s">
        <v>95</v>
      </c>
      <c r="D46" s="114"/>
      <c r="E46" s="114"/>
      <c r="F46" s="114"/>
      <c r="G46" s="22">
        <f t="shared" si="3"/>
        <v>0</v>
      </c>
    </row>
    <row r="47" spans="3:7" x14ac:dyDescent="0.35">
      <c r="C47" s="15" t="s">
        <v>96</v>
      </c>
      <c r="D47" s="114"/>
      <c r="E47" s="114"/>
      <c r="F47" s="114"/>
      <c r="G47" s="22">
        <f t="shared" si="3"/>
        <v>0</v>
      </c>
    </row>
    <row r="48" spans="3:7" ht="21" customHeight="1" x14ac:dyDescent="0.35">
      <c r="C48" s="19" t="s">
        <v>97</v>
      </c>
      <c r="D48" s="28">
        <f>SUM(D41:D47)</f>
        <v>0</v>
      </c>
      <c r="E48" s="28">
        <f>SUM(E41:E47)</f>
        <v>0</v>
      </c>
      <c r="F48" s="28">
        <f>SUM(F41:F47)</f>
        <v>0</v>
      </c>
      <c r="G48" s="22">
        <f t="shared" si="3"/>
        <v>0</v>
      </c>
    </row>
    <row r="49" spans="2:7" s="18" customFormat="1" ht="22.5" customHeight="1" x14ac:dyDescent="0.35">
      <c r="B49" s="115"/>
      <c r="C49" s="35"/>
      <c r="D49" s="33"/>
      <c r="E49" s="33"/>
      <c r="F49" s="33"/>
      <c r="G49" s="34"/>
    </row>
    <row r="50" spans="2:7" x14ac:dyDescent="0.35">
      <c r="B50" s="385" t="s">
        <v>101</v>
      </c>
      <c r="C50" s="386"/>
      <c r="D50" s="386"/>
      <c r="E50" s="386"/>
      <c r="F50" s="386"/>
      <c r="G50" s="387"/>
    </row>
    <row r="51" spans="2:7" x14ac:dyDescent="0.35">
      <c r="B51" s="111"/>
      <c r="C51" s="385" t="s">
        <v>102</v>
      </c>
      <c r="D51" s="386"/>
      <c r="E51" s="386"/>
      <c r="F51" s="386"/>
      <c r="G51" s="387"/>
    </row>
    <row r="52" spans="2:7" ht="24" customHeight="1" thickBot="1" x14ac:dyDescent="0.4">
      <c r="B52" s="111"/>
      <c r="C52" s="25" t="s">
        <v>89</v>
      </c>
      <c r="D52" s="26" t="e">
        <f>#REF!</f>
        <v>#REF!</v>
      </c>
      <c r="E52" s="26" t="e">
        <f>#REF!</f>
        <v>#REF!</v>
      </c>
      <c r="F52" s="26" t="e">
        <f>#REF!</f>
        <v>#REF!</v>
      </c>
      <c r="G52" s="27" t="e">
        <f>SUM(D52:F52)</f>
        <v>#REF!</v>
      </c>
    </row>
    <row r="53" spans="2:7" ht="15.75" customHeight="1" x14ac:dyDescent="0.35">
      <c r="B53" s="111"/>
      <c r="C53" s="23" t="s">
        <v>90</v>
      </c>
      <c r="D53" s="112"/>
      <c r="E53" s="113"/>
      <c r="F53" s="113"/>
      <c r="G53" s="24">
        <f t="shared" ref="G53:G60" si="4">SUM(D53:F53)</f>
        <v>0</v>
      </c>
    </row>
    <row r="54" spans="2:7" ht="15.75" customHeight="1" x14ac:dyDescent="0.35">
      <c r="B54" s="111"/>
      <c r="C54" s="15" t="s">
        <v>91</v>
      </c>
      <c r="D54" s="114"/>
      <c r="E54" s="109"/>
      <c r="F54" s="109"/>
      <c r="G54" s="22">
        <f t="shared" si="4"/>
        <v>0</v>
      </c>
    </row>
    <row r="55" spans="2:7" ht="15.75" customHeight="1" x14ac:dyDescent="0.35">
      <c r="B55" s="111"/>
      <c r="C55" s="15" t="s">
        <v>92</v>
      </c>
      <c r="D55" s="114"/>
      <c r="E55" s="114"/>
      <c r="F55" s="114"/>
      <c r="G55" s="22">
        <f t="shared" si="4"/>
        <v>0</v>
      </c>
    </row>
    <row r="56" spans="2:7" ht="18.75" customHeight="1" x14ac:dyDescent="0.35">
      <c r="B56" s="111"/>
      <c r="C56" s="16" t="s">
        <v>93</v>
      </c>
      <c r="D56" s="114"/>
      <c r="E56" s="114"/>
      <c r="F56" s="114"/>
      <c r="G56" s="22">
        <f t="shared" si="4"/>
        <v>0</v>
      </c>
    </row>
    <row r="57" spans="2:7" x14ac:dyDescent="0.35">
      <c r="B57" s="111"/>
      <c r="C57" s="15" t="s">
        <v>94</v>
      </c>
      <c r="D57" s="114"/>
      <c r="E57" s="114"/>
      <c r="F57" s="114"/>
      <c r="G57" s="22">
        <f t="shared" si="4"/>
        <v>0</v>
      </c>
    </row>
    <row r="58" spans="2:7" s="18" customFormat="1" ht="21.75" customHeight="1" x14ac:dyDescent="0.35">
      <c r="B58" s="111"/>
      <c r="C58" s="15" t="s">
        <v>95</v>
      </c>
      <c r="D58" s="114"/>
      <c r="E58" s="114"/>
      <c r="F58" s="114"/>
      <c r="G58" s="22">
        <f t="shared" si="4"/>
        <v>0</v>
      </c>
    </row>
    <row r="59" spans="2:7" s="18" customFormat="1" x14ac:dyDescent="0.35">
      <c r="B59" s="111"/>
      <c r="C59" s="15" t="s">
        <v>96</v>
      </c>
      <c r="D59" s="114"/>
      <c r="E59" s="114"/>
      <c r="F59" s="114"/>
      <c r="G59" s="22">
        <f t="shared" si="4"/>
        <v>0</v>
      </c>
    </row>
    <row r="60" spans="2:7" x14ac:dyDescent="0.35">
      <c r="B60" s="111"/>
      <c r="C60" s="19" t="s">
        <v>97</v>
      </c>
      <c r="D60" s="28">
        <f>SUM(D53:D59)</f>
        <v>0</v>
      </c>
      <c r="E60" s="28">
        <f>SUM(E53:E59)</f>
        <v>0</v>
      </c>
      <c r="F60" s="28">
        <f>SUM(F53:F59)</f>
        <v>0</v>
      </c>
      <c r="G60" s="22">
        <f t="shared" si="4"/>
        <v>0</v>
      </c>
    </row>
    <row r="61" spans="2:7" s="18" customFormat="1" x14ac:dyDescent="0.35">
      <c r="B61" s="115"/>
      <c r="C61" s="32"/>
      <c r="D61" s="33"/>
      <c r="E61" s="33"/>
      <c r="F61" s="33"/>
      <c r="G61" s="34"/>
    </row>
    <row r="62" spans="2:7" x14ac:dyDescent="0.35">
      <c r="B62" s="115"/>
      <c r="C62" s="385" t="s">
        <v>38</v>
      </c>
      <c r="D62" s="386"/>
      <c r="E62" s="386"/>
      <c r="F62" s="386"/>
      <c r="G62" s="387"/>
    </row>
    <row r="63" spans="2:7" ht="21.75" customHeight="1" thickBot="1" x14ac:dyDescent="0.4">
      <c r="B63" s="111"/>
      <c r="C63" s="25" t="s">
        <v>89</v>
      </c>
      <c r="D63" s="26" t="e">
        <f>#REF!</f>
        <v>#REF!</v>
      </c>
      <c r="E63" s="26" t="e">
        <f>#REF!</f>
        <v>#REF!</v>
      </c>
      <c r="F63" s="26" t="e">
        <f>#REF!</f>
        <v>#REF!</v>
      </c>
      <c r="G63" s="27" t="e">
        <f t="shared" ref="G63:G71" si="5">SUM(D63:F63)</f>
        <v>#REF!</v>
      </c>
    </row>
    <row r="64" spans="2:7" ht="15.75" customHeight="1" x14ac:dyDescent="0.35">
      <c r="B64" s="111"/>
      <c r="C64" s="23" t="s">
        <v>90</v>
      </c>
      <c r="D64" s="112"/>
      <c r="E64" s="113"/>
      <c r="F64" s="113"/>
      <c r="G64" s="24">
        <f t="shared" si="5"/>
        <v>0</v>
      </c>
    </row>
    <row r="65" spans="2:7" ht="15.75" customHeight="1" x14ac:dyDescent="0.35">
      <c r="B65" s="111"/>
      <c r="C65" s="15" t="s">
        <v>91</v>
      </c>
      <c r="D65" s="114"/>
      <c r="E65" s="109"/>
      <c r="F65" s="109"/>
      <c r="G65" s="22">
        <f t="shared" si="5"/>
        <v>0</v>
      </c>
    </row>
    <row r="66" spans="2:7" ht="15.75" customHeight="1" x14ac:dyDescent="0.35">
      <c r="B66" s="111"/>
      <c r="C66" s="15" t="s">
        <v>92</v>
      </c>
      <c r="D66" s="114"/>
      <c r="E66" s="114"/>
      <c r="F66" s="114"/>
      <c r="G66" s="22">
        <f t="shared" si="5"/>
        <v>0</v>
      </c>
    </row>
    <row r="67" spans="2:7" x14ac:dyDescent="0.35">
      <c r="B67" s="111"/>
      <c r="C67" s="16" t="s">
        <v>93</v>
      </c>
      <c r="D67" s="114"/>
      <c r="E67" s="114"/>
      <c r="F67" s="114"/>
      <c r="G67" s="22">
        <f t="shared" si="5"/>
        <v>0</v>
      </c>
    </row>
    <row r="68" spans="2:7" x14ac:dyDescent="0.35">
      <c r="B68" s="111"/>
      <c r="C68" s="15" t="s">
        <v>94</v>
      </c>
      <c r="D68" s="114"/>
      <c r="E68" s="114"/>
      <c r="F68" s="114"/>
      <c r="G68" s="22">
        <f t="shared" si="5"/>
        <v>0</v>
      </c>
    </row>
    <row r="69" spans="2:7" x14ac:dyDescent="0.35">
      <c r="B69" s="111"/>
      <c r="C69" s="15" t="s">
        <v>95</v>
      </c>
      <c r="D69" s="114"/>
      <c r="E69" s="114"/>
      <c r="F69" s="114"/>
      <c r="G69" s="22">
        <f t="shared" si="5"/>
        <v>0</v>
      </c>
    </row>
    <row r="70" spans="2:7" x14ac:dyDescent="0.35">
      <c r="B70" s="111"/>
      <c r="C70" s="15" t="s">
        <v>96</v>
      </c>
      <c r="D70" s="114"/>
      <c r="E70" s="114"/>
      <c r="F70" s="114"/>
      <c r="G70" s="22">
        <f t="shared" si="5"/>
        <v>0</v>
      </c>
    </row>
    <row r="71" spans="2:7" x14ac:dyDescent="0.35">
      <c r="B71" s="111"/>
      <c r="C71" s="19" t="s">
        <v>97</v>
      </c>
      <c r="D71" s="28">
        <f>SUM(D64:D70)</f>
        <v>0</v>
      </c>
      <c r="E71" s="28">
        <f>SUM(E64:E70)</f>
        <v>0</v>
      </c>
      <c r="F71" s="28">
        <f>SUM(F64:F70)</f>
        <v>0</v>
      </c>
      <c r="G71" s="22">
        <f t="shared" si="5"/>
        <v>0</v>
      </c>
    </row>
    <row r="72" spans="2:7" s="18" customFormat="1" x14ac:dyDescent="0.35">
      <c r="B72" s="115"/>
      <c r="C72" s="32"/>
      <c r="D72" s="33"/>
      <c r="E72" s="33"/>
      <c r="F72" s="33"/>
      <c r="G72" s="34"/>
    </row>
    <row r="73" spans="2:7" x14ac:dyDescent="0.35">
      <c r="B73" s="111"/>
      <c r="C73" s="385" t="s">
        <v>46</v>
      </c>
      <c r="D73" s="386"/>
      <c r="E73" s="386"/>
      <c r="F73" s="386"/>
      <c r="G73" s="387"/>
    </row>
    <row r="74" spans="2:7" ht="21.75" customHeight="1" thickBot="1" x14ac:dyDescent="0.4">
      <c r="B74" s="115"/>
      <c r="C74" s="25" t="s">
        <v>89</v>
      </c>
      <c r="D74" s="26" t="e">
        <f>#REF!</f>
        <v>#REF!</v>
      </c>
      <c r="E74" s="26" t="e">
        <f>#REF!</f>
        <v>#REF!</v>
      </c>
      <c r="F74" s="26" t="e">
        <f>#REF!</f>
        <v>#REF!</v>
      </c>
      <c r="G74" s="27" t="e">
        <f t="shared" ref="G74:G82" si="6">SUM(D74:F74)</f>
        <v>#REF!</v>
      </c>
    </row>
    <row r="75" spans="2:7" ht="18" customHeight="1" x14ac:dyDescent="0.35">
      <c r="B75" s="111"/>
      <c r="C75" s="23" t="s">
        <v>90</v>
      </c>
      <c r="D75" s="112"/>
      <c r="E75" s="113"/>
      <c r="F75" s="113"/>
      <c r="G75" s="24">
        <f t="shared" si="6"/>
        <v>0</v>
      </c>
    </row>
    <row r="76" spans="2:7" ht="15.75" customHeight="1" x14ac:dyDescent="0.35">
      <c r="B76" s="111"/>
      <c r="C76" s="15" t="s">
        <v>91</v>
      </c>
      <c r="D76" s="114"/>
      <c r="E76" s="109"/>
      <c r="F76" s="109"/>
      <c r="G76" s="22">
        <f t="shared" si="6"/>
        <v>0</v>
      </c>
    </row>
    <row r="77" spans="2:7" s="18" customFormat="1" ht="15.75" customHeight="1" x14ac:dyDescent="0.35">
      <c r="B77" s="111"/>
      <c r="C77" s="15" t="s">
        <v>92</v>
      </c>
      <c r="D77" s="114"/>
      <c r="E77" s="114"/>
      <c r="F77" s="114"/>
      <c r="G77" s="22">
        <f t="shared" si="6"/>
        <v>0</v>
      </c>
    </row>
    <row r="78" spans="2:7" x14ac:dyDescent="0.35">
      <c r="B78" s="115"/>
      <c r="C78" s="16" t="s">
        <v>93</v>
      </c>
      <c r="D78" s="114"/>
      <c r="E78" s="114"/>
      <c r="F78" s="114"/>
      <c r="G78" s="22">
        <f t="shared" si="6"/>
        <v>0</v>
      </c>
    </row>
    <row r="79" spans="2:7" x14ac:dyDescent="0.35">
      <c r="B79" s="115"/>
      <c r="C79" s="15" t="s">
        <v>94</v>
      </c>
      <c r="D79" s="114"/>
      <c r="E79" s="114"/>
      <c r="F79" s="114"/>
      <c r="G79" s="22">
        <f t="shared" si="6"/>
        <v>0</v>
      </c>
    </row>
    <row r="80" spans="2:7" x14ac:dyDescent="0.35">
      <c r="B80" s="115"/>
      <c r="C80" s="15" t="s">
        <v>95</v>
      </c>
      <c r="D80" s="114"/>
      <c r="E80" s="114"/>
      <c r="F80" s="114"/>
      <c r="G80" s="22">
        <f t="shared" si="6"/>
        <v>0</v>
      </c>
    </row>
    <row r="81" spans="2:7" x14ac:dyDescent="0.35">
      <c r="B81" s="111"/>
      <c r="C81" s="15" t="s">
        <v>96</v>
      </c>
      <c r="D81" s="114"/>
      <c r="E81" s="114"/>
      <c r="F81" s="114"/>
      <c r="G81" s="22">
        <f t="shared" si="6"/>
        <v>0</v>
      </c>
    </row>
    <row r="82" spans="2:7" x14ac:dyDescent="0.35">
      <c r="B82" s="111"/>
      <c r="C82" s="19" t="s">
        <v>97</v>
      </c>
      <c r="D82" s="28">
        <f>SUM(D75:D81)</f>
        <v>0</v>
      </c>
      <c r="E82" s="28">
        <f>SUM(E75:E81)</f>
        <v>0</v>
      </c>
      <c r="F82" s="28">
        <f>SUM(F75:F81)</f>
        <v>0</v>
      </c>
      <c r="G82" s="22">
        <f t="shared" si="6"/>
        <v>0</v>
      </c>
    </row>
    <row r="83" spans="2:7" s="18" customFormat="1" x14ac:dyDescent="0.35">
      <c r="B83" s="115"/>
      <c r="C83" s="32"/>
      <c r="D83" s="33"/>
      <c r="E83" s="33"/>
      <c r="F83" s="33"/>
      <c r="G83" s="34"/>
    </row>
    <row r="84" spans="2:7" x14ac:dyDescent="0.35">
      <c r="B84" s="111"/>
      <c r="C84" s="385" t="s">
        <v>54</v>
      </c>
      <c r="D84" s="386"/>
      <c r="E84" s="386"/>
      <c r="F84" s="386"/>
      <c r="G84" s="387"/>
    </row>
    <row r="85" spans="2:7" ht="21.75" customHeight="1" thickBot="1" x14ac:dyDescent="0.4">
      <c r="B85" s="111"/>
      <c r="C85" s="25" t="s">
        <v>89</v>
      </c>
      <c r="D85" s="26" t="e">
        <f>#REF!</f>
        <v>#REF!</v>
      </c>
      <c r="E85" s="26" t="e">
        <f>#REF!</f>
        <v>#REF!</v>
      </c>
      <c r="F85" s="26" t="e">
        <f>#REF!</f>
        <v>#REF!</v>
      </c>
      <c r="G85" s="27" t="e">
        <f t="shared" ref="G85:G93" si="7">SUM(D85:F85)</f>
        <v>#REF!</v>
      </c>
    </row>
    <row r="86" spans="2:7" ht="15.75" customHeight="1" x14ac:dyDescent="0.35">
      <c r="B86" s="111"/>
      <c r="C86" s="23" t="s">
        <v>90</v>
      </c>
      <c r="D86" s="112"/>
      <c r="E86" s="113"/>
      <c r="F86" s="113"/>
      <c r="G86" s="24">
        <f t="shared" si="7"/>
        <v>0</v>
      </c>
    </row>
    <row r="87" spans="2:7" ht="15.75" customHeight="1" x14ac:dyDescent="0.35">
      <c r="B87" s="115"/>
      <c r="C87" s="15" t="s">
        <v>91</v>
      </c>
      <c r="D87" s="114"/>
      <c r="E87" s="109"/>
      <c r="F87" s="109"/>
      <c r="G87" s="22">
        <f t="shared" si="7"/>
        <v>0</v>
      </c>
    </row>
    <row r="88" spans="2:7" ht="15.75" customHeight="1" x14ac:dyDescent="0.35">
      <c r="B88" s="111"/>
      <c r="C88" s="15" t="s">
        <v>92</v>
      </c>
      <c r="D88" s="114"/>
      <c r="E88" s="114"/>
      <c r="F88" s="114"/>
      <c r="G88" s="22">
        <f t="shared" si="7"/>
        <v>0</v>
      </c>
    </row>
    <row r="89" spans="2:7" x14ac:dyDescent="0.35">
      <c r="B89" s="111"/>
      <c r="C89" s="16" t="s">
        <v>93</v>
      </c>
      <c r="D89" s="114"/>
      <c r="E89" s="114"/>
      <c r="F89" s="114"/>
      <c r="G89" s="22">
        <f t="shared" si="7"/>
        <v>0</v>
      </c>
    </row>
    <row r="90" spans="2:7" x14ac:dyDescent="0.35">
      <c r="B90" s="111"/>
      <c r="C90" s="15" t="s">
        <v>94</v>
      </c>
      <c r="D90" s="114"/>
      <c r="E90" s="114"/>
      <c r="F90" s="114"/>
      <c r="G90" s="22">
        <f t="shared" si="7"/>
        <v>0</v>
      </c>
    </row>
    <row r="91" spans="2:7" ht="25.5" customHeight="1" x14ac:dyDescent="0.35">
      <c r="B91" s="111"/>
      <c r="C91" s="15" t="s">
        <v>95</v>
      </c>
      <c r="D91" s="114"/>
      <c r="E91" s="114"/>
      <c r="F91" s="114"/>
      <c r="G91" s="22">
        <f t="shared" si="7"/>
        <v>0</v>
      </c>
    </row>
    <row r="92" spans="2:7" x14ac:dyDescent="0.35">
      <c r="B92" s="115"/>
      <c r="C92" s="15" t="s">
        <v>96</v>
      </c>
      <c r="D92" s="114"/>
      <c r="E92" s="114"/>
      <c r="F92" s="114"/>
      <c r="G92" s="22">
        <f t="shared" si="7"/>
        <v>0</v>
      </c>
    </row>
    <row r="93" spans="2:7" ht="15.75" customHeight="1" x14ac:dyDescent="0.35">
      <c r="B93" s="111"/>
      <c r="C93" s="19" t="s">
        <v>97</v>
      </c>
      <c r="D93" s="28">
        <f>SUM(D86:D92)</f>
        <v>0</v>
      </c>
      <c r="E93" s="28">
        <f>SUM(E86:E92)</f>
        <v>0</v>
      </c>
      <c r="F93" s="28">
        <f>SUM(F86:F92)</f>
        <v>0</v>
      </c>
      <c r="G93" s="22">
        <f t="shared" si="7"/>
        <v>0</v>
      </c>
    </row>
    <row r="94" spans="2:7" ht="25.5" customHeight="1" x14ac:dyDescent="0.35">
      <c r="B94" s="111"/>
      <c r="C94" s="111"/>
      <c r="D94" s="111"/>
      <c r="E94" s="111"/>
      <c r="F94" s="111"/>
      <c r="G94" s="111"/>
    </row>
    <row r="95" spans="2:7" x14ac:dyDescent="0.35">
      <c r="B95" s="385" t="s">
        <v>103</v>
      </c>
      <c r="C95" s="386"/>
      <c r="D95" s="386"/>
      <c r="E95" s="386"/>
      <c r="F95" s="386"/>
      <c r="G95" s="387"/>
    </row>
    <row r="96" spans="2:7" x14ac:dyDescent="0.35">
      <c r="B96" s="111"/>
      <c r="C96" s="385" t="s">
        <v>60</v>
      </c>
      <c r="D96" s="386"/>
      <c r="E96" s="386"/>
      <c r="F96" s="386"/>
      <c r="G96" s="387"/>
    </row>
    <row r="97" spans="3:7" ht="22.5" customHeight="1" thickBot="1" x14ac:dyDescent="0.4">
      <c r="C97" s="25" t="s">
        <v>89</v>
      </c>
      <c r="D97" s="26" t="e">
        <f>#REF!</f>
        <v>#REF!</v>
      </c>
      <c r="E97" s="26" t="e">
        <f>#REF!</f>
        <v>#REF!</v>
      </c>
      <c r="F97" s="26" t="e">
        <f>#REF!</f>
        <v>#REF!</v>
      </c>
      <c r="G97" s="27" t="e">
        <f>SUM(D97:F97)</f>
        <v>#REF!</v>
      </c>
    </row>
    <row r="98" spans="3:7" x14ac:dyDescent="0.35">
      <c r="C98" s="23" t="s">
        <v>90</v>
      </c>
      <c r="D98" s="112"/>
      <c r="E98" s="113"/>
      <c r="F98" s="113"/>
      <c r="G98" s="24">
        <f t="shared" ref="G98:G105" si="8">SUM(D98:F98)</f>
        <v>0</v>
      </c>
    </row>
    <row r="99" spans="3:7" x14ac:dyDescent="0.35">
      <c r="C99" s="15" t="s">
        <v>91</v>
      </c>
      <c r="D99" s="114"/>
      <c r="E99" s="109"/>
      <c r="F99" s="109"/>
      <c r="G99" s="22">
        <f t="shared" si="8"/>
        <v>0</v>
      </c>
    </row>
    <row r="100" spans="3:7" ht="15.75" customHeight="1" x14ac:dyDescent="0.35">
      <c r="C100" s="15" t="s">
        <v>92</v>
      </c>
      <c r="D100" s="114"/>
      <c r="E100" s="114"/>
      <c r="F100" s="114"/>
      <c r="G100" s="22">
        <f t="shared" si="8"/>
        <v>0</v>
      </c>
    </row>
    <row r="101" spans="3:7" x14ac:dyDescent="0.35">
      <c r="C101" s="16" t="s">
        <v>93</v>
      </c>
      <c r="D101" s="114"/>
      <c r="E101" s="114"/>
      <c r="F101" s="114"/>
      <c r="G101" s="22">
        <f t="shared" si="8"/>
        <v>0</v>
      </c>
    </row>
    <row r="102" spans="3:7" x14ac:dyDescent="0.35">
      <c r="C102" s="15" t="s">
        <v>94</v>
      </c>
      <c r="D102" s="114"/>
      <c r="E102" s="114"/>
      <c r="F102" s="114"/>
      <c r="G102" s="22">
        <f t="shared" si="8"/>
        <v>0</v>
      </c>
    </row>
    <row r="103" spans="3:7" x14ac:dyDescent="0.35">
      <c r="C103" s="15" t="s">
        <v>95</v>
      </c>
      <c r="D103" s="114"/>
      <c r="E103" s="114"/>
      <c r="F103" s="114"/>
      <c r="G103" s="22">
        <f t="shared" si="8"/>
        <v>0</v>
      </c>
    </row>
    <row r="104" spans="3:7" x14ac:dyDescent="0.35">
      <c r="C104" s="15" t="s">
        <v>96</v>
      </c>
      <c r="D104" s="114"/>
      <c r="E104" s="114"/>
      <c r="F104" s="114"/>
      <c r="G104" s="22">
        <f t="shared" si="8"/>
        <v>0</v>
      </c>
    </row>
    <row r="105" spans="3:7" x14ac:dyDescent="0.35">
      <c r="C105" s="19" t="s">
        <v>97</v>
      </c>
      <c r="D105" s="28">
        <f>SUM(D98:D104)</f>
        <v>0</v>
      </c>
      <c r="E105" s="28">
        <f>SUM(E98:E104)</f>
        <v>0</v>
      </c>
      <c r="F105" s="28">
        <f>SUM(F98:F104)</f>
        <v>0</v>
      </c>
      <c r="G105" s="22">
        <f t="shared" si="8"/>
        <v>0</v>
      </c>
    </row>
    <row r="106" spans="3:7" s="18" customFormat="1" x14ac:dyDescent="0.35">
      <c r="C106" s="32"/>
      <c r="D106" s="33"/>
      <c r="E106" s="33"/>
      <c r="F106" s="33"/>
      <c r="G106" s="34"/>
    </row>
    <row r="107" spans="3:7" ht="15.75" customHeight="1" x14ac:dyDescent="0.35">
      <c r="C107" s="385" t="s">
        <v>104</v>
      </c>
      <c r="D107" s="386"/>
      <c r="E107" s="386"/>
      <c r="F107" s="386"/>
      <c r="G107" s="387"/>
    </row>
    <row r="108" spans="3:7" ht="21.75" customHeight="1" thickBot="1" x14ac:dyDescent="0.4">
      <c r="C108" s="25" t="s">
        <v>89</v>
      </c>
      <c r="D108" s="26" t="e">
        <f>#REF!</f>
        <v>#REF!</v>
      </c>
      <c r="E108" s="26" t="e">
        <f>#REF!</f>
        <v>#REF!</v>
      </c>
      <c r="F108" s="26" t="e">
        <f>#REF!</f>
        <v>#REF!</v>
      </c>
      <c r="G108" s="27" t="e">
        <f t="shared" ref="G108:G116" si="9">SUM(D108:F108)</f>
        <v>#REF!</v>
      </c>
    </row>
    <row r="109" spans="3:7" x14ac:dyDescent="0.35">
      <c r="C109" s="23" t="s">
        <v>90</v>
      </c>
      <c r="D109" s="112"/>
      <c r="E109" s="113"/>
      <c r="F109" s="113"/>
      <c r="G109" s="24">
        <f t="shared" si="9"/>
        <v>0</v>
      </c>
    </row>
    <row r="110" spans="3:7" x14ac:dyDescent="0.35">
      <c r="C110" s="15" t="s">
        <v>91</v>
      </c>
      <c r="D110" s="114"/>
      <c r="E110" s="109"/>
      <c r="F110" s="109"/>
      <c r="G110" s="22">
        <f t="shared" si="9"/>
        <v>0</v>
      </c>
    </row>
    <row r="111" spans="3:7" ht="31" x14ac:dyDescent="0.35">
      <c r="C111" s="15" t="s">
        <v>92</v>
      </c>
      <c r="D111" s="114"/>
      <c r="E111" s="114"/>
      <c r="F111" s="114"/>
      <c r="G111" s="22">
        <f t="shared" si="9"/>
        <v>0</v>
      </c>
    </row>
    <row r="112" spans="3:7" x14ac:dyDescent="0.35">
      <c r="C112" s="16" t="s">
        <v>93</v>
      </c>
      <c r="D112" s="114"/>
      <c r="E112" s="114"/>
      <c r="F112" s="114"/>
      <c r="G112" s="22">
        <f t="shared" si="9"/>
        <v>0</v>
      </c>
    </row>
    <row r="113" spans="3:7" x14ac:dyDescent="0.35">
      <c r="C113" s="15" t="s">
        <v>94</v>
      </c>
      <c r="D113" s="114"/>
      <c r="E113" s="114"/>
      <c r="F113" s="114"/>
      <c r="G113" s="22">
        <f t="shared" si="9"/>
        <v>0</v>
      </c>
    </row>
    <row r="114" spans="3:7" x14ac:dyDescent="0.35">
      <c r="C114" s="15" t="s">
        <v>95</v>
      </c>
      <c r="D114" s="114"/>
      <c r="E114" s="114"/>
      <c r="F114" s="114"/>
      <c r="G114" s="22">
        <f t="shared" si="9"/>
        <v>0</v>
      </c>
    </row>
    <row r="115" spans="3:7" x14ac:dyDescent="0.35">
      <c r="C115" s="15" t="s">
        <v>96</v>
      </c>
      <c r="D115" s="114"/>
      <c r="E115" s="114"/>
      <c r="F115" s="114"/>
      <c r="G115" s="22">
        <f t="shared" si="9"/>
        <v>0</v>
      </c>
    </row>
    <row r="116" spans="3:7" x14ac:dyDescent="0.35">
      <c r="C116" s="19" t="s">
        <v>97</v>
      </c>
      <c r="D116" s="28">
        <f>SUM(D109:D115)</f>
        <v>0</v>
      </c>
      <c r="E116" s="28">
        <f>SUM(E109:E115)</f>
        <v>0</v>
      </c>
      <c r="F116" s="28">
        <f>SUM(F109:F115)</f>
        <v>0</v>
      </c>
      <c r="G116" s="22">
        <f t="shared" si="9"/>
        <v>0</v>
      </c>
    </row>
    <row r="117" spans="3:7" s="18" customFormat="1" x14ac:dyDescent="0.35">
      <c r="C117" s="32"/>
      <c r="D117" s="33"/>
      <c r="E117" s="33"/>
      <c r="F117" s="33"/>
      <c r="G117" s="34"/>
    </row>
    <row r="118" spans="3:7" x14ac:dyDescent="0.35">
      <c r="C118" s="385" t="s">
        <v>61</v>
      </c>
      <c r="D118" s="386"/>
      <c r="E118" s="386"/>
      <c r="F118" s="386"/>
      <c r="G118" s="387"/>
    </row>
    <row r="119" spans="3:7" ht="21" customHeight="1" thickBot="1" x14ac:dyDescent="0.4">
      <c r="C119" s="25" t="s">
        <v>89</v>
      </c>
      <c r="D119" s="26" t="e">
        <f>#REF!</f>
        <v>#REF!</v>
      </c>
      <c r="E119" s="26" t="e">
        <f>#REF!</f>
        <v>#REF!</v>
      </c>
      <c r="F119" s="26" t="e">
        <f>#REF!</f>
        <v>#REF!</v>
      </c>
      <c r="G119" s="27" t="e">
        <f t="shared" ref="G119:G127" si="10">SUM(D119:F119)</f>
        <v>#REF!</v>
      </c>
    </row>
    <row r="120" spans="3:7" x14ac:dyDescent="0.35">
      <c r="C120" s="23" t="s">
        <v>90</v>
      </c>
      <c r="D120" s="112"/>
      <c r="E120" s="113"/>
      <c r="F120" s="113"/>
      <c r="G120" s="24">
        <f t="shared" si="10"/>
        <v>0</v>
      </c>
    </row>
    <row r="121" spans="3:7" x14ac:dyDescent="0.35">
      <c r="C121" s="15" t="s">
        <v>91</v>
      </c>
      <c r="D121" s="114"/>
      <c r="E121" s="109"/>
      <c r="F121" s="109"/>
      <c r="G121" s="22">
        <f t="shared" si="10"/>
        <v>0</v>
      </c>
    </row>
    <row r="122" spans="3:7" ht="31" x14ac:dyDescent="0.35">
      <c r="C122" s="15" t="s">
        <v>92</v>
      </c>
      <c r="D122" s="114"/>
      <c r="E122" s="114"/>
      <c r="F122" s="114"/>
      <c r="G122" s="22">
        <f t="shared" si="10"/>
        <v>0</v>
      </c>
    </row>
    <row r="123" spans="3:7" x14ac:dyDescent="0.35">
      <c r="C123" s="16" t="s">
        <v>93</v>
      </c>
      <c r="D123" s="114"/>
      <c r="E123" s="114"/>
      <c r="F123" s="114"/>
      <c r="G123" s="22">
        <f t="shared" si="10"/>
        <v>0</v>
      </c>
    </row>
    <row r="124" spans="3:7" x14ac:dyDescent="0.35">
      <c r="C124" s="15" t="s">
        <v>94</v>
      </c>
      <c r="D124" s="114"/>
      <c r="E124" s="114"/>
      <c r="F124" s="114"/>
      <c r="G124" s="22">
        <f t="shared" si="10"/>
        <v>0</v>
      </c>
    </row>
    <row r="125" spans="3:7" x14ac:dyDescent="0.35">
      <c r="C125" s="15" t="s">
        <v>95</v>
      </c>
      <c r="D125" s="114"/>
      <c r="E125" s="114"/>
      <c r="F125" s="114"/>
      <c r="G125" s="22">
        <f t="shared" si="10"/>
        <v>0</v>
      </c>
    </row>
    <row r="126" spans="3:7" x14ac:dyDescent="0.35">
      <c r="C126" s="15" t="s">
        <v>96</v>
      </c>
      <c r="D126" s="114"/>
      <c r="E126" s="114"/>
      <c r="F126" s="114"/>
      <c r="G126" s="22">
        <f t="shared" si="10"/>
        <v>0</v>
      </c>
    </row>
    <row r="127" spans="3:7" x14ac:dyDescent="0.35">
      <c r="C127" s="19" t="s">
        <v>97</v>
      </c>
      <c r="D127" s="28">
        <f>SUM(D120:D126)</f>
        <v>0</v>
      </c>
      <c r="E127" s="28">
        <f>SUM(E120:E126)</f>
        <v>0</v>
      </c>
      <c r="F127" s="28">
        <f>SUM(F120:F126)</f>
        <v>0</v>
      </c>
      <c r="G127" s="22">
        <f t="shared" si="10"/>
        <v>0</v>
      </c>
    </row>
    <row r="128" spans="3:7" s="18" customFormat="1" x14ac:dyDescent="0.35">
      <c r="C128" s="32"/>
      <c r="D128" s="33"/>
      <c r="E128" s="33"/>
      <c r="F128" s="33"/>
      <c r="G128" s="34"/>
    </row>
    <row r="129" spans="2:7" x14ac:dyDescent="0.35">
      <c r="B129" s="111"/>
      <c r="C129" s="385" t="s">
        <v>62</v>
      </c>
      <c r="D129" s="386"/>
      <c r="E129" s="386"/>
      <c r="F129" s="386"/>
      <c r="G129" s="387"/>
    </row>
    <row r="130" spans="2:7" ht="24" customHeight="1" thickBot="1" x14ac:dyDescent="0.4">
      <c r="B130" s="111"/>
      <c r="C130" s="25" t="s">
        <v>89</v>
      </c>
      <c r="D130" s="26" t="e">
        <f>#REF!</f>
        <v>#REF!</v>
      </c>
      <c r="E130" s="26" t="e">
        <f>#REF!</f>
        <v>#REF!</v>
      </c>
      <c r="F130" s="26" t="e">
        <f>#REF!</f>
        <v>#REF!</v>
      </c>
      <c r="G130" s="27" t="e">
        <f t="shared" ref="G130:G138" si="11">SUM(D130:F130)</f>
        <v>#REF!</v>
      </c>
    </row>
    <row r="131" spans="2:7" ht="15.75" customHeight="1" x14ac:dyDescent="0.35">
      <c r="B131" s="111"/>
      <c r="C131" s="23" t="s">
        <v>90</v>
      </c>
      <c r="D131" s="112"/>
      <c r="E131" s="113"/>
      <c r="F131" s="113"/>
      <c r="G131" s="24">
        <f t="shared" si="11"/>
        <v>0</v>
      </c>
    </row>
    <row r="132" spans="2:7" x14ac:dyDescent="0.35">
      <c r="B132" s="111"/>
      <c r="C132" s="15" t="s">
        <v>91</v>
      </c>
      <c r="D132" s="114"/>
      <c r="E132" s="109"/>
      <c r="F132" s="109"/>
      <c r="G132" s="22">
        <f t="shared" si="11"/>
        <v>0</v>
      </c>
    </row>
    <row r="133" spans="2:7" ht="15.75" customHeight="1" x14ac:dyDescent="0.35">
      <c r="B133" s="111"/>
      <c r="C133" s="15" t="s">
        <v>92</v>
      </c>
      <c r="D133" s="114"/>
      <c r="E133" s="114"/>
      <c r="F133" s="114"/>
      <c r="G133" s="22">
        <f t="shared" si="11"/>
        <v>0</v>
      </c>
    </row>
    <row r="134" spans="2:7" x14ac:dyDescent="0.35">
      <c r="B134" s="111"/>
      <c r="C134" s="16" t="s">
        <v>93</v>
      </c>
      <c r="D134" s="114"/>
      <c r="E134" s="114"/>
      <c r="F134" s="114"/>
      <c r="G134" s="22">
        <f t="shared" si="11"/>
        <v>0</v>
      </c>
    </row>
    <row r="135" spans="2:7" x14ac:dyDescent="0.35">
      <c r="B135" s="111"/>
      <c r="C135" s="15" t="s">
        <v>94</v>
      </c>
      <c r="D135" s="114"/>
      <c r="E135" s="114"/>
      <c r="F135" s="114"/>
      <c r="G135" s="22">
        <f t="shared" si="11"/>
        <v>0</v>
      </c>
    </row>
    <row r="136" spans="2:7" ht="15.75" customHeight="1" x14ac:dyDescent="0.35">
      <c r="B136" s="111"/>
      <c r="C136" s="15" t="s">
        <v>95</v>
      </c>
      <c r="D136" s="114"/>
      <c r="E136" s="114"/>
      <c r="F136" s="114"/>
      <c r="G136" s="22">
        <f t="shared" si="11"/>
        <v>0</v>
      </c>
    </row>
    <row r="137" spans="2:7" x14ac:dyDescent="0.35">
      <c r="B137" s="111"/>
      <c r="C137" s="15" t="s">
        <v>96</v>
      </c>
      <c r="D137" s="114"/>
      <c r="E137" s="114"/>
      <c r="F137" s="114"/>
      <c r="G137" s="22">
        <f t="shared" si="11"/>
        <v>0</v>
      </c>
    </row>
    <row r="138" spans="2:7" x14ac:dyDescent="0.35">
      <c r="B138" s="111"/>
      <c r="C138" s="19" t="s">
        <v>97</v>
      </c>
      <c r="D138" s="28">
        <f>SUM(D131:D137)</f>
        <v>0</v>
      </c>
      <c r="E138" s="28">
        <f>SUM(E131:E137)</f>
        <v>0</v>
      </c>
      <c r="F138" s="28">
        <f>SUM(F131:F137)</f>
        <v>0</v>
      </c>
      <c r="G138" s="22">
        <f t="shared" si="11"/>
        <v>0</v>
      </c>
    </row>
    <row r="140" spans="2:7" x14ac:dyDescent="0.35">
      <c r="B140" s="385" t="s">
        <v>105</v>
      </c>
      <c r="C140" s="386"/>
      <c r="D140" s="386"/>
      <c r="E140" s="386"/>
      <c r="F140" s="386"/>
      <c r="G140" s="387"/>
    </row>
    <row r="141" spans="2:7" x14ac:dyDescent="0.35">
      <c r="B141" s="111"/>
      <c r="C141" s="385" t="s">
        <v>63</v>
      </c>
      <c r="D141" s="386"/>
      <c r="E141" s="386"/>
      <c r="F141" s="386"/>
      <c r="G141" s="387"/>
    </row>
    <row r="142" spans="2:7" ht="24" customHeight="1" thickBot="1" x14ac:dyDescent="0.4">
      <c r="B142" s="111"/>
      <c r="C142" s="25" t="s">
        <v>89</v>
      </c>
      <c r="D142" s="26" t="e">
        <f>#REF!</f>
        <v>#REF!</v>
      </c>
      <c r="E142" s="26" t="e">
        <f>#REF!</f>
        <v>#REF!</v>
      </c>
      <c r="F142" s="26" t="e">
        <f>#REF!</f>
        <v>#REF!</v>
      </c>
      <c r="G142" s="27" t="e">
        <f>SUM(D142:F142)</f>
        <v>#REF!</v>
      </c>
    </row>
    <row r="143" spans="2:7" ht="24.75" customHeight="1" x14ac:dyDescent="0.35">
      <c r="B143" s="111"/>
      <c r="C143" s="23" t="s">
        <v>90</v>
      </c>
      <c r="D143" s="112"/>
      <c r="E143" s="113"/>
      <c r="F143" s="113"/>
      <c r="G143" s="24">
        <f t="shared" ref="G143:G150" si="12">SUM(D143:F143)</f>
        <v>0</v>
      </c>
    </row>
    <row r="144" spans="2:7" ht="15.75" customHeight="1" x14ac:dyDescent="0.35">
      <c r="B144" s="111"/>
      <c r="C144" s="15" t="s">
        <v>91</v>
      </c>
      <c r="D144" s="114"/>
      <c r="E144" s="109"/>
      <c r="F144" s="109"/>
      <c r="G144" s="22">
        <f t="shared" si="12"/>
        <v>0</v>
      </c>
    </row>
    <row r="145" spans="3:7" ht="15.75" customHeight="1" x14ac:dyDescent="0.35">
      <c r="C145" s="15" t="s">
        <v>92</v>
      </c>
      <c r="D145" s="114"/>
      <c r="E145" s="114"/>
      <c r="F145" s="114"/>
      <c r="G145" s="22">
        <f t="shared" si="12"/>
        <v>0</v>
      </c>
    </row>
    <row r="146" spans="3:7" ht="15.75" customHeight="1" x14ac:dyDescent="0.35">
      <c r="C146" s="16" t="s">
        <v>93</v>
      </c>
      <c r="D146" s="114"/>
      <c r="E146" s="114"/>
      <c r="F146" s="114"/>
      <c r="G146" s="22">
        <f t="shared" si="12"/>
        <v>0</v>
      </c>
    </row>
    <row r="147" spans="3:7" ht="15.75" customHeight="1" x14ac:dyDescent="0.35">
      <c r="C147" s="15" t="s">
        <v>94</v>
      </c>
      <c r="D147" s="114"/>
      <c r="E147" s="114"/>
      <c r="F147" s="114"/>
      <c r="G147" s="22">
        <f t="shared" si="12"/>
        <v>0</v>
      </c>
    </row>
    <row r="148" spans="3:7" ht="15.75" customHeight="1" x14ac:dyDescent="0.35">
      <c r="C148" s="15" t="s">
        <v>95</v>
      </c>
      <c r="D148" s="114"/>
      <c r="E148" s="114"/>
      <c r="F148" s="114"/>
      <c r="G148" s="22">
        <f t="shared" si="12"/>
        <v>0</v>
      </c>
    </row>
    <row r="149" spans="3:7" ht="15.75" customHeight="1" x14ac:dyDescent="0.35">
      <c r="C149" s="15" t="s">
        <v>96</v>
      </c>
      <c r="D149" s="114"/>
      <c r="E149" s="114"/>
      <c r="F149" s="114"/>
      <c r="G149" s="22">
        <f t="shared" si="12"/>
        <v>0</v>
      </c>
    </row>
    <row r="150" spans="3:7" ht="15.75" customHeight="1" x14ac:dyDescent="0.35">
      <c r="C150" s="19" t="s">
        <v>97</v>
      </c>
      <c r="D150" s="28">
        <f>SUM(D143:D149)</f>
        <v>0</v>
      </c>
      <c r="E150" s="28">
        <f>SUM(E143:E149)</f>
        <v>0</v>
      </c>
      <c r="F150" s="28">
        <f>SUM(F143:F149)</f>
        <v>0</v>
      </c>
      <c r="G150" s="22">
        <f t="shared" si="12"/>
        <v>0</v>
      </c>
    </row>
    <row r="151" spans="3:7" s="18" customFormat="1" ht="15.75" customHeight="1" x14ac:dyDescent="0.35">
      <c r="C151" s="32"/>
      <c r="D151" s="33"/>
      <c r="E151" s="33"/>
      <c r="F151" s="33"/>
      <c r="G151" s="34"/>
    </row>
    <row r="152" spans="3:7" ht="15.75" customHeight="1" x14ac:dyDescent="0.35">
      <c r="C152" s="385" t="s">
        <v>64</v>
      </c>
      <c r="D152" s="386"/>
      <c r="E152" s="386"/>
      <c r="F152" s="386"/>
      <c r="G152" s="387"/>
    </row>
    <row r="153" spans="3:7" ht="21" customHeight="1" thickBot="1" x14ac:dyDescent="0.4">
      <c r="C153" s="25" t="s">
        <v>89</v>
      </c>
      <c r="D153" s="26" t="e">
        <f>#REF!</f>
        <v>#REF!</v>
      </c>
      <c r="E153" s="26" t="e">
        <f>#REF!</f>
        <v>#REF!</v>
      </c>
      <c r="F153" s="26" t="e">
        <f>#REF!</f>
        <v>#REF!</v>
      </c>
      <c r="G153" s="27" t="e">
        <f t="shared" ref="G153:G161" si="13">SUM(D153:F153)</f>
        <v>#REF!</v>
      </c>
    </row>
    <row r="154" spans="3:7" ht="15.75" customHeight="1" x14ac:dyDescent="0.35">
      <c r="C154" s="23" t="s">
        <v>90</v>
      </c>
      <c r="D154" s="112"/>
      <c r="E154" s="113"/>
      <c r="F154" s="113"/>
      <c r="G154" s="24">
        <f t="shared" si="13"/>
        <v>0</v>
      </c>
    </row>
    <row r="155" spans="3:7" ht="15.75" customHeight="1" x14ac:dyDescent="0.35">
      <c r="C155" s="15" t="s">
        <v>91</v>
      </c>
      <c r="D155" s="114"/>
      <c r="E155" s="109"/>
      <c r="F155" s="109"/>
      <c r="G155" s="22">
        <f t="shared" si="13"/>
        <v>0</v>
      </c>
    </row>
    <row r="156" spans="3:7" ht="15.75" customHeight="1" x14ac:dyDescent="0.35">
      <c r="C156" s="15" t="s">
        <v>92</v>
      </c>
      <c r="D156" s="114"/>
      <c r="E156" s="114"/>
      <c r="F156" s="114"/>
      <c r="G156" s="22">
        <f t="shared" si="13"/>
        <v>0</v>
      </c>
    </row>
    <row r="157" spans="3:7" ht="15.75" customHeight="1" x14ac:dyDescent="0.35">
      <c r="C157" s="16" t="s">
        <v>93</v>
      </c>
      <c r="D157" s="114"/>
      <c r="E157" s="114"/>
      <c r="F157" s="114"/>
      <c r="G157" s="22">
        <f t="shared" si="13"/>
        <v>0</v>
      </c>
    </row>
    <row r="158" spans="3:7" ht="15.75" customHeight="1" x14ac:dyDescent="0.35">
      <c r="C158" s="15" t="s">
        <v>94</v>
      </c>
      <c r="D158" s="114"/>
      <c r="E158" s="114"/>
      <c r="F158" s="114"/>
      <c r="G158" s="22">
        <f t="shared" si="13"/>
        <v>0</v>
      </c>
    </row>
    <row r="159" spans="3:7" ht="15.75" customHeight="1" x14ac:dyDescent="0.35">
      <c r="C159" s="15" t="s">
        <v>95</v>
      </c>
      <c r="D159" s="114"/>
      <c r="E159" s="114"/>
      <c r="F159" s="114"/>
      <c r="G159" s="22">
        <f t="shared" si="13"/>
        <v>0</v>
      </c>
    </row>
    <row r="160" spans="3:7" ht="15.75" customHeight="1" x14ac:dyDescent="0.35">
      <c r="C160" s="15" t="s">
        <v>96</v>
      </c>
      <c r="D160" s="114"/>
      <c r="E160" s="114"/>
      <c r="F160" s="114"/>
      <c r="G160" s="22">
        <f t="shared" si="13"/>
        <v>0</v>
      </c>
    </row>
    <row r="161" spans="3:7" ht="15.75" customHeight="1" x14ac:dyDescent="0.35">
      <c r="C161" s="19" t="s">
        <v>97</v>
      </c>
      <c r="D161" s="28">
        <f>SUM(D154:D160)</f>
        <v>0</v>
      </c>
      <c r="E161" s="28">
        <f>SUM(E154:E160)</f>
        <v>0</v>
      </c>
      <c r="F161" s="28">
        <f>SUM(F154:F160)</f>
        <v>0</v>
      </c>
      <c r="G161" s="22">
        <f t="shared" si="13"/>
        <v>0</v>
      </c>
    </row>
    <row r="162" spans="3:7" s="18" customFormat="1" ht="15.75" customHeight="1" x14ac:dyDescent="0.35">
      <c r="C162" s="32"/>
      <c r="D162" s="33"/>
      <c r="E162" s="33"/>
      <c r="F162" s="33"/>
      <c r="G162" s="34"/>
    </row>
    <row r="163" spans="3:7" ht="15.75" customHeight="1" x14ac:dyDescent="0.35">
      <c r="C163" s="385" t="s">
        <v>65</v>
      </c>
      <c r="D163" s="386"/>
      <c r="E163" s="386"/>
      <c r="F163" s="386"/>
      <c r="G163" s="387"/>
    </row>
    <row r="164" spans="3:7" ht="19.5" customHeight="1" thickBot="1" x14ac:dyDescent="0.4">
      <c r="C164" s="25" t="s">
        <v>89</v>
      </c>
      <c r="D164" s="26" t="e">
        <f>#REF!</f>
        <v>#REF!</v>
      </c>
      <c r="E164" s="26" t="e">
        <f>#REF!</f>
        <v>#REF!</v>
      </c>
      <c r="F164" s="26" t="e">
        <f>#REF!</f>
        <v>#REF!</v>
      </c>
      <c r="G164" s="27" t="e">
        <f t="shared" ref="G164:G172" si="14">SUM(D164:F164)</f>
        <v>#REF!</v>
      </c>
    </row>
    <row r="165" spans="3:7" ht="15.75" customHeight="1" x14ac:dyDescent="0.35">
      <c r="C165" s="23" t="s">
        <v>90</v>
      </c>
      <c r="D165" s="112"/>
      <c r="E165" s="113"/>
      <c r="F165" s="113"/>
      <c r="G165" s="24">
        <f t="shared" si="14"/>
        <v>0</v>
      </c>
    </row>
    <row r="166" spans="3:7" ht="15.75" customHeight="1" x14ac:dyDescent="0.35">
      <c r="C166" s="15" t="s">
        <v>91</v>
      </c>
      <c r="D166" s="114"/>
      <c r="E166" s="109"/>
      <c r="F166" s="109"/>
      <c r="G166" s="22">
        <f t="shared" si="14"/>
        <v>0</v>
      </c>
    </row>
    <row r="167" spans="3:7" ht="15.75" customHeight="1" x14ac:dyDescent="0.35">
      <c r="C167" s="15" t="s">
        <v>92</v>
      </c>
      <c r="D167" s="114"/>
      <c r="E167" s="114"/>
      <c r="F167" s="114"/>
      <c r="G167" s="22">
        <f t="shared" si="14"/>
        <v>0</v>
      </c>
    </row>
    <row r="168" spans="3:7" ht="15.75" customHeight="1" x14ac:dyDescent="0.35">
      <c r="C168" s="16" t="s">
        <v>93</v>
      </c>
      <c r="D168" s="114"/>
      <c r="E168" s="114"/>
      <c r="F168" s="114"/>
      <c r="G168" s="22">
        <f t="shared" si="14"/>
        <v>0</v>
      </c>
    </row>
    <row r="169" spans="3:7" ht="15.75" customHeight="1" x14ac:dyDescent="0.35">
      <c r="C169" s="15" t="s">
        <v>94</v>
      </c>
      <c r="D169" s="114"/>
      <c r="E169" s="114"/>
      <c r="F169" s="114"/>
      <c r="G169" s="22">
        <f t="shared" si="14"/>
        <v>0</v>
      </c>
    </row>
    <row r="170" spans="3:7" ht="15.75" customHeight="1" x14ac:dyDescent="0.35">
      <c r="C170" s="15" t="s">
        <v>95</v>
      </c>
      <c r="D170" s="114"/>
      <c r="E170" s="114"/>
      <c r="F170" s="114"/>
      <c r="G170" s="22">
        <f t="shared" si="14"/>
        <v>0</v>
      </c>
    </row>
    <row r="171" spans="3:7" ht="15.75" customHeight="1" x14ac:dyDescent="0.35">
      <c r="C171" s="15" t="s">
        <v>96</v>
      </c>
      <c r="D171" s="114"/>
      <c r="E171" s="114"/>
      <c r="F171" s="114"/>
      <c r="G171" s="22">
        <f t="shared" si="14"/>
        <v>0</v>
      </c>
    </row>
    <row r="172" spans="3:7" ht="15.75" customHeight="1" x14ac:dyDescent="0.35">
      <c r="C172" s="19" t="s">
        <v>97</v>
      </c>
      <c r="D172" s="28">
        <f>SUM(D165:D171)</f>
        <v>0</v>
      </c>
      <c r="E172" s="28">
        <f>SUM(E165:E171)</f>
        <v>0</v>
      </c>
      <c r="F172" s="28">
        <f>SUM(F165:F171)</f>
        <v>0</v>
      </c>
      <c r="G172" s="22">
        <f t="shared" si="14"/>
        <v>0</v>
      </c>
    </row>
    <row r="173" spans="3:7" s="18" customFormat="1" ht="15.75" customHeight="1" x14ac:dyDescent="0.35">
      <c r="C173" s="32"/>
      <c r="D173" s="33"/>
      <c r="E173" s="33"/>
      <c r="F173" s="33"/>
      <c r="G173" s="34"/>
    </row>
    <row r="174" spans="3:7" ht="15.75" customHeight="1" x14ac:dyDescent="0.35">
      <c r="C174" s="385" t="s">
        <v>66</v>
      </c>
      <c r="D174" s="386"/>
      <c r="E174" s="386"/>
      <c r="F174" s="386"/>
      <c r="G174" s="387"/>
    </row>
    <row r="175" spans="3:7" ht="22.5" customHeight="1" thickBot="1" x14ac:dyDescent="0.4">
      <c r="C175" s="25" t="s">
        <v>89</v>
      </c>
      <c r="D175" s="26" t="e">
        <f>#REF!</f>
        <v>#REF!</v>
      </c>
      <c r="E175" s="26" t="e">
        <f>#REF!</f>
        <v>#REF!</v>
      </c>
      <c r="F175" s="26" t="e">
        <f>#REF!</f>
        <v>#REF!</v>
      </c>
      <c r="G175" s="27" t="e">
        <f t="shared" ref="G175:G183" si="15">SUM(D175:F175)</f>
        <v>#REF!</v>
      </c>
    </row>
    <row r="176" spans="3:7" ht="15.75" customHeight="1" x14ac:dyDescent="0.35">
      <c r="C176" s="23" t="s">
        <v>90</v>
      </c>
      <c r="D176" s="112"/>
      <c r="E176" s="113"/>
      <c r="F176" s="113"/>
      <c r="G176" s="24">
        <f t="shared" si="15"/>
        <v>0</v>
      </c>
    </row>
    <row r="177" spans="3:7" ht="15.75" customHeight="1" x14ac:dyDescent="0.35">
      <c r="C177" s="15" t="s">
        <v>91</v>
      </c>
      <c r="D177" s="114"/>
      <c r="E177" s="109"/>
      <c r="F177" s="109"/>
      <c r="G177" s="22">
        <f t="shared" si="15"/>
        <v>0</v>
      </c>
    </row>
    <row r="178" spans="3:7" ht="15.75" customHeight="1" x14ac:dyDescent="0.35">
      <c r="C178" s="15" t="s">
        <v>92</v>
      </c>
      <c r="D178" s="114"/>
      <c r="E178" s="114"/>
      <c r="F178" s="114"/>
      <c r="G178" s="22">
        <f t="shared" si="15"/>
        <v>0</v>
      </c>
    </row>
    <row r="179" spans="3:7" ht="15.75" customHeight="1" x14ac:dyDescent="0.35">
      <c r="C179" s="16" t="s">
        <v>93</v>
      </c>
      <c r="D179" s="114"/>
      <c r="E179" s="114"/>
      <c r="F179" s="114"/>
      <c r="G179" s="22">
        <f t="shared" si="15"/>
        <v>0</v>
      </c>
    </row>
    <row r="180" spans="3:7" ht="15.75" customHeight="1" x14ac:dyDescent="0.35">
      <c r="C180" s="15" t="s">
        <v>94</v>
      </c>
      <c r="D180" s="114"/>
      <c r="E180" s="114"/>
      <c r="F180" s="114"/>
      <c r="G180" s="22">
        <f t="shared" si="15"/>
        <v>0</v>
      </c>
    </row>
    <row r="181" spans="3:7" ht="15.75" customHeight="1" x14ac:dyDescent="0.35">
      <c r="C181" s="15" t="s">
        <v>95</v>
      </c>
      <c r="D181" s="114"/>
      <c r="E181" s="114"/>
      <c r="F181" s="114"/>
      <c r="G181" s="22">
        <f t="shared" si="15"/>
        <v>0</v>
      </c>
    </row>
    <row r="182" spans="3:7" ht="15.75" customHeight="1" x14ac:dyDescent="0.35">
      <c r="C182" s="15" t="s">
        <v>96</v>
      </c>
      <c r="D182" s="114"/>
      <c r="E182" s="114"/>
      <c r="F182" s="114"/>
      <c r="G182" s="22">
        <f t="shared" si="15"/>
        <v>0</v>
      </c>
    </row>
    <row r="183" spans="3:7" ht="15.75" customHeight="1" x14ac:dyDescent="0.35">
      <c r="C183" s="19" t="s">
        <v>97</v>
      </c>
      <c r="D183" s="28">
        <f>SUM(D176:D182)</f>
        <v>0</v>
      </c>
      <c r="E183" s="28">
        <f>SUM(E176:E182)</f>
        <v>0</v>
      </c>
      <c r="F183" s="28">
        <f>SUM(F176:F182)</f>
        <v>0</v>
      </c>
      <c r="G183" s="22">
        <f t="shared" si="15"/>
        <v>0</v>
      </c>
    </row>
    <row r="184" spans="3:7" ht="15.75" customHeight="1" x14ac:dyDescent="0.35">
      <c r="C184" s="111"/>
      <c r="D184" s="115"/>
      <c r="E184" s="115"/>
      <c r="F184" s="115"/>
      <c r="G184" s="111"/>
    </row>
    <row r="185" spans="3:7" ht="15.75" customHeight="1" x14ac:dyDescent="0.35">
      <c r="C185" s="385" t="s">
        <v>106</v>
      </c>
      <c r="D185" s="386"/>
      <c r="E185" s="386"/>
      <c r="F185" s="386"/>
      <c r="G185" s="387"/>
    </row>
    <row r="186" spans="3:7" ht="19.5" customHeight="1" thickBot="1" x14ac:dyDescent="0.4">
      <c r="C186" s="25" t="s">
        <v>107</v>
      </c>
      <c r="D186" s="26" t="e">
        <f>#REF!</f>
        <v>#REF!</v>
      </c>
      <c r="E186" s="26" t="e">
        <f>#REF!</f>
        <v>#REF!</v>
      </c>
      <c r="F186" s="26" t="e">
        <f>#REF!</f>
        <v>#REF!</v>
      </c>
      <c r="G186" s="27" t="e">
        <f t="shared" ref="G186:G194" si="16">SUM(D186:F186)</f>
        <v>#REF!</v>
      </c>
    </row>
    <row r="187" spans="3:7" ht="15.75" customHeight="1" x14ac:dyDescent="0.35">
      <c r="C187" s="23" t="s">
        <v>90</v>
      </c>
      <c r="D187" s="112"/>
      <c r="E187" s="113"/>
      <c r="F187" s="113"/>
      <c r="G187" s="24">
        <f t="shared" si="16"/>
        <v>0</v>
      </c>
    </row>
    <row r="188" spans="3:7" ht="15.75" customHeight="1" x14ac:dyDescent="0.35">
      <c r="C188" s="15" t="s">
        <v>91</v>
      </c>
      <c r="D188" s="114"/>
      <c r="E188" s="109"/>
      <c r="F188" s="109"/>
      <c r="G188" s="22">
        <f t="shared" si="16"/>
        <v>0</v>
      </c>
    </row>
    <row r="189" spans="3:7" ht="15.75" customHeight="1" x14ac:dyDescent="0.35">
      <c r="C189" s="15" t="s">
        <v>92</v>
      </c>
      <c r="D189" s="114"/>
      <c r="E189" s="114"/>
      <c r="F189" s="114"/>
      <c r="G189" s="22">
        <f t="shared" si="16"/>
        <v>0</v>
      </c>
    </row>
    <row r="190" spans="3:7" ht="15.75" customHeight="1" x14ac:dyDescent="0.35">
      <c r="C190" s="16" t="s">
        <v>93</v>
      </c>
      <c r="D190" s="114"/>
      <c r="E190" s="114"/>
      <c r="F190" s="114"/>
      <c r="G190" s="22">
        <f t="shared" si="16"/>
        <v>0</v>
      </c>
    </row>
    <row r="191" spans="3:7" ht="15.75" customHeight="1" x14ac:dyDescent="0.35">
      <c r="C191" s="15" t="s">
        <v>94</v>
      </c>
      <c r="D191" s="114"/>
      <c r="E191" s="114"/>
      <c r="F191" s="114"/>
      <c r="G191" s="22">
        <f t="shared" si="16"/>
        <v>0</v>
      </c>
    </row>
    <row r="192" spans="3:7" ht="15.75" customHeight="1" x14ac:dyDescent="0.35">
      <c r="C192" s="15" t="s">
        <v>95</v>
      </c>
      <c r="D192" s="114"/>
      <c r="E192" s="114"/>
      <c r="F192" s="114"/>
      <c r="G192" s="22">
        <f t="shared" si="16"/>
        <v>0</v>
      </c>
    </row>
    <row r="193" spans="3:13" ht="15.75" customHeight="1" x14ac:dyDescent="0.35">
      <c r="C193" s="15" t="s">
        <v>96</v>
      </c>
      <c r="D193" s="114"/>
      <c r="E193" s="114"/>
      <c r="F193" s="114"/>
      <c r="G193" s="22">
        <f t="shared" si="16"/>
        <v>0</v>
      </c>
      <c r="H193" s="111"/>
      <c r="I193" s="111"/>
      <c r="J193" s="111"/>
      <c r="K193" s="111"/>
      <c r="L193" s="111"/>
      <c r="M193" s="111"/>
    </row>
    <row r="194" spans="3:13" ht="15.75" customHeight="1" x14ac:dyDescent="0.35">
      <c r="C194" s="19" t="s">
        <v>97</v>
      </c>
      <c r="D194" s="28">
        <f>SUM(D187:D193)</f>
        <v>0</v>
      </c>
      <c r="E194" s="28">
        <f>SUM(E187:E193)</f>
        <v>0</v>
      </c>
      <c r="F194" s="28">
        <f>SUM(F187:F193)</f>
        <v>0</v>
      </c>
      <c r="G194" s="22">
        <f t="shared" si="16"/>
        <v>0</v>
      </c>
      <c r="H194" s="111"/>
      <c r="I194" s="111"/>
      <c r="J194" s="111"/>
      <c r="K194" s="111"/>
      <c r="L194" s="111"/>
      <c r="M194" s="111"/>
    </row>
    <row r="195" spans="3:13" ht="15.75" customHeight="1" thickBot="1" x14ac:dyDescent="0.4">
      <c r="C195" s="111"/>
      <c r="D195" s="115"/>
      <c r="E195" s="115"/>
      <c r="F195" s="115"/>
      <c r="G195" s="111"/>
      <c r="H195" s="111"/>
      <c r="I195" s="111"/>
      <c r="J195" s="111"/>
      <c r="K195" s="111"/>
      <c r="L195" s="111"/>
      <c r="M195" s="111"/>
    </row>
    <row r="196" spans="3:13" ht="19.5" customHeight="1" thickBot="1" x14ac:dyDescent="0.4">
      <c r="C196" s="392" t="s">
        <v>72</v>
      </c>
      <c r="D196" s="393"/>
      <c r="E196" s="393"/>
      <c r="F196" s="393"/>
      <c r="G196" s="394"/>
      <c r="H196" s="111"/>
      <c r="I196" s="111"/>
      <c r="J196" s="111"/>
      <c r="K196" s="111"/>
      <c r="L196" s="111"/>
      <c r="M196" s="111"/>
    </row>
    <row r="197" spans="3:13" ht="19.5" customHeight="1" x14ac:dyDescent="0.35">
      <c r="C197" s="38"/>
      <c r="D197" s="388" t="e">
        <f>#REF!</f>
        <v>#REF!</v>
      </c>
      <c r="E197" s="388" t="e">
        <f>#REF!</f>
        <v>#REF!</v>
      </c>
      <c r="F197" s="388" t="e">
        <f>#REF!</f>
        <v>#REF!</v>
      </c>
      <c r="G197" s="390" t="s">
        <v>72</v>
      </c>
      <c r="H197" s="111"/>
      <c r="I197" s="111"/>
      <c r="J197" s="111"/>
      <c r="K197" s="111"/>
      <c r="L197" s="111"/>
      <c r="M197" s="111"/>
    </row>
    <row r="198" spans="3:13" ht="19.5" customHeight="1" x14ac:dyDescent="0.35">
      <c r="C198" s="38"/>
      <c r="D198" s="389"/>
      <c r="E198" s="389"/>
      <c r="F198" s="389"/>
      <c r="G198" s="391"/>
      <c r="H198" s="111"/>
      <c r="I198" s="111"/>
      <c r="J198" s="111"/>
      <c r="K198" s="111"/>
      <c r="L198" s="111"/>
      <c r="M198" s="111"/>
    </row>
    <row r="199" spans="3:13" ht="19.5" customHeight="1" x14ac:dyDescent="0.35">
      <c r="C199" s="4" t="s">
        <v>90</v>
      </c>
      <c r="D199" s="116">
        <f>SUM(D176,D165,D154,D143,D131,D120,D109,D98,D86,D75,D64,D53,D41,D30,D19,D8,D187)</f>
        <v>0</v>
      </c>
      <c r="E199" s="116">
        <f>SUM(E176,E165,E154,E143,E131,E120,E109,E98,E86,E75,E64,E53,E41,E30,E19,E8,E187)</f>
        <v>0</v>
      </c>
      <c r="F199" s="116">
        <f t="shared" ref="F199" si="17">SUM(F176,F165,F154,F143,F131,F120,F109,F98,F86,F75,F64,F53,F41,F30,F19,F8,F187)</f>
        <v>0</v>
      </c>
      <c r="G199" s="36">
        <f t="shared" ref="G199:G206" si="18">SUM(D199:F199)</f>
        <v>0</v>
      </c>
      <c r="H199" s="111"/>
      <c r="I199" s="111"/>
      <c r="J199" s="111"/>
      <c r="K199" s="111"/>
      <c r="L199" s="111"/>
      <c r="M199" s="111"/>
    </row>
    <row r="200" spans="3:13" ht="34.5" customHeight="1" x14ac:dyDescent="0.35">
      <c r="C200" s="4" t="s">
        <v>91</v>
      </c>
      <c r="D200" s="116">
        <f>SUM(D177,D166,D155,D144,D132,D121,D110,D99,D87,D76,D65,D54,D42,D31,D20,D9,D188)</f>
        <v>0</v>
      </c>
      <c r="E200" s="116">
        <f t="shared" ref="E200:F200" si="19">SUM(E177,E166,E155,E144,E132,E121,E110,E99,E87,E76,E65,E54,E42,E31,E20,E9,E188)</f>
        <v>0</v>
      </c>
      <c r="F200" s="116">
        <f t="shared" si="19"/>
        <v>0</v>
      </c>
      <c r="G200" s="37">
        <f t="shared" si="18"/>
        <v>0</v>
      </c>
      <c r="H200" s="111"/>
      <c r="I200" s="111"/>
      <c r="J200" s="111"/>
      <c r="K200" s="111"/>
      <c r="L200" s="111"/>
      <c r="M200" s="111"/>
    </row>
    <row r="201" spans="3:13" ht="48" customHeight="1" x14ac:dyDescent="0.35">
      <c r="C201" s="4" t="s">
        <v>92</v>
      </c>
      <c r="D201" s="116">
        <f t="shared" ref="D201:F205" si="20">SUM(D178,D167,D156,D145,D133,D122,D111,D100,D88,D77,D66,D55,D43,D32,D21,D10,D189)</f>
        <v>0</v>
      </c>
      <c r="E201" s="116">
        <f t="shared" si="20"/>
        <v>0</v>
      </c>
      <c r="F201" s="116">
        <f t="shared" si="20"/>
        <v>0</v>
      </c>
      <c r="G201" s="37">
        <f t="shared" si="18"/>
        <v>0</v>
      </c>
      <c r="H201" s="111"/>
      <c r="I201" s="111"/>
      <c r="J201" s="111"/>
      <c r="K201" s="111"/>
      <c r="L201" s="111"/>
      <c r="M201" s="111"/>
    </row>
    <row r="202" spans="3:13" ht="33" customHeight="1" x14ac:dyDescent="0.35">
      <c r="C202" s="7" t="s">
        <v>93</v>
      </c>
      <c r="D202" s="116">
        <f t="shared" si="20"/>
        <v>0</v>
      </c>
      <c r="E202" s="116">
        <f t="shared" si="20"/>
        <v>0</v>
      </c>
      <c r="F202" s="116">
        <f t="shared" si="20"/>
        <v>0</v>
      </c>
      <c r="G202" s="37">
        <f t="shared" si="18"/>
        <v>0</v>
      </c>
      <c r="H202" s="111"/>
      <c r="I202" s="111"/>
      <c r="J202" s="111"/>
      <c r="K202" s="111"/>
      <c r="L202" s="111"/>
      <c r="M202" s="111"/>
    </row>
    <row r="203" spans="3:13" ht="21" customHeight="1" x14ac:dyDescent="0.35">
      <c r="C203" s="4" t="s">
        <v>94</v>
      </c>
      <c r="D203" s="116">
        <f t="shared" si="20"/>
        <v>0</v>
      </c>
      <c r="E203" s="116">
        <f t="shared" si="20"/>
        <v>0</v>
      </c>
      <c r="F203" s="116">
        <f t="shared" si="20"/>
        <v>0</v>
      </c>
      <c r="G203" s="37">
        <f t="shared" si="18"/>
        <v>0</v>
      </c>
      <c r="H203" s="110"/>
      <c r="I203" s="110"/>
      <c r="J203" s="110"/>
      <c r="K203" s="110"/>
      <c r="L203" s="110"/>
      <c r="M203" s="117"/>
    </row>
    <row r="204" spans="3:13" ht="39.75" customHeight="1" x14ac:dyDescent="0.35">
      <c r="C204" s="4" t="s">
        <v>95</v>
      </c>
      <c r="D204" s="116">
        <f t="shared" si="20"/>
        <v>0</v>
      </c>
      <c r="E204" s="116">
        <f t="shared" si="20"/>
        <v>0</v>
      </c>
      <c r="F204" s="116">
        <f t="shared" si="20"/>
        <v>0</v>
      </c>
      <c r="G204" s="37">
        <f t="shared" si="18"/>
        <v>0</v>
      </c>
      <c r="H204" s="110"/>
      <c r="I204" s="110"/>
      <c r="J204" s="110"/>
      <c r="K204" s="110"/>
      <c r="L204" s="110"/>
      <c r="M204" s="117"/>
    </row>
    <row r="205" spans="3:13" ht="23.25" customHeight="1" x14ac:dyDescent="0.35">
      <c r="C205" s="4" t="s">
        <v>96</v>
      </c>
      <c r="D205" s="118">
        <f t="shared" si="20"/>
        <v>0</v>
      </c>
      <c r="E205" s="118">
        <f t="shared" si="20"/>
        <v>0</v>
      </c>
      <c r="F205" s="118">
        <f t="shared" si="20"/>
        <v>0</v>
      </c>
      <c r="G205" s="37">
        <f t="shared" si="18"/>
        <v>0</v>
      </c>
      <c r="H205" s="110"/>
      <c r="I205" s="110"/>
      <c r="J205" s="110"/>
      <c r="K205" s="110"/>
      <c r="L205" s="110"/>
      <c r="M205" s="117"/>
    </row>
    <row r="206" spans="3:13" ht="22.5" customHeight="1" x14ac:dyDescent="0.35">
      <c r="C206" s="119" t="s">
        <v>108</v>
      </c>
      <c r="D206" s="120">
        <f>SUM(D199:D205)</f>
        <v>0</v>
      </c>
      <c r="E206" s="120">
        <f>SUM(E199:E205)</f>
        <v>0</v>
      </c>
      <c r="F206" s="120">
        <f>SUM(F199:F205)</f>
        <v>0</v>
      </c>
      <c r="G206" s="121">
        <f t="shared" si="18"/>
        <v>0</v>
      </c>
      <c r="H206" s="110"/>
      <c r="I206" s="110"/>
      <c r="J206" s="110"/>
      <c r="K206" s="110"/>
      <c r="L206" s="110"/>
      <c r="M206" s="117"/>
    </row>
    <row r="207" spans="3:13" ht="26.25" customHeight="1" thickBot="1" x14ac:dyDescent="0.4">
      <c r="C207" s="122" t="s">
        <v>109</v>
      </c>
      <c r="D207" s="123">
        <f>D206*0.07</f>
        <v>0</v>
      </c>
      <c r="E207" s="123">
        <f t="shared" ref="E207:G207" si="21">E206*0.07</f>
        <v>0</v>
      </c>
      <c r="F207" s="123">
        <f t="shared" si="21"/>
        <v>0</v>
      </c>
      <c r="G207" s="124">
        <f t="shared" si="21"/>
        <v>0</v>
      </c>
      <c r="H207" s="8"/>
      <c r="I207" s="8"/>
      <c r="J207" s="8"/>
      <c r="K207" s="8"/>
      <c r="L207" s="125"/>
      <c r="M207" s="115"/>
    </row>
    <row r="208" spans="3:13" ht="23.25" customHeight="1" thickBot="1" x14ac:dyDescent="0.4">
      <c r="C208" s="43" t="s">
        <v>110</v>
      </c>
      <c r="D208" s="44">
        <f>SUM(D206:D207)</f>
        <v>0</v>
      </c>
      <c r="E208" s="44">
        <f t="shared" ref="E208:G208" si="22">SUM(E206:E207)</f>
        <v>0</v>
      </c>
      <c r="F208" s="44">
        <f t="shared" si="22"/>
        <v>0</v>
      </c>
      <c r="G208" s="39">
        <f t="shared" si="22"/>
        <v>0</v>
      </c>
      <c r="H208" s="8"/>
      <c r="I208" s="8"/>
      <c r="J208" s="8"/>
      <c r="K208" s="8"/>
      <c r="L208" s="125"/>
      <c r="M208" s="115"/>
    </row>
    <row r="209" spans="3:13" ht="15.75" customHeight="1" x14ac:dyDescent="0.35">
      <c r="C209" s="111"/>
      <c r="D209" s="115"/>
      <c r="E209" s="115"/>
      <c r="F209" s="115"/>
      <c r="G209" s="111"/>
      <c r="H209" s="111"/>
      <c r="I209" s="111"/>
      <c r="J209" s="111"/>
      <c r="K209" s="111"/>
      <c r="L209" s="20"/>
      <c r="M209" s="111"/>
    </row>
    <row r="210" spans="3:13" ht="15.75" customHeight="1" x14ac:dyDescent="0.35">
      <c r="C210" s="111"/>
      <c r="D210" s="115"/>
      <c r="E210" s="115"/>
      <c r="F210" s="115"/>
      <c r="G210" s="111"/>
      <c r="H210" s="13"/>
      <c r="I210" s="13"/>
      <c r="J210" s="111"/>
      <c r="K210" s="111"/>
      <c r="L210" s="20"/>
      <c r="M210" s="111"/>
    </row>
    <row r="211" spans="3:13" ht="15.75" customHeight="1" x14ac:dyDescent="0.35">
      <c r="C211" s="111"/>
      <c r="D211" s="115"/>
      <c r="E211" s="115"/>
      <c r="F211" s="115"/>
      <c r="G211" s="111"/>
      <c r="H211" s="13"/>
      <c r="I211" s="13"/>
      <c r="J211" s="111"/>
      <c r="K211" s="111"/>
      <c r="L211" s="111"/>
      <c r="M211" s="111"/>
    </row>
    <row r="212" spans="3:13" ht="40.5" customHeight="1" x14ac:dyDescent="0.35">
      <c r="C212" s="111"/>
      <c r="D212" s="115"/>
      <c r="E212" s="115"/>
      <c r="F212" s="115"/>
      <c r="G212" s="111"/>
      <c r="H212" s="13"/>
      <c r="I212" s="13"/>
      <c r="J212" s="111"/>
      <c r="K212" s="111"/>
      <c r="L212" s="21"/>
      <c r="M212" s="111"/>
    </row>
    <row r="213" spans="3:13" ht="24.75" customHeight="1" x14ac:dyDescent="0.35">
      <c r="C213" s="111"/>
      <c r="D213" s="115"/>
      <c r="E213" s="115"/>
      <c r="F213" s="115"/>
      <c r="G213" s="111"/>
      <c r="H213" s="13"/>
      <c r="I213" s="13"/>
      <c r="J213" s="111"/>
      <c r="K213" s="111"/>
      <c r="L213" s="21"/>
      <c r="M213" s="111"/>
    </row>
    <row r="214" spans="3:13" ht="41.25" customHeight="1" x14ac:dyDescent="0.35">
      <c r="C214" s="111"/>
      <c r="D214" s="115"/>
      <c r="E214" s="115"/>
      <c r="F214" s="115"/>
      <c r="G214" s="111"/>
      <c r="H214" s="126"/>
      <c r="I214" s="13"/>
      <c r="J214" s="111"/>
      <c r="K214" s="111"/>
      <c r="L214" s="21"/>
      <c r="M214" s="111"/>
    </row>
    <row r="215" spans="3:13" ht="51.75" customHeight="1" x14ac:dyDescent="0.35">
      <c r="C215" s="111"/>
      <c r="D215" s="115"/>
      <c r="E215" s="115"/>
      <c r="F215" s="115"/>
      <c r="G215" s="111"/>
      <c r="H215" s="126"/>
      <c r="I215" s="13"/>
      <c r="J215" s="111"/>
      <c r="K215" s="111"/>
      <c r="L215" s="21"/>
      <c r="M215" s="111"/>
    </row>
    <row r="216" spans="3:13" ht="42" customHeight="1" x14ac:dyDescent="0.35">
      <c r="C216" s="111"/>
      <c r="D216" s="115"/>
      <c r="E216" s="115"/>
      <c r="F216" s="115"/>
      <c r="G216" s="111"/>
      <c r="H216" s="13"/>
      <c r="I216" s="13"/>
      <c r="J216" s="111"/>
      <c r="K216" s="111"/>
      <c r="L216" s="21"/>
      <c r="M216" s="111"/>
    </row>
    <row r="217" spans="3:13" s="18" customFormat="1" ht="42" customHeight="1" x14ac:dyDescent="0.35">
      <c r="C217" s="111"/>
      <c r="D217" s="115"/>
      <c r="E217" s="115"/>
      <c r="F217" s="115"/>
      <c r="G217" s="111"/>
      <c r="H217" s="111"/>
      <c r="I217" s="13"/>
      <c r="J217" s="111"/>
      <c r="K217" s="111"/>
      <c r="L217" s="21"/>
      <c r="M217" s="111"/>
    </row>
    <row r="218" spans="3:13" s="18" customFormat="1" ht="42" customHeight="1" x14ac:dyDescent="0.35">
      <c r="C218" s="111"/>
      <c r="D218" s="115"/>
      <c r="E218" s="115"/>
      <c r="F218" s="115"/>
      <c r="G218" s="111"/>
      <c r="H218" s="111"/>
      <c r="I218" s="13"/>
      <c r="J218" s="111"/>
      <c r="K218" s="111"/>
      <c r="L218" s="111"/>
      <c r="M218" s="111"/>
    </row>
    <row r="219" spans="3:13" s="18" customFormat="1" ht="63.75" customHeight="1" x14ac:dyDescent="0.35">
      <c r="C219" s="111"/>
      <c r="D219" s="115"/>
      <c r="E219" s="115"/>
      <c r="F219" s="115"/>
      <c r="G219" s="111"/>
      <c r="H219" s="111"/>
      <c r="I219" s="20"/>
      <c r="J219" s="111"/>
      <c r="K219" s="111"/>
      <c r="L219" s="111"/>
      <c r="M219" s="111"/>
    </row>
    <row r="220" spans="3:13" s="18" customFormat="1" ht="42" customHeight="1" x14ac:dyDescent="0.35">
      <c r="C220" s="111"/>
      <c r="D220" s="115"/>
      <c r="E220" s="115"/>
      <c r="F220" s="115"/>
      <c r="G220" s="111"/>
      <c r="H220" s="111"/>
      <c r="I220" s="111"/>
      <c r="J220" s="111"/>
      <c r="K220" s="111"/>
      <c r="L220" s="111"/>
      <c r="M220" s="20"/>
    </row>
    <row r="221" spans="3:13" ht="23.25" customHeight="1" x14ac:dyDescent="0.35">
      <c r="C221" s="111"/>
      <c r="D221" s="115"/>
      <c r="E221" s="115"/>
      <c r="F221" s="115"/>
      <c r="G221" s="111"/>
      <c r="H221" s="111"/>
      <c r="I221" s="111"/>
      <c r="J221" s="111"/>
      <c r="K221" s="111"/>
      <c r="L221" s="111"/>
      <c r="M221" s="111"/>
    </row>
    <row r="222" spans="3:13" ht="27.75" customHeight="1" x14ac:dyDescent="0.35">
      <c r="C222" s="111"/>
      <c r="D222" s="115"/>
      <c r="E222" s="115"/>
      <c r="F222" s="115"/>
      <c r="G222" s="111"/>
      <c r="H222" s="111"/>
      <c r="I222" s="111"/>
      <c r="J222" s="111"/>
      <c r="K222" s="111"/>
      <c r="L222" s="111"/>
      <c r="M222" s="111"/>
    </row>
    <row r="223" spans="3:13" ht="55.5" customHeight="1" x14ac:dyDescent="0.35">
      <c r="C223" s="111"/>
      <c r="D223" s="115"/>
      <c r="E223" s="115"/>
      <c r="F223" s="115"/>
      <c r="G223" s="111"/>
      <c r="H223" s="111"/>
      <c r="I223" s="111"/>
      <c r="J223" s="111"/>
      <c r="K223" s="111"/>
      <c r="L223" s="111"/>
      <c r="M223" s="111"/>
    </row>
    <row r="224" spans="3:13" ht="57.75" customHeight="1" x14ac:dyDescent="0.35">
      <c r="C224" s="111"/>
      <c r="D224" s="115"/>
      <c r="E224" s="115"/>
      <c r="F224" s="115"/>
      <c r="G224" s="111"/>
      <c r="H224" s="111"/>
      <c r="I224" s="111"/>
      <c r="J224" s="111"/>
      <c r="K224" s="111"/>
      <c r="L224" s="111"/>
      <c r="M224" s="111"/>
    </row>
    <row r="225" spans="14:14" ht="21.75" customHeight="1" x14ac:dyDescent="0.35">
      <c r="N225" s="111"/>
    </row>
    <row r="226" spans="14:14" ht="49.5" customHeight="1" x14ac:dyDescent="0.35">
      <c r="N226" s="111"/>
    </row>
    <row r="227" spans="14:14" ht="28.5" customHeight="1" x14ac:dyDescent="0.35">
      <c r="N227" s="111"/>
    </row>
    <row r="228" spans="14:14" ht="28.5" customHeight="1" x14ac:dyDescent="0.35">
      <c r="N228" s="111"/>
    </row>
    <row r="229" spans="14:14" ht="28.5" customHeight="1" x14ac:dyDescent="0.35">
      <c r="N229" s="111"/>
    </row>
    <row r="230" spans="14:14" ht="23.25" customHeight="1" x14ac:dyDescent="0.35">
      <c r="N230" s="20"/>
    </row>
    <row r="231" spans="14:14" ht="43.5" customHeight="1" x14ac:dyDescent="0.35">
      <c r="N231" s="20"/>
    </row>
    <row r="232" spans="14:14" ht="55.5" customHeight="1" x14ac:dyDescent="0.35">
      <c r="N232" s="111"/>
    </row>
    <row r="233" spans="14:14" ht="42.75" customHeight="1" x14ac:dyDescent="0.35">
      <c r="N233" s="20"/>
    </row>
    <row r="234" spans="14:14" ht="21.75" customHeight="1" x14ac:dyDescent="0.35">
      <c r="N234" s="20"/>
    </row>
    <row r="235" spans="14:14" ht="21.75" customHeight="1" x14ac:dyDescent="0.35">
      <c r="N235" s="20"/>
    </row>
    <row r="236" spans="14:14" ht="23.25" customHeight="1" x14ac:dyDescent="0.35">
      <c r="N236" s="111"/>
    </row>
    <row r="237" spans="14:14" ht="23.25" customHeight="1" x14ac:dyDescent="0.35">
      <c r="N237" s="111"/>
    </row>
    <row r="238" spans="14:14" ht="21.75" customHeight="1" x14ac:dyDescent="0.35">
      <c r="N238" s="111"/>
    </row>
    <row r="239" spans="14:14" ht="16.5" customHeight="1" x14ac:dyDescent="0.35">
      <c r="N239" s="111"/>
    </row>
    <row r="240" spans="14:14" ht="29.25" customHeight="1" x14ac:dyDescent="0.35">
      <c r="N240" s="111"/>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conditionalFormatting sqref="G208">
    <cfRule type="cellIs" dxfId="9" priority="1" operator="notEqual">
      <formula>#REF!</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46" t="s">
        <v>111</v>
      </c>
    </row>
    <row r="3" spans="2:2" x14ac:dyDescent="0.35">
      <c r="B3" s="47"/>
    </row>
    <row r="4" spans="2:2" ht="30.75" customHeight="1" x14ac:dyDescent="0.35">
      <c r="B4" s="48" t="s">
        <v>112</v>
      </c>
    </row>
    <row r="5" spans="2:2" ht="30.75" customHeight="1" x14ac:dyDescent="0.35">
      <c r="B5" s="48"/>
    </row>
    <row r="6" spans="2:2" ht="58" x14ac:dyDescent="0.35">
      <c r="B6" s="48" t="s">
        <v>113</v>
      </c>
    </row>
    <row r="7" spans="2:2" x14ac:dyDescent="0.35">
      <c r="B7" s="48"/>
    </row>
    <row r="8" spans="2:2" ht="58" x14ac:dyDescent="0.35">
      <c r="B8" s="48" t="s">
        <v>114</v>
      </c>
    </row>
    <row r="9" spans="2:2" x14ac:dyDescent="0.35">
      <c r="B9" s="48"/>
    </row>
    <row r="10" spans="2:2" ht="58" x14ac:dyDescent="0.35">
      <c r="B10" s="48" t="s">
        <v>115</v>
      </c>
    </row>
    <row r="11" spans="2:2" x14ac:dyDescent="0.35">
      <c r="B11" s="48"/>
    </row>
    <row r="12" spans="2:2" ht="29" x14ac:dyDescent="0.35">
      <c r="B12" s="48" t="s">
        <v>116</v>
      </c>
    </row>
    <row r="13" spans="2:2" x14ac:dyDescent="0.35">
      <c r="B13" s="48"/>
    </row>
    <row r="14" spans="2:2" ht="58" x14ac:dyDescent="0.35">
      <c r="B14" s="48" t="s">
        <v>117</v>
      </c>
    </row>
    <row r="15" spans="2:2" x14ac:dyDescent="0.35">
      <c r="B15" s="48"/>
    </row>
    <row r="16" spans="2:2" ht="44" thickBot="1" x14ac:dyDescent="0.4">
      <c r="B16" s="49" t="s">
        <v>118</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zoomScale="80" zoomScaleNormal="80" zoomScaleSheetLayoutView="70" workbookViewId="0">
      <selection activeCell="A10" sqref="A10"/>
    </sheetView>
  </sheetViews>
  <sheetFormatPr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408" t="s">
        <v>119</v>
      </c>
      <c r="C2" s="409"/>
      <c r="D2" s="410"/>
    </row>
    <row r="3" spans="2:8" ht="15" thickBot="1" x14ac:dyDescent="0.4">
      <c r="B3" s="411"/>
      <c r="C3" s="412"/>
      <c r="D3" s="413"/>
    </row>
    <row r="4" spans="2:8" ht="15" thickBot="1" x14ac:dyDescent="0.4"/>
    <row r="5" spans="2:8" x14ac:dyDescent="0.35">
      <c r="B5" s="399" t="s">
        <v>120</v>
      </c>
      <c r="C5" s="400"/>
      <c r="D5" s="401"/>
      <c r="E5" s="137"/>
      <c r="F5" s="399" t="s">
        <v>120</v>
      </c>
      <c r="G5" s="400"/>
      <c r="H5" s="401"/>
    </row>
    <row r="6" spans="2:8" ht="15" thickBot="1" x14ac:dyDescent="0.4">
      <c r="B6" s="402"/>
      <c r="C6" s="403"/>
      <c r="D6" s="404"/>
      <c r="E6" s="137"/>
      <c r="F6" s="402"/>
      <c r="G6" s="403"/>
      <c r="H6" s="404"/>
    </row>
    <row r="7" spans="2:8" x14ac:dyDescent="0.35">
      <c r="B7" s="138" t="s">
        <v>121</v>
      </c>
      <c r="C7" s="397" t="e">
        <f>SUM(#REF!,#REF!,#REF!,#REF!)</f>
        <v>#REF!</v>
      </c>
      <c r="D7" s="398"/>
      <c r="E7" s="137"/>
      <c r="F7" s="138" t="s">
        <v>121</v>
      </c>
      <c r="G7" s="397" t="e">
        <f>SUM(#REF!,#REF!,#REF!,#REF!)</f>
        <v>#REF!</v>
      </c>
      <c r="H7" s="398"/>
    </row>
    <row r="8" spans="2:8" x14ac:dyDescent="0.35">
      <c r="B8" s="138" t="s">
        <v>122</v>
      </c>
      <c r="C8" s="395" t="e">
        <f>SUM(D10:D12)</f>
        <v>#REF!</v>
      </c>
      <c r="D8" s="396"/>
      <c r="E8" s="137"/>
      <c r="F8" s="138" t="s">
        <v>123</v>
      </c>
      <c r="G8" s="395" t="e">
        <f>SUM(H10:H12)</f>
        <v>#REF!</v>
      </c>
      <c r="H8" s="396"/>
    </row>
    <row r="9" spans="2:8" ht="29" x14ac:dyDescent="0.35">
      <c r="B9" s="153" t="s">
        <v>124</v>
      </c>
      <c r="C9" s="139" t="s">
        <v>125</v>
      </c>
      <c r="D9" s="140" t="s">
        <v>126</v>
      </c>
      <c r="E9" s="137"/>
      <c r="F9" s="152" t="s">
        <v>127</v>
      </c>
      <c r="G9" s="139" t="s">
        <v>128</v>
      </c>
      <c r="H9" s="140" t="s">
        <v>129</v>
      </c>
    </row>
    <row r="10" spans="2:8" ht="35.15" customHeight="1" x14ac:dyDescent="0.35">
      <c r="B10" s="149" t="s">
        <v>130</v>
      </c>
      <c r="C10" s="133">
        <v>0</v>
      </c>
      <c r="D10" s="134" t="e">
        <f>$C$7*C10</f>
        <v>#REF!</v>
      </c>
      <c r="E10" s="137"/>
      <c r="F10" s="149"/>
      <c r="G10" s="133"/>
      <c r="H10" s="134" t="e">
        <f>$G$7*G10</f>
        <v>#REF!</v>
      </c>
    </row>
    <row r="11" spans="2:8" ht="35.15" customHeight="1" x14ac:dyDescent="0.35">
      <c r="B11" s="149"/>
      <c r="C11" s="133"/>
      <c r="D11" s="134" t="e">
        <f>C7*C11</f>
        <v>#REF!</v>
      </c>
      <c r="E11" s="137"/>
      <c r="F11" s="149"/>
      <c r="G11" s="133"/>
      <c r="H11" s="134" t="e">
        <f>G7*G11</f>
        <v>#REF!</v>
      </c>
    </row>
    <row r="12" spans="2:8" ht="35.15" customHeight="1" thickBot="1" x14ac:dyDescent="0.4">
      <c r="B12" s="150"/>
      <c r="C12" s="135"/>
      <c r="D12" s="136" t="e">
        <f>C7*C12</f>
        <v>#REF!</v>
      </c>
      <c r="E12" s="137"/>
      <c r="F12" s="150"/>
      <c r="G12" s="135"/>
      <c r="H12" s="136" t="e">
        <f>G7*G12</f>
        <v>#REF!</v>
      </c>
    </row>
    <row r="13" spans="2:8" ht="15" thickBot="1" x14ac:dyDescent="0.4">
      <c r="B13" s="137"/>
      <c r="C13" s="137"/>
      <c r="D13" s="137"/>
      <c r="E13" s="137"/>
      <c r="F13" s="137"/>
      <c r="G13" s="137"/>
      <c r="H13" s="137"/>
    </row>
    <row r="14" spans="2:8" x14ac:dyDescent="0.35">
      <c r="B14" s="399" t="s">
        <v>131</v>
      </c>
      <c r="C14" s="400"/>
      <c r="D14" s="401"/>
      <c r="E14" s="137"/>
      <c r="F14" s="399" t="s">
        <v>131</v>
      </c>
      <c r="G14" s="400"/>
      <c r="H14" s="401"/>
    </row>
    <row r="15" spans="2:8" ht="15" thickBot="1" x14ac:dyDescent="0.4">
      <c r="B15" s="405"/>
      <c r="C15" s="406"/>
      <c r="D15" s="407"/>
      <c r="E15" s="137"/>
      <c r="F15" s="405"/>
      <c r="G15" s="406"/>
      <c r="H15" s="407"/>
    </row>
    <row r="16" spans="2:8" x14ac:dyDescent="0.35">
      <c r="B16" s="138" t="s">
        <v>121</v>
      </c>
      <c r="C16" s="397" t="e">
        <f>SUM(#REF!,#REF!,#REF!,#REF!)</f>
        <v>#REF!</v>
      </c>
      <c r="D16" s="398"/>
      <c r="E16" s="137"/>
      <c r="F16" s="138" t="s">
        <v>121</v>
      </c>
      <c r="G16" s="397" t="e">
        <f>SUM(#REF!,#REF!,#REF!,#REF!)</f>
        <v>#REF!</v>
      </c>
      <c r="H16" s="398"/>
    </row>
    <row r="17" spans="2:8" x14ac:dyDescent="0.35">
      <c r="B17" s="138" t="s">
        <v>122</v>
      </c>
      <c r="C17" s="395" t="e">
        <f>SUM(D19:D21)</f>
        <v>#REF!</v>
      </c>
      <c r="D17" s="396"/>
      <c r="E17" s="137"/>
      <c r="F17" s="138" t="s">
        <v>123</v>
      </c>
      <c r="G17" s="395" t="e">
        <f>SUM(H19:H21)</f>
        <v>#REF!</v>
      </c>
      <c r="H17" s="396"/>
    </row>
    <row r="18" spans="2:8" ht="29" x14ac:dyDescent="0.35">
      <c r="B18" s="153" t="s">
        <v>124</v>
      </c>
      <c r="C18" s="139" t="s">
        <v>125</v>
      </c>
      <c r="D18" s="140" t="s">
        <v>126</v>
      </c>
      <c r="E18" s="137"/>
      <c r="F18" s="151" t="s">
        <v>127</v>
      </c>
      <c r="G18" s="139" t="s">
        <v>128</v>
      </c>
      <c r="H18" s="140" t="s">
        <v>129</v>
      </c>
    </row>
    <row r="19" spans="2:8" ht="35.15" customHeight="1" x14ac:dyDescent="0.35">
      <c r="B19" s="149"/>
      <c r="C19" s="133"/>
      <c r="D19" s="134" t="e">
        <f>$C$16*C19</f>
        <v>#REF!</v>
      </c>
      <c r="E19" s="137"/>
      <c r="F19" s="149"/>
      <c r="G19" s="133"/>
      <c r="H19" s="134" t="e">
        <f>$G$16*G19</f>
        <v>#REF!</v>
      </c>
    </row>
    <row r="20" spans="2:8" ht="35.15" customHeight="1" x14ac:dyDescent="0.35">
      <c r="B20" s="149"/>
      <c r="C20" s="133"/>
      <c r="D20" s="134" t="e">
        <f>$C$16*C20</f>
        <v>#REF!</v>
      </c>
      <c r="E20" s="137"/>
      <c r="F20" s="149"/>
      <c r="G20" s="133"/>
      <c r="H20" s="134" t="e">
        <f>$G$16*G20</f>
        <v>#REF!</v>
      </c>
    </row>
    <row r="21" spans="2:8" ht="35.15" customHeight="1" thickBot="1" x14ac:dyDescent="0.4">
      <c r="B21" s="150"/>
      <c r="C21" s="135"/>
      <c r="D21" s="136" t="e">
        <f>$C$16*C21</f>
        <v>#REF!</v>
      </c>
      <c r="E21" s="137"/>
      <c r="F21" s="150"/>
      <c r="G21" s="135"/>
      <c r="H21" s="136" t="e">
        <f>$G$16*G21</f>
        <v>#REF!</v>
      </c>
    </row>
    <row r="22" spans="2:8" ht="15" thickBot="1" x14ac:dyDescent="0.4">
      <c r="B22" s="137"/>
      <c r="C22" s="137"/>
      <c r="D22" s="137"/>
      <c r="E22" s="137"/>
      <c r="F22" s="137"/>
      <c r="G22" s="137"/>
      <c r="H22" s="137"/>
    </row>
    <row r="23" spans="2:8" x14ac:dyDescent="0.35">
      <c r="B23" s="399" t="s">
        <v>132</v>
      </c>
      <c r="C23" s="400"/>
      <c r="D23" s="401"/>
      <c r="E23" s="137"/>
      <c r="F23" s="399" t="s">
        <v>132</v>
      </c>
      <c r="G23" s="400"/>
      <c r="H23" s="401"/>
    </row>
    <row r="24" spans="2:8" ht="15" thickBot="1" x14ac:dyDescent="0.4">
      <c r="B24" s="402"/>
      <c r="C24" s="403"/>
      <c r="D24" s="404"/>
      <c r="E24" s="137"/>
      <c r="F24" s="402"/>
      <c r="G24" s="403"/>
      <c r="H24" s="404"/>
    </row>
    <row r="25" spans="2:8" x14ac:dyDescent="0.35">
      <c r="B25" s="138" t="s">
        <v>121</v>
      </c>
      <c r="C25" s="397" t="e">
        <f>SUM(#REF!,#REF!,#REF!,#REF!)</f>
        <v>#REF!</v>
      </c>
      <c r="D25" s="398"/>
      <c r="E25" s="137"/>
      <c r="F25" s="138" t="s">
        <v>121</v>
      </c>
      <c r="G25" s="397" t="e">
        <f>SUM(#REF!,#REF!,#REF!,#REF!)</f>
        <v>#REF!</v>
      </c>
      <c r="H25" s="398"/>
    </row>
    <row r="26" spans="2:8" x14ac:dyDescent="0.35">
      <c r="B26" s="138" t="s">
        <v>122</v>
      </c>
      <c r="C26" s="395" t="e">
        <f>SUM(D28:D30)</f>
        <v>#REF!</v>
      </c>
      <c r="D26" s="396"/>
      <c r="E26" s="137"/>
      <c r="F26" s="138" t="s">
        <v>123</v>
      </c>
      <c r="G26" s="395" t="e">
        <f>SUM(H28:H30)</f>
        <v>#REF!</v>
      </c>
      <c r="H26" s="396"/>
    </row>
    <row r="27" spans="2:8" ht="29" x14ac:dyDescent="0.35">
      <c r="B27" s="153" t="s">
        <v>124</v>
      </c>
      <c r="C27" s="139" t="s">
        <v>125</v>
      </c>
      <c r="D27" s="140" t="s">
        <v>126</v>
      </c>
      <c r="E27" s="137"/>
      <c r="F27" s="151" t="s">
        <v>127</v>
      </c>
      <c r="G27" s="139" t="s">
        <v>128</v>
      </c>
      <c r="H27" s="140" t="s">
        <v>129</v>
      </c>
    </row>
    <row r="28" spans="2:8" ht="35.15" customHeight="1" x14ac:dyDescent="0.35">
      <c r="B28" s="149"/>
      <c r="C28" s="133"/>
      <c r="D28" s="134" t="e">
        <f>$C$25*C28</f>
        <v>#REF!</v>
      </c>
      <c r="E28" s="137"/>
      <c r="F28" s="149"/>
      <c r="G28" s="133"/>
      <c r="H28" s="134" t="e">
        <f>$G$25*G28</f>
        <v>#REF!</v>
      </c>
    </row>
    <row r="29" spans="2:8" ht="35.15" customHeight="1" x14ac:dyDescent="0.35">
      <c r="B29" s="149"/>
      <c r="C29" s="133"/>
      <c r="D29" s="134" t="e">
        <f>$C$25*C29</f>
        <v>#REF!</v>
      </c>
      <c r="E29" s="137"/>
      <c r="F29" s="149"/>
      <c r="G29" s="133"/>
      <c r="H29" s="134" t="e">
        <f>$G$25*G29</f>
        <v>#REF!</v>
      </c>
    </row>
    <row r="30" spans="2:8" ht="35.15" customHeight="1" thickBot="1" x14ac:dyDescent="0.4">
      <c r="B30" s="150"/>
      <c r="C30" s="135"/>
      <c r="D30" s="136" t="e">
        <f>$C$25*C30</f>
        <v>#REF!</v>
      </c>
      <c r="E30" s="137"/>
      <c r="F30" s="150"/>
      <c r="G30" s="135"/>
      <c r="H30" s="136" t="e">
        <f>$G$25*G30</f>
        <v>#REF!</v>
      </c>
    </row>
    <row r="31" spans="2:8" ht="15" thickBot="1" x14ac:dyDescent="0.4">
      <c r="B31" s="137"/>
      <c r="C31" s="137"/>
      <c r="D31" s="137"/>
      <c r="E31" s="137"/>
      <c r="F31" s="137"/>
      <c r="G31" s="137"/>
      <c r="H31" s="137"/>
    </row>
    <row r="32" spans="2:8" x14ac:dyDescent="0.35">
      <c r="B32" s="399" t="s">
        <v>133</v>
      </c>
      <c r="C32" s="400"/>
      <c r="D32" s="401"/>
      <c r="E32" s="137"/>
      <c r="F32" s="399" t="s">
        <v>133</v>
      </c>
      <c r="G32" s="400"/>
      <c r="H32" s="401"/>
    </row>
    <row r="33" spans="2:8" ht="15" thickBot="1" x14ac:dyDescent="0.4">
      <c r="B33" s="402"/>
      <c r="C33" s="403"/>
      <c r="D33" s="404"/>
      <c r="E33" s="137"/>
      <c r="F33" s="402"/>
      <c r="G33" s="403"/>
      <c r="H33" s="404"/>
    </row>
    <row r="34" spans="2:8" x14ac:dyDescent="0.35">
      <c r="B34" s="138" t="s">
        <v>121</v>
      </c>
      <c r="C34" s="397" t="e">
        <f>SUM(#REF!,#REF!,#REF!,#REF!)</f>
        <v>#REF!</v>
      </c>
      <c r="D34" s="398"/>
      <c r="E34" s="137"/>
      <c r="F34" s="138" t="s">
        <v>121</v>
      </c>
      <c r="G34" s="397" t="e">
        <f>SUM(#REF!,#REF!,#REF!,#REF!)</f>
        <v>#REF!</v>
      </c>
      <c r="H34" s="398"/>
    </row>
    <row r="35" spans="2:8" x14ac:dyDescent="0.35">
      <c r="B35" s="138" t="s">
        <v>122</v>
      </c>
      <c r="C35" s="395" t="e">
        <f>SUM(D37:D39)</f>
        <v>#REF!</v>
      </c>
      <c r="D35" s="396"/>
      <c r="E35" s="137"/>
      <c r="F35" s="138" t="s">
        <v>123</v>
      </c>
      <c r="G35" s="395" t="e">
        <f>SUM(H37:H39)</f>
        <v>#REF!</v>
      </c>
      <c r="H35" s="396"/>
    </row>
    <row r="36" spans="2:8" ht="29" x14ac:dyDescent="0.35">
      <c r="B36" s="153" t="s">
        <v>124</v>
      </c>
      <c r="C36" s="139" t="s">
        <v>125</v>
      </c>
      <c r="D36" s="140" t="s">
        <v>126</v>
      </c>
      <c r="E36" s="137"/>
      <c r="F36" s="154" t="s">
        <v>134</v>
      </c>
      <c r="G36" s="139" t="s">
        <v>128</v>
      </c>
      <c r="H36" s="140" t="s">
        <v>129</v>
      </c>
    </row>
    <row r="37" spans="2:8" ht="35.15" customHeight="1" x14ac:dyDescent="0.35">
      <c r="B37" s="149"/>
      <c r="C37" s="133"/>
      <c r="D37" s="134" t="e">
        <f>$C$34*C37</f>
        <v>#REF!</v>
      </c>
      <c r="E37" s="137"/>
      <c r="F37" s="149"/>
      <c r="G37" s="133"/>
      <c r="H37" s="134" t="e">
        <f>$G$34*G37</f>
        <v>#REF!</v>
      </c>
    </row>
    <row r="38" spans="2:8" ht="35.15" customHeight="1" x14ac:dyDescent="0.35">
      <c r="B38" s="149"/>
      <c r="C38" s="133"/>
      <c r="D38" s="134" t="e">
        <f>$C$34*C38</f>
        <v>#REF!</v>
      </c>
      <c r="E38" s="137"/>
      <c r="F38" s="149"/>
      <c r="G38" s="133"/>
      <c r="H38" s="134" t="e">
        <f>$G$34*G38</f>
        <v>#REF!</v>
      </c>
    </row>
    <row r="39" spans="2:8" ht="35.15" customHeight="1" thickBot="1" x14ac:dyDescent="0.4">
      <c r="B39" s="150"/>
      <c r="C39" s="135"/>
      <c r="D39" s="136" t="e">
        <f>$C$34*C39</f>
        <v>#REF!</v>
      </c>
      <c r="E39" s="137"/>
      <c r="F39" s="150"/>
      <c r="G39" s="135"/>
      <c r="H39" s="136" t="e">
        <f>$G$34*G39</f>
        <v>#REF!</v>
      </c>
    </row>
  </sheetData>
  <sheetProtection sheet="1" formatCells="0" formatColumns="0" formatRows="0"/>
  <mergeCells count="33">
    <mergeCell ref="C35:D35"/>
    <mergeCell ref="C25:D25"/>
    <mergeCell ref="B32:D32"/>
    <mergeCell ref="B33:D33"/>
    <mergeCell ref="C34:D34"/>
    <mergeCell ref="C17:D17"/>
    <mergeCell ref="C26:D26"/>
    <mergeCell ref="B14:D14"/>
    <mergeCell ref="B15:D15"/>
    <mergeCell ref="C16:D16"/>
    <mergeCell ref="B23:D23"/>
    <mergeCell ref="B24:D24"/>
    <mergeCell ref="B2:D3"/>
    <mergeCell ref="C7:D7"/>
    <mergeCell ref="B6:D6"/>
    <mergeCell ref="B5:D5"/>
    <mergeCell ref="C8:D8"/>
    <mergeCell ref="F5:H5"/>
    <mergeCell ref="F6:H6"/>
    <mergeCell ref="G7:H7"/>
    <mergeCell ref="G8:H8"/>
    <mergeCell ref="F14:H14"/>
    <mergeCell ref="F15:H15"/>
    <mergeCell ref="G16:H16"/>
    <mergeCell ref="G17:H17"/>
    <mergeCell ref="F23:H23"/>
    <mergeCell ref="F24:H24"/>
    <mergeCell ref="G35:H35"/>
    <mergeCell ref="G25:H25"/>
    <mergeCell ref="G26:H26"/>
    <mergeCell ref="F32:H32"/>
    <mergeCell ref="F33:H33"/>
    <mergeCell ref="G34:H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777CB22-5B10-42BE-9A12-0810C4C8B0D2}">
          <x14:formula1>
            <xm:f>Dropdowns!$A$1:$A$11</xm:f>
          </x14:formula1>
          <xm:sqref>C37:C39 C28:C30 G28:G30 C19:C21 G19:G21 C10:C12 G10:G12 G37:G39</xm:sqref>
        </x14:dataValidation>
        <x14:dataValidation type="list" allowBlank="1" showInputMessage="1" showErrorMessage="1" xr:uid="{AF6A96E7-E880-4FB0-AC65-3AA49173D699}">
          <x14:formula1>
            <xm:f>Sheet2!$A$1:$A$171</xm:f>
          </x14:formula1>
          <xm:sqref>B10:B12 B19:B21 B28:B30 B37:B39</xm:sqref>
        </x14:dataValidation>
        <x14:dataValidation type="list" allowBlank="1" showInputMessage="1" showErrorMessage="1" xr:uid="{0B1EA44C-58BF-4502-92DA-C9810DD40E31}">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9E72-9397-4BCC-83F4-43F2243DC8B8}">
  <sheetPr>
    <tabColor theme="2" tint="-0.499984740745262"/>
  </sheetPr>
  <dimension ref="A1:D70"/>
  <sheetViews>
    <sheetView zoomScale="64" zoomScaleNormal="85" workbookViewId="0">
      <selection activeCell="Q18" sqref="Q18"/>
    </sheetView>
  </sheetViews>
  <sheetFormatPr defaultColWidth="8.7265625" defaultRowHeight="14.5" x14ac:dyDescent="0.35"/>
  <cols>
    <col min="1" max="1" width="6.453125" customWidth="1"/>
    <col min="2" max="2" width="57.26953125" customWidth="1"/>
    <col min="3" max="3" width="71.81640625" customWidth="1"/>
    <col min="4" max="4" width="54.81640625" customWidth="1"/>
  </cols>
  <sheetData>
    <row r="1" spans="1:4" x14ac:dyDescent="0.35">
      <c r="A1" s="414" t="s">
        <v>135</v>
      </c>
      <c r="B1" s="415"/>
      <c r="C1" s="71" t="s">
        <v>136</v>
      </c>
      <c r="D1" s="72" t="s">
        <v>137</v>
      </c>
    </row>
    <row r="2" spans="1:4" x14ac:dyDescent="0.35">
      <c r="A2" s="73" t="s">
        <v>138</v>
      </c>
      <c r="B2" s="73" t="s">
        <v>139</v>
      </c>
      <c r="C2" s="74"/>
      <c r="D2" s="75"/>
    </row>
    <row r="3" spans="1:4" x14ac:dyDescent="0.35">
      <c r="A3" s="76">
        <v>1.1000000000000001</v>
      </c>
      <c r="B3" s="77" t="s">
        <v>140</v>
      </c>
      <c r="C3" s="78" t="s">
        <v>141</v>
      </c>
      <c r="D3" s="79" t="s">
        <v>142</v>
      </c>
    </row>
    <row r="4" spans="1:4" ht="29" x14ac:dyDescent="0.35">
      <c r="A4" s="76">
        <v>1.2</v>
      </c>
      <c r="B4" s="80" t="s">
        <v>143</v>
      </c>
      <c r="C4" s="78" t="s">
        <v>144</v>
      </c>
      <c r="D4" s="79" t="s">
        <v>145</v>
      </c>
    </row>
    <row r="5" spans="1:4" ht="29" x14ac:dyDescent="0.35">
      <c r="A5" s="76">
        <v>1.3</v>
      </c>
      <c r="B5" s="77" t="s">
        <v>146</v>
      </c>
      <c r="C5" s="78" t="s">
        <v>147</v>
      </c>
      <c r="D5" s="79" t="s">
        <v>145</v>
      </c>
    </row>
    <row r="6" spans="1:4" ht="29" x14ac:dyDescent="0.35">
      <c r="A6" s="81">
        <v>1.4</v>
      </c>
      <c r="B6" s="82" t="s">
        <v>148</v>
      </c>
      <c r="C6" s="78" t="s">
        <v>149</v>
      </c>
      <c r="D6" s="79" t="s">
        <v>145</v>
      </c>
    </row>
    <row r="7" spans="1:4" ht="29" x14ac:dyDescent="0.35">
      <c r="A7" s="83" t="s">
        <v>150</v>
      </c>
      <c r="B7" s="84" t="s">
        <v>151</v>
      </c>
      <c r="C7" s="85" t="s">
        <v>152</v>
      </c>
      <c r="D7" s="86" t="s">
        <v>145</v>
      </c>
    </row>
    <row r="8" spans="1:4" ht="29" x14ac:dyDescent="0.35">
      <c r="A8" s="87" t="s">
        <v>153</v>
      </c>
      <c r="B8" s="88" t="s">
        <v>154</v>
      </c>
      <c r="C8" s="85" t="s">
        <v>155</v>
      </c>
      <c r="D8" s="86" t="s">
        <v>145</v>
      </c>
    </row>
    <row r="9" spans="1:4" ht="29" x14ac:dyDescent="0.35">
      <c r="A9" s="87" t="s">
        <v>156</v>
      </c>
      <c r="B9" s="88" t="s">
        <v>157</v>
      </c>
      <c r="C9" s="85" t="s">
        <v>158</v>
      </c>
      <c r="D9" s="86" t="s">
        <v>145</v>
      </c>
    </row>
    <row r="10" spans="1:4" ht="29" x14ac:dyDescent="0.35">
      <c r="A10" s="87" t="s">
        <v>159</v>
      </c>
      <c r="B10" s="88" t="s">
        <v>160</v>
      </c>
      <c r="C10" s="85" t="s">
        <v>158</v>
      </c>
      <c r="D10" s="86" t="s">
        <v>145</v>
      </c>
    </row>
    <row r="11" spans="1:4" ht="29" x14ac:dyDescent="0.35">
      <c r="A11" s="89" t="s">
        <v>161</v>
      </c>
      <c r="B11" s="90" t="s">
        <v>162</v>
      </c>
      <c r="C11" s="85" t="s">
        <v>163</v>
      </c>
      <c r="D11" s="86" t="s">
        <v>145</v>
      </c>
    </row>
    <row r="12" spans="1:4" x14ac:dyDescent="0.35">
      <c r="A12" s="91">
        <v>1.5</v>
      </c>
      <c r="B12" s="92" t="s">
        <v>164</v>
      </c>
      <c r="C12" s="78" t="s">
        <v>165</v>
      </c>
      <c r="D12" s="79" t="s">
        <v>166</v>
      </c>
    </row>
    <row r="13" spans="1:4" x14ac:dyDescent="0.35">
      <c r="A13" s="76">
        <v>1.6</v>
      </c>
      <c r="B13" s="77" t="s">
        <v>167</v>
      </c>
      <c r="C13" s="78" t="s">
        <v>168</v>
      </c>
      <c r="D13" s="79" t="s">
        <v>169</v>
      </c>
    </row>
    <row r="14" spans="1:4" x14ac:dyDescent="0.35">
      <c r="A14" s="81">
        <v>1.7</v>
      </c>
      <c r="B14" s="82" t="s">
        <v>170</v>
      </c>
      <c r="C14" s="78" t="s">
        <v>171</v>
      </c>
      <c r="D14" s="79" t="s">
        <v>169</v>
      </c>
    </row>
    <row r="15" spans="1:4" x14ac:dyDescent="0.35">
      <c r="A15" s="83" t="s">
        <v>172</v>
      </c>
      <c r="B15" s="84" t="s">
        <v>173</v>
      </c>
      <c r="C15" s="85" t="s">
        <v>174</v>
      </c>
      <c r="D15" s="86" t="s">
        <v>169</v>
      </c>
    </row>
    <row r="16" spans="1:4" x14ac:dyDescent="0.35">
      <c r="A16" s="89" t="s">
        <v>175</v>
      </c>
      <c r="B16" s="90" t="s">
        <v>176</v>
      </c>
      <c r="C16" s="85" t="s">
        <v>177</v>
      </c>
      <c r="D16" s="86" t="s">
        <v>169</v>
      </c>
    </row>
    <row r="17" spans="1:4" ht="29" x14ac:dyDescent="0.35">
      <c r="A17" s="91">
        <v>1.8</v>
      </c>
      <c r="B17" s="92" t="s">
        <v>178</v>
      </c>
      <c r="C17" s="78" t="s">
        <v>179</v>
      </c>
      <c r="D17" s="79" t="s">
        <v>180</v>
      </c>
    </row>
    <row r="18" spans="1:4" ht="43.5" x14ac:dyDescent="0.35">
      <c r="A18" s="76">
        <v>1.9</v>
      </c>
      <c r="B18" s="77" t="s">
        <v>181</v>
      </c>
      <c r="C18" s="78" t="s">
        <v>182</v>
      </c>
      <c r="D18" s="79" t="s">
        <v>183</v>
      </c>
    </row>
    <row r="19" spans="1:4" x14ac:dyDescent="0.35">
      <c r="A19" s="93">
        <v>1.1000000000000001</v>
      </c>
      <c r="B19" s="77" t="s">
        <v>184</v>
      </c>
      <c r="C19" s="78" t="s">
        <v>185</v>
      </c>
      <c r="D19" s="79" t="s">
        <v>186</v>
      </c>
    </row>
    <row r="20" spans="1:4" x14ac:dyDescent="0.35">
      <c r="A20" s="131">
        <v>1.1100000000000001</v>
      </c>
      <c r="B20" s="132" t="s">
        <v>187</v>
      </c>
      <c r="C20" s="78"/>
      <c r="D20" s="79"/>
    </row>
    <row r="21" spans="1:4" x14ac:dyDescent="0.35">
      <c r="A21" s="94" t="s">
        <v>188</v>
      </c>
      <c r="B21" s="73" t="s">
        <v>189</v>
      </c>
      <c r="C21" s="74"/>
      <c r="D21" s="75"/>
    </row>
    <row r="22" spans="1:4" x14ac:dyDescent="0.35">
      <c r="A22" s="76">
        <v>2.1</v>
      </c>
      <c r="B22" s="77" t="s">
        <v>190</v>
      </c>
      <c r="C22" s="78" t="s">
        <v>191</v>
      </c>
      <c r="D22" s="79" t="s">
        <v>192</v>
      </c>
    </row>
    <row r="23" spans="1:4" x14ac:dyDescent="0.35">
      <c r="A23" s="76">
        <v>2.2000000000000002</v>
      </c>
      <c r="B23" s="77" t="s">
        <v>193</v>
      </c>
      <c r="C23" s="78" t="s">
        <v>194</v>
      </c>
      <c r="D23" s="79" t="s">
        <v>195</v>
      </c>
    </row>
    <row r="24" spans="1:4" ht="290" x14ac:dyDescent="0.35">
      <c r="A24" s="76">
        <v>2.2999999999999998</v>
      </c>
      <c r="B24" s="77" t="s">
        <v>196</v>
      </c>
      <c r="C24" s="95" t="s">
        <v>197</v>
      </c>
      <c r="D24" s="79" t="s">
        <v>198</v>
      </c>
    </row>
    <row r="25" spans="1:4" x14ac:dyDescent="0.35">
      <c r="A25" s="76">
        <v>2.4</v>
      </c>
      <c r="B25" s="77" t="s">
        <v>199</v>
      </c>
      <c r="C25" s="78" t="s">
        <v>200</v>
      </c>
      <c r="D25" s="79" t="s">
        <v>201</v>
      </c>
    </row>
    <row r="26" spans="1:4" x14ac:dyDescent="0.35">
      <c r="A26" s="76">
        <v>2.5</v>
      </c>
      <c r="B26" s="77" t="s">
        <v>202</v>
      </c>
      <c r="C26" s="78" t="s">
        <v>203</v>
      </c>
      <c r="D26" s="79" t="s">
        <v>195</v>
      </c>
    </row>
    <row r="27" spans="1:4" x14ac:dyDescent="0.35">
      <c r="A27" s="76">
        <v>2.6</v>
      </c>
      <c r="B27" s="77" t="s">
        <v>204</v>
      </c>
      <c r="C27" s="78" t="s">
        <v>205</v>
      </c>
      <c r="D27" s="79" t="s">
        <v>206</v>
      </c>
    </row>
    <row r="28" spans="1:4" ht="145" x14ac:dyDescent="0.35">
      <c r="A28" s="76">
        <v>2.7</v>
      </c>
      <c r="B28" s="77" t="s">
        <v>207</v>
      </c>
      <c r="C28" s="95" t="s">
        <v>208</v>
      </c>
      <c r="D28" s="79" t="s">
        <v>209</v>
      </c>
    </row>
    <row r="29" spans="1:4" ht="29" x14ac:dyDescent="0.35">
      <c r="A29" s="96" t="s">
        <v>210</v>
      </c>
      <c r="B29" s="97" t="s">
        <v>211</v>
      </c>
      <c r="C29" s="85" t="s">
        <v>212</v>
      </c>
      <c r="D29" s="86" t="s">
        <v>213</v>
      </c>
    </row>
    <row r="30" spans="1:4" x14ac:dyDescent="0.35">
      <c r="A30" s="98" t="s">
        <v>214</v>
      </c>
      <c r="B30" s="73" t="s">
        <v>215</v>
      </c>
      <c r="C30" s="74"/>
      <c r="D30" s="75"/>
    </row>
    <row r="31" spans="1:4" x14ac:dyDescent="0.35">
      <c r="A31" s="76">
        <v>3.1</v>
      </c>
      <c r="B31" s="77" t="s">
        <v>216</v>
      </c>
      <c r="C31" s="78" t="s">
        <v>217</v>
      </c>
      <c r="D31" s="79" t="str">
        <f>B30</f>
        <v>Rule of Law and Human Rights</v>
      </c>
    </row>
    <row r="32" spans="1:4" x14ac:dyDescent="0.35">
      <c r="A32" s="96" t="s">
        <v>218</v>
      </c>
      <c r="B32" s="99" t="s">
        <v>219</v>
      </c>
      <c r="C32" s="85" t="s">
        <v>220</v>
      </c>
      <c r="D32" s="86" t="s">
        <v>221</v>
      </c>
    </row>
    <row r="33" spans="1:4" x14ac:dyDescent="0.35">
      <c r="A33" s="76">
        <v>3.2</v>
      </c>
      <c r="B33" s="77" t="s">
        <v>222</v>
      </c>
      <c r="C33" s="78" t="s">
        <v>223</v>
      </c>
      <c r="D33" s="79" t="s">
        <v>221</v>
      </c>
    </row>
    <row r="34" spans="1:4" x14ac:dyDescent="0.35">
      <c r="A34" s="76">
        <v>3.3</v>
      </c>
      <c r="B34" s="77" t="s">
        <v>224</v>
      </c>
      <c r="C34" s="78" t="s">
        <v>225</v>
      </c>
      <c r="D34" s="79" t="s">
        <v>221</v>
      </c>
    </row>
    <row r="35" spans="1:4" x14ac:dyDescent="0.35">
      <c r="A35" s="76">
        <v>3.4</v>
      </c>
      <c r="B35" s="77" t="s">
        <v>226</v>
      </c>
      <c r="C35" s="78" t="s">
        <v>227</v>
      </c>
      <c r="D35" s="79" t="s">
        <v>228</v>
      </c>
    </row>
    <row r="36" spans="1:4" x14ac:dyDescent="0.35">
      <c r="A36" s="96" t="s">
        <v>229</v>
      </c>
      <c r="B36" s="97" t="s">
        <v>230</v>
      </c>
      <c r="C36" s="85" t="s">
        <v>231</v>
      </c>
      <c r="D36" s="86" t="s">
        <v>228</v>
      </c>
    </row>
    <row r="37" spans="1:4" ht="43.5" x14ac:dyDescent="0.35">
      <c r="A37" s="76">
        <v>3.5</v>
      </c>
      <c r="B37" s="77" t="s">
        <v>232</v>
      </c>
      <c r="C37" s="78" t="s">
        <v>233</v>
      </c>
      <c r="D37" s="79" t="s">
        <v>234</v>
      </c>
    </row>
    <row r="38" spans="1:4" ht="43.5" x14ac:dyDescent="0.35">
      <c r="A38" s="76">
        <v>3.6</v>
      </c>
      <c r="B38" s="77" t="s">
        <v>235</v>
      </c>
      <c r="C38" s="78" t="s">
        <v>236</v>
      </c>
      <c r="D38" s="79" t="s">
        <v>237</v>
      </c>
    </row>
    <row r="39" spans="1:4" x14ac:dyDescent="0.35">
      <c r="A39" s="76">
        <v>3.7</v>
      </c>
      <c r="B39" s="80" t="s">
        <v>238</v>
      </c>
      <c r="C39" s="78" t="s">
        <v>239</v>
      </c>
      <c r="D39" s="79" t="s">
        <v>240</v>
      </c>
    </row>
    <row r="40" spans="1:4" x14ac:dyDescent="0.35">
      <c r="A40" s="96" t="s">
        <v>241</v>
      </c>
      <c r="B40" s="97" t="s">
        <v>242</v>
      </c>
      <c r="C40" s="85" t="s">
        <v>243</v>
      </c>
      <c r="D40" s="86" t="s">
        <v>240</v>
      </c>
    </row>
    <row r="41" spans="1:4" x14ac:dyDescent="0.35">
      <c r="A41" s="96" t="s">
        <v>244</v>
      </c>
      <c r="B41" s="97" t="s">
        <v>245</v>
      </c>
      <c r="C41" s="85" t="s">
        <v>246</v>
      </c>
      <c r="D41" s="86" t="s">
        <v>240</v>
      </c>
    </row>
    <row r="42" spans="1:4" x14ac:dyDescent="0.35">
      <c r="A42" s="98" t="s">
        <v>247</v>
      </c>
      <c r="B42" s="73" t="s">
        <v>248</v>
      </c>
      <c r="C42" s="74"/>
      <c r="D42" s="75"/>
    </row>
    <row r="43" spans="1:4" x14ac:dyDescent="0.35">
      <c r="A43" s="76">
        <v>4.0999999999999996</v>
      </c>
      <c r="B43" s="77" t="s">
        <v>249</v>
      </c>
      <c r="C43" s="78" t="s">
        <v>250</v>
      </c>
      <c r="D43" s="79" t="s">
        <v>251</v>
      </c>
    </row>
    <row r="44" spans="1:4" x14ac:dyDescent="0.35">
      <c r="A44" s="76">
        <v>4.2</v>
      </c>
      <c r="B44" s="77" t="s">
        <v>252</v>
      </c>
      <c r="C44" s="78" t="s">
        <v>253</v>
      </c>
      <c r="D44" s="79" t="s">
        <v>254</v>
      </c>
    </row>
    <row r="45" spans="1:4" ht="29" x14ac:dyDescent="0.35">
      <c r="A45" s="76">
        <v>4.3</v>
      </c>
      <c r="B45" s="77" t="s">
        <v>255</v>
      </c>
      <c r="C45" s="100" t="s">
        <v>256</v>
      </c>
      <c r="D45" s="79" t="s">
        <v>257</v>
      </c>
    </row>
    <row r="46" spans="1:4" ht="29" x14ac:dyDescent="0.35">
      <c r="A46" s="76">
        <v>4.4000000000000004</v>
      </c>
      <c r="B46" s="77" t="s">
        <v>258</v>
      </c>
      <c r="C46" s="100" t="s">
        <v>259</v>
      </c>
      <c r="D46" s="79" t="s">
        <v>260</v>
      </c>
    </row>
    <row r="47" spans="1:4" x14ac:dyDescent="0.35">
      <c r="A47" s="96" t="s">
        <v>261</v>
      </c>
      <c r="B47" s="97" t="s">
        <v>262</v>
      </c>
      <c r="C47" s="85" t="s">
        <v>263</v>
      </c>
      <c r="D47" s="86" t="s">
        <v>260</v>
      </c>
    </row>
    <row r="48" spans="1:4" x14ac:dyDescent="0.35">
      <c r="A48" s="76">
        <v>4.5</v>
      </c>
      <c r="B48" s="77" t="s">
        <v>264</v>
      </c>
      <c r="C48" s="100" t="s">
        <v>265</v>
      </c>
      <c r="D48" s="79" t="s">
        <v>254</v>
      </c>
    </row>
    <row r="49" spans="1:4" x14ac:dyDescent="0.35">
      <c r="A49" s="76">
        <v>4.5999999999999996</v>
      </c>
      <c r="B49" s="77" t="s">
        <v>266</v>
      </c>
      <c r="C49" s="101" t="s">
        <v>267</v>
      </c>
      <c r="D49" s="79" t="s">
        <v>268</v>
      </c>
    </row>
    <row r="50" spans="1:4" ht="29" x14ac:dyDescent="0.35">
      <c r="A50" s="76">
        <v>4.7</v>
      </c>
      <c r="B50" s="77" t="s">
        <v>269</v>
      </c>
      <c r="C50" s="101" t="s">
        <v>270</v>
      </c>
      <c r="D50" s="79" t="s">
        <v>271</v>
      </c>
    </row>
    <row r="51" spans="1:4" x14ac:dyDescent="0.35">
      <c r="A51" s="98" t="s">
        <v>272</v>
      </c>
      <c r="B51" s="73" t="s">
        <v>273</v>
      </c>
      <c r="C51" s="102"/>
      <c r="D51" s="75"/>
    </row>
    <row r="52" spans="1:4" x14ac:dyDescent="0.35">
      <c r="A52" s="76">
        <v>5.0999999999999996</v>
      </c>
      <c r="B52" s="77" t="s">
        <v>274</v>
      </c>
      <c r="C52" s="101" t="s">
        <v>275</v>
      </c>
      <c r="D52" s="103" t="s">
        <v>276</v>
      </c>
    </row>
    <row r="53" spans="1:4" ht="29" x14ac:dyDescent="0.35">
      <c r="A53" s="78">
        <v>5.2</v>
      </c>
      <c r="B53" s="95" t="s">
        <v>277</v>
      </c>
      <c r="C53" s="78" t="s">
        <v>278</v>
      </c>
      <c r="D53" s="79" t="s">
        <v>279</v>
      </c>
    </row>
    <row r="54" spans="1:4" x14ac:dyDescent="0.35">
      <c r="A54" s="96" t="s">
        <v>280</v>
      </c>
      <c r="B54" s="99" t="s">
        <v>281</v>
      </c>
      <c r="C54" s="85" t="s">
        <v>282</v>
      </c>
      <c r="D54" s="86" t="s">
        <v>283</v>
      </c>
    </row>
    <row r="55" spans="1:4" x14ac:dyDescent="0.35">
      <c r="A55" s="76">
        <v>5.3</v>
      </c>
      <c r="B55" s="77" t="s">
        <v>284</v>
      </c>
      <c r="C55" s="78" t="s">
        <v>285</v>
      </c>
      <c r="D55" s="79" t="s">
        <v>286</v>
      </c>
    </row>
    <row r="56" spans="1:4" ht="58" x14ac:dyDescent="0.35">
      <c r="A56" s="76">
        <v>5.4</v>
      </c>
      <c r="B56" s="77" t="s">
        <v>287</v>
      </c>
      <c r="C56" s="78" t="s">
        <v>288</v>
      </c>
      <c r="D56" s="79" t="s">
        <v>289</v>
      </c>
    </row>
    <row r="57" spans="1:4" ht="29" x14ac:dyDescent="0.35">
      <c r="A57" s="76">
        <v>5.5</v>
      </c>
      <c r="B57" s="77" t="s">
        <v>290</v>
      </c>
      <c r="C57" s="78" t="s">
        <v>291</v>
      </c>
      <c r="D57" s="79" t="s">
        <v>292</v>
      </c>
    </row>
    <row r="58" spans="1:4" x14ac:dyDescent="0.35">
      <c r="A58" s="98" t="s">
        <v>293</v>
      </c>
      <c r="B58" s="73" t="s">
        <v>294</v>
      </c>
      <c r="C58" s="74"/>
      <c r="D58" s="75"/>
    </row>
    <row r="59" spans="1:4" ht="29" x14ac:dyDescent="0.35">
      <c r="A59" s="76">
        <v>6.1</v>
      </c>
      <c r="B59" s="77" t="s">
        <v>295</v>
      </c>
      <c r="C59" s="78" t="s">
        <v>296</v>
      </c>
      <c r="D59" s="79" t="s">
        <v>297</v>
      </c>
    </row>
    <row r="60" spans="1:4" ht="29" x14ac:dyDescent="0.35">
      <c r="A60" s="96" t="s">
        <v>298</v>
      </c>
      <c r="B60" s="97" t="s">
        <v>299</v>
      </c>
      <c r="C60" s="104" t="s">
        <v>300</v>
      </c>
      <c r="D60" s="86" t="s">
        <v>297</v>
      </c>
    </row>
    <row r="61" spans="1:4" ht="29" x14ac:dyDescent="0.35">
      <c r="A61" s="76">
        <v>6.2</v>
      </c>
      <c r="B61" s="77" t="s">
        <v>301</v>
      </c>
      <c r="C61" s="78" t="s">
        <v>302</v>
      </c>
      <c r="D61" s="79" t="s">
        <v>303</v>
      </c>
    </row>
    <row r="62" spans="1:4" x14ac:dyDescent="0.35">
      <c r="A62" s="96" t="s">
        <v>304</v>
      </c>
      <c r="B62" s="99" t="s">
        <v>305</v>
      </c>
      <c r="C62" s="105" t="s">
        <v>306</v>
      </c>
      <c r="D62" s="86" t="s">
        <v>307</v>
      </c>
    </row>
    <row r="63" spans="1:4" ht="29" x14ac:dyDescent="0.35">
      <c r="A63" s="96" t="s">
        <v>308</v>
      </c>
      <c r="B63" s="99" t="s">
        <v>309</v>
      </c>
      <c r="C63" s="105" t="s">
        <v>310</v>
      </c>
      <c r="D63" s="86" t="s">
        <v>303</v>
      </c>
    </row>
    <row r="64" spans="1:4" ht="43.5" x14ac:dyDescent="0.35">
      <c r="A64" s="76">
        <v>6.3</v>
      </c>
      <c r="B64" s="77" t="s">
        <v>311</v>
      </c>
      <c r="C64" s="78" t="s">
        <v>312</v>
      </c>
      <c r="D64" s="79" t="s">
        <v>313</v>
      </c>
    </row>
    <row r="65" spans="1:4" ht="72.5" x14ac:dyDescent="0.35">
      <c r="A65" s="96" t="s">
        <v>314</v>
      </c>
      <c r="B65" s="99" t="s">
        <v>315</v>
      </c>
      <c r="C65" s="104" t="s">
        <v>316</v>
      </c>
      <c r="D65" s="86" t="s">
        <v>317</v>
      </c>
    </row>
    <row r="66" spans="1:4" ht="43.5" x14ac:dyDescent="0.35">
      <c r="A66" s="106" t="s">
        <v>318</v>
      </c>
      <c r="B66" s="107" t="s">
        <v>319</v>
      </c>
      <c r="C66" s="85" t="s">
        <v>320</v>
      </c>
      <c r="D66" s="86" t="s">
        <v>313</v>
      </c>
    </row>
    <row r="67" spans="1:4" ht="87" x14ac:dyDescent="0.35">
      <c r="A67" s="106" t="s">
        <v>321</v>
      </c>
      <c r="B67" s="107" t="s">
        <v>322</v>
      </c>
      <c r="C67" s="104" t="s">
        <v>323</v>
      </c>
      <c r="D67" s="86" t="s">
        <v>324</v>
      </c>
    </row>
    <row r="68" spans="1:4" ht="116" x14ac:dyDescent="0.35">
      <c r="A68" s="106" t="s">
        <v>325</v>
      </c>
      <c r="B68" s="107" t="s">
        <v>326</v>
      </c>
      <c r="C68" s="104" t="s">
        <v>327</v>
      </c>
      <c r="D68" s="86" t="s">
        <v>328</v>
      </c>
    </row>
    <row r="69" spans="1:4" ht="87" x14ac:dyDescent="0.35">
      <c r="A69" s="106" t="s">
        <v>329</v>
      </c>
      <c r="B69" s="107" t="s">
        <v>330</v>
      </c>
      <c r="C69" s="104" t="s">
        <v>331</v>
      </c>
      <c r="D69" s="86" t="s">
        <v>332</v>
      </c>
    </row>
    <row r="70" spans="1:4" ht="29" x14ac:dyDescent="0.35">
      <c r="A70" s="76">
        <v>6.4</v>
      </c>
      <c r="B70" s="77" t="s">
        <v>333</v>
      </c>
      <c r="C70" s="78" t="s">
        <v>334</v>
      </c>
      <c r="D70" s="79" t="s">
        <v>335</v>
      </c>
    </row>
  </sheetData>
  <mergeCells count="1">
    <mergeCell ref="A1:B1"/>
  </mergeCells>
  <hyperlinks>
    <hyperlink ref="D1" r:id="rId1" display="OECD DAC CRS Code" xr:uid="{5560F433-4008-4B31-BCF8-D9A5CCE6808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H20" sqref="H20"/>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40" customFormat="1" ht="15.5" x14ac:dyDescent="0.35">
      <c r="B2" s="417" t="s">
        <v>336</v>
      </c>
      <c r="C2" s="418"/>
      <c r="D2" s="418"/>
      <c r="E2" s="418"/>
      <c r="F2" s="419"/>
    </row>
    <row r="3" spans="2:6" s="40" customFormat="1" ht="16" thickBot="1" x14ac:dyDescent="0.4">
      <c r="B3" s="420"/>
      <c r="C3" s="421"/>
      <c r="D3" s="421"/>
      <c r="E3" s="421"/>
      <c r="F3" s="422"/>
    </row>
    <row r="4" spans="2:6" s="40" customFormat="1" ht="16" thickBot="1" x14ac:dyDescent="0.4">
      <c r="B4" s="127"/>
      <c r="C4" s="127"/>
      <c r="D4" s="127"/>
      <c r="E4" s="127"/>
      <c r="F4" s="127"/>
    </row>
    <row r="5" spans="2:6" s="40" customFormat="1" ht="16" thickBot="1" x14ac:dyDescent="0.4">
      <c r="B5" s="392" t="s">
        <v>72</v>
      </c>
      <c r="C5" s="393"/>
      <c r="D5" s="393"/>
      <c r="E5" s="393"/>
      <c r="F5" s="394"/>
    </row>
    <row r="6" spans="2:6" s="40" customFormat="1" ht="15.5" x14ac:dyDescent="0.35">
      <c r="B6" s="38"/>
      <c r="C6" s="423" t="e">
        <f>#REF!</f>
        <v>#REF!</v>
      </c>
      <c r="D6" s="423" t="e">
        <f>#REF!</f>
        <v>#REF!</v>
      </c>
      <c r="E6" s="423" t="e">
        <f>#REF!</f>
        <v>#REF!</v>
      </c>
      <c r="F6" s="390" t="s">
        <v>72</v>
      </c>
    </row>
    <row r="7" spans="2:6" s="40" customFormat="1" ht="15.5" x14ac:dyDescent="0.35">
      <c r="B7" s="38"/>
      <c r="C7" s="424"/>
      <c r="D7" s="424"/>
      <c r="E7" s="424"/>
      <c r="F7" s="391"/>
    </row>
    <row r="8" spans="2:6" s="40" customFormat="1" ht="31" x14ac:dyDescent="0.35">
      <c r="B8" s="4" t="s">
        <v>90</v>
      </c>
      <c r="C8" s="116">
        <f>'2) By Category'!D199</f>
        <v>0</v>
      </c>
      <c r="D8" s="116">
        <f>'2) By Category'!E199</f>
        <v>0</v>
      </c>
      <c r="E8" s="116">
        <f>'2) By Category'!F199</f>
        <v>0</v>
      </c>
      <c r="F8" s="36">
        <f t="shared" ref="F8:F15" si="0">SUM(C8:E8)</f>
        <v>0</v>
      </c>
    </row>
    <row r="9" spans="2:6" s="40" customFormat="1" ht="46.5" x14ac:dyDescent="0.35">
      <c r="B9" s="4" t="s">
        <v>91</v>
      </c>
      <c r="C9" s="116">
        <f>'2) By Category'!D200</f>
        <v>0</v>
      </c>
      <c r="D9" s="116">
        <f>'2) By Category'!E200</f>
        <v>0</v>
      </c>
      <c r="E9" s="116">
        <f>'2) By Category'!F200</f>
        <v>0</v>
      </c>
      <c r="F9" s="37">
        <f t="shared" si="0"/>
        <v>0</v>
      </c>
    </row>
    <row r="10" spans="2:6" s="40" customFormat="1" ht="62" x14ac:dyDescent="0.35">
      <c r="B10" s="4" t="s">
        <v>92</v>
      </c>
      <c r="C10" s="116">
        <f>'2) By Category'!D201</f>
        <v>0</v>
      </c>
      <c r="D10" s="116">
        <f>'2) By Category'!E201</f>
        <v>0</v>
      </c>
      <c r="E10" s="116">
        <f>'2) By Category'!F201</f>
        <v>0</v>
      </c>
      <c r="F10" s="37">
        <f t="shared" si="0"/>
        <v>0</v>
      </c>
    </row>
    <row r="11" spans="2:6" s="40" customFormat="1" ht="31" x14ac:dyDescent="0.35">
      <c r="B11" s="7" t="s">
        <v>93</v>
      </c>
      <c r="C11" s="116">
        <f>'2) By Category'!D202</f>
        <v>0</v>
      </c>
      <c r="D11" s="116">
        <f>'2) By Category'!E202</f>
        <v>0</v>
      </c>
      <c r="E11" s="116">
        <f>'2) By Category'!F202</f>
        <v>0</v>
      </c>
      <c r="F11" s="37">
        <f t="shared" si="0"/>
        <v>0</v>
      </c>
    </row>
    <row r="12" spans="2:6" s="40" customFormat="1" ht="15.5" x14ac:dyDescent="0.35">
      <c r="B12" s="4" t="s">
        <v>94</v>
      </c>
      <c r="C12" s="116">
        <f>'2) By Category'!D203</f>
        <v>0</v>
      </c>
      <c r="D12" s="116">
        <f>'2) By Category'!E203</f>
        <v>0</v>
      </c>
      <c r="E12" s="116">
        <f>'2) By Category'!F203</f>
        <v>0</v>
      </c>
      <c r="F12" s="37">
        <f t="shared" si="0"/>
        <v>0</v>
      </c>
    </row>
    <row r="13" spans="2:6" s="40" customFormat="1" ht="46.5" x14ac:dyDescent="0.35">
      <c r="B13" s="4" t="s">
        <v>95</v>
      </c>
      <c r="C13" s="116">
        <f>'2) By Category'!D204</f>
        <v>0</v>
      </c>
      <c r="D13" s="116">
        <f>'2) By Category'!E204</f>
        <v>0</v>
      </c>
      <c r="E13" s="116">
        <f>'2) By Category'!F204</f>
        <v>0</v>
      </c>
      <c r="F13" s="37">
        <f t="shared" si="0"/>
        <v>0</v>
      </c>
    </row>
    <row r="14" spans="2:6" s="40" customFormat="1" ht="31.5" thickBot="1" x14ac:dyDescent="0.4">
      <c r="B14" s="50" t="s">
        <v>96</v>
      </c>
      <c r="C14" s="123">
        <f>'2) By Category'!D205</f>
        <v>0</v>
      </c>
      <c r="D14" s="123">
        <f>'2) By Category'!E205</f>
        <v>0</v>
      </c>
      <c r="E14" s="123">
        <f>'2) By Category'!F205</f>
        <v>0</v>
      </c>
      <c r="F14" s="51">
        <f t="shared" si="0"/>
        <v>0</v>
      </c>
    </row>
    <row r="15" spans="2:6" s="40" customFormat="1" ht="30" customHeight="1" x14ac:dyDescent="0.35">
      <c r="B15" s="128" t="s">
        <v>337</v>
      </c>
      <c r="C15" s="52">
        <f>SUM(C8:C14)</f>
        <v>0</v>
      </c>
      <c r="D15" s="52">
        <f>SUM(D8:D14)</f>
        <v>0</v>
      </c>
      <c r="E15" s="52">
        <f>SUM(E8:E14)</f>
        <v>0</v>
      </c>
      <c r="F15" s="53">
        <f t="shared" si="0"/>
        <v>0</v>
      </c>
    </row>
    <row r="16" spans="2:6" s="40" customFormat="1" ht="19.5" customHeight="1" x14ac:dyDescent="0.35">
      <c r="B16" s="119" t="s">
        <v>109</v>
      </c>
      <c r="C16" s="54">
        <f>C15*0.07</f>
        <v>0</v>
      </c>
      <c r="D16" s="54">
        <f t="shared" ref="D16:F16" si="1">D15*0.07</f>
        <v>0</v>
      </c>
      <c r="E16" s="54">
        <f t="shared" si="1"/>
        <v>0</v>
      </c>
      <c r="F16" s="54">
        <f t="shared" si="1"/>
        <v>0</v>
      </c>
    </row>
    <row r="17" spans="2:7" s="40" customFormat="1" ht="25.5" customHeight="1" thickBot="1" x14ac:dyDescent="0.4">
      <c r="B17" s="55" t="s">
        <v>3</v>
      </c>
      <c r="C17" s="56">
        <f>C15+C16</f>
        <v>0</v>
      </c>
      <c r="D17" s="56">
        <f t="shared" ref="D17:F17" si="2">D15+D16</f>
        <v>0</v>
      </c>
      <c r="E17" s="56">
        <f t="shared" si="2"/>
        <v>0</v>
      </c>
      <c r="F17" s="56">
        <f t="shared" si="2"/>
        <v>0</v>
      </c>
      <c r="G17" s="127"/>
    </row>
    <row r="18" spans="2:7" s="40" customFormat="1" ht="16" thickBot="1" x14ac:dyDescent="0.4">
      <c r="B18" s="127"/>
      <c r="C18" s="127"/>
      <c r="D18" s="127"/>
      <c r="E18" s="127"/>
      <c r="F18" s="127"/>
      <c r="G18" s="127"/>
    </row>
    <row r="19" spans="2:7" s="40" customFormat="1" ht="15.75" customHeight="1" x14ac:dyDescent="0.35">
      <c r="B19" s="427" t="s">
        <v>75</v>
      </c>
      <c r="C19" s="428"/>
      <c r="D19" s="428"/>
      <c r="E19" s="428"/>
      <c r="F19" s="429"/>
      <c r="G19" s="129"/>
    </row>
    <row r="20" spans="2:7" ht="15.75" customHeight="1" x14ac:dyDescent="0.35">
      <c r="B20" s="430"/>
      <c r="C20" s="425" t="e">
        <f>#REF!</f>
        <v>#REF!</v>
      </c>
      <c r="D20" s="425" t="e">
        <f>#REF!</f>
        <v>#REF!</v>
      </c>
      <c r="E20" s="425" t="e">
        <f>#REF!</f>
        <v>#REF!</v>
      </c>
      <c r="F20" s="425" t="s">
        <v>110</v>
      </c>
      <c r="G20" s="416" t="s">
        <v>76</v>
      </c>
    </row>
    <row r="21" spans="2:7" ht="15.75" customHeight="1" x14ac:dyDescent="0.35">
      <c r="B21" s="431"/>
      <c r="C21" s="426"/>
      <c r="D21" s="426"/>
      <c r="E21" s="426"/>
      <c r="F21" s="426"/>
      <c r="G21" s="391"/>
    </row>
    <row r="22" spans="2:7" ht="23.25" customHeight="1" x14ac:dyDescent="0.35">
      <c r="B22" s="6" t="s">
        <v>77</v>
      </c>
      <c r="C22" s="130" t="e">
        <f>#REF!</f>
        <v>#REF!</v>
      </c>
      <c r="D22" s="130" t="e">
        <f>#REF!</f>
        <v>#REF!</v>
      </c>
      <c r="E22" s="130" t="e">
        <f>#REF!</f>
        <v>#REF!</v>
      </c>
      <c r="F22" s="61" t="e">
        <f>#REF!</f>
        <v>#REF!</v>
      </c>
      <c r="G22" s="2" t="e">
        <f>#REF!</f>
        <v>#REF!</v>
      </c>
    </row>
    <row r="23" spans="2:7" ht="24.75" customHeight="1" x14ac:dyDescent="0.35">
      <c r="B23" s="6" t="s">
        <v>78</v>
      </c>
      <c r="C23" s="130" t="e">
        <f>#REF!</f>
        <v>#REF!</v>
      </c>
      <c r="D23" s="130" t="e">
        <f>#REF!</f>
        <v>#REF!</v>
      </c>
      <c r="E23" s="130" t="e">
        <f>#REF!</f>
        <v>#REF!</v>
      </c>
      <c r="F23" s="61" t="e">
        <f>#REF!</f>
        <v>#REF!</v>
      </c>
      <c r="G23" s="2" t="e">
        <f>#REF!</f>
        <v>#REF!</v>
      </c>
    </row>
    <row r="24" spans="2:7" ht="24.75" customHeight="1" x14ac:dyDescent="0.35">
      <c r="B24" s="6" t="s">
        <v>338</v>
      </c>
      <c r="C24" s="130" t="e">
        <f>#REF!</f>
        <v>#REF!</v>
      </c>
      <c r="D24" s="130" t="e">
        <f>#REF!</f>
        <v>#REF!</v>
      </c>
      <c r="E24" s="130" t="e">
        <f>#REF!</f>
        <v>#REF!</v>
      </c>
      <c r="F24" s="61" t="e">
        <f>#REF!</f>
        <v>#REF!</v>
      </c>
      <c r="G24" s="2" t="e">
        <f>#REF!</f>
        <v>#REF!</v>
      </c>
    </row>
    <row r="25" spans="2:7" ht="16" thickBot="1" x14ac:dyDescent="0.4">
      <c r="B25" s="3" t="s">
        <v>110</v>
      </c>
      <c r="C25" s="60" t="e">
        <f>#REF!</f>
        <v>#REF!</v>
      </c>
      <c r="D25" s="60" t="e">
        <f>#REF!</f>
        <v>#REF!</v>
      </c>
      <c r="E25" s="60" t="e">
        <f>#REF!</f>
        <v>#REF!</v>
      </c>
      <c r="F25" s="62" t="e">
        <f>#REF!</f>
        <v>#REF!</v>
      </c>
      <c r="G25" s="63"/>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conditionalFormatting sqref="F17">
    <cfRule type="cellIs" dxfId="0" priority="1" operator="notEqual">
      <formula>#REF!</formula>
    </cfRule>
  </conditionalFormatting>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sqref="A1:A11"/>
    </sheetView>
  </sheetViews>
  <sheetFormatPr defaultColWidth="8.81640625" defaultRowHeight="14.5" x14ac:dyDescent="0.35"/>
  <sheetData>
    <row r="1" spans="1:1" x14ac:dyDescent="0.35">
      <c r="A1" s="45">
        <v>0</v>
      </c>
    </row>
    <row r="2" spans="1:1" x14ac:dyDescent="0.35">
      <c r="A2" s="108">
        <v>0.1</v>
      </c>
    </row>
    <row r="3" spans="1:1" x14ac:dyDescent="0.35">
      <c r="A3" s="45">
        <v>0.2</v>
      </c>
    </row>
    <row r="4" spans="1:1" x14ac:dyDescent="0.35">
      <c r="A4" s="108">
        <v>0.3</v>
      </c>
    </row>
    <row r="5" spans="1:1" x14ac:dyDescent="0.35">
      <c r="A5" s="45">
        <v>0.4</v>
      </c>
    </row>
    <row r="6" spans="1:1" x14ac:dyDescent="0.35">
      <c r="A6" s="108">
        <v>0.5</v>
      </c>
    </row>
    <row r="7" spans="1:1" x14ac:dyDescent="0.35">
      <c r="A7" s="45">
        <v>0.6</v>
      </c>
    </row>
    <row r="8" spans="1:1" x14ac:dyDescent="0.35">
      <c r="A8" s="108">
        <v>0.7</v>
      </c>
    </row>
    <row r="9" spans="1:1" x14ac:dyDescent="0.35">
      <c r="A9" s="45">
        <v>0.8</v>
      </c>
    </row>
    <row r="10" spans="1:1" x14ac:dyDescent="0.35">
      <c r="A10" s="108">
        <v>0.9</v>
      </c>
    </row>
    <row r="11" spans="1:1" x14ac:dyDescent="0.35">
      <c r="A11" s="45">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E171"/>
  <sheetViews>
    <sheetView topLeftCell="A2" workbookViewId="0">
      <selection activeCell="A2" sqref="A1:E1048576"/>
    </sheetView>
  </sheetViews>
  <sheetFormatPr defaultColWidth="8.81640625" defaultRowHeight="14.5" x14ac:dyDescent="0.35"/>
  <cols>
    <col min="1" max="1" width="10" style="141" customWidth="1"/>
    <col min="2" max="5" width="8.81640625" style="141"/>
  </cols>
  <sheetData>
    <row r="1" spans="1:4" x14ac:dyDescent="0.35">
      <c r="A1" s="141">
        <v>0</v>
      </c>
      <c r="B1" s="141">
        <v>0</v>
      </c>
      <c r="C1" s="141">
        <v>0</v>
      </c>
      <c r="D1" s="141">
        <v>0</v>
      </c>
    </row>
    <row r="2" spans="1:4" x14ac:dyDescent="0.35">
      <c r="A2" s="142" t="s">
        <v>339</v>
      </c>
      <c r="B2" s="143" t="s">
        <v>187</v>
      </c>
      <c r="C2" s="144" t="s">
        <v>340</v>
      </c>
      <c r="D2" s="143" t="s">
        <v>187</v>
      </c>
    </row>
    <row r="3" spans="1:4" x14ac:dyDescent="0.35">
      <c r="A3" s="142" t="s">
        <v>130</v>
      </c>
      <c r="B3" s="145" t="s">
        <v>341</v>
      </c>
      <c r="C3" s="146" t="s">
        <v>342</v>
      </c>
      <c r="D3" s="147" t="s">
        <v>343</v>
      </c>
    </row>
    <row r="4" spans="1:4" x14ac:dyDescent="0.35">
      <c r="A4" s="142" t="s">
        <v>344</v>
      </c>
      <c r="B4" s="145" t="s">
        <v>345</v>
      </c>
      <c r="C4" s="146" t="s">
        <v>346</v>
      </c>
      <c r="D4" s="147" t="s">
        <v>343</v>
      </c>
    </row>
    <row r="5" spans="1:4" x14ac:dyDescent="0.35">
      <c r="A5" s="142" t="s">
        <v>347</v>
      </c>
      <c r="B5" s="145" t="s">
        <v>348</v>
      </c>
      <c r="C5" s="146" t="s">
        <v>349</v>
      </c>
      <c r="D5" s="147" t="s">
        <v>343</v>
      </c>
    </row>
    <row r="6" spans="1:4" x14ac:dyDescent="0.35">
      <c r="A6" s="142" t="s">
        <v>350</v>
      </c>
      <c r="B6" s="145" t="s">
        <v>351</v>
      </c>
      <c r="C6" s="146" t="s">
        <v>352</v>
      </c>
      <c r="D6" s="147" t="s">
        <v>343</v>
      </c>
    </row>
    <row r="7" spans="1:4" x14ac:dyDescent="0.35">
      <c r="A7" s="142" t="s">
        <v>353</v>
      </c>
      <c r="B7" s="145" t="s">
        <v>354</v>
      </c>
      <c r="C7" s="141" t="s">
        <v>355</v>
      </c>
      <c r="D7" s="147" t="s">
        <v>343</v>
      </c>
    </row>
    <row r="8" spans="1:4" x14ac:dyDescent="0.35">
      <c r="A8" s="142" t="s">
        <v>356</v>
      </c>
      <c r="B8" s="145" t="s">
        <v>357</v>
      </c>
      <c r="C8" s="141" t="s">
        <v>358</v>
      </c>
      <c r="D8" s="147" t="s">
        <v>343</v>
      </c>
    </row>
    <row r="9" spans="1:4" x14ac:dyDescent="0.35">
      <c r="A9" s="142" t="s">
        <v>359</v>
      </c>
      <c r="B9" s="145" t="s">
        <v>360</v>
      </c>
      <c r="C9" s="141" t="s">
        <v>361</v>
      </c>
      <c r="D9" s="147" t="s">
        <v>343</v>
      </c>
    </row>
    <row r="10" spans="1:4" x14ac:dyDescent="0.35">
      <c r="A10" s="142" t="s">
        <v>362</v>
      </c>
      <c r="B10" s="145" t="s">
        <v>363</v>
      </c>
      <c r="C10" s="141" t="s">
        <v>364</v>
      </c>
      <c r="D10" s="147" t="s">
        <v>343</v>
      </c>
    </row>
    <row r="11" spans="1:4" x14ac:dyDescent="0.35">
      <c r="A11" s="142" t="s">
        <v>365</v>
      </c>
      <c r="B11" s="145" t="s">
        <v>366</v>
      </c>
      <c r="C11" s="141" t="s">
        <v>367</v>
      </c>
      <c r="D11" s="147" t="s">
        <v>343</v>
      </c>
    </row>
    <row r="12" spans="1:4" x14ac:dyDescent="0.35">
      <c r="A12" s="142" t="s">
        <v>368</v>
      </c>
      <c r="B12" s="145" t="s">
        <v>369</v>
      </c>
      <c r="C12" s="141" t="s">
        <v>370</v>
      </c>
      <c r="D12" s="147" t="s">
        <v>343</v>
      </c>
    </row>
    <row r="13" spans="1:4" x14ac:dyDescent="0.35">
      <c r="A13" s="142" t="s">
        <v>371</v>
      </c>
      <c r="B13" s="145" t="s">
        <v>372</v>
      </c>
      <c r="C13" s="146" t="s">
        <v>373</v>
      </c>
      <c r="D13" s="147" t="s">
        <v>343</v>
      </c>
    </row>
    <row r="14" spans="1:4" x14ac:dyDescent="0.35">
      <c r="A14" s="142" t="s">
        <v>374</v>
      </c>
      <c r="B14" s="145" t="s">
        <v>375</v>
      </c>
      <c r="C14" s="146" t="s">
        <v>376</v>
      </c>
      <c r="D14" s="147" t="s">
        <v>343</v>
      </c>
    </row>
    <row r="15" spans="1:4" x14ac:dyDescent="0.35">
      <c r="A15" s="142" t="s">
        <v>377</v>
      </c>
      <c r="B15" s="145" t="s">
        <v>378</v>
      </c>
      <c r="C15" s="146" t="s">
        <v>379</v>
      </c>
      <c r="D15" s="147" t="s">
        <v>343</v>
      </c>
    </row>
    <row r="16" spans="1:4" x14ac:dyDescent="0.35">
      <c r="A16" s="142" t="s">
        <v>380</v>
      </c>
      <c r="B16" s="145" t="s">
        <v>381</v>
      </c>
      <c r="C16" s="141" t="s">
        <v>382</v>
      </c>
      <c r="D16" s="147" t="s">
        <v>343</v>
      </c>
    </row>
    <row r="17" spans="1:4" x14ac:dyDescent="0.35">
      <c r="A17" s="142" t="s">
        <v>383</v>
      </c>
      <c r="B17" s="145" t="s">
        <v>384</v>
      </c>
      <c r="C17" s="141" t="s">
        <v>385</v>
      </c>
      <c r="D17" s="147" t="s">
        <v>343</v>
      </c>
    </row>
    <row r="18" spans="1:4" x14ac:dyDescent="0.35">
      <c r="A18" s="142" t="s">
        <v>386</v>
      </c>
      <c r="B18" s="145" t="s">
        <v>387</v>
      </c>
      <c r="C18" s="141" t="s">
        <v>388</v>
      </c>
      <c r="D18" s="147" t="s">
        <v>343</v>
      </c>
    </row>
    <row r="19" spans="1:4" x14ac:dyDescent="0.35">
      <c r="A19" s="142" t="s">
        <v>389</v>
      </c>
      <c r="B19" s="145" t="s">
        <v>390</v>
      </c>
      <c r="C19" s="146" t="s">
        <v>391</v>
      </c>
      <c r="D19" s="147" t="s">
        <v>343</v>
      </c>
    </row>
    <row r="20" spans="1:4" x14ac:dyDescent="0.35">
      <c r="A20" s="142" t="s">
        <v>392</v>
      </c>
      <c r="B20" s="145" t="s">
        <v>393</v>
      </c>
      <c r="C20" s="146" t="s">
        <v>394</v>
      </c>
      <c r="D20" s="147" t="s">
        <v>343</v>
      </c>
    </row>
    <row r="21" spans="1:4" x14ac:dyDescent="0.35">
      <c r="A21" s="142" t="s">
        <v>395</v>
      </c>
      <c r="B21" s="145" t="s">
        <v>396</v>
      </c>
      <c r="C21" s="146" t="s">
        <v>397</v>
      </c>
      <c r="D21" s="147" t="s">
        <v>343</v>
      </c>
    </row>
    <row r="22" spans="1:4" x14ac:dyDescent="0.35">
      <c r="A22" s="142" t="s">
        <v>398</v>
      </c>
      <c r="B22" s="145" t="s">
        <v>399</v>
      </c>
      <c r="C22" s="146" t="s">
        <v>400</v>
      </c>
      <c r="D22" s="147" t="s">
        <v>343</v>
      </c>
    </row>
    <row r="23" spans="1:4" x14ac:dyDescent="0.35">
      <c r="A23" s="142" t="s">
        <v>401</v>
      </c>
      <c r="B23" s="145" t="s">
        <v>402</v>
      </c>
      <c r="C23" s="146" t="s">
        <v>403</v>
      </c>
      <c r="D23" s="147" t="s">
        <v>404</v>
      </c>
    </row>
    <row r="24" spans="1:4" x14ac:dyDescent="0.35">
      <c r="A24" s="142" t="s">
        <v>405</v>
      </c>
      <c r="B24" s="145" t="s">
        <v>406</v>
      </c>
      <c r="C24" s="146" t="s">
        <v>407</v>
      </c>
      <c r="D24" s="147" t="s">
        <v>404</v>
      </c>
    </row>
    <row r="25" spans="1:4" x14ac:dyDescent="0.35">
      <c r="A25" s="142" t="s">
        <v>408</v>
      </c>
      <c r="B25" s="145" t="s">
        <v>409</v>
      </c>
      <c r="C25" s="146" t="s">
        <v>410</v>
      </c>
      <c r="D25" s="147" t="s">
        <v>404</v>
      </c>
    </row>
    <row r="26" spans="1:4" x14ac:dyDescent="0.35">
      <c r="A26" s="142" t="s">
        <v>411</v>
      </c>
      <c r="B26" s="145" t="s">
        <v>412</v>
      </c>
      <c r="C26" s="146" t="s">
        <v>413</v>
      </c>
      <c r="D26" s="147" t="s">
        <v>404</v>
      </c>
    </row>
    <row r="27" spans="1:4" x14ac:dyDescent="0.35">
      <c r="A27" s="142" t="s">
        <v>414</v>
      </c>
      <c r="B27" s="145" t="s">
        <v>415</v>
      </c>
      <c r="C27" s="146" t="s">
        <v>416</v>
      </c>
      <c r="D27" s="147" t="s">
        <v>404</v>
      </c>
    </row>
    <row r="28" spans="1:4" x14ac:dyDescent="0.35">
      <c r="A28" s="142" t="s">
        <v>417</v>
      </c>
      <c r="B28" s="145" t="s">
        <v>418</v>
      </c>
      <c r="C28" s="146" t="s">
        <v>419</v>
      </c>
      <c r="D28" s="147" t="s">
        <v>404</v>
      </c>
    </row>
    <row r="29" spans="1:4" x14ac:dyDescent="0.35">
      <c r="A29" s="142" t="s">
        <v>420</v>
      </c>
      <c r="B29" s="145" t="s">
        <v>421</v>
      </c>
      <c r="C29" s="146" t="s">
        <v>422</v>
      </c>
      <c r="D29" s="147" t="s">
        <v>404</v>
      </c>
    </row>
    <row r="30" spans="1:4" x14ac:dyDescent="0.35">
      <c r="A30" s="142" t="s">
        <v>423</v>
      </c>
      <c r="B30" s="145" t="s">
        <v>424</v>
      </c>
      <c r="C30" s="141" t="s">
        <v>425</v>
      </c>
      <c r="D30" s="147" t="s">
        <v>404</v>
      </c>
    </row>
    <row r="31" spans="1:4" x14ac:dyDescent="0.35">
      <c r="A31" s="142" t="s">
        <v>426</v>
      </c>
      <c r="B31" s="145" t="s">
        <v>427</v>
      </c>
      <c r="C31" s="141" t="s">
        <v>428</v>
      </c>
      <c r="D31" s="147" t="s">
        <v>404</v>
      </c>
    </row>
    <row r="32" spans="1:4" x14ac:dyDescent="0.35">
      <c r="A32" s="142" t="s">
        <v>429</v>
      </c>
      <c r="B32" s="145" t="s">
        <v>430</v>
      </c>
      <c r="C32" s="146" t="s">
        <v>431</v>
      </c>
      <c r="D32" s="147" t="s">
        <v>404</v>
      </c>
    </row>
    <row r="33" spans="1:4" x14ac:dyDescent="0.35">
      <c r="A33" s="142" t="s">
        <v>432</v>
      </c>
      <c r="B33" s="145" t="s">
        <v>433</v>
      </c>
      <c r="C33" s="146" t="s">
        <v>434</v>
      </c>
      <c r="D33" s="147" t="s">
        <v>435</v>
      </c>
    </row>
    <row r="34" spans="1:4" x14ac:dyDescent="0.35">
      <c r="A34" s="142" t="s">
        <v>436</v>
      </c>
      <c r="B34" s="145" t="s">
        <v>437</v>
      </c>
      <c r="C34" s="141" t="s">
        <v>438</v>
      </c>
      <c r="D34" s="147" t="s">
        <v>435</v>
      </c>
    </row>
    <row r="35" spans="1:4" x14ac:dyDescent="0.35">
      <c r="A35" s="142" t="s">
        <v>439</v>
      </c>
      <c r="B35" s="145" t="s">
        <v>440</v>
      </c>
      <c r="C35" s="141" t="s">
        <v>441</v>
      </c>
      <c r="D35" s="147" t="s">
        <v>435</v>
      </c>
    </row>
    <row r="36" spans="1:4" x14ac:dyDescent="0.35">
      <c r="A36" s="142" t="s">
        <v>442</v>
      </c>
      <c r="B36" s="145" t="s">
        <v>443</v>
      </c>
      <c r="C36" s="146" t="s">
        <v>444</v>
      </c>
      <c r="D36" s="147" t="s">
        <v>435</v>
      </c>
    </row>
    <row r="37" spans="1:4" x14ac:dyDescent="0.35">
      <c r="A37" s="142" t="s">
        <v>445</v>
      </c>
      <c r="B37" s="145" t="s">
        <v>446</v>
      </c>
      <c r="C37" s="146" t="s">
        <v>447</v>
      </c>
      <c r="D37" s="147" t="s">
        <v>435</v>
      </c>
    </row>
    <row r="38" spans="1:4" x14ac:dyDescent="0.35">
      <c r="A38" s="142" t="s">
        <v>448</v>
      </c>
      <c r="B38" s="145" t="s">
        <v>449</v>
      </c>
      <c r="C38" s="146" t="s">
        <v>450</v>
      </c>
      <c r="D38" s="147" t="s">
        <v>435</v>
      </c>
    </row>
    <row r="39" spans="1:4" x14ac:dyDescent="0.35">
      <c r="A39" s="142" t="s">
        <v>451</v>
      </c>
      <c r="B39" s="145" t="s">
        <v>452</v>
      </c>
      <c r="C39" s="141" t="s">
        <v>453</v>
      </c>
      <c r="D39" s="147" t="s">
        <v>435</v>
      </c>
    </row>
    <row r="40" spans="1:4" x14ac:dyDescent="0.35">
      <c r="A40" s="142" t="s">
        <v>454</v>
      </c>
      <c r="B40" s="145" t="s">
        <v>455</v>
      </c>
      <c r="C40" s="141" t="s">
        <v>456</v>
      </c>
      <c r="D40" s="147" t="s">
        <v>435</v>
      </c>
    </row>
    <row r="41" spans="1:4" x14ac:dyDescent="0.35">
      <c r="A41" s="142" t="s">
        <v>457</v>
      </c>
      <c r="B41" s="145" t="s">
        <v>458</v>
      </c>
      <c r="C41" s="146" t="s">
        <v>459</v>
      </c>
      <c r="D41" s="147" t="s">
        <v>435</v>
      </c>
    </row>
    <row r="42" spans="1:4" x14ac:dyDescent="0.35">
      <c r="A42" s="142" t="s">
        <v>460</v>
      </c>
      <c r="B42" s="145" t="s">
        <v>461</v>
      </c>
      <c r="C42" s="146" t="s">
        <v>462</v>
      </c>
      <c r="D42" s="147" t="s">
        <v>435</v>
      </c>
    </row>
    <row r="43" spans="1:4" x14ac:dyDescent="0.35">
      <c r="A43" s="142" t="s">
        <v>463</v>
      </c>
      <c r="B43" s="145" t="s">
        <v>464</v>
      </c>
      <c r="C43" s="146" t="s">
        <v>465</v>
      </c>
      <c r="D43" s="147" t="s">
        <v>435</v>
      </c>
    </row>
    <row r="44" spans="1:4" x14ac:dyDescent="0.35">
      <c r="A44" s="142" t="s">
        <v>466</v>
      </c>
      <c r="B44" s="145" t="s">
        <v>467</v>
      </c>
      <c r="C44" s="141" t="s">
        <v>468</v>
      </c>
      <c r="D44" s="147" t="s">
        <v>435</v>
      </c>
    </row>
    <row r="45" spans="1:4" x14ac:dyDescent="0.35">
      <c r="A45" s="142" t="s">
        <v>469</v>
      </c>
      <c r="B45" s="145" t="s">
        <v>470</v>
      </c>
      <c r="C45" s="141" t="s">
        <v>471</v>
      </c>
      <c r="D45" s="147" t="s">
        <v>435</v>
      </c>
    </row>
    <row r="46" spans="1:4" x14ac:dyDescent="0.35">
      <c r="A46" s="142" t="s">
        <v>472</v>
      </c>
      <c r="B46" s="145" t="s">
        <v>473</v>
      </c>
      <c r="C46" s="141" t="s">
        <v>474</v>
      </c>
      <c r="D46" s="147" t="s">
        <v>435</v>
      </c>
    </row>
    <row r="47" spans="1:4" x14ac:dyDescent="0.35">
      <c r="A47" s="142" t="s">
        <v>475</v>
      </c>
      <c r="B47" s="145" t="s">
        <v>476</v>
      </c>
      <c r="C47" s="146" t="s">
        <v>477</v>
      </c>
      <c r="D47" s="147" t="s">
        <v>435</v>
      </c>
    </row>
    <row r="48" spans="1:4" x14ac:dyDescent="0.35">
      <c r="A48" s="142" t="s">
        <v>478</v>
      </c>
      <c r="B48" s="145" t="s">
        <v>479</v>
      </c>
      <c r="C48" s="146" t="s">
        <v>480</v>
      </c>
      <c r="D48" s="147" t="s">
        <v>481</v>
      </c>
    </row>
    <row r="49" spans="1:4" x14ac:dyDescent="0.35">
      <c r="A49" s="142" t="s">
        <v>482</v>
      </c>
      <c r="B49" s="145" t="s">
        <v>483</v>
      </c>
      <c r="C49" s="146" t="s">
        <v>484</v>
      </c>
      <c r="D49" s="147" t="s">
        <v>481</v>
      </c>
    </row>
    <row r="50" spans="1:4" x14ac:dyDescent="0.35">
      <c r="A50" s="142" t="s">
        <v>485</v>
      </c>
      <c r="B50" s="145" t="s">
        <v>486</v>
      </c>
      <c r="C50" s="146" t="s">
        <v>487</v>
      </c>
      <c r="D50" s="147" t="s">
        <v>481</v>
      </c>
    </row>
    <row r="51" spans="1:4" x14ac:dyDescent="0.35">
      <c r="A51" s="142" t="s">
        <v>488</v>
      </c>
      <c r="B51" s="145" t="s">
        <v>489</v>
      </c>
      <c r="C51" s="146" t="s">
        <v>490</v>
      </c>
      <c r="D51" s="147" t="s">
        <v>481</v>
      </c>
    </row>
    <row r="52" spans="1:4" x14ac:dyDescent="0.35">
      <c r="A52" s="142" t="s">
        <v>491</v>
      </c>
      <c r="B52" s="145" t="s">
        <v>492</v>
      </c>
      <c r="C52" s="141" t="s">
        <v>493</v>
      </c>
      <c r="D52" s="147" t="s">
        <v>481</v>
      </c>
    </row>
    <row r="53" spans="1:4" x14ac:dyDescent="0.35">
      <c r="A53" s="142" t="s">
        <v>494</v>
      </c>
      <c r="B53" s="145" t="s">
        <v>495</v>
      </c>
      <c r="C53" s="141" t="s">
        <v>496</v>
      </c>
      <c r="D53" s="147" t="s">
        <v>481</v>
      </c>
    </row>
    <row r="54" spans="1:4" x14ac:dyDescent="0.35">
      <c r="A54" s="142" t="s">
        <v>497</v>
      </c>
      <c r="B54" s="145" t="s">
        <v>498</v>
      </c>
      <c r="C54" s="146" t="s">
        <v>499</v>
      </c>
      <c r="D54" s="147" t="s">
        <v>481</v>
      </c>
    </row>
    <row r="55" spans="1:4" x14ac:dyDescent="0.35">
      <c r="A55" s="142" t="s">
        <v>500</v>
      </c>
      <c r="B55" s="145" t="s">
        <v>501</v>
      </c>
      <c r="C55" s="146" t="s">
        <v>502</v>
      </c>
      <c r="D55" s="147" t="s">
        <v>481</v>
      </c>
    </row>
    <row r="56" spans="1:4" x14ac:dyDescent="0.35">
      <c r="A56" s="142" t="s">
        <v>503</v>
      </c>
      <c r="B56" s="145" t="s">
        <v>504</v>
      </c>
      <c r="C56" s="146" t="s">
        <v>505</v>
      </c>
      <c r="D56" s="147" t="s">
        <v>481</v>
      </c>
    </row>
    <row r="57" spans="1:4" x14ac:dyDescent="0.35">
      <c r="A57" s="142" t="s">
        <v>506</v>
      </c>
      <c r="B57" s="145" t="s">
        <v>507</v>
      </c>
      <c r="C57" s="146" t="s">
        <v>508</v>
      </c>
      <c r="D57" s="147" t="s">
        <v>481</v>
      </c>
    </row>
    <row r="58" spans="1:4" x14ac:dyDescent="0.35">
      <c r="A58" s="142" t="s">
        <v>509</v>
      </c>
      <c r="B58" s="145" t="s">
        <v>510</v>
      </c>
      <c r="C58" s="146" t="s">
        <v>511</v>
      </c>
      <c r="D58" s="147" t="s">
        <v>512</v>
      </c>
    </row>
    <row r="59" spans="1:4" x14ac:dyDescent="0.35">
      <c r="A59" s="142" t="s">
        <v>513</v>
      </c>
      <c r="B59" s="145" t="s">
        <v>514</v>
      </c>
      <c r="C59" s="146" t="s">
        <v>515</v>
      </c>
      <c r="D59" s="147" t="s">
        <v>512</v>
      </c>
    </row>
    <row r="60" spans="1:4" x14ac:dyDescent="0.35">
      <c r="A60" s="142" t="s">
        <v>516</v>
      </c>
      <c r="B60" s="145" t="s">
        <v>517</v>
      </c>
      <c r="C60" s="141" t="s">
        <v>518</v>
      </c>
      <c r="D60" s="147" t="s">
        <v>512</v>
      </c>
    </row>
    <row r="61" spans="1:4" x14ac:dyDescent="0.35">
      <c r="A61" s="142" t="s">
        <v>519</v>
      </c>
      <c r="B61" s="145" t="s">
        <v>520</v>
      </c>
      <c r="C61" s="141" t="s">
        <v>521</v>
      </c>
      <c r="D61" s="147" t="s">
        <v>512</v>
      </c>
    </row>
    <row r="62" spans="1:4" x14ac:dyDescent="0.35">
      <c r="A62" s="142" t="s">
        <v>522</v>
      </c>
      <c r="B62" s="145" t="s">
        <v>523</v>
      </c>
      <c r="C62" s="146" t="s">
        <v>524</v>
      </c>
      <c r="D62" s="147" t="s">
        <v>512</v>
      </c>
    </row>
    <row r="63" spans="1:4" x14ac:dyDescent="0.35">
      <c r="A63" s="142" t="s">
        <v>525</v>
      </c>
      <c r="B63" s="145" t="s">
        <v>526</v>
      </c>
      <c r="C63" s="146" t="s">
        <v>527</v>
      </c>
      <c r="D63" s="147" t="s">
        <v>512</v>
      </c>
    </row>
    <row r="64" spans="1:4" x14ac:dyDescent="0.35">
      <c r="A64" s="142" t="s">
        <v>528</v>
      </c>
      <c r="B64" s="145" t="s">
        <v>529</v>
      </c>
      <c r="C64" s="146" t="s">
        <v>530</v>
      </c>
      <c r="D64" s="147" t="s">
        <v>512</v>
      </c>
    </row>
    <row r="65" spans="1:4" x14ac:dyDescent="0.35">
      <c r="A65" s="142" t="s">
        <v>531</v>
      </c>
      <c r="B65" s="145" t="s">
        <v>532</v>
      </c>
      <c r="C65" s="146" t="s">
        <v>533</v>
      </c>
      <c r="D65" s="147" t="s">
        <v>512</v>
      </c>
    </row>
    <row r="66" spans="1:4" x14ac:dyDescent="0.35">
      <c r="A66" s="142" t="s">
        <v>534</v>
      </c>
      <c r="B66" s="145" t="s">
        <v>535</v>
      </c>
      <c r="C66" s="146" t="s">
        <v>536</v>
      </c>
      <c r="D66" s="147" t="s">
        <v>537</v>
      </c>
    </row>
    <row r="67" spans="1:4" x14ac:dyDescent="0.35">
      <c r="A67" s="142" t="s">
        <v>538</v>
      </c>
      <c r="B67" s="145" t="s">
        <v>539</v>
      </c>
      <c r="C67" s="141" t="s">
        <v>540</v>
      </c>
      <c r="D67" s="147" t="s">
        <v>537</v>
      </c>
    </row>
    <row r="68" spans="1:4" x14ac:dyDescent="0.35">
      <c r="A68" s="142" t="s">
        <v>541</v>
      </c>
      <c r="B68" s="145" t="s">
        <v>542</v>
      </c>
      <c r="C68" s="141" t="s">
        <v>543</v>
      </c>
      <c r="D68" s="147" t="s">
        <v>537</v>
      </c>
    </row>
    <row r="69" spans="1:4" x14ac:dyDescent="0.35">
      <c r="A69" s="142" t="s">
        <v>544</v>
      </c>
      <c r="B69" s="145" t="s">
        <v>545</v>
      </c>
      <c r="C69" s="146" t="s">
        <v>546</v>
      </c>
      <c r="D69" s="147" t="s">
        <v>537</v>
      </c>
    </row>
    <row r="70" spans="1:4" x14ac:dyDescent="0.35">
      <c r="A70" s="142" t="s">
        <v>547</v>
      </c>
      <c r="B70" s="145" t="s">
        <v>548</v>
      </c>
      <c r="C70" s="141" t="s">
        <v>549</v>
      </c>
      <c r="D70" s="147" t="s">
        <v>537</v>
      </c>
    </row>
    <row r="71" spans="1:4" x14ac:dyDescent="0.35">
      <c r="A71" s="142" t="s">
        <v>550</v>
      </c>
      <c r="B71" s="145" t="s">
        <v>551</v>
      </c>
      <c r="C71" s="141" t="s">
        <v>552</v>
      </c>
      <c r="D71" s="147" t="s">
        <v>537</v>
      </c>
    </row>
    <row r="72" spans="1:4" x14ac:dyDescent="0.35">
      <c r="A72" s="142" t="s">
        <v>553</v>
      </c>
      <c r="B72" s="145" t="s">
        <v>554</v>
      </c>
      <c r="C72" s="141" t="s">
        <v>555</v>
      </c>
      <c r="D72" s="147" t="s">
        <v>537</v>
      </c>
    </row>
    <row r="73" spans="1:4" x14ac:dyDescent="0.35">
      <c r="A73" s="142" t="s">
        <v>556</v>
      </c>
      <c r="B73" s="145" t="s">
        <v>557</v>
      </c>
      <c r="C73" s="146" t="s">
        <v>558</v>
      </c>
      <c r="D73" s="147" t="s">
        <v>537</v>
      </c>
    </row>
    <row r="74" spans="1:4" x14ac:dyDescent="0.35">
      <c r="A74" s="142" t="s">
        <v>559</v>
      </c>
      <c r="B74" s="145" t="s">
        <v>560</v>
      </c>
      <c r="C74" s="141" t="s">
        <v>561</v>
      </c>
      <c r="D74" s="147" t="s">
        <v>537</v>
      </c>
    </row>
    <row r="75" spans="1:4" x14ac:dyDescent="0.35">
      <c r="A75" s="142" t="s">
        <v>562</v>
      </c>
      <c r="B75" s="145" t="s">
        <v>563</v>
      </c>
      <c r="C75" s="141" t="s">
        <v>564</v>
      </c>
      <c r="D75" s="147" t="s">
        <v>537</v>
      </c>
    </row>
    <row r="76" spans="1:4" x14ac:dyDescent="0.35">
      <c r="A76" s="142" t="s">
        <v>565</v>
      </c>
      <c r="B76" s="148" t="s">
        <v>566</v>
      </c>
      <c r="C76" s="141" t="s">
        <v>567</v>
      </c>
      <c r="D76" s="147" t="s">
        <v>537</v>
      </c>
    </row>
    <row r="77" spans="1:4" x14ac:dyDescent="0.35">
      <c r="A77" s="142" t="s">
        <v>568</v>
      </c>
      <c r="B77" s="148" t="s">
        <v>569</v>
      </c>
      <c r="C77" s="141" t="s">
        <v>570</v>
      </c>
      <c r="D77" s="147" t="s">
        <v>537</v>
      </c>
    </row>
    <row r="78" spans="1:4" x14ac:dyDescent="0.35">
      <c r="A78" s="142" t="s">
        <v>571</v>
      </c>
      <c r="B78" s="148" t="s">
        <v>572</v>
      </c>
      <c r="C78" s="141" t="s">
        <v>573</v>
      </c>
      <c r="D78" s="147" t="s">
        <v>537</v>
      </c>
    </row>
    <row r="79" spans="1:4" x14ac:dyDescent="0.35">
      <c r="A79" s="142" t="s">
        <v>574</v>
      </c>
      <c r="B79" s="148" t="s">
        <v>575</v>
      </c>
      <c r="C79" s="141" t="s">
        <v>576</v>
      </c>
      <c r="D79" s="147" t="s">
        <v>537</v>
      </c>
    </row>
    <row r="80" spans="1:4" x14ac:dyDescent="0.35">
      <c r="A80" s="142" t="s">
        <v>577</v>
      </c>
      <c r="B80" s="148" t="s">
        <v>578</v>
      </c>
      <c r="C80" s="146" t="s">
        <v>579</v>
      </c>
      <c r="D80" s="147" t="s">
        <v>537</v>
      </c>
    </row>
    <row r="81" spans="1:4" x14ac:dyDescent="0.35">
      <c r="A81" s="142" t="s">
        <v>580</v>
      </c>
      <c r="B81" s="148" t="s">
        <v>581</v>
      </c>
      <c r="C81" s="146" t="s">
        <v>582</v>
      </c>
      <c r="D81" s="147" t="s">
        <v>537</v>
      </c>
    </row>
    <row r="82" spans="1:4" x14ac:dyDescent="0.35">
      <c r="A82" s="142" t="s">
        <v>583</v>
      </c>
      <c r="B82" s="148" t="s">
        <v>584</v>
      </c>
    </row>
    <row r="83" spans="1:4" x14ac:dyDescent="0.35">
      <c r="A83" s="142" t="s">
        <v>585</v>
      </c>
      <c r="B83" s="148" t="s">
        <v>586</v>
      </c>
    </row>
    <row r="84" spans="1:4" x14ac:dyDescent="0.35">
      <c r="A84" s="142" t="s">
        <v>587</v>
      </c>
      <c r="B84" s="148" t="s">
        <v>588</v>
      </c>
    </row>
    <row r="85" spans="1:4" x14ac:dyDescent="0.35">
      <c r="A85" s="142" t="s">
        <v>589</v>
      </c>
      <c r="B85" s="148" t="s">
        <v>590</v>
      </c>
    </row>
    <row r="86" spans="1:4" x14ac:dyDescent="0.35">
      <c r="A86" s="142" t="s">
        <v>591</v>
      </c>
      <c r="B86" s="148" t="s">
        <v>592</v>
      </c>
    </row>
    <row r="87" spans="1:4" x14ac:dyDescent="0.35">
      <c r="A87" s="142" t="s">
        <v>593</v>
      </c>
      <c r="B87" s="148" t="s">
        <v>594</v>
      </c>
    </row>
    <row r="88" spans="1:4" x14ac:dyDescent="0.35">
      <c r="A88" s="142" t="s">
        <v>595</v>
      </c>
      <c r="B88" s="148" t="s">
        <v>596</v>
      </c>
    </row>
    <row r="89" spans="1:4" x14ac:dyDescent="0.35">
      <c r="A89" s="142" t="s">
        <v>597</v>
      </c>
      <c r="B89" s="148" t="s">
        <v>598</v>
      </c>
    </row>
    <row r="90" spans="1:4" x14ac:dyDescent="0.35">
      <c r="A90" s="142" t="s">
        <v>599</v>
      </c>
      <c r="B90" s="148" t="s">
        <v>600</v>
      </c>
    </row>
    <row r="91" spans="1:4" x14ac:dyDescent="0.35">
      <c r="A91" s="142" t="s">
        <v>601</v>
      </c>
      <c r="B91" s="148" t="s">
        <v>602</v>
      </c>
    </row>
    <row r="92" spans="1:4" x14ac:dyDescent="0.35">
      <c r="A92" s="142" t="s">
        <v>603</v>
      </c>
      <c r="B92" s="148" t="s">
        <v>604</v>
      </c>
    </row>
    <row r="93" spans="1:4" x14ac:dyDescent="0.35">
      <c r="A93" s="142" t="s">
        <v>605</v>
      </c>
      <c r="B93" s="148" t="s">
        <v>606</v>
      </c>
    </row>
    <row r="94" spans="1:4" x14ac:dyDescent="0.35">
      <c r="A94" s="142" t="s">
        <v>607</v>
      </c>
      <c r="B94" s="148" t="s">
        <v>608</v>
      </c>
    </row>
    <row r="95" spans="1:4" x14ac:dyDescent="0.35">
      <c r="A95" s="142" t="s">
        <v>609</v>
      </c>
      <c r="B95" s="148" t="s">
        <v>610</v>
      </c>
    </row>
    <row r="96" spans="1:4" x14ac:dyDescent="0.35">
      <c r="A96" s="142" t="s">
        <v>611</v>
      </c>
      <c r="B96" s="148" t="s">
        <v>612</v>
      </c>
    </row>
    <row r="97" spans="1:2" x14ac:dyDescent="0.35">
      <c r="A97" s="142" t="s">
        <v>613</v>
      </c>
      <c r="B97" s="148" t="s">
        <v>614</v>
      </c>
    </row>
    <row r="98" spans="1:2" x14ac:dyDescent="0.35">
      <c r="A98" s="142" t="s">
        <v>615</v>
      </c>
      <c r="B98" s="148" t="s">
        <v>616</v>
      </c>
    </row>
    <row r="99" spans="1:2" x14ac:dyDescent="0.35">
      <c r="A99" s="142" t="s">
        <v>617</v>
      </c>
      <c r="B99" s="148" t="s">
        <v>618</v>
      </c>
    </row>
    <row r="100" spans="1:2" x14ac:dyDescent="0.35">
      <c r="A100" s="142" t="s">
        <v>619</v>
      </c>
      <c r="B100" s="148" t="s">
        <v>620</v>
      </c>
    </row>
    <row r="101" spans="1:2" x14ac:dyDescent="0.35">
      <c r="A101" s="142" t="s">
        <v>621</v>
      </c>
      <c r="B101" s="148" t="s">
        <v>622</v>
      </c>
    </row>
    <row r="102" spans="1:2" x14ac:dyDescent="0.35">
      <c r="A102" s="142" t="s">
        <v>623</v>
      </c>
      <c r="B102" s="148" t="s">
        <v>624</v>
      </c>
    </row>
    <row r="103" spans="1:2" x14ac:dyDescent="0.35">
      <c r="A103" s="142" t="s">
        <v>625</v>
      </c>
      <c r="B103" s="148" t="s">
        <v>626</v>
      </c>
    </row>
    <row r="104" spans="1:2" x14ac:dyDescent="0.35">
      <c r="A104" s="142" t="s">
        <v>627</v>
      </c>
      <c r="B104" s="148" t="s">
        <v>628</v>
      </c>
    </row>
    <row r="105" spans="1:2" x14ac:dyDescent="0.35">
      <c r="A105" s="142" t="s">
        <v>629</v>
      </c>
      <c r="B105" s="148" t="s">
        <v>630</v>
      </c>
    </row>
    <row r="106" spans="1:2" x14ac:dyDescent="0.35">
      <c r="A106" s="142" t="s">
        <v>631</v>
      </c>
      <c r="B106" s="148" t="s">
        <v>632</v>
      </c>
    </row>
    <row r="107" spans="1:2" x14ac:dyDescent="0.35">
      <c r="A107" s="142" t="s">
        <v>633</v>
      </c>
      <c r="B107" s="148" t="s">
        <v>634</v>
      </c>
    </row>
    <row r="108" spans="1:2" x14ac:dyDescent="0.35">
      <c r="A108" s="142" t="s">
        <v>635</v>
      </c>
      <c r="B108" s="148" t="s">
        <v>636</v>
      </c>
    </row>
    <row r="109" spans="1:2" x14ac:dyDescent="0.35">
      <c r="A109" s="142" t="s">
        <v>637</v>
      </c>
      <c r="B109" s="148" t="s">
        <v>638</v>
      </c>
    </row>
    <row r="110" spans="1:2" x14ac:dyDescent="0.35">
      <c r="A110" s="142" t="s">
        <v>639</v>
      </c>
      <c r="B110" s="148" t="s">
        <v>640</v>
      </c>
    </row>
    <row r="111" spans="1:2" x14ac:dyDescent="0.35">
      <c r="A111" s="142" t="s">
        <v>641</v>
      </c>
      <c r="B111" s="148" t="s">
        <v>642</v>
      </c>
    </row>
    <row r="112" spans="1:2" x14ac:dyDescent="0.35">
      <c r="A112" s="142" t="s">
        <v>643</v>
      </c>
      <c r="B112" s="148" t="s">
        <v>644</v>
      </c>
    </row>
    <row r="113" spans="1:2" x14ac:dyDescent="0.35">
      <c r="A113" s="142" t="s">
        <v>645</v>
      </c>
      <c r="B113" s="148" t="s">
        <v>646</v>
      </c>
    </row>
    <row r="114" spans="1:2" x14ac:dyDescent="0.35">
      <c r="A114" s="142" t="s">
        <v>647</v>
      </c>
      <c r="B114" s="148" t="s">
        <v>648</v>
      </c>
    </row>
    <row r="115" spans="1:2" x14ac:dyDescent="0.35">
      <c r="A115" s="142" t="s">
        <v>649</v>
      </c>
      <c r="B115" s="148" t="s">
        <v>650</v>
      </c>
    </row>
    <row r="116" spans="1:2" x14ac:dyDescent="0.35">
      <c r="A116" s="142" t="s">
        <v>651</v>
      </c>
      <c r="B116" s="148" t="s">
        <v>652</v>
      </c>
    </row>
    <row r="117" spans="1:2" x14ac:dyDescent="0.35">
      <c r="A117" s="142" t="s">
        <v>653</v>
      </c>
      <c r="B117" s="148" t="s">
        <v>654</v>
      </c>
    </row>
    <row r="118" spans="1:2" x14ac:dyDescent="0.35">
      <c r="A118" s="142" t="s">
        <v>655</v>
      </c>
      <c r="B118" s="148" t="s">
        <v>656</v>
      </c>
    </row>
    <row r="119" spans="1:2" x14ac:dyDescent="0.35">
      <c r="A119" s="142" t="s">
        <v>657</v>
      </c>
      <c r="B119" s="148" t="s">
        <v>658</v>
      </c>
    </row>
    <row r="120" spans="1:2" x14ac:dyDescent="0.35">
      <c r="A120" s="142" t="s">
        <v>659</v>
      </c>
      <c r="B120" s="148" t="s">
        <v>660</v>
      </c>
    </row>
    <row r="121" spans="1:2" x14ac:dyDescent="0.35">
      <c r="A121" s="142" t="s">
        <v>661</v>
      </c>
      <c r="B121" s="148" t="s">
        <v>662</v>
      </c>
    </row>
    <row r="122" spans="1:2" x14ac:dyDescent="0.35">
      <c r="A122" s="142" t="s">
        <v>663</v>
      </c>
      <c r="B122" s="148" t="s">
        <v>664</v>
      </c>
    </row>
    <row r="123" spans="1:2" x14ac:dyDescent="0.35">
      <c r="A123" s="142" t="s">
        <v>665</v>
      </c>
      <c r="B123" s="148" t="s">
        <v>666</v>
      </c>
    </row>
    <row r="124" spans="1:2" x14ac:dyDescent="0.35">
      <c r="A124" s="142" t="s">
        <v>667</v>
      </c>
      <c r="B124" s="148" t="s">
        <v>668</v>
      </c>
    </row>
    <row r="125" spans="1:2" x14ac:dyDescent="0.35">
      <c r="A125" s="142" t="s">
        <v>669</v>
      </c>
      <c r="B125" s="148" t="s">
        <v>670</v>
      </c>
    </row>
    <row r="126" spans="1:2" x14ac:dyDescent="0.35">
      <c r="A126" s="142" t="s">
        <v>671</v>
      </c>
      <c r="B126" s="148" t="s">
        <v>672</v>
      </c>
    </row>
    <row r="127" spans="1:2" x14ac:dyDescent="0.35">
      <c r="A127" s="142" t="s">
        <v>673</v>
      </c>
      <c r="B127" s="148" t="s">
        <v>674</v>
      </c>
    </row>
    <row r="128" spans="1:2" x14ac:dyDescent="0.35">
      <c r="A128" s="142" t="s">
        <v>675</v>
      </c>
      <c r="B128" s="148" t="s">
        <v>676</v>
      </c>
    </row>
    <row r="129" spans="1:2" x14ac:dyDescent="0.35">
      <c r="A129" s="142" t="s">
        <v>677</v>
      </c>
      <c r="B129" s="148" t="s">
        <v>678</v>
      </c>
    </row>
    <row r="130" spans="1:2" x14ac:dyDescent="0.35">
      <c r="A130" s="142" t="s">
        <v>679</v>
      </c>
      <c r="B130" s="148" t="s">
        <v>680</v>
      </c>
    </row>
    <row r="131" spans="1:2" x14ac:dyDescent="0.35">
      <c r="A131" s="142" t="s">
        <v>681</v>
      </c>
      <c r="B131" s="148" t="s">
        <v>682</v>
      </c>
    </row>
    <row r="132" spans="1:2" x14ac:dyDescent="0.35">
      <c r="A132" s="142" t="s">
        <v>683</v>
      </c>
      <c r="B132" s="148" t="s">
        <v>684</v>
      </c>
    </row>
    <row r="133" spans="1:2" x14ac:dyDescent="0.35">
      <c r="A133" s="142" t="s">
        <v>685</v>
      </c>
      <c r="B133" s="148" t="s">
        <v>686</v>
      </c>
    </row>
    <row r="134" spans="1:2" x14ac:dyDescent="0.35">
      <c r="A134" s="142" t="s">
        <v>687</v>
      </c>
      <c r="B134" s="148" t="s">
        <v>688</v>
      </c>
    </row>
    <row r="135" spans="1:2" x14ac:dyDescent="0.35">
      <c r="A135" s="142" t="s">
        <v>689</v>
      </c>
      <c r="B135" s="148" t="s">
        <v>690</v>
      </c>
    </row>
    <row r="136" spans="1:2" x14ac:dyDescent="0.35">
      <c r="A136" s="142" t="s">
        <v>691</v>
      </c>
      <c r="B136" s="148" t="s">
        <v>692</v>
      </c>
    </row>
    <row r="137" spans="1:2" x14ac:dyDescent="0.35">
      <c r="A137" s="142" t="s">
        <v>693</v>
      </c>
      <c r="B137" s="148" t="s">
        <v>694</v>
      </c>
    </row>
    <row r="138" spans="1:2" x14ac:dyDescent="0.35">
      <c r="A138" s="142" t="s">
        <v>695</v>
      </c>
      <c r="B138" s="148" t="s">
        <v>696</v>
      </c>
    </row>
    <row r="139" spans="1:2" x14ac:dyDescent="0.35">
      <c r="A139" s="142" t="s">
        <v>697</v>
      </c>
      <c r="B139" s="148" t="s">
        <v>698</v>
      </c>
    </row>
    <row r="140" spans="1:2" x14ac:dyDescent="0.35">
      <c r="A140" s="142" t="s">
        <v>699</v>
      </c>
      <c r="B140" s="148" t="s">
        <v>700</v>
      </c>
    </row>
    <row r="141" spans="1:2" x14ac:dyDescent="0.35">
      <c r="A141" s="142" t="s">
        <v>701</v>
      </c>
      <c r="B141" s="148" t="s">
        <v>702</v>
      </c>
    </row>
    <row r="142" spans="1:2" x14ac:dyDescent="0.35">
      <c r="A142" s="142" t="s">
        <v>703</v>
      </c>
      <c r="B142" s="148" t="s">
        <v>704</v>
      </c>
    </row>
    <row r="143" spans="1:2" x14ac:dyDescent="0.35">
      <c r="A143" s="142" t="s">
        <v>705</v>
      </c>
      <c r="B143" s="148" t="s">
        <v>706</v>
      </c>
    </row>
    <row r="144" spans="1:2" x14ac:dyDescent="0.35">
      <c r="A144" s="142" t="s">
        <v>707</v>
      </c>
      <c r="B144" s="148" t="s">
        <v>708</v>
      </c>
    </row>
    <row r="145" spans="1:2" x14ac:dyDescent="0.35">
      <c r="A145" s="142" t="s">
        <v>709</v>
      </c>
      <c r="B145" s="148" t="s">
        <v>710</v>
      </c>
    </row>
    <row r="146" spans="1:2" x14ac:dyDescent="0.35">
      <c r="A146" s="142" t="s">
        <v>711</v>
      </c>
      <c r="B146" s="148" t="s">
        <v>712</v>
      </c>
    </row>
    <row r="147" spans="1:2" x14ac:dyDescent="0.35">
      <c r="A147" s="142" t="s">
        <v>713</v>
      </c>
      <c r="B147" s="148" t="s">
        <v>714</v>
      </c>
    </row>
    <row r="148" spans="1:2" x14ac:dyDescent="0.35">
      <c r="A148" s="142" t="s">
        <v>715</v>
      </c>
      <c r="B148" s="148" t="s">
        <v>716</v>
      </c>
    </row>
    <row r="149" spans="1:2" x14ac:dyDescent="0.35">
      <c r="A149" s="142" t="s">
        <v>717</v>
      </c>
      <c r="B149" s="148" t="s">
        <v>718</v>
      </c>
    </row>
    <row r="150" spans="1:2" x14ac:dyDescent="0.35">
      <c r="A150" s="142" t="s">
        <v>719</v>
      </c>
      <c r="B150" s="148" t="s">
        <v>720</v>
      </c>
    </row>
    <row r="151" spans="1:2" x14ac:dyDescent="0.35">
      <c r="A151" s="142" t="s">
        <v>721</v>
      </c>
      <c r="B151" s="148" t="s">
        <v>722</v>
      </c>
    </row>
    <row r="152" spans="1:2" x14ac:dyDescent="0.35">
      <c r="A152" s="142" t="s">
        <v>723</v>
      </c>
      <c r="B152" s="148" t="s">
        <v>724</v>
      </c>
    </row>
    <row r="153" spans="1:2" x14ac:dyDescent="0.35">
      <c r="A153" s="142" t="s">
        <v>725</v>
      </c>
      <c r="B153" s="148" t="s">
        <v>726</v>
      </c>
    </row>
    <row r="154" spans="1:2" x14ac:dyDescent="0.35">
      <c r="A154" s="142" t="s">
        <v>727</v>
      </c>
      <c r="B154" s="148" t="s">
        <v>728</v>
      </c>
    </row>
    <row r="155" spans="1:2" x14ac:dyDescent="0.35">
      <c r="A155" s="142" t="s">
        <v>729</v>
      </c>
      <c r="B155" s="148" t="s">
        <v>730</v>
      </c>
    </row>
    <row r="156" spans="1:2" x14ac:dyDescent="0.35">
      <c r="A156" s="142" t="s">
        <v>731</v>
      </c>
      <c r="B156" s="148" t="s">
        <v>732</v>
      </c>
    </row>
    <row r="157" spans="1:2" x14ac:dyDescent="0.35">
      <c r="A157" s="142" t="s">
        <v>733</v>
      </c>
      <c r="B157" s="148" t="s">
        <v>734</v>
      </c>
    </row>
    <row r="158" spans="1:2" x14ac:dyDescent="0.35">
      <c r="A158" s="142" t="s">
        <v>735</v>
      </c>
      <c r="B158" s="148" t="s">
        <v>736</v>
      </c>
    </row>
    <row r="159" spans="1:2" x14ac:dyDescent="0.35">
      <c r="A159" s="142" t="s">
        <v>737</v>
      </c>
      <c r="B159" s="148" t="s">
        <v>738</v>
      </c>
    </row>
    <row r="160" spans="1:2" x14ac:dyDescent="0.35">
      <c r="A160" s="142" t="s">
        <v>739</v>
      </c>
      <c r="B160" s="148" t="s">
        <v>740</v>
      </c>
    </row>
    <row r="161" spans="1:2" x14ac:dyDescent="0.35">
      <c r="A161" s="142" t="s">
        <v>741</v>
      </c>
      <c r="B161" s="148" t="s">
        <v>742</v>
      </c>
    </row>
    <row r="162" spans="1:2" x14ac:dyDescent="0.35">
      <c r="A162" s="142" t="s">
        <v>743</v>
      </c>
      <c r="B162" s="148" t="s">
        <v>744</v>
      </c>
    </row>
    <row r="163" spans="1:2" x14ac:dyDescent="0.35">
      <c r="A163" s="142" t="s">
        <v>745</v>
      </c>
      <c r="B163" s="148" t="s">
        <v>746</v>
      </c>
    </row>
    <row r="164" spans="1:2" x14ac:dyDescent="0.35">
      <c r="A164" s="142" t="s">
        <v>747</v>
      </c>
      <c r="B164" s="148" t="s">
        <v>748</v>
      </c>
    </row>
    <row r="165" spans="1:2" x14ac:dyDescent="0.35">
      <c r="A165" s="142" t="s">
        <v>749</v>
      </c>
      <c r="B165" s="148" t="s">
        <v>750</v>
      </c>
    </row>
    <row r="166" spans="1:2" x14ac:dyDescent="0.35">
      <c r="A166" s="142" t="s">
        <v>751</v>
      </c>
      <c r="B166" s="148" t="s">
        <v>752</v>
      </c>
    </row>
    <row r="167" spans="1:2" x14ac:dyDescent="0.35">
      <c r="A167" s="142" t="s">
        <v>753</v>
      </c>
      <c r="B167" s="148" t="s">
        <v>754</v>
      </c>
    </row>
    <row r="168" spans="1:2" x14ac:dyDescent="0.35">
      <c r="A168" s="142" t="s">
        <v>755</v>
      </c>
      <c r="B168" s="148" t="s">
        <v>756</v>
      </c>
    </row>
    <row r="169" spans="1:2" x14ac:dyDescent="0.35">
      <c r="A169" s="142" t="s">
        <v>757</v>
      </c>
      <c r="B169" s="148" t="s">
        <v>758</v>
      </c>
    </row>
    <row r="170" spans="1:2" x14ac:dyDescent="0.35">
      <c r="A170" s="142" t="s">
        <v>759</v>
      </c>
      <c r="B170" s="148" t="s">
        <v>760</v>
      </c>
    </row>
    <row r="171" spans="1:2" x14ac:dyDescent="0.35">
      <c r="A171" s="142" t="s">
        <v>761</v>
      </c>
      <c r="B171" s="148" t="s">
        <v>762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MPTF_00006_01125</ProjectId>
    <FundCode xmlns="f9695bc1-6109-4dcd-a27a-f8a0370b00e2">MPTF_00006</FundCode>
    <Comments xmlns="f9695bc1-6109-4dcd-a27a-f8a0370b00e2">Finance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3.xml><?xml version="1.0" encoding="utf-8"?>
<ds:datastoreItem xmlns:ds="http://schemas.openxmlformats.org/officeDocument/2006/customXml" ds:itemID="{B609D883-E1E3-4CBF-B2B0-17AC1F2548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vt:lpstr>
      <vt:lpstr>2) By Category</vt:lpstr>
      <vt:lpstr>3) Explanatory Notes</vt:lpstr>
      <vt:lpstr> 4)PBP &amp; SDGs codes</vt:lpstr>
      <vt:lpstr>SG Dashboard Codes</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pbf_SSR project_budget May 2024.xlsx</dc:title>
  <dc:subject/>
  <dc:creator>Jelena Zelenovic</dc:creator>
  <cp:keywords/>
  <dc:description/>
  <cp:lastModifiedBy>Njuiri Thomas Kimaru</cp:lastModifiedBy>
  <cp:revision/>
  <dcterms:created xsi:type="dcterms:W3CDTF">2017-11-15T21:17:43Z</dcterms:created>
  <dcterms:modified xsi:type="dcterms:W3CDTF">2025-06-13T11:06:02Z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